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1" sheetId="1" r:id="rId1"/>
  </sheets>
  <definedNames>
    <definedName name="_xlnm._FilterDatabase" localSheetId="0" hidden="1">'приложение 1'!$A$15:$BP$1690</definedName>
    <definedName name="Print_Titles" localSheetId="0">'приложение 1'!$14:$15</definedName>
    <definedName name="_xlnm.Print_Titles" localSheetId="0">'приложение 1'!$14:$15</definedName>
    <definedName name="_xlnm.Print_Area" localSheetId="0">'приложение 1'!$A$1:$BH$1690</definedName>
  </definedNames>
  <calcPr calcId="145621"/>
</workbook>
</file>

<file path=xl/calcChain.xml><?xml version="1.0" encoding="utf-8"?>
<calcChain xmlns="http://schemas.openxmlformats.org/spreadsheetml/2006/main">
  <c r="BE399" i="1" l="1"/>
  <c r="BB399" i="1"/>
  <c r="BD399" i="1"/>
  <c r="BA399" i="1"/>
  <c r="BG400" i="1"/>
  <c r="BH400" i="1" s="1"/>
  <c r="BD400" i="1"/>
  <c r="BA400" i="1"/>
  <c r="BB400" i="1" s="1"/>
  <c r="BH401" i="1"/>
  <c r="BE400" i="1"/>
  <c r="BE401" i="1"/>
  <c r="BB401" i="1"/>
  <c r="BA1403" i="1"/>
  <c r="BG399" i="1" l="1"/>
  <c r="BH399" i="1" s="1"/>
  <c r="BG1687" i="1"/>
  <c r="BG1685" i="1"/>
  <c r="BG1683" i="1"/>
  <c r="BG1678" i="1"/>
  <c r="BG1677" i="1" s="1"/>
  <c r="BG1676" i="1" s="1"/>
  <c r="BG1674" i="1"/>
  <c r="BG1672" i="1"/>
  <c r="BG1667" i="1"/>
  <c r="BG1664" i="1"/>
  <c r="BG1662" i="1"/>
  <c r="BG1658" i="1"/>
  <c r="BG1655" i="1"/>
  <c r="BG1652" i="1"/>
  <c r="BG1648" i="1"/>
  <c r="BG1646" i="1"/>
  <c r="BG1644" i="1"/>
  <c r="BG1640" i="1"/>
  <c r="BG1639" i="1" s="1"/>
  <c r="BG1638" i="1" s="1"/>
  <c r="BG1635" i="1"/>
  <c r="BG1633" i="1"/>
  <c r="BG1631" i="1"/>
  <c r="BG1627" i="1"/>
  <c r="BG1626" i="1" s="1"/>
  <c r="BG1625" i="1" s="1"/>
  <c r="BG1622" i="1"/>
  <c r="BG1620" i="1"/>
  <c r="BG1616" i="1"/>
  <c r="BG1615" i="1" s="1"/>
  <c r="BG1614" i="1" s="1"/>
  <c r="BG1611" i="1"/>
  <c r="BG1610" i="1" s="1"/>
  <c r="BG1608" i="1"/>
  <c r="BG1606" i="1"/>
  <c r="BG1603" i="1"/>
  <c r="BG1602" i="1" s="1"/>
  <c r="BG1600" i="1"/>
  <c r="BG1599" i="1" s="1"/>
  <c r="BG1597" i="1"/>
  <c r="BG1596" i="1" s="1"/>
  <c r="BG1594" i="1"/>
  <c r="BG1593" i="1" s="1"/>
  <c r="BG1591" i="1"/>
  <c r="BG1589" i="1"/>
  <c r="BG1587" i="1"/>
  <c r="BG1584" i="1"/>
  <c r="BG1583" i="1" s="1"/>
  <c r="BG1581" i="1"/>
  <c r="BG1580" i="1" s="1"/>
  <c r="BG1578" i="1"/>
  <c r="BG1576" i="1"/>
  <c r="BG1573" i="1"/>
  <c r="BG1572" i="1" s="1"/>
  <c r="BG1570" i="1"/>
  <c r="BG1569" i="1" s="1"/>
  <c r="BG1567" i="1"/>
  <c r="BG1566" i="1" s="1"/>
  <c r="BG1564" i="1"/>
  <c r="BG1563" i="1" s="1"/>
  <c r="BG1561" i="1"/>
  <c r="BG1560" i="1" s="1"/>
  <c r="BG1558" i="1"/>
  <c r="BG1557" i="1" s="1"/>
  <c r="BG1555" i="1"/>
  <c r="BG1554" i="1" s="1"/>
  <c r="BG1552" i="1"/>
  <c r="BG1551" i="1" s="1"/>
  <c r="BG1549" i="1"/>
  <c r="BG1548" i="1" s="1"/>
  <c r="BG1546" i="1"/>
  <c r="BG1545" i="1" s="1"/>
  <c r="BG1543" i="1"/>
  <c r="BG1542" i="1" s="1"/>
  <c r="BG1540" i="1"/>
  <c r="BG1539" i="1" s="1"/>
  <c r="BG1537" i="1"/>
  <c r="BG1536" i="1" s="1"/>
  <c r="BG1534" i="1"/>
  <c r="BG1532" i="1"/>
  <c r="BG1530" i="1"/>
  <c r="BG1527" i="1"/>
  <c r="BG1526" i="1" s="1"/>
  <c r="BG1524" i="1"/>
  <c r="BG1523" i="1" s="1"/>
  <c r="BG1521" i="1"/>
  <c r="BG1520" i="1" s="1"/>
  <c r="BG1518" i="1"/>
  <c r="BG1517" i="1" s="1"/>
  <c r="BG1515" i="1"/>
  <c r="BG1514" i="1" s="1"/>
  <c r="BG1512" i="1"/>
  <c r="BG1511" i="1" s="1"/>
  <c r="BG1506" i="1"/>
  <c r="BG1504" i="1"/>
  <c r="BG1499" i="1"/>
  <c r="BG1496" i="1"/>
  <c r="BG1495" i="1" s="1"/>
  <c r="BG1493" i="1"/>
  <c r="BG1492" i="1" s="1"/>
  <c r="BG1490" i="1"/>
  <c r="BG1489" i="1" s="1"/>
  <c r="BG1486" i="1"/>
  <c r="BG1485" i="1" s="1"/>
  <c r="BG1483" i="1"/>
  <c r="BG1481" i="1"/>
  <c r="BG1478" i="1"/>
  <c r="BG1476" i="1"/>
  <c r="BG1474" i="1"/>
  <c r="BG1470" i="1"/>
  <c r="BG1468" i="1"/>
  <c r="BG1466" i="1"/>
  <c r="BG1462" i="1"/>
  <c r="BG1460" i="1"/>
  <c r="BG1455" i="1"/>
  <c r="BG1453" i="1"/>
  <c r="BG1451" i="1"/>
  <c r="BG1448" i="1"/>
  <c r="BG1446" i="1"/>
  <c r="BG1442" i="1"/>
  <c r="BG1441" i="1" s="1"/>
  <c r="BG1439" i="1"/>
  <c r="BG1438" i="1" s="1"/>
  <c r="BG1436" i="1"/>
  <c r="BG1435" i="1" s="1"/>
  <c r="BG1432" i="1"/>
  <c r="BG1431" i="1" s="1"/>
  <c r="BG1429" i="1"/>
  <c r="BG1427" i="1"/>
  <c r="BG1422" i="1"/>
  <c r="BG1421" i="1" s="1"/>
  <c r="BG1419" i="1"/>
  <c r="BG1417" i="1"/>
  <c r="BG1414" i="1"/>
  <c r="BG1413" i="1" s="1"/>
  <c r="BG1411" i="1"/>
  <c r="BG1410" i="1" s="1"/>
  <c r="BG1407" i="1"/>
  <c r="BG1406" i="1" s="1"/>
  <c r="BG1404" i="1"/>
  <c r="BG1402" i="1"/>
  <c r="BG1397" i="1"/>
  <c r="BG1396" i="1" s="1"/>
  <c r="BG1394" i="1"/>
  <c r="BG1392" i="1"/>
  <c r="BG1387" i="1"/>
  <c r="BG1386" i="1" s="1"/>
  <c r="BG1385" i="1" s="1"/>
  <c r="BG1384" i="1" s="1"/>
  <c r="BG1381" i="1"/>
  <c r="BG1379" i="1"/>
  <c r="BG1376" i="1"/>
  <c r="BG1374" i="1"/>
  <c r="BG1370" i="1"/>
  <c r="BG1369" i="1" s="1"/>
  <c r="BG1367" i="1"/>
  <c r="BG1365" i="1"/>
  <c r="BG1362" i="1"/>
  <c r="BG1361" i="1" s="1"/>
  <c r="BG1359" i="1"/>
  <c r="BG1358" i="1" s="1"/>
  <c r="BG1356" i="1"/>
  <c r="BG1354" i="1"/>
  <c r="BG1352" i="1"/>
  <c r="BG1348" i="1"/>
  <c r="BG1347" i="1" s="1"/>
  <c r="BG1345" i="1"/>
  <c r="BG1343" i="1"/>
  <c r="BG1341" i="1"/>
  <c r="BG1337" i="1"/>
  <c r="BG1336" i="1" s="1"/>
  <c r="BG1334" i="1"/>
  <c r="BG1333" i="1" s="1"/>
  <c r="BG1331" i="1"/>
  <c r="BG1329" i="1"/>
  <c r="BG1327" i="1"/>
  <c r="BG1323" i="1"/>
  <c r="BG1322" i="1" s="1"/>
  <c r="BG1320" i="1"/>
  <c r="BG1318" i="1"/>
  <c r="BG1316" i="1"/>
  <c r="BG1311" i="1"/>
  <c r="BG1310" i="1" s="1"/>
  <c r="BG1309" i="1" s="1"/>
  <c r="BG1308" i="1" s="1"/>
  <c r="BG1306" i="1"/>
  <c r="BG1305" i="1" s="1"/>
  <c r="BG1303" i="1"/>
  <c r="BG1302" i="1" s="1"/>
  <c r="BG1297" i="1"/>
  <c r="BG1295" i="1"/>
  <c r="BG1291" i="1"/>
  <c r="BG1290" i="1" s="1"/>
  <c r="BG1288" i="1"/>
  <c r="BG1286" i="1"/>
  <c r="BG1283" i="1"/>
  <c r="BG1282" i="1" s="1"/>
  <c r="BG1280" i="1"/>
  <c r="BG1279" i="1" s="1"/>
  <c r="BG1276" i="1"/>
  <c r="BG1275" i="1" s="1"/>
  <c r="BG1273" i="1"/>
  <c r="BG1272" i="1" s="1"/>
  <c r="BG1270" i="1"/>
  <c r="BG1269" i="1" s="1"/>
  <c r="BG1267" i="1"/>
  <c r="BG1266" i="1" s="1"/>
  <c r="BG1263" i="1"/>
  <c r="BG1261" i="1"/>
  <c r="BG1258" i="1"/>
  <c r="BG1257" i="1" s="1"/>
  <c r="BG1254" i="1"/>
  <c r="BG1253" i="1" s="1"/>
  <c r="BG1251" i="1"/>
  <c r="BG1249" i="1"/>
  <c r="BG1246" i="1"/>
  <c r="BG1245" i="1" s="1"/>
  <c r="BG1243" i="1"/>
  <c r="BG1242" i="1" s="1"/>
  <c r="BG1240" i="1"/>
  <c r="BG1239" i="1" s="1"/>
  <c r="BG1236" i="1"/>
  <c r="BG1235" i="1" s="1"/>
  <c r="BG1233" i="1"/>
  <c r="BG1231" i="1"/>
  <c r="BG1228" i="1"/>
  <c r="BG1226" i="1"/>
  <c r="BG1224" i="1"/>
  <c r="BG1219" i="1"/>
  <c r="BG1218" i="1" s="1"/>
  <c r="BG1216" i="1"/>
  <c r="BG1215" i="1" s="1"/>
  <c r="BG1212" i="1"/>
  <c r="BG1210" i="1"/>
  <c r="BG1207" i="1"/>
  <c r="BG1206" i="1" s="1"/>
  <c r="BG1203" i="1"/>
  <c r="BG1202" i="1" s="1"/>
  <c r="BG1200" i="1"/>
  <c r="BG1199" i="1" s="1"/>
  <c r="BG1197" i="1"/>
  <c r="BG1196" i="1" s="1"/>
  <c r="BG1194" i="1"/>
  <c r="BG1193" i="1" s="1"/>
  <c r="BG1191" i="1"/>
  <c r="BG1190" i="1" s="1"/>
  <c r="BG1188" i="1"/>
  <c r="BG1187" i="1" s="1"/>
  <c r="BG1181" i="1"/>
  <c r="BG1179" i="1"/>
  <c r="BG1178" i="1" s="1"/>
  <c r="BG1176" i="1"/>
  <c r="BG1175" i="1" s="1"/>
  <c r="BG1173" i="1"/>
  <c r="BG1172" i="1" s="1"/>
  <c r="BG1170" i="1"/>
  <c r="BG1169" i="1" s="1"/>
  <c r="BG1167" i="1"/>
  <c r="BG1166" i="1" s="1"/>
  <c r="BG1164" i="1"/>
  <c r="BG1163" i="1" s="1"/>
  <c r="BG1161" i="1"/>
  <c r="BG1160" i="1" s="1"/>
  <c r="BG1158" i="1"/>
  <c r="BG1157" i="1" s="1"/>
  <c r="BG1155" i="1"/>
  <c r="BG1154" i="1" s="1"/>
  <c r="BG1152" i="1"/>
  <c r="BG1151" i="1" s="1"/>
  <c r="BG1149" i="1"/>
  <c r="BG1148" i="1" s="1"/>
  <c r="BG1146" i="1"/>
  <c r="BG1145" i="1" s="1"/>
  <c r="BG1141" i="1"/>
  <c r="BG1140" i="1" s="1"/>
  <c r="BG1139" i="1" s="1"/>
  <c r="BG1137" i="1"/>
  <c r="BG1136" i="1" s="1"/>
  <c r="BG1134" i="1"/>
  <c r="BG1129" i="1"/>
  <c r="BG1128" i="1" s="1"/>
  <c r="BG1126" i="1"/>
  <c r="BG1124" i="1"/>
  <c r="BG1123" i="1" s="1"/>
  <c r="BG1118" i="1"/>
  <c r="BG1116" i="1"/>
  <c r="BG1114" i="1"/>
  <c r="BG1111" i="1"/>
  <c r="BG1109" i="1"/>
  <c r="BG1102" i="1"/>
  <c r="BG1101" i="1" s="1"/>
  <c r="BG1098" i="1"/>
  <c r="BG1097" i="1" s="1"/>
  <c r="BG1095" i="1"/>
  <c r="BG1094" i="1" s="1"/>
  <c r="BG1092" i="1"/>
  <c r="BG1091" i="1" s="1"/>
  <c r="BG1089" i="1"/>
  <c r="BG1087" i="1"/>
  <c r="BG1085" i="1"/>
  <c r="BG1082" i="1"/>
  <c r="BG1081" i="1" s="1"/>
  <c r="BG1079" i="1"/>
  <c r="BG1078" i="1" s="1"/>
  <c r="BG1074" i="1"/>
  <c r="BG1073" i="1" s="1"/>
  <c r="BG1072" i="1" s="1"/>
  <c r="BG1071" i="1" s="1"/>
  <c r="BG1069" i="1"/>
  <c r="BG1068" i="1" s="1"/>
  <c r="BG1067" i="1" s="1"/>
  <c r="BG1066" i="1" s="1"/>
  <c r="BG1063" i="1"/>
  <c r="BG1061" i="1"/>
  <c r="BG1057" i="1"/>
  <c r="BG1056" i="1" s="1"/>
  <c r="BG1054" i="1"/>
  <c r="BG1053" i="1" s="1"/>
  <c r="BG1051" i="1"/>
  <c r="BG1050" i="1" s="1"/>
  <c r="BG1048" i="1"/>
  <c r="BG1046" i="1"/>
  <c r="BG1040" i="1"/>
  <c r="BG1038" i="1"/>
  <c r="BG1036" i="1"/>
  <c r="BG1033" i="1"/>
  <c r="BG1031" i="1"/>
  <c r="BG1027" i="1"/>
  <c r="BG1026" i="1" s="1"/>
  <c r="BG1024" i="1"/>
  <c r="BG1023" i="1" s="1"/>
  <c r="BG1021" i="1"/>
  <c r="BG1020" i="1" s="1"/>
  <c r="BG1018" i="1"/>
  <c r="BG1017" i="1" s="1"/>
  <c r="BG1015" i="1"/>
  <c r="BG1014" i="1" s="1"/>
  <c r="BG1012" i="1"/>
  <c r="BG1011" i="1" s="1"/>
  <c r="BG1009" i="1"/>
  <c r="BG1008" i="1" s="1"/>
  <c r="BG1005" i="1"/>
  <c r="BG1004" i="1" s="1"/>
  <c r="BG1002" i="1"/>
  <c r="BG1001" i="1" s="1"/>
  <c r="BG999" i="1"/>
  <c r="BG998" i="1" s="1"/>
  <c r="BG996" i="1"/>
  <c r="BG995" i="1" s="1"/>
  <c r="BG993" i="1"/>
  <c r="BG992" i="1" s="1"/>
  <c r="BG990" i="1"/>
  <c r="BG989" i="1" s="1"/>
  <c r="BG987" i="1"/>
  <c r="BG986" i="1" s="1"/>
  <c r="BG984" i="1"/>
  <c r="BG983" i="1" s="1"/>
  <c r="BG981" i="1"/>
  <c r="BG980" i="1" s="1"/>
  <c r="BG978" i="1"/>
  <c r="BG977" i="1" s="1"/>
  <c r="BG975" i="1"/>
  <c r="BG973" i="1"/>
  <c r="BG969" i="1"/>
  <c r="BG968" i="1" s="1"/>
  <c r="BG966" i="1"/>
  <c r="BG965" i="1" s="1"/>
  <c r="BG963" i="1"/>
  <c r="BG961" i="1"/>
  <c r="BG958" i="1"/>
  <c r="BG957" i="1" s="1"/>
  <c r="BG955" i="1"/>
  <c r="BG954" i="1" s="1"/>
  <c r="BG951" i="1"/>
  <c r="BG949" i="1"/>
  <c r="BG947" i="1"/>
  <c r="BG944" i="1"/>
  <c r="BG943" i="1" s="1"/>
  <c r="BG941" i="1"/>
  <c r="BG940" i="1" s="1"/>
  <c r="BG938" i="1"/>
  <c r="BG936" i="1"/>
  <c r="BG933" i="1"/>
  <c r="BG932" i="1" s="1"/>
  <c r="BG930" i="1"/>
  <c r="BG929" i="1" s="1"/>
  <c r="BG927" i="1"/>
  <c r="BG926" i="1" s="1"/>
  <c r="BG922" i="1"/>
  <c r="BG921" i="1" s="1"/>
  <c r="BG920" i="1" s="1"/>
  <c r="BG918" i="1"/>
  <c r="BG916" i="1"/>
  <c r="BG912" i="1"/>
  <c r="BG911" i="1" s="1"/>
  <c r="BG910" i="1" s="1"/>
  <c r="BG908" i="1"/>
  <c r="BG907" i="1" s="1"/>
  <c r="BG906" i="1" s="1"/>
  <c r="BG904" i="1"/>
  <c r="BG903" i="1" s="1"/>
  <c r="BG901" i="1"/>
  <c r="BG900" i="1" s="1"/>
  <c r="BG898" i="1"/>
  <c r="BG896" i="1"/>
  <c r="BG893" i="1"/>
  <c r="BG891" i="1"/>
  <c r="BG888" i="1"/>
  <c r="BG887" i="1" s="1"/>
  <c r="BG885" i="1"/>
  <c r="BG883" i="1"/>
  <c r="BG880" i="1"/>
  <c r="BG878" i="1"/>
  <c r="BG875" i="1"/>
  <c r="BG874" i="1" s="1"/>
  <c r="BG872" i="1"/>
  <c r="BG871" i="1" s="1"/>
  <c r="BG869" i="1"/>
  <c r="BG868" i="1" s="1"/>
  <c r="BG866" i="1"/>
  <c r="BG865" i="1" s="1"/>
  <c r="BG863" i="1"/>
  <c r="BG862" i="1" s="1"/>
  <c r="BG860" i="1"/>
  <c r="BG859" i="1" s="1"/>
  <c r="BG855" i="1"/>
  <c r="BG853" i="1"/>
  <c r="BG852" i="1" s="1"/>
  <c r="BG850" i="1"/>
  <c r="BG849" i="1" s="1"/>
  <c r="BG847" i="1"/>
  <c r="BG846" i="1" s="1"/>
  <c r="BG844" i="1"/>
  <c r="BG843" i="1" s="1"/>
  <c r="BG840" i="1"/>
  <c r="BG838" i="1"/>
  <c r="BG833" i="1"/>
  <c r="BG832" i="1" s="1"/>
  <c r="BG830" i="1"/>
  <c r="BG829" i="1" s="1"/>
  <c r="BG826" i="1"/>
  <c r="BG825" i="1" s="1"/>
  <c r="BG824" i="1" s="1"/>
  <c r="BG820" i="1"/>
  <c r="BG818" i="1"/>
  <c r="BG814" i="1"/>
  <c r="BG813" i="1" s="1"/>
  <c r="BG810" i="1"/>
  <c r="BG809" i="1" s="1"/>
  <c r="BG806" i="1"/>
  <c r="BG805" i="1" s="1"/>
  <c r="BG803" i="1"/>
  <c r="BG802" i="1" s="1"/>
  <c r="BG800" i="1"/>
  <c r="BG798" i="1"/>
  <c r="BG796" i="1"/>
  <c r="BG790" i="1"/>
  <c r="BG788" i="1"/>
  <c r="BG784" i="1"/>
  <c r="BG783" i="1" s="1"/>
  <c r="BG781" i="1"/>
  <c r="BG780" i="1" s="1"/>
  <c r="BG778" i="1"/>
  <c r="BG776" i="1"/>
  <c r="BG770" i="1"/>
  <c r="BG768" i="1"/>
  <c r="BG765" i="1"/>
  <c r="BG763" i="1"/>
  <c r="BG760" i="1"/>
  <c r="BG758" i="1"/>
  <c r="BG754" i="1"/>
  <c r="BG753" i="1" s="1"/>
  <c r="BG751" i="1"/>
  <c r="BG750" i="1" s="1"/>
  <c r="BG748" i="1"/>
  <c r="BG747" i="1" s="1"/>
  <c r="BG745" i="1"/>
  <c r="BG744" i="1" s="1"/>
  <c r="BG738" i="1"/>
  <c r="BG736" i="1"/>
  <c r="BG729" i="1"/>
  <c r="BG727" i="1"/>
  <c r="BG723" i="1"/>
  <c r="BG722" i="1" s="1"/>
  <c r="BG720" i="1"/>
  <c r="BG719" i="1" s="1"/>
  <c r="BG716" i="1"/>
  <c r="BG715" i="1" s="1"/>
  <c r="BG713" i="1"/>
  <c r="BG712" i="1" s="1"/>
  <c r="BG710" i="1"/>
  <c r="BG709" i="1" s="1"/>
  <c r="BG707" i="1"/>
  <c r="BG706" i="1" s="1"/>
  <c r="BG704" i="1"/>
  <c r="BG702" i="1"/>
  <c r="BG699" i="1"/>
  <c r="BG695" i="1"/>
  <c r="BG693" i="1"/>
  <c r="BG691" i="1"/>
  <c r="BG686" i="1"/>
  <c r="BG685" i="1" s="1"/>
  <c r="BG683" i="1"/>
  <c r="BG681" i="1"/>
  <c r="BG676" i="1"/>
  <c r="BG674" i="1"/>
  <c r="BG672" i="1"/>
  <c r="BG668" i="1"/>
  <c r="BG667" i="1" s="1"/>
  <c r="BG665" i="1"/>
  <c r="BG662" i="1"/>
  <c r="BG660" i="1"/>
  <c r="BG658" i="1"/>
  <c r="BG652" i="1"/>
  <c r="BG650" i="1"/>
  <c r="BG646" i="1"/>
  <c r="BG645" i="1" s="1"/>
  <c r="BG643" i="1"/>
  <c r="BG642" i="1" s="1"/>
  <c r="BG640" i="1"/>
  <c r="BG637" i="1"/>
  <c r="BG635" i="1"/>
  <c r="BG633" i="1"/>
  <c r="BG628" i="1"/>
  <c r="BG627" i="1" s="1"/>
  <c r="BG625" i="1"/>
  <c r="BG624" i="1" s="1"/>
  <c r="BG622" i="1"/>
  <c r="BG621" i="1" s="1"/>
  <c r="BG619" i="1"/>
  <c r="BG617" i="1"/>
  <c r="BG611" i="1"/>
  <c r="BG609" i="1"/>
  <c r="BG607" i="1"/>
  <c r="BG604" i="1"/>
  <c r="BG603" i="1" s="1"/>
  <c r="BG601" i="1"/>
  <c r="BG600" i="1" s="1"/>
  <c r="BG598" i="1"/>
  <c r="BG597" i="1" s="1"/>
  <c r="BG595" i="1"/>
  <c r="BG594" i="1" s="1"/>
  <c r="BG591" i="1"/>
  <c r="BG590" i="1" s="1"/>
  <c r="BG586" i="1"/>
  <c r="BG585" i="1" s="1"/>
  <c r="BG583" i="1"/>
  <c r="BG582" i="1" s="1"/>
  <c r="BG580" i="1"/>
  <c r="BG579" i="1" s="1"/>
  <c r="BG577" i="1"/>
  <c r="BG576" i="1" s="1"/>
  <c r="BG574" i="1"/>
  <c r="BG573" i="1" s="1"/>
  <c r="BG569" i="1"/>
  <c r="BG568" i="1" s="1"/>
  <c r="BG566" i="1"/>
  <c r="BG565" i="1" s="1"/>
  <c r="BG563" i="1"/>
  <c r="BG562" i="1" s="1"/>
  <c r="BG560" i="1"/>
  <c r="BG559" i="1" s="1"/>
  <c r="BG557" i="1"/>
  <c r="BG556" i="1" s="1"/>
  <c r="BG554" i="1"/>
  <c r="BG553" i="1" s="1"/>
  <c r="BG549" i="1"/>
  <c r="BG548" i="1" s="1"/>
  <c r="BG546" i="1"/>
  <c r="BG545" i="1" s="1"/>
  <c r="BG542" i="1"/>
  <c r="BG541" i="1" s="1"/>
  <c r="BG540" i="1" s="1"/>
  <c r="BG536" i="1"/>
  <c r="BG534" i="1"/>
  <c r="BG531" i="1"/>
  <c r="BG529" i="1"/>
  <c r="BG525" i="1"/>
  <c r="BG523" i="1"/>
  <c r="BG520" i="1"/>
  <c r="BG518" i="1"/>
  <c r="BG515" i="1"/>
  <c r="BG513" i="1"/>
  <c r="BG511" i="1"/>
  <c r="BG509" i="1"/>
  <c r="BG507" i="1"/>
  <c r="BG504" i="1"/>
  <c r="BG503" i="1" s="1"/>
  <c r="BG501" i="1"/>
  <c r="BG500" i="1" s="1"/>
  <c r="BG498" i="1"/>
  <c r="BG497" i="1" s="1"/>
  <c r="BG495" i="1"/>
  <c r="BG494" i="1" s="1"/>
  <c r="BG489" i="1"/>
  <c r="BG487" i="1"/>
  <c r="BG482" i="1"/>
  <c r="BG479" i="1"/>
  <c r="BG476" i="1"/>
  <c r="BG474" i="1"/>
  <c r="BG470" i="1"/>
  <c r="BG469" i="1" s="1"/>
  <c r="BG467" i="1"/>
  <c r="BG466" i="1" s="1"/>
  <c r="BG464" i="1"/>
  <c r="BG463" i="1" s="1"/>
  <c r="BG461" i="1"/>
  <c r="BG460" i="1" s="1"/>
  <c r="BG458" i="1"/>
  <c r="BG456" i="1"/>
  <c r="BG453" i="1"/>
  <c r="BG451" i="1"/>
  <c r="BG445" i="1"/>
  <c r="BG443" i="1"/>
  <c r="BG440" i="1"/>
  <c r="BG438" i="1"/>
  <c r="BG433" i="1"/>
  <c r="BG432" i="1" s="1"/>
  <c r="BG430" i="1"/>
  <c r="BG429" i="1" s="1"/>
  <c r="BG426" i="1"/>
  <c r="BG425" i="1" s="1"/>
  <c r="BG423" i="1"/>
  <c r="BG422" i="1" s="1"/>
  <c r="BG419" i="1"/>
  <c r="BG418" i="1" s="1"/>
  <c r="BG412" i="1"/>
  <c r="BG411" i="1" s="1"/>
  <c r="BG409" i="1"/>
  <c r="BG408" i="1" s="1"/>
  <c r="BG406" i="1"/>
  <c r="BG405" i="1" s="1"/>
  <c r="BG403" i="1"/>
  <c r="BG402" i="1" s="1"/>
  <c r="BG397" i="1"/>
  <c r="BG395" i="1"/>
  <c r="BG392" i="1"/>
  <c r="BG389" i="1"/>
  <c r="BG388" i="1" s="1"/>
  <c r="BG386" i="1"/>
  <c r="BG385" i="1" s="1"/>
  <c r="BG381" i="1"/>
  <c r="BG380" i="1" s="1"/>
  <c r="BG377" i="1"/>
  <c r="BG376" i="1" s="1"/>
  <c r="BG373" i="1"/>
  <c r="BG372" i="1" s="1"/>
  <c r="BG369" i="1"/>
  <c r="BG367" i="1"/>
  <c r="BG363" i="1"/>
  <c r="BG362" i="1" s="1"/>
  <c r="BG358" i="1"/>
  <c r="BG357" i="1" s="1"/>
  <c r="BG355" i="1"/>
  <c r="BG354" i="1" s="1"/>
  <c r="BG352" i="1"/>
  <c r="BG351" i="1" s="1"/>
  <c r="BG349" i="1"/>
  <c r="BG348" i="1" s="1"/>
  <c r="BG344" i="1"/>
  <c r="BG343" i="1" s="1"/>
  <c r="BG341" i="1"/>
  <c r="BG340" i="1" s="1"/>
  <c r="BG335" i="1"/>
  <c r="BG333" i="1"/>
  <c r="BG331" i="1"/>
  <c r="BG328" i="1"/>
  <c r="BG326" i="1"/>
  <c r="BG322" i="1"/>
  <c r="BG321" i="1" s="1"/>
  <c r="BG319" i="1"/>
  <c r="BG318" i="1" s="1"/>
  <c r="BG316" i="1"/>
  <c r="BG314" i="1"/>
  <c r="BG308" i="1"/>
  <c r="BG306" i="1"/>
  <c r="BG303" i="1"/>
  <c r="BG301" i="1"/>
  <c r="BG297" i="1"/>
  <c r="BG296" i="1" s="1"/>
  <c r="BG294" i="1"/>
  <c r="BG293" i="1" s="1"/>
  <c r="BG291" i="1"/>
  <c r="BG289" i="1"/>
  <c r="BG287" i="1"/>
  <c r="BG284" i="1"/>
  <c r="BG283" i="1" s="1"/>
  <c r="BG281" i="1"/>
  <c r="BG280" i="1" s="1"/>
  <c r="BG278" i="1"/>
  <c r="BG277" i="1" s="1"/>
  <c r="BG274" i="1"/>
  <c r="BG273" i="1" s="1"/>
  <c r="BG270" i="1"/>
  <c r="BG269" i="1" s="1"/>
  <c r="BG267" i="1"/>
  <c r="BG266" i="1" s="1"/>
  <c r="BG263" i="1"/>
  <c r="BG261" i="1"/>
  <c r="BG259" i="1"/>
  <c r="BG256" i="1"/>
  <c r="BG255" i="1" s="1"/>
  <c r="BG251" i="1"/>
  <c r="BG249" i="1"/>
  <c r="BG245" i="1"/>
  <c r="BG244" i="1" s="1"/>
  <c r="BG242" i="1"/>
  <c r="BG241" i="1" s="1"/>
  <c r="BG238" i="1"/>
  <c r="BG237" i="1" s="1"/>
  <c r="BG235" i="1"/>
  <c r="BG234" i="1" s="1"/>
  <c r="BG232" i="1"/>
  <c r="BG231" i="1" s="1"/>
  <c r="BG229" i="1"/>
  <c r="BG228" i="1" s="1"/>
  <c r="BG226" i="1"/>
  <c r="BG225" i="1" s="1"/>
  <c r="BG222" i="1"/>
  <c r="BG221" i="1" s="1"/>
  <c r="BG219" i="1"/>
  <c r="BG217" i="1"/>
  <c r="BG215" i="1"/>
  <c r="BG212" i="1"/>
  <c r="BG211" i="1" s="1"/>
  <c r="BG207" i="1"/>
  <c r="BG206" i="1" s="1"/>
  <c r="BG204" i="1"/>
  <c r="BG203" i="1" s="1"/>
  <c r="BG198" i="1"/>
  <c r="BG196" i="1"/>
  <c r="BG192" i="1"/>
  <c r="BG191" i="1" s="1"/>
  <c r="BG189" i="1"/>
  <c r="BG188" i="1" s="1"/>
  <c r="BG185" i="1"/>
  <c r="BG184" i="1" s="1"/>
  <c r="BG181" i="1"/>
  <c r="BG180" i="1" s="1"/>
  <c r="BG178" i="1"/>
  <c r="BG177" i="1" s="1"/>
  <c r="BG175" i="1"/>
  <c r="BG173" i="1"/>
  <c r="BG170" i="1"/>
  <c r="BG169" i="1" s="1"/>
  <c r="BG167" i="1"/>
  <c r="BG165" i="1"/>
  <c r="BG162" i="1"/>
  <c r="BG161" i="1" s="1"/>
  <c r="BG158" i="1"/>
  <c r="BG155" i="1"/>
  <c r="BG152" i="1"/>
  <c r="BG147" i="1"/>
  <c r="BG146" i="1" s="1"/>
  <c r="BG145" i="1" s="1"/>
  <c r="BG143" i="1"/>
  <c r="BG142" i="1" s="1"/>
  <c r="BG140" i="1"/>
  <c r="BG139" i="1" s="1"/>
  <c r="BG137" i="1"/>
  <c r="BG136" i="1" s="1"/>
  <c r="BG134" i="1"/>
  <c r="BG133" i="1" s="1"/>
  <c r="BG131" i="1"/>
  <c r="BG130" i="1" s="1"/>
  <c r="BG128" i="1"/>
  <c r="BG127" i="1" s="1"/>
  <c r="BG125" i="1"/>
  <c r="BG124" i="1" s="1"/>
  <c r="BG122" i="1"/>
  <c r="BG121" i="1" s="1"/>
  <c r="BG119" i="1"/>
  <c r="BG118" i="1" s="1"/>
  <c r="BG116" i="1"/>
  <c r="BG115" i="1" s="1"/>
  <c r="BG113" i="1"/>
  <c r="BG112" i="1" s="1"/>
  <c r="BG110" i="1"/>
  <c r="BG109" i="1" s="1"/>
  <c r="BG107" i="1"/>
  <c r="BG106" i="1" s="1"/>
  <c r="BG104" i="1"/>
  <c r="BG103" i="1" s="1"/>
  <c r="BG101" i="1"/>
  <c r="BG100" i="1" s="1"/>
  <c r="BG98" i="1"/>
  <c r="BG97" i="1" s="1"/>
  <c r="BG90" i="1"/>
  <c r="BG89" i="1" s="1"/>
  <c r="BG87" i="1"/>
  <c r="BG86" i="1" s="1"/>
  <c r="BG84" i="1"/>
  <c r="BG83" i="1" s="1"/>
  <c r="BG81" i="1"/>
  <c r="BG80" i="1" s="1"/>
  <c r="BG78" i="1"/>
  <c r="BG77" i="1" s="1"/>
  <c r="BG75" i="1"/>
  <c r="BG74" i="1" s="1"/>
  <c r="BG72" i="1"/>
  <c r="BG71" i="1" s="1"/>
  <c r="BG69" i="1"/>
  <c r="BG68" i="1" s="1"/>
  <c r="BG66" i="1"/>
  <c r="BG65" i="1" s="1"/>
  <c r="BG63" i="1"/>
  <c r="BG62" i="1" s="1"/>
  <c r="BG60" i="1"/>
  <c r="BG59" i="1" s="1"/>
  <c r="BG54" i="1"/>
  <c r="BG52" i="1"/>
  <c r="BG49" i="1"/>
  <c r="BG47" i="1"/>
  <c r="BG42" i="1"/>
  <c r="BG41" i="1" s="1"/>
  <c r="BG39" i="1"/>
  <c r="BG38" i="1" s="1"/>
  <c r="BG36" i="1"/>
  <c r="BG35" i="1" s="1"/>
  <c r="BG32" i="1"/>
  <c r="BG31" i="1" s="1"/>
  <c r="BG29" i="1"/>
  <c r="BG28" i="1" s="1"/>
  <c r="BG26" i="1"/>
  <c r="BG25" i="1" s="1"/>
  <c r="BG23" i="1"/>
  <c r="BG22" i="1" s="1"/>
  <c r="BG20" i="1"/>
  <c r="BG19" i="1" s="1"/>
  <c r="BD1687" i="1"/>
  <c r="BD1685" i="1"/>
  <c r="BD1683" i="1"/>
  <c r="BD1678" i="1"/>
  <c r="BD1677" i="1" s="1"/>
  <c r="BD1676" i="1" s="1"/>
  <c r="BD1674" i="1"/>
  <c r="BD1672" i="1"/>
  <c r="BD1667" i="1"/>
  <c r="BD1664" i="1"/>
  <c r="BD1662" i="1"/>
  <c r="BD1658" i="1"/>
  <c r="BD1655" i="1"/>
  <c r="BD1652" i="1"/>
  <c r="BD1648" i="1"/>
  <c r="BD1646" i="1"/>
  <c r="BD1644" i="1"/>
  <c r="BD1640" i="1"/>
  <c r="BD1639" i="1" s="1"/>
  <c r="BD1638" i="1" s="1"/>
  <c r="BD1635" i="1"/>
  <c r="BD1633" i="1"/>
  <c r="BD1631" i="1"/>
  <c r="BD1627" i="1"/>
  <c r="BD1626" i="1" s="1"/>
  <c r="BD1625" i="1" s="1"/>
  <c r="BD1622" i="1"/>
  <c r="BD1620" i="1"/>
  <c r="BD1616" i="1"/>
  <c r="BD1615" i="1" s="1"/>
  <c r="BD1614" i="1" s="1"/>
  <c r="BD1611" i="1"/>
  <c r="BD1610" i="1" s="1"/>
  <c r="BD1608" i="1"/>
  <c r="BD1606" i="1"/>
  <c r="BD1603" i="1"/>
  <c r="BD1602" i="1" s="1"/>
  <c r="BD1600" i="1"/>
  <c r="BD1599" i="1" s="1"/>
  <c r="BD1597" i="1"/>
  <c r="BD1596" i="1" s="1"/>
  <c r="BD1594" i="1"/>
  <c r="BD1593" i="1" s="1"/>
  <c r="BD1591" i="1"/>
  <c r="BD1589" i="1"/>
  <c r="BD1587" i="1"/>
  <c r="BD1584" i="1"/>
  <c r="BD1583" i="1" s="1"/>
  <c r="BD1581" i="1"/>
  <c r="BD1580" i="1" s="1"/>
  <c r="BD1578" i="1"/>
  <c r="BD1576" i="1"/>
  <c r="BD1573" i="1"/>
  <c r="BD1572" i="1" s="1"/>
  <c r="BD1570" i="1"/>
  <c r="BD1569" i="1" s="1"/>
  <c r="BD1567" i="1"/>
  <c r="BD1566" i="1" s="1"/>
  <c r="BD1564" i="1"/>
  <c r="BD1563" i="1" s="1"/>
  <c r="BD1561" i="1"/>
  <c r="BD1560" i="1" s="1"/>
  <c r="BD1558" i="1"/>
  <c r="BD1557" i="1" s="1"/>
  <c r="BD1555" i="1"/>
  <c r="BD1554" i="1" s="1"/>
  <c r="BD1552" i="1"/>
  <c r="BD1551" i="1" s="1"/>
  <c r="BD1549" i="1"/>
  <c r="BD1548" i="1" s="1"/>
  <c r="BD1546" i="1"/>
  <c r="BD1545" i="1" s="1"/>
  <c r="BD1543" i="1"/>
  <c r="BD1542" i="1" s="1"/>
  <c r="BD1540" i="1"/>
  <c r="BD1539" i="1" s="1"/>
  <c r="BD1537" i="1"/>
  <c r="BD1536" i="1" s="1"/>
  <c r="BD1534" i="1"/>
  <c r="BD1532" i="1"/>
  <c r="BD1530" i="1"/>
  <c r="BD1527" i="1"/>
  <c r="BD1526" i="1" s="1"/>
  <c r="BD1524" i="1"/>
  <c r="BD1523" i="1" s="1"/>
  <c r="BD1521" i="1"/>
  <c r="BD1520" i="1" s="1"/>
  <c r="BD1518" i="1"/>
  <c r="BD1517" i="1" s="1"/>
  <c r="BD1515" i="1"/>
  <c r="BD1514" i="1" s="1"/>
  <c r="BD1512" i="1"/>
  <c r="BD1511" i="1" s="1"/>
  <c r="BD1506" i="1"/>
  <c r="BD1504" i="1"/>
  <c r="BD1499" i="1"/>
  <c r="BD1496" i="1"/>
  <c r="BD1495" i="1" s="1"/>
  <c r="BD1493" i="1"/>
  <c r="BD1492" i="1" s="1"/>
  <c r="BD1490" i="1"/>
  <c r="BD1489" i="1" s="1"/>
  <c r="BD1486" i="1"/>
  <c r="BD1485" i="1" s="1"/>
  <c r="BD1483" i="1"/>
  <c r="BD1481" i="1"/>
  <c r="BD1478" i="1"/>
  <c r="BD1476" i="1"/>
  <c r="BD1474" i="1"/>
  <c r="BD1470" i="1"/>
  <c r="BD1468" i="1"/>
  <c r="BD1466" i="1"/>
  <c r="BD1462" i="1"/>
  <c r="BD1460" i="1"/>
  <c r="BD1455" i="1"/>
  <c r="BD1453" i="1"/>
  <c r="BD1451" i="1"/>
  <c r="BD1448" i="1"/>
  <c r="BD1446" i="1"/>
  <c r="BD1442" i="1"/>
  <c r="BD1441" i="1" s="1"/>
  <c r="BD1439" i="1"/>
  <c r="BD1438" i="1" s="1"/>
  <c r="BD1436" i="1"/>
  <c r="BD1435" i="1" s="1"/>
  <c r="BD1432" i="1"/>
  <c r="BD1431" i="1" s="1"/>
  <c r="BD1429" i="1"/>
  <c r="BD1427" i="1"/>
  <c r="BD1422" i="1"/>
  <c r="BD1421" i="1" s="1"/>
  <c r="BD1419" i="1"/>
  <c r="BD1417" i="1"/>
  <c r="BD1414" i="1"/>
  <c r="BD1413" i="1" s="1"/>
  <c r="BD1411" i="1"/>
  <c r="BD1410" i="1" s="1"/>
  <c r="BD1407" i="1"/>
  <c r="BD1406" i="1" s="1"/>
  <c r="BD1404" i="1"/>
  <c r="BD1402" i="1"/>
  <c r="BD1397" i="1"/>
  <c r="BD1396" i="1" s="1"/>
  <c r="BD1394" i="1"/>
  <c r="BD1392" i="1"/>
  <c r="BD1387" i="1"/>
  <c r="BD1386" i="1" s="1"/>
  <c r="BD1385" i="1" s="1"/>
  <c r="BD1384" i="1" s="1"/>
  <c r="BD1381" i="1"/>
  <c r="BD1379" i="1"/>
  <c r="BD1376" i="1"/>
  <c r="BD1374" i="1"/>
  <c r="BD1370" i="1"/>
  <c r="BD1369" i="1" s="1"/>
  <c r="BD1367" i="1"/>
  <c r="BD1365" i="1"/>
  <c r="BD1362" i="1"/>
  <c r="BD1361" i="1" s="1"/>
  <c r="BD1359" i="1"/>
  <c r="BD1358" i="1" s="1"/>
  <c r="BD1356" i="1"/>
  <c r="BD1354" i="1"/>
  <c r="BD1352" i="1"/>
  <c r="BD1348" i="1"/>
  <c r="BD1347" i="1" s="1"/>
  <c r="BD1345" i="1"/>
  <c r="BD1343" i="1"/>
  <c r="BD1341" i="1"/>
  <c r="BD1337" i="1"/>
  <c r="BD1336" i="1" s="1"/>
  <c r="BD1334" i="1"/>
  <c r="BD1333" i="1" s="1"/>
  <c r="BD1331" i="1"/>
  <c r="BD1329" i="1"/>
  <c r="BD1327" i="1"/>
  <c r="BD1323" i="1"/>
  <c r="BD1322" i="1" s="1"/>
  <c r="BD1320" i="1"/>
  <c r="BD1318" i="1"/>
  <c r="BD1316" i="1"/>
  <c r="BD1311" i="1"/>
  <c r="BD1310" i="1" s="1"/>
  <c r="BD1309" i="1" s="1"/>
  <c r="BD1308" i="1" s="1"/>
  <c r="BD1306" i="1"/>
  <c r="BD1305" i="1" s="1"/>
  <c r="BD1303" i="1"/>
  <c r="BD1302" i="1" s="1"/>
  <c r="BD1297" i="1"/>
  <c r="BD1295" i="1"/>
  <c r="BD1291" i="1"/>
  <c r="BD1290" i="1" s="1"/>
  <c r="BD1288" i="1"/>
  <c r="BD1286" i="1"/>
  <c r="BD1283" i="1"/>
  <c r="BD1282" i="1" s="1"/>
  <c r="BD1280" i="1"/>
  <c r="BD1279" i="1" s="1"/>
  <c r="BD1276" i="1"/>
  <c r="BD1275" i="1" s="1"/>
  <c r="BD1273" i="1"/>
  <c r="BD1272" i="1" s="1"/>
  <c r="BD1270" i="1"/>
  <c r="BD1269" i="1" s="1"/>
  <c r="BD1267" i="1"/>
  <c r="BD1266" i="1" s="1"/>
  <c r="BD1263" i="1"/>
  <c r="BD1261" i="1"/>
  <c r="BD1258" i="1"/>
  <c r="BD1257" i="1" s="1"/>
  <c r="BD1254" i="1"/>
  <c r="BD1253" i="1" s="1"/>
  <c r="BD1251" i="1"/>
  <c r="BD1249" i="1"/>
  <c r="BD1246" i="1"/>
  <c r="BD1245" i="1" s="1"/>
  <c r="BD1243" i="1"/>
  <c r="BD1242" i="1" s="1"/>
  <c r="BD1240" i="1"/>
  <c r="BD1239" i="1" s="1"/>
  <c r="BD1236" i="1"/>
  <c r="BD1235" i="1" s="1"/>
  <c r="BD1233" i="1"/>
  <c r="BD1231" i="1"/>
  <c r="BD1228" i="1"/>
  <c r="BD1226" i="1"/>
  <c r="BD1224" i="1"/>
  <c r="BD1219" i="1"/>
  <c r="BD1218" i="1" s="1"/>
  <c r="BD1216" i="1"/>
  <c r="BD1215" i="1" s="1"/>
  <c r="BD1212" i="1"/>
  <c r="BD1210" i="1"/>
  <c r="BD1207" i="1"/>
  <c r="BD1206" i="1" s="1"/>
  <c r="BD1203" i="1"/>
  <c r="BD1202" i="1" s="1"/>
  <c r="BD1200" i="1"/>
  <c r="BD1199" i="1" s="1"/>
  <c r="BD1197" i="1"/>
  <c r="BD1196" i="1" s="1"/>
  <c r="BD1194" i="1"/>
  <c r="BD1193" i="1" s="1"/>
  <c r="BD1191" i="1"/>
  <c r="BD1190" i="1" s="1"/>
  <c r="BD1188" i="1"/>
  <c r="BD1187" i="1" s="1"/>
  <c r="BD1181" i="1"/>
  <c r="BD1179" i="1"/>
  <c r="BD1178" i="1" s="1"/>
  <c r="BD1176" i="1"/>
  <c r="BD1175" i="1" s="1"/>
  <c r="BD1173" i="1"/>
  <c r="BD1172" i="1" s="1"/>
  <c r="BD1170" i="1"/>
  <c r="BD1169" i="1" s="1"/>
  <c r="BD1167" i="1"/>
  <c r="BD1166" i="1" s="1"/>
  <c r="BD1164" i="1"/>
  <c r="BD1163" i="1" s="1"/>
  <c r="BD1161" i="1"/>
  <c r="BD1160" i="1" s="1"/>
  <c r="BD1158" i="1"/>
  <c r="BD1157" i="1" s="1"/>
  <c r="BD1155" i="1"/>
  <c r="BD1154" i="1" s="1"/>
  <c r="BD1152" i="1"/>
  <c r="BD1151" i="1" s="1"/>
  <c r="BD1149" i="1"/>
  <c r="BD1148" i="1" s="1"/>
  <c r="BD1146" i="1"/>
  <c r="BD1145" i="1" s="1"/>
  <c r="BD1141" i="1"/>
  <c r="BD1140" i="1" s="1"/>
  <c r="BD1139" i="1" s="1"/>
  <c r="BD1137" i="1"/>
  <c r="BD1136" i="1" s="1"/>
  <c r="BD1134" i="1"/>
  <c r="BD1129" i="1"/>
  <c r="BD1128" i="1" s="1"/>
  <c r="BD1126" i="1"/>
  <c r="BD1124" i="1"/>
  <c r="BD1123" i="1" s="1"/>
  <c r="BD1118" i="1"/>
  <c r="BD1116" i="1"/>
  <c r="BD1114" i="1"/>
  <c r="BD1111" i="1"/>
  <c r="BD1109" i="1"/>
  <c r="BD1102" i="1"/>
  <c r="BD1101" i="1" s="1"/>
  <c r="BD1098" i="1"/>
  <c r="BD1097" i="1" s="1"/>
  <c r="BD1095" i="1"/>
  <c r="BD1094" i="1" s="1"/>
  <c r="BD1092" i="1"/>
  <c r="BD1091" i="1" s="1"/>
  <c r="BD1089" i="1"/>
  <c r="BD1087" i="1"/>
  <c r="BD1085" i="1"/>
  <c r="BD1082" i="1"/>
  <c r="BD1081" i="1" s="1"/>
  <c r="BD1079" i="1"/>
  <c r="BD1078" i="1" s="1"/>
  <c r="BD1074" i="1"/>
  <c r="BD1073" i="1" s="1"/>
  <c r="BD1072" i="1" s="1"/>
  <c r="BD1071" i="1" s="1"/>
  <c r="BD1069" i="1"/>
  <c r="BD1068" i="1" s="1"/>
  <c r="BD1067" i="1" s="1"/>
  <c r="BD1066" i="1" s="1"/>
  <c r="BD1063" i="1"/>
  <c r="BD1061" i="1"/>
  <c r="BD1057" i="1"/>
  <c r="BD1056" i="1" s="1"/>
  <c r="BD1054" i="1"/>
  <c r="BD1053" i="1" s="1"/>
  <c r="BD1051" i="1"/>
  <c r="BD1050" i="1" s="1"/>
  <c r="BD1048" i="1"/>
  <c r="BD1046" i="1"/>
  <c r="BD1040" i="1"/>
  <c r="BD1038" i="1"/>
  <c r="BD1036" i="1"/>
  <c r="BD1033" i="1"/>
  <c r="BD1031" i="1"/>
  <c r="BD1027" i="1"/>
  <c r="BD1026" i="1" s="1"/>
  <c r="BD1024" i="1"/>
  <c r="BD1023" i="1" s="1"/>
  <c r="BD1021" i="1"/>
  <c r="BD1020" i="1" s="1"/>
  <c r="BD1018" i="1"/>
  <c r="BD1017" i="1" s="1"/>
  <c r="BD1015" i="1"/>
  <c r="BD1014" i="1" s="1"/>
  <c r="BD1012" i="1"/>
  <c r="BD1011" i="1" s="1"/>
  <c r="BD1009" i="1"/>
  <c r="BD1008" i="1" s="1"/>
  <c r="BD1005" i="1"/>
  <c r="BD1004" i="1" s="1"/>
  <c r="BD1002" i="1"/>
  <c r="BD1001" i="1" s="1"/>
  <c r="BD999" i="1"/>
  <c r="BD998" i="1" s="1"/>
  <c r="BD996" i="1"/>
  <c r="BD995" i="1" s="1"/>
  <c r="BD993" i="1"/>
  <c r="BD992" i="1" s="1"/>
  <c r="BD990" i="1"/>
  <c r="BD989" i="1" s="1"/>
  <c r="BD987" i="1"/>
  <c r="BD986" i="1" s="1"/>
  <c r="BD984" i="1"/>
  <c r="BD983" i="1" s="1"/>
  <c r="BD981" i="1"/>
  <c r="BD980" i="1" s="1"/>
  <c r="BD978" i="1"/>
  <c r="BD977" i="1" s="1"/>
  <c r="BD975" i="1"/>
  <c r="BD973" i="1"/>
  <c r="BD969" i="1"/>
  <c r="BD968" i="1" s="1"/>
  <c r="BD966" i="1"/>
  <c r="BD965" i="1" s="1"/>
  <c r="BD963" i="1"/>
  <c r="BD961" i="1"/>
  <c r="BD958" i="1"/>
  <c r="BD957" i="1" s="1"/>
  <c r="BD955" i="1"/>
  <c r="BD954" i="1" s="1"/>
  <c r="BD951" i="1"/>
  <c r="BD949" i="1"/>
  <c r="BD947" i="1"/>
  <c r="BD944" i="1"/>
  <c r="BD943" i="1" s="1"/>
  <c r="BD941" i="1"/>
  <c r="BD940" i="1" s="1"/>
  <c r="BD938" i="1"/>
  <c r="BD936" i="1"/>
  <c r="BD933" i="1"/>
  <c r="BD932" i="1" s="1"/>
  <c r="BD930" i="1"/>
  <c r="BD929" i="1" s="1"/>
  <c r="BD927" i="1"/>
  <c r="BD926" i="1" s="1"/>
  <c r="BD922" i="1"/>
  <c r="BD921" i="1" s="1"/>
  <c r="BD920" i="1" s="1"/>
  <c r="BD918" i="1"/>
  <c r="BD916" i="1"/>
  <c r="BD912" i="1"/>
  <c r="BD911" i="1" s="1"/>
  <c r="BD910" i="1" s="1"/>
  <c r="BD908" i="1"/>
  <c r="BD907" i="1" s="1"/>
  <c r="BD906" i="1" s="1"/>
  <c r="BD904" i="1"/>
  <c r="BD903" i="1" s="1"/>
  <c r="BD901" i="1"/>
  <c r="BD900" i="1" s="1"/>
  <c r="BD898" i="1"/>
  <c r="BD896" i="1"/>
  <c r="BD893" i="1"/>
  <c r="BD891" i="1"/>
  <c r="BD888" i="1"/>
  <c r="BD887" i="1" s="1"/>
  <c r="BD885" i="1"/>
  <c r="BD883" i="1"/>
  <c r="BD880" i="1"/>
  <c r="BD878" i="1"/>
  <c r="BD875" i="1"/>
  <c r="BD874" i="1" s="1"/>
  <c r="BD872" i="1"/>
  <c r="BD871" i="1" s="1"/>
  <c r="BD869" i="1"/>
  <c r="BD868" i="1" s="1"/>
  <c r="BD866" i="1"/>
  <c r="BD865" i="1" s="1"/>
  <c r="BD863" i="1"/>
  <c r="BD862" i="1" s="1"/>
  <c r="BD860" i="1"/>
  <c r="BD859" i="1" s="1"/>
  <c r="BD855" i="1"/>
  <c r="BD853" i="1"/>
  <c r="BD852" i="1" s="1"/>
  <c r="BD850" i="1"/>
  <c r="BD849" i="1" s="1"/>
  <c r="BD847" i="1"/>
  <c r="BD846" i="1" s="1"/>
  <c r="BD844" i="1"/>
  <c r="BD843" i="1" s="1"/>
  <c r="BD840" i="1"/>
  <c r="BD838" i="1"/>
  <c r="BD833" i="1"/>
  <c r="BD832" i="1" s="1"/>
  <c r="BD830" i="1"/>
  <c r="BD829" i="1" s="1"/>
  <c r="BD826" i="1"/>
  <c r="BD825" i="1" s="1"/>
  <c r="BD824" i="1" s="1"/>
  <c r="BD820" i="1"/>
  <c r="BD818" i="1"/>
  <c r="BD814" i="1"/>
  <c r="BD813" i="1" s="1"/>
  <c r="BD810" i="1"/>
  <c r="BD809" i="1" s="1"/>
  <c r="BD806" i="1"/>
  <c r="BD805" i="1" s="1"/>
  <c r="BD803" i="1"/>
  <c r="BD802" i="1" s="1"/>
  <c r="BD800" i="1"/>
  <c r="BD798" i="1"/>
  <c r="BD796" i="1"/>
  <c r="BD790" i="1"/>
  <c r="BD788" i="1"/>
  <c r="BD784" i="1"/>
  <c r="BD783" i="1" s="1"/>
  <c r="BD781" i="1"/>
  <c r="BD780" i="1" s="1"/>
  <c r="BD778" i="1"/>
  <c r="BD776" i="1"/>
  <c r="BD770" i="1"/>
  <c r="BD768" i="1"/>
  <c r="BD765" i="1"/>
  <c r="BD763" i="1"/>
  <c r="BD760" i="1"/>
  <c r="BD758" i="1"/>
  <c r="BD754" i="1"/>
  <c r="BD753" i="1" s="1"/>
  <c r="BD751" i="1"/>
  <c r="BD750" i="1" s="1"/>
  <c r="BD748" i="1"/>
  <c r="BD747" i="1" s="1"/>
  <c r="BD745" i="1"/>
  <c r="BD744" i="1" s="1"/>
  <c r="BD738" i="1"/>
  <c r="BD736" i="1"/>
  <c r="BD729" i="1"/>
  <c r="BD727" i="1"/>
  <c r="BD723" i="1"/>
  <c r="BD722" i="1" s="1"/>
  <c r="BD720" i="1"/>
  <c r="BD719" i="1" s="1"/>
  <c r="BD716" i="1"/>
  <c r="BD715" i="1" s="1"/>
  <c r="BD713" i="1"/>
  <c r="BD712" i="1" s="1"/>
  <c r="BD710" i="1"/>
  <c r="BD709" i="1" s="1"/>
  <c r="BD707" i="1"/>
  <c r="BD706" i="1" s="1"/>
  <c r="BD704" i="1"/>
  <c r="BD702" i="1"/>
  <c r="BD699" i="1"/>
  <c r="BD695" i="1"/>
  <c r="BD693" i="1"/>
  <c r="BD691" i="1"/>
  <c r="BD686" i="1"/>
  <c r="BD685" i="1" s="1"/>
  <c r="BD683" i="1"/>
  <c r="BD681" i="1"/>
  <c r="BD676" i="1"/>
  <c r="BD674" i="1"/>
  <c r="BD672" i="1"/>
  <c r="BD668" i="1"/>
  <c r="BD667" i="1" s="1"/>
  <c r="BD665" i="1"/>
  <c r="BD662" i="1"/>
  <c r="BD660" i="1"/>
  <c r="BD658" i="1"/>
  <c r="BD652" i="1"/>
  <c r="BD650" i="1"/>
  <c r="BD646" i="1"/>
  <c r="BD645" i="1" s="1"/>
  <c r="BD643" i="1"/>
  <c r="BD642" i="1" s="1"/>
  <c r="BD640" i="1"/>
  <c r="BD637" i="1"/>
  <c r="BD635" i="1"/>
  <c r="BD633" i="1"/>
  <c r="BD628" i="1"/>
  <c r="BD627" i="1" s="1"/>
  <c r="BD625" i="1"/>
  <c r="BD624" i="1" s="1"/>
  <c r="BD622" i="1"/>
  <c r="BD621" i="1" s="1"/>
  <c r="BD619" i="1"/>
  <c r="BD617" i="1"/>
  <c r="BD611" i="1"/>
  <c r="BD609" i="1"/>
  <c r="BD607" i="1"/>
  <c r="BD604" i="1"/>
  <c r="BD603" i="1" s="1"/>
  <c r="BD601" i="1"/>
  <c r="BD600" i="1" s="1"/>
  <c r="BD598" i="1"/>
  <c r="BD597" i="1" s="1"/>
  <c r="BD595" i="1"/>
  <c r="BD594" i="1" s="1"/>
  <c r="BD591" i="1"/>
  <c r="BD590" i="1" s="1"/>
  <c r="BD586" i="1"/>
  <c r="BD585" i="1" s="1"/>
  <c r="BD583" i="1"/>
  <c r="BD582" i="1" s="1"/>
  <c r="BD580" i="1"/>
  <c r="BD579" i="1" s="1"/>
  <c r="BD577" i="1"/>
  <c r="BD576" i="1" s="1"/>
  <c r="BD574" i="1"/>
  <c r="BD573" i="1" s="1"/>
  <c r="BD569" i="1"/>
  <c r="BD568" i="1" s="1"/>
  <c r="BD566" i="1"/>
  <c r="BD565" i="1" s="1"/>
  <c r="BD563" i="1"/>
  <c r="BD562" i="1" s="1"/>
  <c r="BD560" i="1"/>
  <c r="BD559" i="1" s="1"/>
  <c r="BD557" i="1"/>
  <c r="BD556" i="1" s="1"/>
  <c r="BD554" i="1"/>
  <c r="BD553" i="1" s="1"/>
  <c r="BD549" i="1"/>
  <c r="BD548" i="1" s="1"/>
  <c r="BD546" i="1"/>
  <c r="BD545" i="1" s="1"/>
  <c r="BD542" i="1"/>
  <c r="BD541" i="1" s="1"/>
  <c r="BD540" i="1" s="1"/>
  <c r="BD536" i="1"/>
  <c r="BD534" i="1"/>
  <c r="BD531" i="1"/>
  <c r="BD529" i="1"/>
  <c r="BD525" i="1"/>
  <c r="BD523" i="1"/>
  <c r="BD520" i="1"/>
  <c r="BD518" i="1"/>
  <c r="BD515" i="1"/>
  <c r="BD513" i="1"/>
  <c r="BD511" i="1"/>
  <c r="BD509" i="1"/>
  <c r="BD507" i="1"/>
  <c r="BD504" i="1"/>
  <c r="BD503" i="1" s="1"/>
  <c r="BD501" i="1"/>
  <c r="BD500" i="1" s="1"/>
  <c r="BD498" i="1"/>
  <c r="BD497" i="1" s="1"/>
  <c r="BD495" i="1"/>
  <c r="BD494" i="1" s="1"/>
  <c r="BD489" i="1"/>
  <c r="BD487" i="1"/>
  <c r="BD482" i="1"/>
  <c r="BD479" i="1"/>
  <c r="BD476" i="1"/>
  <c r="BD474" i="1"/>
  <c r="BD470" i="1"/>
  <c r="BD469" i="1" s="1"/>
  <c r="BD467" i="1"/>
  <c r="BD466" i="1" s="1"/>
  <c r="BD464" i="1"/>
  <c r="BD463" i="1" s="1"/>
  <c r="BD461" i="1"/>
  <c r="BD460" i="1" s="1"/>
  <c r="BD458" i="1"/>
  <c r="BD456" i="1"/>
  <c r="BD453" i="1"/>
  <c r="BD451" i="1"/>
  <c r="BD445" i="1"/>
  <c r="BD443" i="1"/>
  <c r="BD440" i="1"/>
  <c r="BD438" i="1"/>
  <c r="BD433" i="1"/>
  <c r="BD432" i="1" s="1"/>
  <c r="BD430" i="1"/>
  <c r="BD429" i="1" s="1"/>
  <c r="BD426" i="1"/>
  <c r="BD425" i="1" s="1"/>
  <c r="BD423" i="1"/>
  <c r="BD422" i="1" s="1"/>
  <c r="BD419" i="1"/>
  <c r="BD418" i="1" s="1"/>
  <c r="BD412" i="1"/>
  <c r="BD411" i="1" s="1"/>
  <c r="BD409" i="1"/>
  <c r="BD408" i="1" s="1"/>
  <c r="BD406" i="1"/>
  <c r="BD405" i="1" s="1"/>
  <c r="BD403" i="1"/>
  <c r="BD402" i="1" s="1"/>
  <c r="BD397" i="1"/>
  <c r="BD395" i="1"/>
  <c r="BD392" i="1"/>
  <c r="BD389" i="1"/>
  <c r="BD388" i="1" s="1"/>
  <c r="BD386" i="1"/>
  <c r="BD385" i="1" s="1"/>
  <c r="BD381" i="1"/>
  <c r="BD380" i="1" s="1"/>
  <c r="BD377" i="1"/>
  <c r="BD376" i="1" s="1"/>
  <c r="BD373" i="1"/>
  <c r="BD372" i="1" s="1"/>
  <c r="BD369" i="1"/>
  <c r="BD367" i="1"/>
  <c r="BD363" i="1"/>
  <c r="BD362" i="1" s="1"/>
  <c r="BD358" i="1"/>
  <c r="BD357" i="1" s="1"/>
  <c r="BD355" i="1"/>
  <c r="BD354" i="1" s="1"/>
  <c r="BD352" i="1"/>
  <c r="BD351" i="1" s="1"/>
  <c r="BD349" i="1"/>
  <c r="BD348" i="1" s="1"/>
  <c r="BD344" i="1"/>
  <c r="BD343" i="1" s="1"/>
  <c r="BD341" i="1"/>
  <c r="BD340" i="1" s="1"/>
  <c r="BD335" i="1"/>
  <c r="BD333" i="1"/>
  <c r="BD331" i="1"/>
  <c r="BD328" i="1"/>
  <c r="BD326" i="1"/>
  <c r="BD322" i="1"/>
  <c r="BD321" i="1" s="1"/>
  <c r="BD319" i="1"/>
  <c r="BD318" i="1" s="1"/>
  <c r="BD316" i="1"/>
  <c r="BD314" i="1"/>
  <c r="BD308" i="1"/>
  <c r="BD306" i="1"/>
  <c r="BD303" i="1"/>
  <c r="BD301" i="1"/>
  <c r="BD297" i="1"/>
  <c r="BD296" i="1" s="1"/>
  <c r="BD294" i="1"/>
  <c r="BD293" i="1" s="1"/>
  <c r="BD291" i="1"/>
  <c r="BD289" i="1"/>
  <c r="BD287" i="1"/>
  <c r="BD284" i="1"/>
  <c r="BD283" i="1" s="1"/>
  <c r="BD281" i="1"/>
  <c r="BD280" i="1" s="1"/>
  <c r="BD278" i="1"/>
  <c r="BD277" i="1" s="1"/>
  <c r="BD274" i="1"/>
  <c r="BD273" i="1" s="1"/>
  <c r="BD270" i="1"/>
  <c r="BD269" i="1" s="1"/>
  <c r="BD267" i="1"/>
  <c r="BD266" i="1" s="1"/>
  <c r="BD263" i="1"/>
  <c r="BD261" i="1"/>
  <c r="BD259" i="1"/>
  <c r="BD256" i="1"/>
  <c r="BD255" i="1" s="1"/>
  <c r="BD251" i="1"/>
  <c r="BD249" i="1"/>
  <c r="BD245" i="1"/>
  <c r="BD244" i="1" s="1"/>
  <c r="BD242" i="1"/>
  <c r="BD241" i="1" s="1"/>
  <c r="BD238" i="1"/>
  <c r="BD237" i="1" s="1"/>
  <c r="BD235" i="1"/>
  <c r="BD234" i="1" s="1"/>
  <c r="BD232" i="1"/>
  <c r="BD231" i="1" s="1"/>
  <c r="BD229" i="1"/>
  <c r="BD228" i="1" s="1"/>
  <c r="BD226" i="1"/>
  <c r="BD225" i="1" s="1"/>
  <c r="BD222" i="1"/>
  <c r="BD221" i="1" s="1"/>
  <c r="BD219" i="1"/>
  <c r="BD217" i="1"/>
  <c r="BD215" i="1"/>
  <c r="BD212" i="1"/>
  <c r="BD211" i="1" s="1"/>
  <c r="BD207" i="1"/>
  <c r="BD206" i="1" s="1"/>
  <c r="BD204" i="1"/>
  <c r="BD203" i="1" s="1"/>
  <c r="BD198" i="1"/>
  <c r="BD196" i="1"/>
  <c r="BD192" i="1"/>
  <c r="BD191" i="1" s="1"/>
  <c r="BD189" i="1"/>
  <c r="BD188" i="1" s="1"/>
  <c r="BD185" i="1"/>
  <c r="BD184" i="1" s="1"/>
  <c r="BD181" i="1"/>
  <c r="BD180" i="1" s="1"/>
  <c r="BD178" i="1"/>
  <c r="BD177" i="1" s="1"/>
  <c r="BD175" i="1"/>
  <c r="BD173" i="1"/>
  <c r="BD170" i="1"/>
  <c r="BD169" i="1" s="1"/>
  <c r="BD167" i="1"/>
  <c r="BD165" i="1"/>
  <c r="BD162" i="1"/>
  <c r="BD161" i="1" s="1"/>
  <c r="BD158" i="1"/>
  <c r="BD155" i="1"/>
  <c r="BD152" i="1"/>
  <c r="BD147" i="1"/>
  <c r="BD146" i="1" s="1"/>
  <c r="BD145" i="1" s="1"/>
  <c r="BD143" i="1"/>
  <c r="BD142" i="1" s="1"/>
  <c r="BD140" i="1"/>
  <c r="BD139" i="1" s="1"/>
  <c r="BD137" i="1"/>
  <c r="BD136" i="1" s="1"/>
  <c r="BD134" i="1"/>
  <c r="BD133" i="1" s="1"/>
  <c r="BD131" i="1"/>
  <c r="BD130" i="1" s="1"/>
  <c r="BD128" i="1"/>
  <c r="BD127" i="1" s="1"/>
  <c r="BD125" i="1"/>
  <c r="BD124" i="1" s="1"/>
  <c r="BD122" i="1"/>
  <c r="BD121" i="1" s="1"/>
  <c r="BD119" i="1"/>
  <c r="BD118" i="1" s="1"/>
  <c r="BD116" i="1"/>
  <c r="BD115" i="1" s="1"/>
  <c r="BD113" i="1"/>
  <c r="BD112" i="1" s="1"/>
  <c r="BD110" i="1"/>
  <c r="BD109" i="1" s="1"/>
  <c r="BD107" i="1"/>
  <c r="BD106" i="1" s="1"/>
  <c r="BD104" i="1"/>
  <c r="BD103" i="1" s="1"/>
  <c r="BD101" i="1"/>
  <c r="BD100" i="1" s="1"/>
  <c r="BD98" i="1"/>
  <c r="BD97" i="1" s="1"/>
  <c r="BD90" i="1"/>
  <c r="BD89" i="1" s="1"/>
  <c r="BD87" i="1"/>
  <c r="BD86" i="1" s="1"/>
  <c r="BD84" i="1"/>
  <c r="BD83" i="1" s="1"/>
  <c r="BD81" i="1"/>
  <c r="BD80" i="1" s="1"/>
  <c r="BD78" i="1"/>
  <c r="BD77" i="1" s="1"/>
  <c r="BD75" i="1"/>
  <c r="BD74" i="1" s="1"/>
  <c r="BD72" i="1"/>
  <c r="BD71" i="1" s="1"/>
  <c r="BD69" i="1"/>
  <c r="BD68" i="1" s="1"/>
  <c r="BD66" i="1"/>
  <c r="BD65" i="1" s="1"/>
  <c r="BD63" i="1"/>
  <c r="BD62" i="1" s="1"/>
  <c r="BD60" i="1"/>
  <c r="BD59" i="1" s="1"/>
  <c r="BD54" i="1"/>
  <c r="BD52" i="1"/>
  <c r="BD49" i="1"/>
  <c r="BD47" i="1"/>
  <c r="BD42" i="1"/>
  <c r="BD41" i="1" s="1"/>
  <c r="BD39" i="1"/>
  <c r="BD38" i="1" s="1"/>
  <c r="BD36" i="1"/>
  <c r="BD35" i="1" s="1"/>
  <c r="BD32" i="1"/>
  <c r="BD31" i="1" s="1"/>
  <c r="BD29" i="1"/>
  <c r="BD28" i="1" s="1"/>
  <c r="BD26" i="1"/>
  <c r="BD25" i="1" s="1"/>
  <c r="BD23" i="1"/>
  <c r="BD22" i="1" s="1"/>
  <c r="BD20" i="1"/>
  <c r="BD19" i="1" s="1"/>
  <c r="BA1687" i="1"/>
  <c r="BA1685" i="1"/>
  <c r="BA1683" i="1"/>
  <c r="BA1678" i="1"/>
  <c r="BA1677" i="1" s="1"/>
  <c r="BA1676" i="1" s="1"/>
  <c r="BA1674" i="1"/>
  <c r="BA1672" i="1"/>
  <c r="BA1667" i="1"/>
  <c r="BA1664" i="1"/>
  <c r="BA1662" i="1"/>
  <c r="BA1658" i="1"/>
  <c r="BA1655" i="1"/>
  <c r="BA1652" i="1"/>
  <c r="BA1648" i="1"/>
  <c r="BA1646" i="1"/>
  <c r="BA1644" i="1"/>
  <c r="BA1640" i="1"/>
  <c r="BA1639" i="1" s="1"/>
  <c r="BA1638" i="1" s="1"/>
  <c r="BA1635" i="1"/>
  <c r="BA1633" i="1"/>
  <c r="BA1631" i="1"/>
  <c r="BA1627" i="1"/>
  <c r="BA1626" i="1" s="1"/>
  <c r="BA1625" i="1" s="1"/>
  <c r="BA1622" i="1"/>
  <c r="BA1620" i="1"/>
  <c r="BA1616" i="1"/>
  <c r="BA1615" i="1" s="1"/>
  <c r="BA1614" i="1" s="1"/>
  <c r="BA1611" i="1"/>
  <c r="BA1610" i="1" s="1"/>
  <c r="BA1608" i="1"/>
  <c r="BA1606" i="1"/>
  <c r="BA1603" i="1"/>
  <c r="BA1602" i="1" s="1"/>
  <c r="BA1600" i="1"/>
  <c r="BA1599" i="1" s="1"/>
  <c r="BA1597" i="1"/>
  <c r="BA1596" i="1" s="1"/>
  <c r="BA1594" i="1"/>
  <c r="BA1593" i="1" s="1"/>
  <c r="BA1591" i="1"/>
  <c r="BA1589" i="1"/>
  <c r="BA1587" i="1"/>
  <c r="BA1584" i="1"/>
  <c r="BA1583" i="1" s="1"/>
  <c r="BA1581" i="1"/>
  <c r="BA1580" i="1" s="1"/>
  <c r="BA1578" i="1"/>
  <c r="BA1576" i="1"/>
  <c r="BA1573" i="1"/>
  <c r="BA1572" i="1" s="1"/>
  <c r="BA1570" i="1"/>
  <c r="BA1569" i="1" s="1"/>
  <c r="BA1567" i="1"/>
  <c r="BA1566" i="1" s="1"/>
  <c r="BA1564" i="1"/>
  <c r="BA1563" i="1" s="1"/>
  <c r="BA1561" i="1"/>
  <c r="BA1560" i="1" s="1"/>
  <c r="BA1558" i="1"/>
  <c r="BA1557" i="1" s="1"/>
  <c r="BA1555" i="1"/>
  <c r="BA1554" i="1" s="1"/>
  <c r="BA1552" i="1"/>
  <c r="BA1551" i="1" s="1"/>
  <c r="BA1549" i="1"/>
  <c r="BA1548" i="1" s="1"/>
  <c r="BA1546" i="1"/>
  <c r="BA1545" i="1" s="1"/>
  <c r="BA1543" i="1"/>
  <c r="BA1542" i="1" s="1"/>
  <c r="BA1540" i="1"/>
  <c r="BA1539" i="1" s="1"/>
  <c r="BA1537" i="1"/>
  <c r="BA1536" i="1" s="1"/>
  <c r="BA1534" i="1"/>
  <c r="BA1532" i="1"/>
  <c r="BA1530" i="1"/>
  <c r="BA1527" i="1"/>
  <c r="BA1526" i="1" s="1"/>
  <c r="BA1524" i="1"/>
  <c r="BA1523" i="1" s="1"/>
  <c r="BA1521" i="1"/>
  <c r="BA1520" i="1" s="1"/>
  <c r="BA1518" i="1"/>
  <c r="BA1517" i="1" s="1"/>
  <c r="BA1515" i="1"/>
  <c r="BA1514" i="1" s="1"/>
  <c r="BA1512" i="1"/>
  <c r="BA1511" i="1" s="1"/>
  <c r="BA1506" i="1"/>
  <c r="BA1504" i="1"/>
  <c r="BA1499" i="1"/>
  <c r="BA1496" i="1"/>
  <c r="BA1495" i="1" s="1"/>
  <c r="BA1493" i="1"/>
  <c r="BA1492" i="1" s="1"/>
  <c r="BA1490" i="1"/>
  <c r="BA1489" i="1" s="1"/>
  <c r="BA1486" i="1"/>
  <c r="BA1485" i="1" s="1"/>
  <c r="BA1483" i="1"/>
  <c r="BA1481" i="1"/>
  <c r="BA1478" i="1"/>
  <c r="BA1476" i="1"/>
  <c r="BA1474" i="1"/>
  <c r="BA1470" i="1"/>
  <c r="BA1468" i="1"/>
  <c r="BA1466" i="1"/>
  <c r="BA1462" i="1"/>
  <c r="BA1460" i="1"/>
  <c r="BA1455" i="1"/>
  <c r="BA1453" i="1"/>
  <c r="BA1451" i="1"/>
  <c r="BA1448" i="1"/>
  <c r="BA1446" i="1"/>
  <c r="BA1442" i="1"/>
  <c r="BA1441" i="1" s="1"/>
  <c r="BA1439" i="1"/>
  <c r="BA1438" i="1" s="1"/>
  <c r="BA1436" i="1"/>
  <c r="BA1435" i="1" s="1"/>
  <c r="BA1432" i="1"/>
  <c r="BA1431" i="1" s="1"/>
  <c r="BA1429" i="1"/>
  <c r="BA1427" i="1"/>
  <c r="BA1422" i="1"/>
  <c r="BA1421" i="1" s="1"/>
  <c r="BA1419" i="1"/>
  <c r="BA1417" i="1"/>
  <c r="BA1414" i="1"/>
  <c r="BA1413" i="1" s="1"/>
  <c r="BA1411" i="1"/>
  <c r="BA1410" i="1" s="1"/>
  <c r="BA1407" i="1"/>
  <c r="BA1406" i="1" s="1"/>
  <c r="BA1404" i="1"/>
  <c r="BA1402" i="1"/>
  <c r="BA1397" i="1"/>
  <c r="BA1396" i="1" s="1"/>
  <c r="BA1394" i="1"/>
  <c r="BA1392" i="1"/>
  <c r="BA1387" i="1"/>
  <c r="BA1386" i="1" s="1"/>
  <c r="BA1385" i="1" s="1"/>
  <c r="BA1384" i="1" s="1"/>
  <c r="BA1381" i="1"/>
  <c r="BA1379" i="1"/>
  <c r="BA1376" i="1"/>
  <c r="BA1374" i="1"/>
  <c r="BA1370" i="1"/>
  <c r="BA1369" i="1" s="1"/>
  <c r="BA1367" i="1"/>
  <c r="BA1365" i="1"/>
  <c r="BA1362" i="1"/>
  <c r="BA1361" i="1" s="1"/>
  <c r="BA1359" i="1"/>
  <c r="BA1358" i="1" s="1"/>
  <c r="BA1356" i="1"/>
  <c r="BA1354" i="1"/>
  <c r="BA1352" i="1"/>
  <c r="BA1348" i="1"/>
  <c r="BA1347" i="1" s="1"/>
  <c r="BA1345" i="1"/>
  <c r="BA1343" i="1"/>
  <c r="BA1341" i="1"/>
  <c r="BA1337" i="1"/>
  <c r="BA1336" i="1" s="1"/>
  <c r="BA1334" i="1"/>
  <c r="BA1333" i="1" s="1"/>
  <c r="BA1331" i="1"/>
  <c r="BA1329" i="1"/>
  <c r="BA1327" i="1"/>
  <c r="BA1323" i="1"/>
  <c r="BA1322" i="1" s="1"/>
  <c r="BA1320" i="1"/>
  <c r="BA1318" i="1"/>
  <c r="BA1316" i="1"/>
  <c r="BA1311" i="1"/>
  <c r="BA1310" i="1" s="1"/>
  <c r="BA1309" i="1" s="1"/>
  <c r="BA1308" i="1" s="1"/>
  <c r="BA1306" i="1"/>
  <c r="BA1305" i="1" s="1"/>
  <c r="BA1303" i="1"/>
  <c r="BA1302" i="1" s="1"/>
  <c r="BA1297" i="1"/>
  <c r="BA1295" i="1"/>
  <c r="BA1291" i="1"/>
  <c r="BA1290" i="1" s="1"/>
  <c r="BA1288" i="1"/>
  <c r="BA1286" i="1"/>
  <c r="BA1283" i="1"/>
  <c r="BA1282" i="1" s="1"/>
  <c r="BA1280" i="1"/>
  <c r="BA1279" i="1" s="1"/>
  <c r="BA1276" i="1"/>
  <c r="BA1275" i="1" s="1"/>
  <c r="BA1273" i="1"/>
  <c r="BA1272" i="1" s="1"/>
  <c r="BA1270" i="1"/>
  <c r="BA1269" i="1" s="1"/>
  <c r="BA1267" i="1"/>
  <c r="BA1266" i="1" s="1"/>
  <c r="BA1263" i="1"/>
  <c r="BA1261" i="1"/>
  <c r="BA1258" i="1"/>
  <c r="BA1257" i="1" s="1"/>
  <c r="BA1254" i="1"/>
  <c r="BA1253" i="1" s="1"/>
  <c r="BA1251" i="1"/>
  <c r="BA1249" i="1"/>
  <c r="BA1246" i="1"/>
  <c r="BA1245" i="1" s="1"/>
  <c r="BA1243" i="1"/>
  <c r="BA1242" i="1" s="1"/>
  <c r="BA1240" i="1"/>
  <c r="BA1239" i="1" s="1"/>
  <c r="BA1236" i="1"/>
  <c r="BA1235" i="1" s="1"/>
  <c r="BA1233" i="1"/>
  <c r="BA1231" i="1"/>
  <c r="BA1228" i="1"/>
  <c r="BA1226" i="1"/>
  <c r="BA1224" i="1"/>
  <c r="BA1219" i="1"/>
  <c r="BA1218" i="1" s="1"/>
  <c r="BA1216" i="1"/>
  <c r="BA1215" i="1" s="1"/>
  <c r="BA1212" i="1"/>
  <c r="BA1210" i="1"/>
  <c r="BA1207" i="1"/>
  <c r="BA1206" i="1" s="1"/>
  <c r="BA1203" i="1"/>
  <c r="BA1202" i="1" s="1"/>
  <c r="BA1200" i="1"/>
  <c r="BA1199" i="1" s="1"/>
  <c r="BA1197" i="1"/>
  <c r="BA1196" i="1" s="1"/>
  <c r="BA1194" i="1"/>
  <c r="BA1193" i="1" s="1"/>
  <c r="BA1191" i="1"/>
  <c r="BA1190" i="1" s="1"/>
  <c r="BA1188" i="1"/>
  <c r="BA1187" i="1" s="1"/>
  <c r="BA1181" i="1"/>
  <c r="BA1179" i="1"/>
  <c r="BA1178" i="1" s="1"/>
  <c r="BA1176" i="1"/>
  <c r="BA1175" i="1" s="1"/>
  <c r="BA1173" i="1"/>
  <c r="BA1172" i="1" s="1"/>
  <c r="BA1170" i="1"/>
  <c r="BA1169" i="1" s="1"/>
  <c r="BA1167" i="1"/>
  <c r="BA1166" i="1" s="1"/>
  <c r="BA1164" i="1"/>
  <c r="BA1163" i="1" s="1"/>
  <c r="BA1161" i="1"/>
  <c r="BA1160" i="1" s="1"/>
  <c r="BA1158" i="1"/>
  <c r="BA1157" i="1" s="1"/>
  <c r="BA1155" i="1"/>
  <c r="BA1154" i="1" s="1"/>
  <c r="BA1152" i="1"/>
  <c r="BA1151" i="1" s="1"/>
  <c r="BA1149" i="1"/>
  <c r="BA1148" i="1" s="1"/>
  <c r="BA1146" i="1"/>
  <c r="BA1145" i="1" s="1"/>
  <c r="BA1141" i="1"/>
  <c r="BA1140" i="1" s="1"/>
  <c r="BA1139" i="1" s="1"/>
  <c r="BA1137" i="1"/>
  <c r="BA1136" i="1" s="1"/>
  <c r="BA1134" i="1"/>
  <c r="BA1129" i="1"/>
  <c r="BA1128" i="1" s="1"/>
  <c r="BA1126" i="1"/>
  <c r="BA1124" i="1"/>
  <c r="BA1123" i="1" s="1"/>
  <c r="BA1118" i="1"/>
  <c r="BA1116" i="1"/>
  <c r="BA1114" i="1"/>
  <c r="BA1111" i="1"/>
  <c r="BA1109" i="1"/>
  <c r="BA1102" i="1"/>
  <c r="BA1101" i="1" s="1"/>
  <c r="BA1098" i="1"/>
  <c r="BA1097" i="1" s="1"/>
  <c r="BA1095" i="1"/>
  <c r="BA1094" i="1" s="1"/>
  <c r="BA1092" i="1"/>
  <c r="BA1091" i="1" s="1"/>
  <c r="BA1089" i="1"/>
  <c r="BA1087" i="1"/>
  <c r="BA1085" i="1"/>
  <c r="BA1082" i="1"/>
  <c r="BA1081" i="1" s="1"/>
  <c r="BA1079" i="1"/>
  <c r="BA1078" i="1" s="1"/>
  <c r="BA1074" i="1"/>
  <c r="BA1073" i="1" s="1"/>
  <c r="BA1072" i="1" s="1"/>
  <c r="BA1071" i="1" s="1"/>
  <c r="BA1069" i="1"/>
  <c r="BA1068" i="1" s="1"/>
  <c r="BA1067" i="1" s="1"/>
  <c r="BA1066" i="1" s="1"/>
  <c r="BA1063" i="1"/>
  <c r="BA1061" i="1"/>
  <c r="BA1057" i="1"/>
  <c r="BA1056" i="1" s="1"/>
  <c r="BA1054" i="1"/>
  <c r="BA1053" i="1" s="1"/>
  <c r="BA1051" i="1"/>
  <c r="BA1050" i="1" s="1"/>
  <c r="BA1048" i="1"/>
  <c r="BA1046" i="1"/>
  <c r="BA1040" i="1"/>
  <c r="BA1038" i="1"/>
  <c r="BA1036" i="1"/>
  <c r="BA1033" i="1"/>
  <c r="BA1031" i="1"/>
  <c r="BA1027" i="1"/>
  <c r="BA1026" i="1" s="1"/>
  <c r="BA1024" i="1"/>
  <c r="BA1023" i="1" s="1"/>
  <c r="BA1021" i="1"/>
  <c r="BA1020" i="1" s="1"/>
  <c r="BA1018" i="1"/>
  <c r="BA1017" i="1" s="1"/>
  <c r="BA1015" i="1"/>
  <c r="BA1014" i="1" s="1"/>
  <c r="BA1012" i="1"/>
  <c r="BA1011" i="1" s="1"/>
  <c r="BA1009" i="1"/>
  <c r="BA1008" i="1" s="1"/>
  <c r="BA1005" i="1"/>
  <c r="BA1004" i="1" s="1"/>
  <c r="BA1002" i="1"/>
  <c r="BA1001" i="1" s="1"/>
  <c r="BA999" i="1"/>
  <c r="BA998" i="1" s="1"/>
  <c r="BA996" i="1"/>
  <c r="BA995" i="1" s="1"/>
  <c r="BA993" i="1"/>
  <c r="BA992" i="1" s="1"/>
  <c r="BA990" i="1"/>
  <c r="BA989" i="1" s="1"/>
  <c r="BA987" i="1"/>
  <c r="BA986" i="1" s="1"/>
  <c r="BA984" i="1"/>
  <c r="BA983" i="1" s="1"/>
  <c r="BA981" i="1"/>
  <c r="BA980" i="1" s="1"/>
  <c r="BA978" i="1"/>
  <c r="BA977" i="1" s="1"/>
  <c r="BA975" i="1"/>
  <c r="BA973" i="1"/>
  <c r="BA969" i="1"/>
  <c r="BA968" i="1" s="1"/>
  <c r="BA966" i="1"/>
  <c r="BA965" i="1" s="1"/>
  <c r="BA963" i="1"/>
  <c r="BA961" i="1"/>
  <c r="BA958" i="1"/>
  <c r="BA957" i="1" s="1"/>
  <c r="BA955" i="1"/>
  <c r="BA954" i="1" s="1"/>
  <c r="BA951" i="1"/>
  <c r="BA949" i="1"/>
  <c r="BA947" i="1"/>
  <c r="BA944" i="1"/>
  <c r="BA943" i="1" s="1"/>
  <c r="BA941" i="1"/>
  <c r="BA940" i="1" s="1"/>
  <c r="BA938" i="1"/>
  <c r="BA936" i="1"/>
  <c r="BA933" i="1"/>
  <c r="BA932" i="1" s="1"/>
  <c r="BA930" i="1"/>
  <c r="BA929" i="1" s="1"/>
  <c r="BA927" i="1"/>
  <c r="BA926" i="1" s="1"/>
  <c r="BA922" i="1"/>
  <c r="BA921" i="1" s="1"/>
  <c r="BA920" i="1" s="1"/>
  <c r="BA918" i="1"/>
  <c r="BA916" i="1"/>
  <c r="BA912" i="1"/>
  <c r="BA911" i="1" s="1"/>
  <c r="BA910" i="1" s="1"/>
  <c r="BA908" i="1"/>
  <c r="BA907" i="1" s="1"/>
  <c r="BA906" i="1" s="1"/>
  <c r="BA904" i="1"/>
  <c r="BA903" i="1" s="1"/>
  <c r="BA901" i="1"/>
  <c r="BA900" i="1" s="1"/>
  <c r="BA898" i="1"/>
  <c r="BA896" i="1"/>
  <c r="BA893" i="1"/>
  <c r="BA891" i="1"/>
  <c r="BA888" i="1"/>
  <c r="BA887" i="1" s="1"/>
  <c r="BA885" i="1"/>
  <c r="BA883" i="1"/>
  <c r="BA880" i="1"/>
  <c r="BA878" i="1"/>
  <c r="BA875" i="1"/>
  <c r="BA874" i="1" s="1"/>
  <c r="BA872" i="1"/>
  <c r="BA871" i="1" s="1"/>
  <c r="BA869" i="1"/>
  <c r="BA868" i="1" s="1"/>
  <c r="BA866" i="1"/>
  <c r="BA865" i="1" s="1"/>
  <c r="BA863" i="1"/>
  <c r="BA862" i="1" s="1"/>
  <c r="BA860" i="1"/>
  <c r="BA859" i="1" s="1"/>
  <c r="BA855" i="1"/>
  <c r="BA853" i="1"/>
  <c r="BA852" i="1" s="1"/>
  <c r="BA850" i="1"/>
  <c r="BA849" i="1" s="1"/>
  <c r="BA847" i="1"/>
  <c r="BA846" i="1" s="1"/>
  <c r="BA844" i="1"/>
  <c r="BA843" i="1" s="1"/>
  <c r="BA840" i="1"/>
  <c r="BA838" i="1"/>
  <c r="BA833" i="1"/>
  <c r="BA832" i="1" s="1"/>
  <c r="BA830" i="1"/>
  <c r="BA829" i="1" s="1"/>
  <c r="BA826" i="1"/>
  <c r="BA825" i="1" s="1"/>
  <c r="BA824" i="1" s="1"/>
  <c r="BA820" i="1"/>
  <c r="BA818" i="1"/>
  <c r="BA814" i="1"/>
  <c r="BA813" i="1" s="1"/>
  <c r="BA810" i="1"/>
  <c r="BA809" i="1" s="1"/>
  <c r="BA806" i="1"/>
  <c r="BA805" i="1" s="1"/>
  <c r="BA803" i="1"/>
  <c r="BA802" i="1" s="1"/>
  <c r="BA800" i="1"/>
  <c r="BA798" i="1"/>
  <c r="BA796" i="1"/>
  <c r="BA790" i="1"/>
  <c r="BA788" i="1"/>
  <c r="BA784" i="1"/>
  <c r="BA783" i="1" s="1"/>
  <c r="BA781" i="1"/>
  <c r="BA780" i="1" s="1"/>
  <c r="BA778" i="1"/>
  <c r="BA776" i="1"/>
  <c r="BA770" i="1"/>
  <c r="BA768" i="1"/>
  <c r="BA765" i="1"/>
  <c r="BA763" i="1"/>
  <c r="BA760" i="1"/>
  <c r="BA758" i="1"/>
  <c r="BA754" i="1"/>
  <c r="BA753" i="1" s="1"/>
  <c r="BA751" i="1"/>
  <c r="BA750" i="1" s="1"/>
  <c r="BA748" i="1"/>
  <c r="BA747" i="1" s="1"/>
  <c r="BA745" i="1"/>
  <c r="BA744" i="1" s="1"/>
  <c r="BA738" i="1"/>
  <c r="BA736" i="1"/>
  <c r="BA729" i="1"/>
  <c r="BA727" i="1"/>
  <c r="BA723" i="1"/>
  <c r="BA722" i="1" s="1"/>
  <c r="BA720" i="1"/>
  <c r="BA719" i="1" s="1"/>
  <c r="BA716" i="1"/>
  <c r="BA715" i="1" s="1"/>
  <c r="BA713" i="1"/>
  <c r="BA712" i="1" s="1"/>
  <c r="BA710" i="1"/>
  <c r="BA709" i="1" s="1"/>
  <c r="BA707" i="1"/>
  <c r="BA706" i="1" s="1"/>
  <c r="BA704" i="1"/>
  <c r="BA702" i="1"/>
  <c r="BA699" i="1"/>
  <c r="BA695" i="1"/>
  <c r="BA693" i="1"/>
  <c r="BA691" i="1"/>
  <c r="BA686" i="1"/>
  <c r="BA685" i="1" s="1"/>
  <c r="BA683" i="1"/>
  <c r="BA681" i="1"/>
  <c r="BA676" i="1"/>
  <c r="BA674" i="1"/>
  <c r="BA672" i="1"/>
  <c r="BA668" i="1"/>
  <c r="BA667" i="1" s="1"/>
  <c r="BA665" i="1"/>
  <c r="BA662" i="1"/>
  <c r="BA660" i="1"/>
  <c r="BA658" i="1"/>
  <c r="BA652" i="1"/>
  <c r="BA650" i="1"/>
  <c r="BA646" i="1"/>
  <c r="BA645" i="1" s="1"/>
  <c r="BA643" i="1"/>
  <c r="BA642" i="1" s="1"/>
  <c r="BA640" i="1"/>
  <c r="BA637" i="1"/>
  <c r="BA635" i="1"/>
  <c r="BA633" i="1"/>
  <c r="BA628" i="1"/>
  <c r="BA627" i="1" s="1"/>
  <c r="BA625" i="1"/>
  <c r="BA624" i="1" s="1"/>
  <c r="BA622" i="1"/>
  <c r="BA621" i="1" s="1"/>
  <c r="BA619" i="1"/>
  <c r="BA617" i="1"/>
  <c r="BA611" i="1"/>
  <c r="BA609" i="1"/>
  <c r="BA607" i="1"/>
  <c r="BA604" i="1"/>
  <c r="BA603" i="1" s="1"/>
  <c r="BA601" i="1"/>
  <c r="BA600" i="1" s="1"/>
  <c r="BA598" i="1"/>
  <c r="BA597" i="1" s="1"/>
  <c r="BA595" i="1"/>
  <c r="BA594" i="1" s="1"/>
  <c r="BA591" i="1"/>
  <c r="BA590" i="1" s="1"/>
  <c r="BA586" i="1"/>
  <c r="BA585" i="1" s="1"/>
  <c r="BA583" i="1"/>
  <c r="BA582" i="1" s="1"/>
  <c r="BA580" i="1"/>
  <c r="BA579" i="1" s="1"/>
  <c r="BA577" i="1"/>
  <c r="BA576" i="1" s="1"/>
  <c r="BA574" i="1"/>
  <c r="BA573" i="1" s="1"/>
  <c r="BA569" i="1"/>
  <c r="BA568" i="1" s="1"/>
  <c r="BA566" i="1"/>
  <c r="BA565" i="1" s="1"/>
  <c r="BA563" i="1"/>
  <c r="BA562" i="1" s="1"/>
  <c r="BA560" i="1"/>
  <c r="BA559" i="1" s="1"/>
  <c r="BA557" i="1"/>
  <c r="BA556" i="1" s="1"/>
  <c r="BA554" i="1"/>
  <c r="BA553" i="1" s="1"/>
  <c r="BA549" i="1"/>
  <c r="BA548" i="1" s="1"/>
  <c r="BA546" i="1"/>
  <c r="BA545" i="1" s="1"/>
  <c r="BA542" i="1"/>
  <c r="BA541" i="1" s="1"/>
  <c r="BA540" i="1" s="1"/>
  <c r="BA536" i="1"/>
  <c r="BA534" i="1"/>
  <c r="BA531" i="1"/>
  <c r="BA529" i="1"/>
  <c r="BA525" i="1"/>
  <c r="BA523" i="1"/>
  <c r="BA520" i="1"/>
  <c r="BA518" i="1"/>
  <c r="BA515" i="1"/>
  <c r="BA513" i="1"/>
  <c r="BA511" i="1"/>
  <c r="BA509" i="1"/>
  <c r="BA507" i="1"/>
  <c r="BA504" i="1"/>
  <c r="BA503" i="1" s="1"/>
  <c r="BA501" i="1"/>
  <c r="BA500" i="1" s="1"/>
  <c r="BA498" i="1"/>
  <c r="BA497" i="1" s="1"/>
  <c r="BA495" i="1"/>
  <c r="BA494" i="1" s="1"/>
  <c r="BA489" i="1"/>
  <c r="BA487" i="1"/>
  <c r="BA482" i="1"/>
  <c r="BA479" i="1"/>
  <c r="BA476" i="1"/>
  <c r="BA474" i="1"/>
  <c r="BA470" i="1"/>
  <c r="BA469" i="1" s="1"/>
  <c r="BA467" i="1"/>
  <c r="BA466" i="1" s="1"/>
  <c r="BA464" i="1"/>
  <c r="BA463" i="1" s="1"/>
  <c r="BA461" i="1"/>
  <c r="BA460" i="1" s="1"/>
  <c r="BA458" i="1"/>
  <c r="BA456" i="1"/>
  <c r="BA453" i="1"/>
  <c r="BA451" i="1"/>
  <c r="BA445" i="1"/>
  <c r="BA443" i="1"/>
  <c r="BA440" i="1"/>
  <c r="BA438" i="1"/>
  <c r="BA433" i="1"/>
  <c r="BA432" i="1" s="1"/>
  <c r="BA430" i="1"/>
  <c r="BA429" i="1" s="1"/>
  <c r="BA426" i="1"/>
  <c r="BA425" i="1" s="1"/>
  <c r="BA423" i="1"/>
  <c r="BA422" i="1" s="1"/>
  <c r="BA419" i="1"/>
  <c r="BA418" i="1" s="1"/>
  <c r="BA412" i="1"/>
  <c r="BA411" i="1" s="1"/>
  <c r="BA409" i="1"/>
  <c r="BA408" i="1" s="1"/>
  <c r="BA406" i="1"/>
  <c r="BA405" i="1" s="1"/>
  <c r="BA403" i="1"/>
  <c r="BA402" i="1" s="1"/>
  <c r="BA397" i="1"/>
  <c r="BA395" i="1"/>
  <c r="BA392" i="1"/>
  <c r="BA389" i="1"/>
  <c r="BA388" i="1" s="1"/>
  <c r="BA386" i="1"/>
  <c r="BA385" i="1" s="1"/>
  <c r="BA381" i="1"/>
  <c r="BA380" i="1" s="1"/>
  <c r="BA377" i="1"/>
  <c r="BA376" i="1" s="1"/>
  <c r="BA373" i="1"/>
  <c r="BA372" i="1" s="1"/>
  <c r="BA369" i="1"/>
  <c r="BA367" i="1"/>
  <c r="BA363" i="1"/>
  <c r="BA362" i="1" s="1"/>
  <c r="BA358" i="1"/>
  <c r="BA357" i="1" s="1"/>
  <c r="BA355" i="1"/>
  <c r="BA354" i="1" s="1"/>
  <c r="BA352" i="1"/>
  <c r="BA351" i="1" s="1"/>
  <c r="BA349" i="1"/>
  <c r="BA348" i="1" s="1"/>
  <c r="BA344" i="1"/>
  <c r="BA343" i="1" s="1"/>
  <c r="BA341" i="1"/>
  <c r="BA340" i="1" s="1"/>
  <c r="BA335" i="1"/>
  <c r="BA333" i="1"/>
  <c r="BA331" i="1"/>
  <c r="BA328" i="1"/>
  <c r="BA326" i="1"/>
  <c r="BA322" i="1"/>
  <c r="BA321" i="1" s="1"/>
  <c r="BA319" i="1"/>
  <c r="BA318" i="1" s="1"/>
  <c r="BA316" i="1"/>
  <c r="BA314" i="1"/>
  <c r="BA308" i="1"/>
  <c r="BA306" i="1"/>
  <c r="BA303" i="1"/>
  <c r="BA301" i="1"/>
  <c r="BA297" i="1"/>
  <c r="BA296" i="1" s="1"/>
  <c r="BA294" i="1"/>
  <c r="BA293" i="1" s="1"/>
  <c r="BA291" i="1"/>
  <c r="BA289" i="1"/>
  <c r="BA287" i="1"/>
  <c r="BA284" i="1"/>
  <c r="BA283" i="1" s="1"/>
  <c r="BA281" i="1"/>
  <c r="BA280" i="1" s="1"/>
  <c r="BA278" i="1"/>
  <c r="BA277" i="1" s="1"/>
  <c r="BA274" i="1"/>
  <c r="BA273" i="1" s="1"/>
  <c r="BA270" i="1"/>
  <c r="BA269" i="1" s="1"/>
  <c r="BA267" i="1"/>
  <c r="BA266" i="1" s="1"/>
  <c r="BA263" i="1"/>
  <c r="BA261" i="1"/>
  <c r="BA259" i="1"/>
  <c r="BA256" i="1"/>
  <c r="BA255" i="1" s="1"/>
  <c r="BA251" i="1"/>
  <c r="BA249" i="1"/>
  <c r="BA245" i="1"/>
  <c r="BA244" i="1" s="1"/>
  <c r="BA242" i="1"/>
  <c r="BA241" i="1" s="1"/>
  <c r="BA238" i="1"/>
  <c r="BA237" i="1" s="1"/>
  <c r="BA235" i="1"/>
  <c r="BA234" i="1" s="1"/>
  <c r="BA232" i="1"/>
  <c r="BA231" i="1" s="1"/>
  <c r="BA229" i="1"/>
  <c r="BA228" i="1" s="1"/>
  <c r="BA226" i="1"/>
  <c r="BA225" i="1" s="1"/>
  <c r="BA222" i="1"/>
  <c r="BA221" i="1" s="1"/>
  <c r="BA219" i="1"/>
  <c r="BA217" i="1"/>
  <c r="BA215" i="1"/>
  <c r="BA212" i="1"/>
  <c r="BA211" i="1" s="1"/>
  <c r="BA207" i="1"/>
  <c r="BA206" i="1" s="1"/>
  <c r="BA204" i="1"/>
  <c r="BA203" i="1" s="1"/>
  <c r="BA198" i="1"/>
  <c r="BA196" i="1"/>
  <c r="BA192" i="1"/>
  <c r="BA191" i="1" s="1"/>
  <c r="BA189" i="1"/>
  <c r="BA188" i="1" s="1"/>
  <c r="BA185" i="1"/>
  <c r="BA184" i="1" s="1"/>
  <c r="BA181" i="1"/>
  <c r="BA180" i="1" s="1"/>
  <c r="BA178" i="1"/>
  <c r="BA177" i="1" s="1"/>
  <c r="BA175" i="1"/>
  <c r="BA173" i="1"/>
  <c r="BA170" i="1"/>
  <c r="BA169" i="1" s="1"/>
  <c r="BA167" i="1"/>
  <c r="BA165" i="1"/>
  <c r="BA162" i="1"/>
  <c r="BA161" i="1" s="1"/>
  <c r="BA158" i="1"/>
  <c r="BA155" i="1"/>
  <c r="BA152" i="1"/>
  <c r="BA147" i="1"/>
  <c r="BA146" i="1" s="1"/>
  <c r="BA145" i="1" s="1"/>
  <c r="BA143" i="1"/>
  <c r="BA142" i="1" s="1"/>
  <c r="BA140" i="1"/>
  <c r="BA139" i="1" s="1"/>
  <c r="BA137" i="1"/>
  <c r="BA136" i="1" s="1"/>
  <c r="BA134" i="1"/>
  <c r="BA133" i="1" s="1"/>
  <c r="BA131" i="1"/>
  <c r="BA130" i="1" s="1"/>
  <c r="BA128" i="1"/>
  <c r="BA127" i="1" s="1"/>
  <c r="BA125" i="1"/>
  <c r="BA124" i="1" s="1"/>
  <c r="BA122" i="1"/>
  <c r="BA121" i="1" s="1"/>
  <c r="BA119" i="1"/>
  <c r="BA118" i="1" s="1"/>
  <c r="BA116" i="1"/>
  <c r="BA115" i="1" s="1"/>
  <c r="BA113" i="1"/>
  <c r="BA112" i="1" s="1"/>
  <c r="BA110" i="1"/>
  <c r="BA109" i="1" s="1"/>
  <c r="BA107" i="1"/>
  <c r="BA106" i="1" s="1"/>
  <c r="BA104" i="1"/>
  <c r="BA103" i="1" s="1"/>
  <c r="BA101" i="1"/>
  <c r="BA100" i="1" s="1"/>
  <c r="BA98" i="1"/>
  <c r="BA97" i="1" s="1"/>
  <c r="BA90" i="1"/>
  <c r="BA89" i="1" s="1"/>
  <c r="BA87" i="1"/>
  <c r="BA86" i="1" s="1"/>
  <c r="BA84" i="1"/>
  <c r="BA83" i="1" s="1"/>
  <c r="BA81" i="1"/>
  <c r="BA80" i="1" s="1"/>
  <c r="BA78" i="1"/>
  <c r="BA77" i="1" s="1"/>
  <c r="BA75" i="1"/>
  <c r="BA74" i="1" s="1"/>
  <c r="BA72" i="1"/>
  <c r="BA71" i="1" s="1"/>
  <c r="BA69" i="1"/>
  <c r="BA68" i="1" s="1"/>
  <c r="BA66" i="1"/>
  <c r="BA65" i="1" s="1"/>
  <c r="BA63" i="1"/>
  <c r="BA62" i="1" s="1"/>
  <c r="BA60" i="1"/>
  <c r="BA59" i="1" s="1"/>
  <c r="BA54" i="1"/>
  <c r="BA52" i="1"/>
  <c r="BA49" i="1"/>
  <c r="BA47" i="1"/>
  <c r="BA42" i="1"/>
  <c r="BA41" i="1" s="1"/>
  <c r="BA39" i="1"/>
  <c r="BA38" i="1" s="1"/>
  <c r="BA36" i="1"/>
  <c r="BA35" i="1" s="1"/>
  <c r="BA32" i="1"/>
  <c r="BA31" i="1" s="1"/>
  <c r="BA29" i="1"/>
  <c r="BA28" i="1" s="1"/>
  <c r="BA26" i="1"/>
  <c r="BA25" i="1" s="1"/>
  <c r="BA23" i="1"/>
  <c r="BA22" i="1" s="1"/>
  <c r="BA20" i="1"/>
  <c r="BA19" i="1" s="1"/>
  <c r="W1689" i="1"/>
  <c r="V1689" i="1"/>
  <c r="N1689" i="1"/>
  <c r="T1689" i="1" s="1"/>
  <c r="Z1689" i="1" s="1"/>
  <c r="AF1689" i="1" s="1"/>
  <c r="AJ1689" i="1" s="1"/>
  <c r="AP1689" i="1" s="1"/>
  <c r="AV1689" i="1" s="1"/>
  <c r="BF1689" i="1" s="1"/>
  <c r="BH1689" i="1" s="1"/>
  <c r="M1689" i="1"/>
  <c r="S1689" i="1" s="1"/>
  <c r="Y1689" i="1" s="1"/>
  <c r="AE1689" i="1" s="1"/>
  <c r="AI1689" i="1" s="1"/>
  <c r="AO1689" i="1" s="1"/>
  <c r="AU1689" i="1" s="1"/>
  <c r="BC1689" i="1" s="1"/>
  <c r="BE1689" i="1" s="1"/>
  <c r="L1689" i="1"/>
  <c r="R1689" i="1" s="1"/>
  <c r="X1689" i="1" s="1"/>
  <c r="AD1689" i="1" s="1"/>
  <c r="AH1689" i="1" s="1"/>
  <c r="AN1689" i="1" s="1"/>
  <c r="AT1689" i="1" s="1"/>
  <c r="AZ1689" i="1" s="1"/>
  <c r="BB1689" i="1" s="1"/>
  <c r="N1688" i="1"/>
  <c r="T1688" i="1" s="1"/>
  <c r="Z1688" i="1" s="1"/>
  <c r="AF1688" i="1" s="1"/>
  <c r="AJ1688" i="1" s="1"/>
  <c r="AP1688" i="1" s="1"/>
  <c r="AV1688" i="1" s="1"/>
  <c r="BF1688" i="1" s="1"/>
  <c r="BH1688" i="1" s="1"/>
  <c r="M1688" i="1"/>
  <c r="S1688" i="1" s="1"/>
  <c r="Y1688" i="1" s="1"/>
  <c r="AE1688" i="1" s="1"/>
  <c r="AI1688" i="1" s="1"/>
  <c r="AO1688" i="1" s="1"/>
  <c r="AU1688" i="1" s="1"/>
  <c r="BC1688" i="1" s="1"/>
  <c r="BE1688" i="1" s="1"/>
  <c r="L1688" i="1"/>
  <c r="R1688" i="1" s="1"/>
  <c r="X1688" i="1" s="1"/>
  <c r="AD1688" i="1" s="1"/>
  <c r="AH1688" i="1" s="1"/>
  <c r="AN1688" i="1" s="1"/>
  <c r="AT1688" i="1" s="1"/>
  <c r="AZ1688" i="1" s="1"/>
  <c r="BB1688" i="1" s="1"/>
  <c r="BI1687" i="1"/>
  <c r="AY1687" i="1"/>
  <c r="AX1687" i="1"/>
  <c r="AW1687" i="1"/>
  <c r="AS1687" i="1"/>
  <c r="AR1687" i="1"/>
  <c r="AQ1687" i="1"/>
  <c r="AM1687" i="1"/>
  <c r="AL1687" i="1"/>
  <c r="AK1687" i="1"/>
  <c r="AG1687" i="1"/>
  <c r="AC1687" i="1"/>
  <c r="AB1687" i="1"/>
  <c r="AA1687" i="1"/>
  <c r="W1687" i="1"/>
  <c r="V1687" i="1"/>
  <c r="U1687" i="1"/>
  <c r="Q1687" i="1"/>
  <c r="P1687" i="1"/>
  <c r="O1687" i="1"/>
  <c r="K1687" i="1"/>
  <c r="J1687" i="1"/>
  <c r="I1687" i="1"/>
  <c r="H1687" i="1"/>
  <c r="G1687" i="1"/>
  <c r="F1687" i="1"/>
  <c r="N1686" i="1"/>
  <c r="T1686" i="1" s="1"/>
  <c r="Z1686" i="1" s="1"/>
  <c r="AF1686" i="1" s="1"/>
  <c r="AJ1686" i="1" s="1"/>
  <c r="AP1686" i="1" s="1"/>
  <c r="AV1686" i="1" s="1"/>
  <c r="BF1686" i="1" s="1"/>
  <c r="BH1686" i="1" s="1"/>
  <c r="M1686" i="1"/>
  <c r="S1686" i="1" s="1"/>
  <c r="Y1686" i="1" s="1"/>
  <c r="AE1686" i="1" s="1"/>
  <c r="AI1686" i="1" s="1"/>
  <c r="AO1686" i="1" s="1"/>
  <c r="AU1686" i="1" s="1"/>
  <c r="BC1686" i="1" s="1"/>
  <c r="BE1686" i="1" s="1"/>
  <c r="L1686" i="1"/>
  <c r="R1686" i="1" s="1"/>
  <c r="X1686" i="1" s="1"/>
  <c r="AD1686" i="1" s="1"/>
  <c r="AH1686" i="1" s="1"/>
  <c r="AN1686" i="1" s="1"/>
  <c r="AT1686" i="1" s="1"/>
  <c r="AZ1686" i="1" s="1"/>
  <c r="BB1686" i="1" s="1"/>
  <c r="BI1685" i="1"/>
  <c r="AY1685" i="1"/>
  <c r="AX1685" i="1"/>
  <c r="AW1685" i="1"/>
  <c r="AS1685" i="1"/>
  <c r="AR1685" i="1"/>
  <c r="AQ1685" i="1"/>
  <c r="AM1685" i="1"/>
  <c r="AL1685" i="1"/>
  <c r="AK1685" i="1"/>
  <c r="AG1685" i="1"/>
  <c r="AC1685" i="1"/>
  <c r="AB1685" i="1"/>
  <c r="AA1685" i="1"/>
  <c r="W1685" i="1"/>
  <c r="V1685" i="1"/>
  <c r="U1685" i="1"/>
  <c r="Q1685" i="1"/>
  <c r="P1685" i="1"/>
  <c r="O1685" i="1"/>
  <c r="K1685" i="1"/>
  <c r="J1685" i="1"/>
  <c r="I1685" i="1"/>
  <c r="H1685" i="1"/>
  <c r="G1685" i="1"/>
  <c r="F1685" i="1"/>
  <c r="N1684" i="1"/>
  <c r="T1684" i="1" s="1"/>
  <c r="Z1684" i="1" s="1"/>
  <c r="AF1684" i="1" s="1"/>
  <c r="AJ1684" i="1" s="1"/>
  <c r="AP1684" i="1" s="1"/>
  <c r="AV1684" i="1" s="1"/>
  <c r="BF1684" i="1" s="1"/>
  <c r="BH1684" i="1" s="1"/>
  <c r="M1684" i="1"/>
  <c r="S1684" i="1" s="1"/>
  <c r="Y1684" i="1" s="1"/>
  <c r="AE1684" i="1" s="1"/>
  <c r="AI1684" i="1" s="1"/>
  <c r="AO1684" i="1" s="1"/>
  <c r="AU1684" i="1" s="1"/>
  <c r="BC1684" i="1" s="1"/>
  <c r="BE1684" i="1" s="1"/>
  <c r="L1684" i="1"/>
  <c r="R1684" i="1" s="1"/>
  <c r="X1684" i="1" s="1"/>
  <c r="AD1684" i="1" s="1"/>
  <c r="AH1684" i="1" s="1"/>
  <c r="AN1684" i="1" s="1"/>
  <c r="AT1684" i="1" s="1"/>
  <c r="AZ1684" i="1" s="1"/>
  <c r="BB1684" i="1" s="1"/>
  <c r="BI1683" i="1"/>
  <c r="AY1683" i="1"/>
  <c r="AX1683" i="1"/>
  <c r="AW1683" i="1"/>
  <c r="AS1683" i="1"/>
  <c r="AR1683" i="1"/>
  <c r="AQ1683" i="1"/>
  <c r="AM1683" i="1"/>
  <c r="AL1683" i="1"/>
  <c r="AK1683" i="1"/>
  <c r="AG1683" i="1"/>
  <c r="AC1683" i="1"/>
  <c r="AB1683" i="1"/>
  <c r="AA1683" i="1"/>
  <c r="W1683" i="1"/>
  <c r="V1683" i="1"/>
  <c r="U1683" i="1"/>
  <c r="Q1683" i="1"/>
  <c r="P1683" i="1"/>
  <c r="O1683" i="1"/>
  <c r="K1683" i="1"/>
  <c r="J1683" i="1"/>
  <c r="I1683" i="1"/>
  <c r="H1683" i="1"/>
  <c r="G1683" i="1"/>
  <c r="F1683" i="1"/>
  <c r="N1679" i="1"/>
  <c r="T1679" i="1" s="1"/>
  <c r="Z1679" i="1" s="1"/>
  <c r="AF1679" i="1" s="1"/>
  <c r="AJ1679" i="1" s="1"/>
  <c r="AP1679" i="1" s="1"/>
  <c r="AV1679" i="1" s="1"/>
  <c r="BF1679" i="1" s="1"/>
  <c r="BH1679" i="1" s="1"/>
  <c r="M1679" i="1"/>
  <c r="S1679" i="1" s="1"/>
  <c r="Y1679" i="1" s="1"/>
  <c r="AE1679" i="1" s="1"/>
  <c r="AI1679" i="1" s="1"/>
  <c r="AO1679" i="1" s="1"/>
  <c r="AU1679" i="1" s="1"/>
  <c r="BC1679" i="1" s="1"/>
  <c r="BE1679" i="1" s="1"/>
  <c r="L1679" i="1"/>
  <c r="R1679" i="1" s="1"/>
  <c r="X1679" i="1" s="1"/>
  <c r="AD1679" i="1" s="1"/>
  <c r="AH1679" i="1" s="1"/>
  <c r="AN1679" i="1" s="1"/>
  <c r="AT1679" i="1" s="1"/>
  <c r="AZ1679" i="1" s="1"/>
  <c r="BB1679" i="1" s="1"/>
  <c r="BI1678" i="1"/>
  <c r="BI1677" i="1" s="1"/>
  <c r="BI1676" i="1" s="1"/>
  <c r="AY1678" i="1"/>
  <c r="AY1677" i="1" s="1"/>
  <c r="AY1676" i="1" s="1"/>
  <c r="AX1678" i="1"/>
  <c r="AX1677" i="1" s="1"/>
  <c r="AX1676" i="1" s="1"/>
  <c r="AW1678" i="1"/>
  <c r="AW1677" i="1" s="1"/>
  <c r="AW1676" i="1" s="1"/>
  <c r="AS1678" i="1"/>
  <c r="AS1677" i="1" s="1"/>
  <c r="AS1676" i="1" s="1"/>
  <c r="AR1678" i="1"/>
  <c r="AR1677" i="1" s="1"/>
  <c r="AR1676" i="1" s="1"/>
  <c r="AQ1678" i="1"/>
  <c r="AQ1677" i="1" s="1"/>
  <c r="AQ1676" i="1" s="1"/>
  <c r="AM1678" i="1"/>
  <c r="AM1677" i="1" s="1"/>
  <c r="AM1676" i="1" s="1"/>
  <c r="AL1678" i="1"/>
  <c r="AL1677" i="1" s="1"/>
  <c r="AL1676" i="1" s="1"/>
  <c r="AK1678" i="1"/>
  <c r="AK1677" i="1" s="1"/>
  <c r="AK1676" i="1" s="1"/>
  <c r="AG1678" i="1"/>
  <c r="AG1677" i="1" s="1"/>
  <c r="AG1676" i="1" s="1"/>
  <c r="AC1678" i="1"/>
  <c r="AC1677" i="1" s="1"/>
  <c r="AC1676" i="1" s="1"/>
  <c r="AB1678" i="1"/>
  <c r="AB1677" i="1" s="1"/>
  <c r="AB1676" i="1" s="1"/>
  <c r="AA1678" i="1"/>
  <c r="AA1677" i="1" s="1"/>
  <c r="AA1676" i="1" s="1"/>
  <c r="W1678" i="1"/>
  <c r="W1677" i="1" s="1"/>
  <c r="W1676" i="1" s="1"/>
  <c r="V1678" i="1"/>
  <c r="V1677" i="1" s="1"/>
  <c r="V1676" i="1" s="1"/>
  <c r="U1678" i="1"/>
  <c r="U1677" i="1" s="1"/>
  <c r="U1676" i="1" s="1"/>
  <c r="Q1678" i="1"/>
  <c r="Q1677" i="1" s="1"/>
  <c r="Q1676" i="1" s="1"/>
  <c r="P1678" i="1"/>
  <c r="P1677" i="1" s="1"/>
  <c r="P1676" i="1" s="1"/>
  <c r="O1678" i="1"/>
  <c r="O1677" i="1" s="1"/>
  <c r="O1676" i="1" s="1"/>
  <c r="K1678" i="1"/>
  <c r="K1677" i="1" s="1"/>
  <c r="K1676" i="1" s="1"/>
  <c r="J1678" i="1"/>
  <c r="J1677" i="1" s="1"/>
  <c r="J1676" i="1" s="1"/>
  <c r="I1678" i="1"/>
  <c r="I1677" i="1" s="1"/>
  <c r="I1676" i="1" s="1"/>
  <c r="H1678" i="1"/>
  <c r="H1677" i="1" s="1"/>
  <c r="G1678" i="1"/>
  <c r="F1678" i="1"/>
  <c r="N1675" i="1"/>
  <c r="T1675" i="1" s="1"/>
  <c r="Z1675" i="1" s="1"/>
  <c r="AF1675" i="1" s="1"/>
  <c r="AJ1675" i="1" s="1"/>
  <c r="AP1675" i="1" s="1"/>
  <c r="AV1675" i="1" s="1"/>
  <c r="BF1675" i="1" s="1"/>
  <c r="BH1675" i="1" s="1"/>
  <c r="M1675" i="1"/>
  <c r="S1675" i="1" s="1"/>
  <c r="Y1675" i="1" s="1"/>
  <c r="AE1675" i="1" s="1"/>
  <c r="AI1675" i="1" s="1"/>
  <c r="AO1675" i="1" s="1"/>
  <c r="AU1675" i="1" s="1"/>
  <c r="BC1675" i="1" s="1"/>
  <c r="BE1675" i="1" s="1"/>
  <c r="L1675" i="1"/>
  <c r="R1675" i="1" s="1"/>
  <c r="X1675" i="1" s="1"/>
  <c r="AD1675" i="1" s="1"/>
  <c r="AH1675" i="1" s="1"/>
  <c r="AN1675" i="1" s="1"/>
  <c r="AT1675" i="1" s="1"/>
  <c r="AZ1675" i="1" s="1"/>
  <c r="BB1675" i="1" s="1"/>
  <c r="BI1674" i="1"/>
  <c r="AY1674" i="1"/>
  <c r="AX1674" i="1"/>
  <c r="AW1674" i="1"/>
  <c r="AS1674" i="1"/>
  <c r="AR1674" i="1"/>
  <c r="AQ1674" i="1"/>
  <c r="AM1674" i="1"/>
  <c r="AL1674" i="1"/>
  <c r="AK1674" i="1"/>
  <c r="AG1674" i="1"/>
  <c r="AC1674" i="1"/>
  <c r="AB1674" i="1"/>
  <c r="AA1674" i="1"/>
  <c r="W1674" i="1"/>
  <c r="V1674" i="1"/>
  <c r="U1674" i="1"/>
  <c r="Q1674" i="1"/>
  <c r="P1674" i="1"/>
  <c r="O1674" i="1"/>
  <c r="K1674" i="1"/>
  <c r="J1674" i="1"/>
  <c r="I1674" i="1"/>
  <c r="H1674" i="1"/>
  <c r="G1674" i="1"/>
  <c r="F1674" i="1"/>
  <c r="N1673" i="1"/>
  <c r="T1673" i="1" s="1"/>
  <c r="Z1673" i="1" s="1"/>
  <c r="AF1673" i="1" s="1"/>
  <c r="AJ1673" i="1" s="1"/>
  <c r="AP1673" i="1" s="1"/>
  <c r="AV1673" i="1" s="1"/>
  <c r="BF1673" i="1" s="1"/>
  <c r="BH1673" i="1" s="1"/>
  <c r="M1673" i="1"/>
  <c r="S1673" i="1" s="1"/>
  <c r="Y1673" i="1" s="1"/>
  <c r="AE1673" i="1" s="1"/>
  <c r="AI1673" i="1" s="1"/>
  <c r="AO1673" i="1" s="1"/>
  <c r="AU1673" i="1" s="1"/>
  <c r="BC1673" i="1" s="1"/>
  <c r="BE1673" i="1" s="1"/>
  <c r="L1673" i="1"/>
  <c r="R1673" i="1" s="1"/>
  <c r="X1673" i="1" s="1"/>
  <c r="AD1673" i="1" s="1"/>
  <c r="AH1673" i="1" s="1"/>
  <c r="AN1673" i="1" s="1"/>
  <c r="AT1673" i="1" s="1"/>
  <c r="AZ1673" i="1" s="1"/>
  <c r="BB1673" i="1" s="1"/>
  <c r="BI1672" i="1"/>
  <c r="AY1672" i="1"/>
  <c r="AX1672" i="1"/>
  <c r="AW1672" i="1"/>
  <c r="AS1672" i="1"/>
  <c r="AR1672" i="1"/>
  <c r="AQ1672" i="1"/>
  <c r="AM1672" i="1"/>
  <c r="AL1672" i="1"/>
  <c r="AK1672" i="1"/>
  <c r="AG1672" i="1"/>
  <c r="AC1672" i="1"/>
  <c r="AB1672" i="1"/>
  <c r="AA1672" i="1"/>
  <c r="W1672" i="1"/>
  <c r="V1672" i="1"/>
  <c r="U1672" i="1"/>
  <c r="Q1672" i="1"/>
  <c r="P1672" i="1"/>
  <c r="O1672" i="1"/>
  <c r="K1672" i="1"/>
  <c r="J1672" i="1"/>
  <c r="I1672" i="1"/>
  <c r="H1672" i="1"/>
  <c r="G1672" i="1"/>
  <c r="F1672" i="1"/>
  <c r="N1668" i="1"/>
  <c r="T1668" i="1" s="1"/>
  <c r="Z1668" i="1" s="1"/>
  <c r="AF1668" i="1" s="1"/>
  <c r="AJ1668" i="1" s="1"/>
  <c r="AP1668" i="1" s="1"/>
  <c r="AV1668" i="1" s="1"/>
  <c r="BF1668" i="1" s="1"/>
  <c r="BH1668" i="1" s="1"/>
  <c r="M1668" i="1"/>
  <c r="S1668" i="1" s="1"/>
  <c r="Y1668" i="1" s="1"/>
  <c r="AE1668" i="1" s="1"/>
  <c r="AI1668" i="1" s="1"/>
  <c r="AO1668" i="1" s="1"/>
  <c r="AU1668" i="1" s="1"/>
  <c r="BC1668" i="1" s="1"/>
  <c r="BE1668" i="1" s="1"/>
  <c r="L1668" i="1"/>
  <c r="R1668" i="1" s="1"/>
  <c r="X1668" i="1" s="1"/>
  <c r="AD1668" i="1" s="1"/>
  <c r="AH1668" i="1" s="1"/>
  <c r="AN1668" i="1" s="1"/>
  <c r="AT1668" i="1" s="1"/>
  <c r="AZ1668" i="1" s="1"/>
  <c r="BB1668" i="1" s="1"/>
  <c r="BI1667" i="1"/>
  <c r="AY1667" i="1"/>
  <c r="AX1667" i="1"/>
  <c r="AW1667" i="1"/>
  <c r="AS1667" i="1"/>
  <c r="AR1667" i="1"/>
  <c r="AQ1667" i="1"/>
  <c r="AM1667" i="1"/>
  <c r="AL1667" i="1"/>
  <c r="AK1667" i="1"/>
  <c r="AG1667" i="1"/>
  <c r="AC1667" i="1"/>
  <c r="AB1667" i="1"/>
  <c r="AA1667" i="1"/>
  <c r="W1667" i="1"/>
  <c r="V1667" i="1"/>
  <c r="U1667" i="1"/>
  <c r="Q1667" i="1"/>
  <c r="P1667" i="1"/>
  <c r="O1667" i="1"/>
  <c r="K1667" i="1"/>
  <c r="J1667" i="1"/>
  <c r="I1667" i="1"/>
  <c r="H1667" i="1"/>
  <c r="G1667" i="1"/>
  <c r="F1667" i="1"/>
  <c r="T1666" i="1"/>
  <c r="Z1666" i="1" s="1"/>
  <c r="AF1666" i="1" s="1"/>
  <c r="AJ1666" i="1" s="1"/>
  <c r="AP1666" i="1" s="1"/>
  <c r="AV1666" i="1" s="1"/>
  <c r="BF1666" i="1" s="1"/>
  <c r="BH1666" i="1" s="1"/>
  <c r="S1666" i="1"/>
  <c r="Y1666" i="1" s="1"/>
  <c r="AE1666" i="1" s="1"/>
  <c r="AI1666" i="1" s="1"/>
  <c r="AO1666" i="1" s="1"/>
  <c r="AU1666" i="1" s="1"/>
  <c r="BC1666" i="1" s="1"/>
  <c r="BE1666" i="1" s="1"/>
  <c r="R1666" i="1"/>
  <c r="X1666" i="1" s="1"/>
  <c r="AD1666" i="1" s="1"/>
  <c r="AH1666" i="1" s="1"/>
  <c r="AN1666" i="1" s="1"/>
  <c r="AT1666" i="1" s="1"/>
  <c r="AZ1666" i="1" s="1"/>
  <c r="BB1666" i="1" s="1"/>
  <c r="O1665" i="1"/>
  <c r="N1665" i="1"/>
  <c r="T1665" i="1" s="1"/>
  <c r="Z1665" i="1" s="1"/>
  <c r="AF1665" i="1" s="1"/>
  <c r="AJ1665" i="1" s="1"/>
  <c r="AP1665" i="1" s="1"/>
  <c r="AV1665" i="1" s="1"/>
  <c r="BF1665" i="1" s="1"/>
  <c r="BH1665" i="1" s="1"/>
  <c r="M1665" i="1"/>
  <c r="S1665" i="1" s="1"/>
  <c r="Y1665" i="1" s="1"/>
  <c r="AE1665" i="1" s="1"/>
  <c r="AI1665" i="1" s="1"/>
  <c r="AO1665" i="1" s="1"/>
  <c r="AU1665" i="1" s="1"/>
  <c r="BC1665" i="1" s="1"/>
  <c r="BE1665" i="1" s="1"/>
  <c r="L1665" i="1"/>
  <c r="R1665" i="1" s="1"/>
  <c r="X1665" i="1" s="1"/>
  <c r="AD1665" i="1" s="1"/>
  <c r="AH1665" i="1" s="1"/>
  <c r="AN1665" i="1" s="1"/>
  <c r="AT1665" i="1" s="1"/>
  <c r="AZ1665" i="1" s="1"/>
  <c r="BB1665" i="1" s="1"/>
  <c r="BI1664" i="1"/>
  <c r="AY1664" i="1"/>
  <c r="AX1664" i="1"/>
  <c r="AW1664" i="1"/>
  <c r="AS1664" i="1"/>
  <c r="AR1664" i="1"/>
  <c r="AQ1664" i="1"/>
  <c r="AM1664" i="1"/>
  <c r="AL1664" i="1"/>
  <c r="AK1664" i="1"/>
  <c r="AG1664" i="1"/>
  <c r="AC1664" i="1"/>
  <c r="AB1664" i="1"/>
  <c r="AA1664" i="1"/>
  <c r="W1664" i="1"/>
  <c r="V1664" i="1"/>
  <c r="U1664" i="1"/>
  <c r="Q1664" i="1"/>
  <c r="P1664" i="1"/>
  <c r="O1664" i="1"/>
  <c r="K1664" i="1"/>
  <c r="J1664" i="1"/>
  <c r="I1664" i="1"/>
  <c r="H1664" i="1"/>
  <c r="G1664" i="1"/>
  <c r="F1664" i="1"/>
  <c r="N1663" i="1"/>
  <c r="T1663" i="1" s="1"/>
  <c r="Z1663" i="1" s="1"/>
  <c r="AF1663" i="1" s="1"/>
  <c r="AJ1663" i="1" s="1"/>
  <c r="AP1663" i="1" s="1"/>
  <c r="AV1663" i="1" s="1"/>
  <c r="BF1663" i="1" s="1"/>
  <c r="BH1663" i="1" s="1"/>
  <c r="M1663" i="1"/>
  <c r="S1663" i="1" s="1"/>
  <c r="Y1663" i="1" s="1"/>
  <c r="AE1663" i="1" s="1"/>
  <c r="AI1663" i="1" s="1"/>
  <c r="AO1663" i="1" s="1"/>
  <c r="AU1663" i="1" s="1"/>
  <c r="BC1663" i="1" s="1"/>
  <c r="BE1663" i="1" s="1"/>
  <c r="L1663" i="1"/>
  <c r="R1663" i="1" s="1"/>
  <c r="X1663" i="1" s="1"/>
  <c r="AD1663" i="1" s="1"/>
  <c r="AH1663" i="1" s="1"/>
  <c r="AN1663" i="1" s="1"/>
  <c r="AT1663" i="1" s="1"/>
  <c r="AZ1663" i="1" s="1"/>
  <c r="BB1663" i="1" s="1"/>
  <c r="BI1662" i="1"/>
  <c r="AY1662" i="1"/>
  <c r="AX1662" i="1"/>
  <c r="AW1662" i="1"/>
  <c r="AS1662" i="1"/>
  <c r="AR1662" i="1"/>
  <c r="AQ1662" i="1"/>
  <c r="AM1662" i="1"/>
  <c r="AL1662" i="1"/>
  <c r="AK1662" i="1"/>
  <c r="AG1662" i="1"/>
  <c r="AC1662" i="1"/>
  <c r="AB1662" i="1"/>
  <c r="AA1662" i="1"/>
  <c r="W1662" i="1"/>
  <c r="V1662" i="1"/>
  <c r="U1662" i="1"/>
  <c r="Q1662" i="1"/>
  <c r="P1662" i="1"/>
  <c r="O1662" i="1"/>
  <c r="K1662" i="1"/>
  <c r="J1662" i="1"/>
  <c r="I1662" i="1"/>
  <c r="H1662" i="1"/>
  <c r="G1662" i="1"/>
  <c r="F1662" i="1"/>
  <c r="N1659" i="1"/>
  <c r="T1659" i="1" s="1"/>
  <c r="Z1659" i="1" s="1"/>
  <c r="AF1659" i="1" s="1"/>
  <c r="AJ1659" i="1" s="1"/>
  <c r="AP1659" i="1" s="1"/>
  <c r="AV1659" i="1" s="1"/>
  <c r="BF1659" i="1" s="1"/>
  <c r="BH1659" i="1" s="1"/>
  <c r="M1659" i="1"/>
  <c r="S1659" i="1" s="1"/>
  <c r="Y1659" i="1" s="1"/>
  <c r="AE1659" i="1" s="1"/>
  <c r="AI1659" i="1" s="1"/>
  <c r="AO1659" i="1" s="1"/>
  <c r="AU1659" i="1" s="1"/>
  <c r="BC1659" i="1" s="1"/>
  <c r="BE1659" i="1" s="1"/>
  <c r="L1659" i="1"/>
  <c r="R1659" i="1" s="1"/>
  <c r="X1659" i="1" s="1"/>
  <c r="AD1659" i="1" s="1"/>
  <c r="AH1659" i="1" s="1"/>
  <c r="AN1659" i="1" s="1"/>
  <c r="AT1659" i="1" s="1"/>
  <c r="AZ1659" i="1" s="1"/>
  <c r="BB1659" i="1" s="1"/>
  <c r="BI1658" i="1"/>
  <c r="AY1658" i="1"/>
  <c r="AX1658" i="1"/>
  <c r="AW1658" i="1"/>
  <c r="AS1658" i="1"/>
  <c r="AR1658" i="1"/>
  <c r="AQ1658" i="1"/>
  <c r="AM1658" i="1"/>
  <c r="AL1658" i="1"/>
  <c r="AK1658" i="1"/>
  <c r="AG1658" i="1"/>
  <c r="AC1658" i="1"/>
  <c r="AB1658" i="1"/>
  <c r="AA1658" i="1"/>
  <c r="W1658" i="1"/>
  <c r="V1658" i="1"/>
  <c r="U1658" i="1"/>
  <c r="Q1658" i="1"/>
  <c r="P1658" i="1"/>
  <c r="O1658" i="1"/>
  <c r="K1658" i="1"/>
  <c r="J1658" i="1"/>
  <c r="I1658" i="1"/>
  <c r="H1658" i="1"/>
  <c r="G1658" i="1"/>
  <c r="F1658" i="1"/>
  <c r="N1657" i="1"/>
  <c r="T1657" i="1" s="1"/>
  <c r="Z1657" i="1" s="1"/>
  <c r="AF1657" i="1" s="1"/>
  <c r="AJ1657" i="1" s="1"/>
  <c r="AP1657" i="1" s="1"/>
  <c r="AV1657" i="1" s="1"/>
  <c r="BF1657" i="1" s="1"/>
  <c r="BH1657" i="1" s="1"/>
  <c r="M1657" i="1"/>
  <c r="S1657" i="1" s="1"/>
  <c r="Y1657" i="1" s="1"/>
  <c r="AE1657" i="1" s="1"/>
  <c r="AI1657" i="1" s="1"/>
  <c r="AO1657" i="1" s="1"/>
  <c r="AU1657" i="1" s="1"/>
  <c r="BC1657" i="1" s="1"/>
  <c r="BE1657" i="1" s="1"/>
  <c r="L1657" i="1"/>
  <c r="R1657" i="1" s="1"/>
  <c r="X1657" i="1" s="1"/>
  <c r="AD1657" i="1" s="1"/>
  <c r="AH1657" i="1" s="1"/>
  <c r="AN1657" i="1" s="1"/>
  <c r="AT1657" i="1" s="1"/>
  <c r="AZ1657" i="1" s="1"/>
  <c r="BB1657" i="1" s="1"/>
  <c r="N1656" i="1"/>
  <c r="T1656" i="1" s="1"/>
  <c r="Z1656" i="1" s="1"/>
  <c r="AF1656" i="1" s="1"/>
  <c r="AJ1656" i="1" s="1"/>
  <c r="AP1656" i="1" s="1"/>
  <c r="AV1656" i="1" s="1"/>
  <c r="BF1656" i="1" s="1"/>
  <c r="BH1656" i="1" s="1"/>
  <c r="M1656" i="1"/>
  <c r="S1656" i="1" s="1"/>
  <c r="Y1656" i="1" s="1"/>
  <c r="AE1656" i="1" s="1"/>
  <c r="AI1656" i="1" s="1"/>
  <c r="AO1656" i="1" s="1"/>
  <c r="AU1656" i="1" s="1"/>
  <c r="BC1656" i="1" s="1"/>
  <c r="BE1656" i="1" s="1"/>
  <c r="L1656" i="1"/>
  <c r="R1656" i="1" s="1"/>
  <c r="X1656" i="1" s="1"/>
  <c r="AD1656" i="1" s="1"/>
  <c r="AH1656" i="1" s="1"/>
  <c r="AN1656" i="1" s="1"/>
  <c r="AT1656" i="1" s="1"/>
  <c r="AZ1656" i="1" s="1"/>
  <c r="BB1656" i="1" s="1"/>
  <c r="BI1655" i="1"/>
  <c r="AY1655" i="1"/>
  <c r="AX1655" i="1"/>
  <c r="AW1655" i="1"/>
  <c r="AS1655" i="1"/>
  <c r="AR1655" i="1"/>
  <c r="AQ1655" i="1"/>
  <c r="AM1655" i="1"/>
  <c r="AL1655" i="1"/>
  <c r="AK1655" i="1"/>
  <c r="AG1655" i="1"/>
  <c r="AC1655" i="1"/>
  <c r="AB1655" i="1"/>
  <c r="AA1655" i="1"/>
  <c r="W1655" i="1"/>
  <c r="V1655" i="1"/>
  <c r="U1655" i="1"/>
  <c r="Q1655" i="1"/>
  <c r="P1655" i="1"/>
  <c r="O1655" i="1"/>
  <c r="K1655" i="1"/>
  <c r="J1655" i="1"/>
  <c r="I1655" i="1"/>
  <c r="H1655" i="1"/>
  <c r="G1655" i="1"/>
  <c r="F1655" i="1"/>
  <c r="Q1654" i="1"/>
  <c r="Q1652" i="1" s="1"/>
  <c r="P1654" i="1"/>
  <c r="O1654" i="1"/>
  <c r="N1654" i="1"/>
  <c r="M1654" i="1"/>
  <c r="L1654" i="1"/>
  <c r="R1654" i="1" s="1"/>
  <c r="X1654" i="1" s="1"/>
  <c r="AD1654" i="1" s="1"/>
  <c r="AH1654" i="1" s="1"/>
  <c r="AN1654" i="1" s="1"/>
  <c r="AT1654" i="1" s="1"/>
  <c r="AZ1654" i="1" s="1"/>
  <c r="BB1654" i="1" s="1"/>
  <c r="N1653" i="1"/>
  <c r="T1653" i="1" s="1"/>
  <c r="Z1653" i="1" s="1"/>
  <c r="AF1653" i="1" s="1"/>
  <c r="AJ1653" i="1" s="1"/>
  <c r="AP1653" i="1" s="1"/>
  <c r="AV1653" i="1" s="1"/>
  <c r="BF1653" i="1" s="1"/>
  <c r="BH1653" i="1" s="1"/>
  <c r="M1653" i="1"/>
  <c r="S1653" i="1" s="1"/>
  <c r="Y1653" i="1" s="1"/>
  <c r="AE1653" i="1" s="1"/>
  <c r="AI1653" i="1" s="1"/>
  <c r="AO1653" i="1" s="1"/>
  <c r="AU1653" i="1" s="1"/>
  <c r="BC1653" i="1" s="1"/>
  <c r="BE1653" i="1" s="1"/>
  <c r="L1653" i="1"/>
  <c r="R1653" i="1" s="1"/>
  <c r="X1653" i="1" s="1"/>
  <c r="AD1653" i="1" s="1"/>
  <c r="AH1653" i="1" s="1"/>
  <c r="AN1653" i="1" s="1"/>
  <c r="AT1653" i="1" s="1"/>
  <c r="AZ1653" i="1" s="1"/>
  <c r="BB1653" i="1" s="1"/>
  <c r="BI1652" i="1"/>
  <c r="AY1652" i="1"/>
  <c r="AX1652" i="1"/>
  <c r="AW1652" i="1"/>
  <c r="AS1652" i="1"/>
  <c r="AR1652" i="1"/>
  <c r="AQ1652" i="1"/>
  <c r="AM1652" i="1"/>
  <c r="AL1652" i="1"/>
  <c r="AK1652" i="1"/>
  <c r="AG1652" i="1"/>
  <c r="AC1652" i="1"/>
  <c r="AB1652" i="1"/>
  <c r="AA1652" i="1"/>
  <c r="W1652" i="1"/>
  <c r="V1652" i="1"/>
  <c r="U1652" i="1"/>
  <c r="P1652" i="1"/>
  <c r="O1652" i="1"/>
  <c r="K1652" i="1"/>
  <c r="J1652" i="1"/>
  <c r="I1652" i="1"/>
  <c r="H1652" i="1"/>
  <c r="G1652" i="1"/>
  <c r="F1652" i="1"/>
  <c r="N1649" i="1"/>
  <c r="T1649" i="1" s="1"/>
  <c r="Z1649" i="1" s="1"/>
  <c r="AF1649" i="1" s="1"/>
  <c r="AJ1649" i="1" s="1"/>
  <c r="AP1649" i="1" s="1"/>
  <c r="AV1649" i="1" s="1"/>
  <c r="BF1649" i="1" s="1"/>
  <c r="BH1649" i="1" s="1"/>
  <c r="M1649" i="1"/>
  <c r="S1649" i="1" s="1"/>
  <c r="Y1649" i="1" s="1"/>
  <c r="AE1649" i="1" s="1"/>
  <c r="AI1649" i="1" s="1"/>
  <c r="AO1649" i="1" s="1"/>
  <c r="AU1649" i="1" s="1"/>
  <c r="BC1649" i="1" s="1"/>
  <c r="BE1649" i="1" s="1"/>
  <c r="L1649" i="1"/>
  <c r="R1649" i="1" s="1"/>
  <c r="X1649" i="1" s="1"/>
  <c r="AD1649" i="1" s="1"/>
  <c r="AH1649" i="1" s="1"/>
  <c r="AN1649" i="1" s="1"/>
  <c r="AT1649" i="1" s="1"/>
  <c r="AZ1649" i="1" s="1"/>
  <c r="BB1649" i="1" s="1"/>
  <c r="BI1648" i="1"/>
  <c r="AY1648" i="1"/>
  <c r="AX1648" i="1"/>
  <c r="AW1648" i="1"/>
  <c r="AS1648" i="1"/>
  <c r="AR1648" i="1"/>
  <c r="AQ1648" i="1"/>
  <c r="AM1648" i="1"/>
  <c r="AL1648" i="1"/>
  <c r="AK1648" i="1"/>
  <c r="AG1648" i="1"/>
  <c r="AC1648" i="1"/>
  <c r="AB1648" i="1"/>
  <c r="AA1648" i="1"/>
  <c r="W1648" i="1"/>
  <c r="V1648" i="1"/>
  <c r="U1648" i="1"/>
  <c r="Q1648" i="1"/>
  <c r="P1648" i="1"/>
  <c r="O1648" i="1"/>
  <c r="K1648" i="1"/>
  <c r="J1648" i="1"/>
  <c r="I1648" i="1"/>
  <c r="H1648" i="1"/>
  <c r="G1648" i="1"/>
  <c r="F1648" i="1"/>
  <c r="N1647" i="1"/>
  <c r="T1647" i="1" s="1"/>
  <c r="Z1647" i="1" s="1"/>
  <c r="AF1647" i="1" s="1"/>
  <c r="AJ1647" i="1" s="1"/>
  <c r="AP1647" i="1" s="1"/>
  <c r="AV1647" i="1" s="1"/>
  <c r="BF1647" i="1" s="1"/>
  <c r="BH1647" i="1" s="1"/>
  <c r="M1647" i="1"/>
  <c r="S1647" i="1" s="1"/>
  <c r="Y1647" i="1" s="1"/>
  <c r="AE1647" i="1" s="1"/>
  <c r="AI1647" i="1" s="1"/>
  <c r="AO1647" i="1" s="1"/>
  <c r="AU1647" i="1" s="1"/>
  <c r="BC1647" i="1" s="1"/>
  <c r="BE1647" i="1" s="1"/>
  <c r="L1647" i="1"/>
  <c r="R1647" i="1" s="1"/>
  <c r="X1647" i="1" s="1"/>
  <c r="AD1647" i="1" s="1"/>
  <c r="AH1647" i="1" s="1"/>
  <c r="AN1647" i="1" s="1"/>
  <c r="AT1647" i="1" s="1"/>
  <c r="AZ1647" i="1" s="1"/>
  <c r="BB1647" i="1" s="1"/>
  <c r="BI1646" i="1"/>
  <c r="AY1646" i="1"/>
  <c r="AX1646" i="1"/>
  <c r="AW1646" i="1"/>
  <c r="AS1646" i="1"/>
  <c r="AR1646" i="1"/>
  <c r="AQ1646" i="1"/>
  <c r="AM1646" i="1"/>
  <c r="AL1646" i="1"/>
  <c r="AK1646" i="1"/>
  <c r="AG1646" i="1"/>
  <c r="AC1646" i="1"/>
  <c r="AB1646" i="1"/>
  <c r="AA1646" i="1"/>
  <c r="W1646" i="1"/>
  <c r="V1646" i="1"/>
  <c r="U1646" i="1"/>
  <c r="Q1646" i="1"/>
  <c r="P1646" i="1"/>
  <c r="O1646" i="1"/>
  <c r="K1646" i="1"/>
  <c r="J1646" i="1"/>
  <c r="I1646" i="1"/>
  <c r="H1646" i="1"/>
  <c r="G1646" i="1"/>
  <c r="F1646" i="1"/>
  <c r="Q1645" i="1"/>
  <c r="P1645" i="1"/>
  <c r="O1645" i="1"/>
  <c r="N1645" i="1"/>
  <c r="M1645" i="1"/>
  <c r="S1645" i="1" s="1"/>
  <c r="Y1645" i="1" s="1"/>
  <c r="AE1645" i="1" s="1"/>
  <c r="AI1645" i="1" s="1"/>
  <c r="AO1645" i="1" s="1"/>
  <c r="AU1645" i="1" s="1"/>
  <c r="BC1645" i="1" s="1"/>
  <c r="BE1645" i="1" s="1"/>
  <c r="L1645" i="1"/>
  <c r="R1645" i="1" s="1"/>
  <c r="X1645" i="1" s="1"/>
  <c r="AD1645" i="1" s="1"/>
  <c r="AH1645" i="1" s="1"/>
  <c r="AN1645" i="1" s="1"/>
  <c r="AT1645" i="1" s="1"/>
  <c r="AZ1645" i="1" s="1"/>
  <c r="BB1645" i="1" s="1"/>
  <c r="BI1644" i="1"/>
  <c r="AY1644" i="1"/>
  <c r="AX1644" i="1"/>
  <c r="AW1644" i="1"/>
  <c r="AS1644" i="1"/>
  <c r="AR1644" i="1"/>
  <c r="AQ1644" i="1"/>
  <c r="AM1644" i="1"/>
  <c r="AL1644" i="1"/>
  <c r="AK1644" i="1"/>
  <c r="AG1644" i="1"/>
  <c r="AC1644" i="1"/>
  <c r="AB1644" i="1"/>
  <c r="AA1644" i="1"/>
  <c r="W1644" i="1"/>
  <c r="V1644" i="1"/>
  <c r="U1644" i="1"/>
  <c r="Q1644" i="1"/>
  <c r="P1644" i="1"/>
  <c r="O1644" i="1"/>
  <c r="K1644" i="1"/>
  <c r="J1644" i="1"/>
  <c r="I1644" i="1"/>
  <c r="H1644" i="1"/>
  <c r="G1644" i="1"/>
  <c r="F1644" i="1"/>
  <c r="N1641" i="1"/>
  <c r="T1641" i="1" s="1"/>
  <c r="Z1641" i="1" s="1"/>
  <c r="AF1641" i="1" s="1"/>
  <c r="AJ1641" i="1" s="1"/>
  <c r="AP1641" i="1" s="1"/>
  <c r="AV1641" i="1" s="1"/>
  <c r="BF1641" i="1" s="1"/>
  <c r="BH1641" i="1" s="1"/>
  <c r="M1641" i="1"/>
  <c r="S1641" i="1" s="1"/>
  <c r="Y1641" i="1" s="1"/>
  <c r="AE1641" i="1" s="1"/>
  <c r="AI1641" i="1" s="1"/>
  <c r="AO1641" i="1" s="1"/>
  <c r="AU1641" i="1" s="1"/>
  <c r="BC1641" i="1" s="1"/>
  <c r="BE1641" i="1" s="1"/>
  <c r="L1641" i="1"/>
  <c r="R1641" i="1" s="1"/>
  <c r="X1641" i="1" s="1"/>
  <c r="AD1641" i="1" s="1"/>
  <c r="AH1641" i="1" s="1"/>
  <c r="AN1641" i="1" s="1"/>
  <c r="AT1641" i="1" s="1"/>
  <c r="AZ1641" i="1" s="1"/>
  <c r="BB1641" i="1" s="1"/>
  <c r="BI1640" i="1"/>
  <c r="BI1639" i="1" s="1"/>
  <c r="BI1638" i="1" s="1"/>
  <c r="AY1640" i="1"/>
  <c r="AY1639" i="1" s="1"/>
  <c r="AY1638" i="1" s="1"/>
  <c r="AX1640" i="1"/>
  <c r="AX1639" i="1" s="1"/>
  <c r="AX1638" i="1" s="1"/>
  <c r="AW1640" i="1"/>
  <c r="AW1639" i="1" s="1"/>
  <c r="AW1638" i="1" s="1"/>
  <c r="AS1640" i="1"/>
  <c r="AS1639" i="1" s="1"/>
  <c r="AS1638" i="1" s="1"/>
  <c r="AR1640" i="1"/>
  <c r="AR1639" i="1" s="1"/>
  <c r="AR1638" i="1" s="1"/>
  <c r="AQ1640" i="1"/>
  <c r="AQ1639" i="1" s="1"/>
  <c r="AQ1638" i="1" s="1"/>
  <c r="AM1640" i="1"/>
  <c r="AM1639" i="1" s="1"/>
  <c r="AM1638" i="1" s="1"/>
  <c r="AL1640" i="1"/>
  <c r="AL1639" i="1" s="1"/>
  <c r="AL1638" i="1" s="1"/>
  <c r="AK1640" i="1"/>
  <c r="AK1639" i="1" s="1"/>
  <c r="AK1638" i="1" s="1"/>
  <c r="AG1640" i="1"/>
  <c r="AG1639" i="1" s="1"/>
  <c r="AG1638" i="1" s="1"/>
  <c r="AC1640" i="1"/>
  <c r="AC1639" i="1" s="1"/>
  <c r="AC1638" i="1" s="1"/>
  <c r="AB1640" i="1"/>
  <c r="AB1639" i="1" s="1"/>
  <c r="AB1638" i="1" s="1"/>
  <c r="AA1640" i="1"/>
  <c r="AA1639" i="1" s="1"/>
  <c r="AA1638" i="1" s="1"/>
  <c r="W1640" i="1"/>
  <c r="W1639" i="1" s="1"/>
  <c r="W1638" i="1" s="1"/>
  <c r="V1640" i="1"/>
  <c r="V1639" i="1" s="1"/>
  <c r="V1638" i="1" s="1"/>
  <c r="U1640" i="1"/>
  <c r="U1639" i="1" s="1"/>
  <c r="U1638" i="1" s="1"/>
  <c r="Q1640" i="1"/>
  <c r="Q1639" i="1" s="1"/>
  <c r="Q1638" i="1" s="1"/>
  <c r="P1640" i="1"/>
  <c r="P1639" i="1" s="1"/>
  <c r="P1638" i="1" s="1"/>
  <c r="O1640" i="1"/>
  <c r="O1639" i="1" s="1"/>
  <c r="O1638" i="1" s="1"/>
  <c r="K1640" i="1"/>
  <c r="K1639" i="1" s="1"/>
  <c r="K1638" i="1" s="1"/>
  <c r="J1640" i="1"/>
  <c r="J1639" i="1" s="1"/>
  <c r="J1638" i="1" s="1"/>
  <c r="I1640" i="1"/>
  <c r="I1639" i="1" s="1"/>
  <c r="I1638" i="1" s="1"/>
  <c r="H1640" i="1"/>
  <c r="G1640" i="1"/>
  <c r="G1639" i="1" s="1"/>
  <c r="F1640" i="1"/>
  <c r="N1636" i="1"/>
  <c r="T1636" i="1" s="1"/>
  <c r="Z1636" i="1" s="1"/>
  <c r="AF1636" i="1" s="1"/>
  <c r="AJ1636" i="1" s="1"/>
  <c r="AP1636" i="1" s="1"/>
  <c r="AV1636" i="1" s="1"/>
  <c r="BF1636" i="1" s="1"/>
  <c r="BH1636" i="1" s="1"/>
  <c r="M1636" i="1"/>
  <c r="S1636" i="1" s="1"/>
  <c r="Y1636" i="1" s="1"/>
  <c r="AE1636" i="1" s="1"/>
  <c r="AI1636" i="1" s="1"/>
  <c r="AO1636" i="1" s="1"/>
  <c r="AU1636" i="1" s="1"/>
  <c r="BC1636" i="1" s="1"/>
  <c r="BE1636" i="1" s="1"/>
  <c r="L1636" i="1"/>
  <c r="R1636" i="1" s="1"/>
  <c r="X1636" i="1" s="1"/>
  <c r="AD1636" i="1" s="1"/>
  <c r="AH1636" i="1" s="1"/>
  <c r="AN1636" i="1" s="1"/>
  <c r="AT1636" i="1" s="1"/>
  <c r="AZ1636" i="1" s="1"/>
  <c r="BB1636" i="1" s="1"/>
  <c r="BI1635" i="1"/>
  <c r="AY1635" i="1"/>
  <c r="AX1635" i="1"/>
  <c r="AW1635" i="1"/>
  <c r="AS1635" i="1"/>
  <c r="AR1635" i="1"/>
  <c r="AQ1635" i="1"/>
  <c r="AM1635" i="1"/>
  <c r="AL1635" i="1"/>
  <c r="AK1635" i="1"/>
  <c r="AG1635" i="1"/>
  <c r="AC1635" i="1"/>
  <c r="AB1635" i="1"/>
  <c r="AA1635" i="1"/>
  <c r="W1635" i="1"/>
  <c r="V1635" i="1"/>
  <c r="U1635" i="1"/>
  <c r="Q1635" i="1"/>
  <c r="P1635" i="1"/>
  <c r="O1635" i="1"/>
  <c r="K1635" i="1"/>
  <c r="J1635" i="1"/>
  <c r="I1635" i="1"/>
  <c r="H1635" i="1"/>
  <c r="G1635" i="1"/>
  <c r="F1635" i="1"/>
  <c r="N1634" i="1"/>
  <c r="T1634" i="1" s="1"/>
  <c r="Z1634" i="1" s="1"/>
  <c r="AF1634" i="1" s="1"/>
  <c r="AJ1634" i="1" s="1"/>
  <c r="AP1634" i="1" s="1"/>
  <c r="AV1634" i="1" s="1"/>
  <c r="BF1634" i="1" s="1"/>
  <c r="BH1634" i="1" s="1"/>
  <c r="M1634" i="1"/>
  <c r="S1634" i="1" s="1"/>
  <c r="Y1634" i="1" s="1"/>
  <c r="AE1634" i="1" s="1"/>
  <c r="AI1634" i="1" s="1"/>
  <c r="AO1634" i="1" s="1"/>
  <c r="AU1634" i="1" s="1"/>
  <c r="BC1634" i="1" s="1"/>
  <c r="BE1634" i="1" s="1"/>
  <c r="L1634" i="1"/>
  <c r="R1634" i="1" s="1"/>
  <c r="X1634" i="1" s="1"/>
  <c r="AD1634" i="1" s="1"/>
  <c r="AH1634" i="1" s="1"/>
  <c r="AN1634" i="1" s="1"/>
  <c r="AT1634" i="1" s="1"/>
  <c r="AZ1634" i="1" s="1"/>
  <c r="BB1634" i="1" s="1"/>
  <c r="BI1633" i="1"/>
  <c r="AY1633" i="1"/>
  <c r="AX1633" i="1"/>
  <c r="AW1633" i="1"/>
  <c r="AS1633" i="1"/>
  <c r="AR1633" i="1"/>
  <c r="AQ1633" i="1"/>
  <c r="AM1633" i="1"/>
  <c r="AL1633" i="1"/>
  <c r="AK1633" i="1"/>
  <c r="AG1633" i="1"/>
  <c r="AC1633" i="1"/>
  <c r="AB1633" i="1"/>
  <c r="AA1633" i="1"/>
  <c r="W1633" i="1"/>
  <c r="V1633" i="1"/>
  <c r="U1633" i="1"/>
  <c r="Q1633" i="1"/>
  <c r="P1633" i="1"/>
  <c r="O1633" i="1"/>
  <c r="K1633" i="1"/>
  <c r="J1633" i="1"/>
  <c r="I1633" i="1"/>
  <c r="H1633" i="1"/>
  <c r="G1633" i="1"/>
  <c r="F1633" i="1"/>
  <c r="N1632" i="1"/>
  <c r="T1632" i="1" s="1"/>
  <c r="Z1632" i="1" s="1"/>
  <c r="AF1632" i="1" s="1"/>
  <c r="AJ1632" i="1" s="1"/>
  <c r="AP1632" i="1" s="1"/>
  <c r="AV1632" i="1" s="1"/>
  <c r="BF1632" i="1" s="1"/>
  <c r="BH1632" i="1" s="1"/>
  <c r="M1632" i="1"/>
  <c r="S1632" i="1" s="1"/>
  <c r="Y1632" i="1" s="1"/>
  <c r="AE1632" i="1" s="1"/>
  <c r="AI1632" i="1" s="1"/>
  <c r="AO1632" i="1" s="1"/>
  <c r="AU1632" i="1" s="1"/>
  <c r="BC1632" i="1" s="1"/>
  <c r="BE1632" i="1" s="1"/>
  <c r="L1632" i="1"/>
  <c r="R1632" i="1" s="1"/>
  <c r="X1632" i="1" s="1"/>
  <c r="AD1632" i="1" s="1"/>
  <c r="AH1632" i="1" s="1"/>
  <c r="AN1632" i="1" s="1"/>
  <c r="AT1632" i="1" s="1"/>
  <c r="AZ1632" i="1" s="1"/>
  <c r="BB1632" i="1" s="1"/>
  <c r="BI1631" i="1"/>
  <c r="AY1631" i="1"/>
  <c r="AX1631" i="1"/>
  <c r="AW1631" i="1"/>
  <c r="AS1631" i="1"/>
  <c r="AR1631" i="1"/>
  <c r="AQ1631" i="1"/>
  <c r="AM1631" i="1"/>
  <c r="AL1631" i="1"/>
  <c r="AK1631" i="1"/>
  <c r="AG1631" i="1"/>
  <c r="AC1631" i="1"/>
  <c r="AB1631" i="1"/>
  <c r="AA1631" i="1"/>
  <c r="W1631" i="1"/>
  <c r="V1631" i="1"/>
  <c r="U1631" i="1"/>
  <c r="Q1631" i="1"/>
  <c r="P1631" i="1"/>
  <c r="O1631" i="1"/>
  <c r="K1631" i="1"/>
  <c r="J1631" i="1"/>
  <c r="I1631" i="1"/>
  <c r="H1631" i="1"/>
  <c r="G1631" i="1"/>
  <c r="F1631" i="1"/>
  <c r="N1628" i="1"/>
  <c r="T1628" i="1" s="1"/>
  <c r="Z1628" i="1" s="1"/>
  <c r="AF1628" i="1" s="1"/>
  <c r="AJ1628" i="1" s="1"/>
  <c r="AP1628" i="1" s="1"/>
  <c r="AV1628" i="1" s="1"/>
  <c r="BF1628" i="1" s="1"/>
  <c r="BH1628" i="1" s="1"/>
  <c r="M1628" i="1"/>
  <c r="S1628" i="1" s="1"/>
  <c r="Y1628" i="1" s="1"/>
  <c r="AE1628" i="1" s="1"/>
  <c r="AI1628" i="1" s="1"/>
  <c r="AO1628" i="1" s="1"/>
  <c r="AU1628" i="1" s="1"/>
  <c r="BC1628" i="1" s="1"/>
  <c r="BE1628" i="1" s="1"/>
  <c r="L1628" i="1"/>
  <c r="R1628" i="1" s="1"/>
  <c r="X1628" i="1" s="1"/>
  <c r="AD1628" i="1" s="1"/>
  <c r="AH1628" i="1" s="1"/>
  <c r="AN1628" i="1" s="1"/>
  <c r="AT1628" i="1" s="1"/>
  <c r="AZ1628" i="1" s="1"/>
  <c r="BB1628" i="1" s="1"/>
  <c r="BI1627" i="1"/>
  <c r="BI1626" i="1" s="1"/>
  <c r="BI1625" i="1" s="1"/>
  <c r="AY1627" i="1"/>
  <c r="AY1626" i="1" s="1"/>
  <c r="AY1625" i="1" s="1"/>
  <c r="AX1627" i="1"/>
  <c r="AX1626" i="1" s="1"/>
  <c r="AX1625" i="1" s="1"/>
  <c r="AW1627" i="1"/>
  <c r="AS1627" i="1"/>
  <c r="AS1626" i="1" s="1"/>
  <c r="AS1625" i="1" s="1"/>
  <c r="AR1627" i="1"/>
  <c r="AR1626" i="1" s="1"/>
  <c r="AR1625" i="1" s="1"/>
  <c r="AQ1627" i="1"/>
  <c r="AQ1626" i="1" s="1"/>
  <c r="AQ1625" i="1" s="1"/>
  <c r="AM1627" i="1"/>
  <c r="AM1626" i="1" s="1"/>
  <c r="AM1625" i="1" s="1"/>
  <c r="AL1627" i="1"/>
  <c r="AL1626" i="1" s="1"/>
  <c r="AL1625" i="1" s="1"/>
  <c r="AK1627" i="1"/>
  <c r="AK1626" i="1" s="1"/>
  <c r="AK1625" i="1" s="1"/>
  <c r="AG1627" i="1"/>
  <c r="AG1626" i="1" s="1"/>
  <c r="AG1625" i="1" s="1"/>
  <c r="AC1627" i="1"/>
  <c r="AB1627" i="1"/>
  <c r="AB1626" i="1" s="1"/>
  <c r="AB1625" i="1" s="1"/>
  <c r="AA1627" i="1"/>
  <c r="AA1626" i="1" s="1"/>
  <c r="AA1625" i="1" s="1"/>
  <c r="W1627" i="1"/>
  <c r="W1626" i="1" s="1"/>
  <c r="W1625" i="1" s="1"/>
  <c r="V1627" i="1"/>
  <c r="V1626" i="1" s="1"/>
  <c r="V1625" i="1" s="1"/>
  <c r="U1627" i="1"/>
  <c r="U1626" i="1" s="1"/>
  <c r="U1625" i="1" s="1"/>
  <c r="Q1627" i="1"/>
  <c r="Q1626" i="1" s="1"/>
  <c r="Q1625" i="1" s="1"/>
  <c r="P1627" i="1"/>
  <c r="P1626" i="1" s="1"/>
  <c r="P1625" i="1" s="1"/>
  <c r="O1627" i="1"/>
  <c r="O1626" i="1" s="1"/>
  <c r="O1625" i="1" s="1"/>
  <c r="K1627" i="1"/>
  <c r="K1626" i="1" s="1"/>
  <c r="K1625" i="1" s="1"/>
  <c r="J1627" i="1"/>
  <c r="J1626" i="1" s="1"/>
  <c r="J1625" i="1" s="1"/>
  <c r="I1627" i="1"/>
  <c r="I1626" i="1" s="1"/>
  <c r="I1625" i="1" s="1"/>
  <c r="H1627" i="1"/>
  <c r="H1626" i="1" s="1"/>
  <c r="G1627" i="1"/>
  <c r="F1627" i="1"/>
  <c r="AW1626" i="1"/>
  <c r="AW1625" i="1" s="1"/>
  <c r="AC1626" i="1"/>
  <c r="AC1625" i="1" s="1"/>
  <c r="N1623" i="1"/>
  <c r="T1623" i="1" s="1"/>
  <c r="Z1623" i="1" s="1"/>
  <c r="AF1623" i="1" s="1"/>
  <c r="AJ1623" i="1" s="1"/>
  <c r="AP1623" i="1" s="1"/>
  <c r="AV1623" i="1" s="1"/>
  <c r="BF1623" i="1" s="1"/>
  <c r="BH1623" i="1" s="1"/>
  <c r="M1623" i="1"/>
  <c r="S1623" i="1" s="1"/>
  <c r="Y1623" i="1" s="1"/>
  <c r="AE1623" i="1" s="1"/>
  <c r="AI1623" i="1" s="1"/>
  <c r="AO1623" i="1" s="1"/>
  <c r="AU1623" i="1" s="1"/>
  <c r="BC1623" i="1" s="1"/>
  <c r="BE1623" i="1" s="1"/>
  <c r="L1623" i="1"/>
  <c r="R1623" i="1" s="1"/>
  <c r="X1623" i="1" s="1"/>
  <c r="AD1623" i="1" s="1"/>
  <c r="AH1623" i="1" s="1"/>
  <c r="AN1623" i="1" s="1"/>
  <c r="AT1623" i="1" s="1"/>
  <c r="AZ1623" i="1" s="1"/>
  <c r="BB1623" i="1" s="1"/>
  <c r="BI1622" i="1"/>
  <c r="AY1622" i="1"/>
  <c r="AX1622" i="1"/>
  <c r="AW1622" i="1"/>
  <c r="AS1622" i="1"/>
  <c r="AR1622" i="1"/>
  <c r="AQ1622" i="1"/>
  <c r="AM1622" i="1"/>
  <c r="AL1622" i="1"/>
  <c r="AK1622" i="1"/>
  <c r="AG1622" i="1"/>
  <c r="AC1622" i="1"/>
  <c r="AB1622" i="1"/>
  <c r="AA1622" i="1"/>
  <c r="W1622" i="1"/>
  <c r="V1622" i="1"/>
  <c r="U1622" i="1"/>
  <c r="Q1622" i="1"/>
  <c r="P1622" i="1"/>
  <c r="O1622" i="1"/>
  <c r="K1622" i="1"/>
  <c r="J1622" i="1"/>
  <c r="I1622" i="1"/>
  <c r="H1622" i="1"/>
  <c r="G1622" i="1"/>
  <c r="F1622" i="1"/>
  <c r="N1621" i="1"/>
  <c r="T1621" i="1" s="1"/>
  <c r="Z1621" i="1" s="1"/>
  <c r="AF1621" i="1" s="1"/>
  <c r="AJ1621" i="1" s="1"/>
  <c r="AP1621" i="1" s="1"/>
  <c r="AV1621" i="1" s="1"/>
  <c r="BF1621" i="1" s="1"/>
  <c r="BH1621" i="1" s="1"/>
  <c r="M1621" i="1"/>
  <c r="S1621" i="1" s="1"/>
  <c r="Y1621" i="1" s="1"/>
  <c r="AE1621" i="1" s="1"/>
  <c r="AI1621" i="1" s="1"/>
  <c r="AO1621" i="1" s="1"/>
  <c r="AU1621" i="1" s="1"/>
  <c r="BC1621" i="1" s="1"/>
  <c r="BE1621" i="1" s="1"/>
  <c r="L1621" i="1"/>
  <c r="R1621" i="1" s="1"/>
  <c r="X1621" i="1" s="1"/>
  <c r="AD1621" i="1" s="1"/>
  <c r="AH1621" i="1" s="1"/>
  <c r="AN1621" i="1" s="1"/>
  <c r="AT1621" i="1" s="1"/>
  <c r="AZ1621" i="1" s="1"/>
  <c r="BB1621" i="1" s="1"/>
  <c r="BI1620" i="1"/>
  <c r="AY1620" i="1"/>
  <c r="AX1620" i="1"/>
  <c r="AW1620" i="1"/>
  <c r="AS1620" i="1"/>
  <c r="AR1620" i="1"/>
  <c r="AQ1620" i="1"/>
  <c r="AM1620" i="1"/>
  <c r="AL1620" i="1"/>
  <c r="AK1620" i="1"/>
  <c r="AG1620" i="1"/>
  <c r="AC1620" i="1"/>
  <c r="AB1620" i="1"/>
  <c r="AA1620" i="1"/>
  <c r="W1620" i="1"/>
  <c r="V1620" i="1"/>
  <c r="U1620" i="1"/>
  <c r="Q1620" i="1"/>
  <c r="P1620" i="1"/>
  <c r="O1620" i="1"/>
  <c r="K1620" i="1"/>
  <c r="J1620" i="1"/>
  <c r="J1619" i="1" s="1"/>
  <c r="J1618" i="1" s="1"/>
  <c r="I1620" i="1"/>
  <c r="H1620" i="1"/>
  <c r="G1620" i="1"/>
  <c r="F1620" i="1"/>
  <c r="N1617" i="1"/>
  <c r="T1617" i="1" s="1"/>
  <c r="Z1617" i="1" s="1"/>
  <c r="AF1617" i="1" s="1"/>
  <c r="AJ1617" i="1" s="1"/>
  <c r="AP1617" i="1" s="1"/>
  <c r="AV1617" i="1" s="1"/>
  <c r="BF1617" i="1" s="1"/>
  <c r="BH1617" i="1" s="1"/>
  <c r="M1617" i="1"/>
  <c r="S1617" i="1" s="1"/>
  <c r="Y1617" i="1" s="1"/>
  <c r="AE1617" i="1" s="1"/>
  <c r="AI1617" i="1" s="1"/>
  <c r="AO1617" i="1" s="1"/>
  <c r="AU1617" i="1" s="1"/>
  <c r="BC1617" i="1" s="1"/>
  <c r="BE1617" i="1" s="1"/>
  <c r="L1617" i="1"/>
  <c r="R1617" i="1" s="1"/>
  <c r="X1617" i="1" s="1"/>
  <c r="AD1617" i="1" s="1"/>
  <c r="AH1617" i="1" s="1"/>
  <c r="AN1617" i="1" s="1"/>
  <c r="AT1617" i="1" s="1"/>
  <c r="AZ1617" i="1" s="1"/>
  <c r="BB1617" i="1" s="1"/>
  <c r="BI1616" i="1"/>
  <c r="BI1615" i="1" s="1"/>
  <c r="BI1614" i="1" s="1"/>
  <c r="AY1616" i="1"/>
  <c r="AY1615" i="1" s="1"/>
  <c r="AY1614" i="1" s="1"/>
  <c r="AX1616" i="1"/>
  <c r="AX1615" i="1" s="1"/>
  <c r="AX1614" i="1" s="1"/>
  <c r="AW1616" i="1"/>
  <c r="AW1615" i="1" s="1"/>
  <c r="AW1614" i="1" s="1"/>
  <c r="AS1616" i="1"/>
  <c r="AS1615" i="1" s="1"/>
  <c r="AS1614" i="1" s="1"/>
  <c r="AR1616" i="1"/>
  <c r="AR1615" i="1" s="1"/>
  <c r="AR1614" i="1" s="1"/>
  <c r="AQ1616" i="1"/>
  <c r="AQ1615" i="1" s="1"/>
  <c r="AQ1614" i="1" s="1"/>
  <c r="AM1616" i="1"/>
  <c r="AM1615" i="1" s="1"/>
  <c r="AM1614" i="1" s="1"/>
  <c r="AL1616" i="1"/>
  <c r="AL1615" i="1" s="1"/>
  <c r="AL1614" i="1" s="1"/>
  <c r="AK1616" i="1"/>
  <c r="AK1615" i="1" s="1"/>
  <c r="AK1614" i="1" s="1"/>
  <c r="AG1616" i="1"/>
  <c r="AG1615" i="1" s="1"/>
  <c r="AG1614" i="1" s="1"/>
  <c r="AC1616" i="1"/>
  <c r="AC1615" i="1" s="1"/>
  <c r="AC1614" i="1" s="1"/>
  <c r="AB1616" i="1"/>
  <c r="AB1615" i="1" s="1"/>
  <c r="AB1614" i="1" s="1"/>
  <c r="AA1616" i="1"/>
  <c r="AA1615" i="1" s="1"/>
  <c r="AA1614" i="1" s="1"/>
  <c r="W1616" i="1"/>
  <c r="V1616" i="1"/>
  <c r="V1615" i="1" s="1"/>
  <c r="V1614" i="1" s="1"/>
  <c r="U1616" i="1"/>
  <c r="U1615" i="1" s="1"/>
  <c r="U1614" i="1" s="1"/>
  <c r="Q1616" i="1"/>
  <c r="Q1615" i="1" s="1"/>
  <c r="Q1614" i="1" s="1"/>
  <c r="P1616" i="1"/>
  <c r="P1615" i="1" s="1"/>
  <c r="P1614" i="1" s="1"/>
  <c r="O1616" i="1"/>
  <c r="O1615" i="1" s="1"/>
  <c r="O1614" i="1" s="1"/>
  <c r="K1616" i="1"/>
  <c r="K1615" i="1" s="1"/>
  <c r="K1614" i="1" s="1"/>
  <c r="J1616" i="1"/>
  <c r="J1615" i="1" s="1"/>
  <c r="I1616" i="1"/>
  <c r="I1615" i="1" s="1"/>
  <c r="I1614" i="1" s="1"/>
  <c r="H1616" i="1"/>
  <c r="G1616" i="1"/>
  <c r="G1615" i="1" s="1"/>
  <c r="G1614" i="1" s="1"/>
  <c r="F1616" i="1"/>
  <c r="F1615" i="1" s="1"/>
  <c r="W1615" i="1"/>
  <c r="W1614" i="1" s="1"/>
  <c r="BF1612" i="1"/>
  <c r="BH1612" i="1" s="1"/>
  <c r="BC1612" i="1"/>
  <c r="BE1612" i="1" s="1"/>
  <c r="AZ1612" i="1"/>
  <c r="BB1612" i="1" s="1"/>
  <c r="BI1611" i="1"/>
  <c r="BI1610" i="1" s="1"/>
  <c r="AY1611" i="1"/>
  <c r="AY1610" i="1" s="1"/>
  <c r="BF1610" i="1" s="1"/>
  <c r="AX1611" i="1"/>
  <c r="AW1611" i="1"/>
  <c r="N1609" i="1"/>
  <c r="T1609" i="1" s="1"/>
  <c r="Z1609" i="1" s="1"/>
  <c r="AF1609" i="1" s="1"/>
  <c r="AJ1609" i="1" s="1"/>
  <c r="AP1609" i="1" s="1"/>
  <c r="AV1609" i="1" s="1"/>
  <c r="BF1609" i="1" s="1"/>
  <c r="BH1609" i="1" s="1"/>
  <c r="M1609" i="1"/>
  <c r="S1609" i="1" s="1"/>
  <c r="Y1609" i="1" s="1"/>
  <c r="AE1609" i="1" s="1"/>
  <c r="AI1609" i="1" s="1"/>
  <c r="AO1609" i="1" s="1"/>
  <c r="AU1609" i="1" s="1"/>
  <c r="BC1609" i="1" s="1"/>
  <c r="BE1609" i="1" s="1"/>
  <c r="L1609" i="1"/>
  <c r="R1609" i="1" s="1"/>
  <c r="X1609" i="1" s="1"/>
  <c r="AD1609" i="1" s="1"/>
  <c r="AH1609" i="1" s="1"/>
  <c r="AN1609" i="1" s="1"/>
  <c r="AT1609" i="1" s="1"/>
  <c r="AZ1609" i="1" s="1"/>
  <c r="BB1609" i="1" s="1"/>
  <c r="BI1608" i="1"/>
  <c r="AY1608" i="1"/>
  <c r="AX1608" i="1"/>
  <c r="AW1608" i="1"/>
  <c r="AS1608" i="1"/>
  <c r="AR1608" i="1"/>
  <c r="AQ1608" i="1"/>
  <c r="AM1608" i="1"/>
  <c r="AL1608" i="1"/>
  <c r="AK1608" i="1"/>
  <c r="AG1608" i="1"/>
  <c r="AC1608" i="1"/>
  <c r="AB1608" i="1"/>
  <c r="AA1608" i="1"/>
  <c r="W1608" i="1"/>
  <c r="V1608" i="1"/>
  <c r="U1608" i="1"/>
  <c r="Q1608" i="1"/>
  <c r="P1608" i="1"/>
  <c r="O1608" i="1"/>
  <c r="K1608" i="1"/>
  <c r="J1608" i="1"/>
  <c r="I1608" i="1"/>
  <c r="H1608" i="1"/>
  <c r="G1608" i="1"/>
  <c r="F1608" i="1"/>
  <c r="N1607" i="1"/>
  <c r="T1607" i="1" s="1"/>
  <c r="Z1607" i="1" s="1"/>
  <c r="AF1607" i="1" s="1"/>
  <c r="AJ1607" i="1" s="1"/>
  <c r="AP1607" i="1" s="1"/>
  <c r="AV1607" i="1" s="1"/>
  <c r="BF1607" i="1" s="1"/>
  <c r="BH1607" i="1" s="1"/>
  <c r="M1607" i="1"/>
  <c r="S1607" i="1" s="1"/>
  <c r="Y1607" i="1" s="1"/>
  <c r="AE1607" i="1" s="1"/>
  <c r="AI1607" i="1" s="1"/>
  <c r="AO1607" i="1" s="1"/>
  <c r="AU1607" i="1" s="1"/>
  <c r="BC1607" i="1" s="1"/>
  <c r="BE1607" i="1" s="1"/>
  <c r="L1607" i="1"/>
  <c r="R1607" i="1" s="1"/>
  <c r="X1607" i="1" s="1"/>
  <c r="AD1607" i="1" s="1"/>
  <c r="AH1607" i="1" s="1"/>
  <c r="AN1607" i="1" s="1"/>
  <c r="AT1607" i="1" s="1"/>
  <c r="AZ1607" i="1" s="1"/>
  <c r="BB1607" i="1" s="1"/>
  <c r="BI1606" i="1"/>
  <c r="AY1606" i="1"/>
  <c r="AX1606" i="1"/>
  <c r="AW1606" i="1"/>
  <c r="AS1606" i="1"/>
  <c r="AR1606" i="1"/>
  <c r="AQ1606" i="1"/>
  <c r="AM1606" i="1"/>
  <c r="AL1606" i="1"/>
  <c r="AK1606" i="1"/>
  <c r="AG1606" i="1"/>
  <c r="AC1606" i="1"/>
  <c r="AB1606" i="1"/>
  <c r="AA1606" i="1"/>
  <c r="W1606" i="1"/>
  <c r="V1606" i="1"/>
  <c r="U1606" i="1"/>
  <c r="Q1606" i="1"/>
  <c r="P1606" i="1"/>
  <c r="O1606" i="1"/>
  <c r="K1606" i="1"/>
  <c r="J1606" i="1"/>
  <c r="I1606" i="1"/>
  <c r="H1606" i="1"/>
  <c r="G1606" i="1"/>
  <c r="F1606" i="1"/>
  <c r="N1604" i="1"/>
  <c r="T1604" i="1" s="1"/>
  <c r="Z1604" i="1" s="1"/>
  <c r="AF1604" i="1" s="1"/>
  <c r="AJ1604" i="1" s="1"/>
  <c r="AP1604" i="1" s="1"/>
  <c r="AV1604" i="1" s="1"/>
  <c r="BF1604" i="1" s="1"/>
  <c r="BH1604" i="1" s="1"/>
  <c r="M1604" i="1"/>
  <c r="S1604" i="1" s="1"/>
  <c r="Y1604" i="1" s="1"/>
  <c r="AE1604" i="1" s="1"/>
  <c r="AI1604" i="1" s="1"/>
  <c r="AO1604" i="1" s="1"/>
  <c r="AU1604" i="1" s="1"/>
  <c r="BC1604" i="1" s="1"/>
  <c r="BE1604" i="1" s="1"/>
  <c r="L1604" i="1"/>
  <c r="R1604" i="1" s="1"/>
  <c r="X1604" i="1" s="1"/>
  <c r="AD1604" i="1" s="1"/>
  <c r="AH1604" i="1" s="1"/>
  <c r="AN1604" i="1" s="1"/>
  <c r="AT1604" i="1" s="1"/>
  <c r="AZ1604" i="1" s="1"/>
  <c r="BB1604" i="1" s="1"/>
  <c r="BI1603" i="1"/>
  <c r="BI1602" i="1" s="1"/>
  <c r="AY1603" i="1"/>
  <c r="AY1602" i="1" s="1"/>
  <c r="AX1603" i="1"/>
  <c r="AX1602" i="1" s="1"/>
  <c r="AW1603" i="1"/>
  <c r="AW1602" i="1" s="1"/>
  <c r="AS1603" i="1"/>
  <c r="AS1602" i="1" s="1"/>
  <c r="AR1603" i="1"/>
  <c r="AR1602" i="1" s="1"/>
  <c r="AQ1603" i="1"/>
  <c r="AQ1602" i="1" s="1"/>
  <c r="AM1603" i="1"/>
  <c r="AM1602" i="1" s="1"/>
  <c r="AL1603" i="1"/>
  <c r="AL1602" i="1" s="1"/>
  <c r="AK1603" i="1"/>
  <c r="AK1602" i="1" s="1"/>
  <c r="AG1603" i="1"/>
  <c r="AG1602" i="1" s="1"/>
  <c r="AC1603" i="1"/>
  <c r="AC1602" i="1" s="1"/>
  <c r="AB1603" i="1"/>
  <c r="AB1602" i="1" s="1"/>
  <c r="AA1603" i="1"/>
  <c r="AA1602" i="1" s="1"/>
  <c r="W1603" i="1"/>
  <c r="W1602" i="1" s="1"/>
  <c r="V1603" i="1"/>
  <c r="V1602" i="1" s="1"/>
  <c r="U1603" i="1"/>
  <c r="U1602" i="1" s="1"/>
  <c r="Q1603" i="1"/>
  <c r="Q1602" i="1" s="1"/>
  <c r="P1603" i="1"/>
  <c r="P1602" i="1" s="1"/>
  <c r="O1603" i="1"/>
  <c r="O1602" i="1" s="1"/>
  <c r="K1603" i="1"/>
  <c r="K1602" i="1" s="1"/>
  <c r="J1603" i="1"/>
  <c r="J1602" i="1" s="1"/>
  <c r="I1603" i="1"/>
  <c r="I1602" i="1" s="1"/>
  <c r="H1603" i="1"/>
  <c r="H1602" i="1" s="1"/>
  <c r="G1603" i="1"/>
  <c r="F1603" i="1"/>
  <c r="N1601" i="1"/>
  <c r="T1601" i="1" s="1"/>
  <c r="Z1601" i="1" s="1"/>
  <c r="AF1601" i="1" s="1"/>
  <c r="AJ1601" i="1" s="1"/>
  <c r="AP1601" i="1" s="1"/>
  <c r="AV1601" i="1" s="1"/>
  <c r="BF1601" i="1" s="1"/>
  <c r="BH1601" i="1" s="1"/>
  <c r="M1601" i="1"/>
  <c r="S1601" i="1" s="1"/>
  <c r="Y1601" i="1" s="1"/>
  <c r="AE1601" i="1" s="1"/>
  <c r="AI1601" i="1" s="1"/>
  <c r="AO1601" i="1" s="1"/>
  <c r="AU1601" i="1" s="1"/>
  <c r="BC1601" i="1" s="1"/>
  <c r="BE1601" i="1" s="1"/>
  <c r="L1601" i="1"/>
  <c r="R1601" i="1" s="1"/>
  <c r="X1601" i="1" s="1"/>
  <c r="AD1601" i="1" s="1"/>
  <c r="AH1601" i="1" s="1"/>
  <c r="AN1601" i="1" s="1"/>
  <c r="AT1601" i="1" s="1"/>
  <c r="AZ1601" i="1" s="1"/>
  <c r="BB1601" i="1" s="1"/>
  <c r="BI1600" i="1"/>
  <c r="BI1599" i="1" s="1"/>
  <c r="AY1600" i="1"/>
  <c r="AY1599" i="1" s="1"/>
  <c r="AX1600" i="1"/>
  <c r="AX1599" i="1" s="1"/>
  <c r="AW1600" i="1"/>
  <c r="AW1599" i="1" s="1"/>
  <c r="AS1600" i="1"/>
  <c r="AS1599" i="1" s="1"/>
  <c r="AR1600" i="1"/>
  <c r="AR1599" i="1" s="1"/>
  <c r="AQ1600" i="1"/>
  <c r="AQ1599" i="1" s="1"/>
  <c r="AM1600" i="1"/>
  <c r="AM1599" i="1" s="1"/>
  <c r="AL1600" i="1"/>
  <c r="AL1599" i="1" s="1"/>
  <c r="AK1600" i="1"/>
  <c r="AK1599" i="1" s="1"/>
  <c r="AG1600" i="1"/>
  <c r="AG1599" i="1" s="1"/>
  <c r="AC1600" i="1"/>
  <c r="AC1599" i="1" s="1"/>
  <c r="AB1600" i="1"/>
  <c r="AB1599" i="1" s="1"/>
  <c r="AA1600" i="1"/>
  <c r="AA1599" i="1" s="1"/>
  <c r="W1600" i="1"/>
  <c r="W1599" i="1" s="1"/>
  <c r="V1600" i="1"/>
  <c r="V1599" i="1" s="1"/>
  <c r="U1600" i="1"/>
  <c r="U1599" i="1" s="1"/>
  <c r="Q1600" i="1"/>
  <c r="Q1599" i="1" s="1"/>
  <c r="P1600" i="1"/>
  <c r="P1599" i="1" s="1"/>
  <c r="O1600" i="1"/>
  <c r="O1599" i="1" s="1"/>
  <c r="K1600" i="1"/>
  <c r="K1599" i="1" s="1"/>
  <c r="J1600" i="1"/>
  <c r="J1599" i="1" s="1"/>
  <c r="I1600" i="1"/>
  <c r="I1599" i="1" s="1"/>
  <c r="H1600" i="1"/>
  <c r="H1599" i="1" s="1"/>
  <c r="G1600" i="1"/>
  <c r="F1600" i="1"/>
  <c r="N1598" i="1"/>
  <c r="T1598" i="1" s="1"/>
  <c r="Z1598" i="1" s="1"/>
  <c r="AF1598" i="1" s="1"/>
  <c r="AJ1598" i="1" s="1"/>
  <c r="AP1598" i="1" s="1"/>
  <c r="AV1598" i="1" s="1"/>
  <c r="BF1598" i="1" s="1"/>
  <c r="BH1598" i="1" s="1"/>
  <c r="M1598" i="1"/>
  <c r="S1598" i="1" s="1"/>
  <c r="Y1598" i="1" s="1"/>
  <c r="AE1598" i="1" s="1"/>
  <c r="AI1598" i="1" s="1"/>
  <c r="AO1598" i="1" s="1"/>
  <c r="AU1598" i="1" s="1"/>
  <c r="BC1598" i="1" s="1"/>
  <c r="BE1598" i="1" s="1"/>
  <c r="L1598" i="1"/>
  <c r="R1598" i="1" s="1"/>
  <c r="X1598" i="1" s="1"/>
  <c r="AD1598" i="1" s="1"/>
  <c r="AH1598" i="1" s="1"/>
  <c r="AN1598" i="1" s="1"/>
  <c r="AT1598" i="1" s="1"/>
  <c r="AZ1598" i="1" s="1"/>
  <c r="BB1598" i="1" s="1"/>
  <c r="BI1597" i="1"/>
  <c r="BI1596" i="1" s="1"/>
  <c r="AY1597" i="1"/>
  <c r="AY1596" i="1" s="1"/>
  <c r="AX1597" i="1"/>
  <c r="AW1597" i="1"/>
  <c r="AS1597" i="1"/>
  <c r="AR1597" i="1"/>
  <c r="AR1596" i="1" s="1"/>
  <c r="AQ1597" i="1"/>
  <c r="AQ1596" i="1" s="1"/>
  <c r="AM1597" i="1"/>
  <c r="AM1596" i="1" s="1"/>
  <c r="AL1597" i="1"/>
  <c r="AL1596" i="1" s="1"/>
  <c r="AK1597" i="1"/>
  <c r="AK1596" i="1" s="1"/>
  <c r="AG1597" i="1"/>
  <c r="AG1596" i="1" s="1"/>
  <c r="AC1597" i="1"/>
  <c r="AC1596" i="1" s="1"/>
  <c r="AB1597" i="1"/>
  <c r="AB1596" i="1" s="1"/>
  <c r="AA1597" i="1"/>
  <c r="AA1596" i="1" s="1"/>
  <c r="W1597" i="1"/>
  <c r="W1596" i="1" s="1"/>
  <c r="V1597" i="1"/>
  <c r="V1596" i="1" s="1"/>
  <c r="U1597" i="1"/>
  <c r="U1596" i="1" s="1"/>
  <c r="Q1597" i="1"/>
  <c r="Q1596" i="1" s="1"/>
  <c r="P1597" i="1"/>
  <c r="P1596" i="1" s="1"/>
  <c r="O1597" i="1"/>
  <c r="O1596" i="1" s="1"/>
  <c r="K1597" i="1"/>
  <c r="K1596" i="1" s="1"/>
  <c r="J1597" i="1"/>
  <c r="J1596" i="1" s="1"/>
  <c r="I1597" i="1"/>
  <c r="I1596" i="1" s="1"/>
  <c r="H1597" i="1"/>
  <c r="H1596" i="1" s="1"/>
  <c r="G1597" i="1"/>
  <c r="F1597" i="1"/>
  <c r="AX1596" i="1"/>
  <c r="AW1596" i="1"/>
  <c r="AS1596" i="1"/>
  <c r="N1595" i="1"/>
  <c r="T1595" i="1" s="1"/>
  <c r="Z1595" i="1" s="1"/>
  <c r="AF1595" i="1" s="1"/>
  <c r="AJ1595" i="1" s="1"/>
  <c r="AP1595" i="1" s="1"/>
  <c r="AV1595" i="1" s="1"/>
  <c r="BF1595" i="1" s="1"/>
  <c r="BH1595" i="1" s="1"/>
  <c r="M1595" i="1"/>
  <c r="S1595" i="1" s="1"/>
  <c r="Y1595" i="1" s="1"/>
  <c r="AE1595" i="1" s="1"/>
  <c r="AI1595" i="1" s="1"/>
  <c r="AO1595" i="1" s="1"/>
  <c r="AU1595" i="1" s="1"/>
  <c r="BC1595" i="1" s="1"/>
  <c r="BE1595" i="1" s="1"/>
  <c r="L1595" i="1"/>
  <c r="R1595" i="1" s="1"/>
  <c r="X1595" i="1" s="1"/>
  <c r="AD1595" i="1" s="1"/>
  <c r="AH1595" i="1" s="1"/>
  <c r="AN1595" i="1" s="1"/>
  <c r="AT1595" i="1" s="1"/>
  <c r="AZ1595" i="1" s="1"/>
  <c r="BB1595" i="1" s="1"/>
  <c r="BI1594" i="1"/>
  <c r="BI1593" i="1" s="1"/>
  <c r="AY1594" i="1"/>
  <c r="AY1593" i="1" s="1"/>
  <c r="AX1594" i="1"/>
  <c r="AX1593" i="1" s="1"/>
  <c r="AW1594" i="1"/>
  <c r="AW1593" i="1" s="1"/>
  <c r="AS1594" i="1"/>
  <c r="AS1593" i="1" s="1"/>
  <c r="AR1594" i="1"/>
  <c r="AR1593" i="1" s="1"/>
  <c r="AQ1594" i="1"/>
  <c r="AQ1593" i="1" s="1"/>
  <c r="AM1594" i="1"/>
  <c r="AM1593" i="1" s="1"/>
  <c r="AL1594" i="1"/>
  <c r="AL1593" i="1" s="1"/>
  <c r="AK1594" i="1"/>
  <c r="AK1593" i="1" s="1"/>
  <c r="AG1594" i="1"/>
  <c r="AG1593" i="1" s="1"/>
  <c r="AC1594" i="1"/>
  <c r="AC1593" i="1" s="1"/>
  <c r="AB1594" i="1"/>
  <c r="AB1593" i="1" s="1"/>
  <c r="AA1594" i="1"/>
  <c r="AA1593" i="1" s="1"/>
  <c r="W1594" i="1"/>
  <c r="W1593" i="1" s="1"/>
  <c r="V1594" i="1"/>
  <c r="V1593" i="1" s="1"/>
  <c r="U1594" i="1"/>
  <c r="U1593" i="1" s="1"/>
  <c r="Q1594" i="1"/>
  <c r="Q1593" i="1" s="1"/>
  <c r="P1594" i="1"/>
  <c r="P1593" i="1" s="1"/>
  <c r="O1594" i="1"/>
  <c r="O1593" i="1" s="1"/>
  <c r="K1594" i="1"/>
  <c r="K1593" i="1" s="1"/>
  <c r="J1594" i="1"/>
  <c r="J1593" i="1" s="1"/>
  <c r="I1594" i="1"/>
  <c r="H1594" i="1"/>
  <c r="H1593" i="1" s="1"/>
  <c r="G1594" i="1"/>
  <c r="F1594" i="1"/>
  <c r="F1593" i="1" s="1"/>
  <c r="N1592" i="1"/>
  <c r="T1592" i="1" s="1"/>
  <c r="Z1592" i="1" s="1"/>
  <c r="AF1592" i="1" s="1"/>
  <c r="AJ1592" i="1" s="1"/>
  <c r="AP1592" i="1" s="1"/>
  <c r="AV1592" i="1" s="1"/>
  <c r="BF1592" i="1" s="1"/>
  <c r="BH1592" i="1" s="1"/>
  <c r="M1592" i="1"/>
  <c r="S1592" i="1" s="1"/>
  <c r="Y1592" i="1" s="1"/>
  <c r="AE1592" i="1" s="1"/>
  <c r="AI1592" i="1" s="1"/>
  <c r="AO1592" i="1" s="1"/>
  <c r="AU1592" i="1" s="1"/>
  <c r="BC1592" i="1" s="1"/>
  <c r="BE1592" i="1" s="1"/>
  <c r="L1592" i="1"/>
  <c r="R1592" i="1" s="1"/>
  <c r="X1592" i="1" s="1"/>
  <c r="AD1592" i="1" s="1"/>
  <c r="AH1592" i="1" s="1"/>
  <c r="AN1592" i="1" s="1"/>
  <c r="AT1592" i="1" s="1"/>
  <c r="AZ1592" i="1" s="1"/>
  <c r="BB1592" i="1" s="1"/>
  <c r="BI1591" i="1"/>
  <c r="AY1591" i="1"/>
  <c r="AX1591" i="1"/>
  <c r="AW1591" i="1"/>
  <c r="AS1591" i="1"/>
  <c r="AR1591" i="1"/>
  <c r="AQ1591" i="1"/>
  <c r="AM1591" i="1"/>
  <c r="AL1591" i="1"/>
  <c r="AK1591" i="1"/>
  <c r="AG1591" i="1"/>
  <c r="AC1591" i="1"/>
  <c r="AB1591" i="1"/>
  <c r="AA1591" i="1"/>
  <c r="W1591" i="1"/>
  <c r="V1591" i="1"/>
  <c r="U1591" i="1"/>
  <c r="Q1591" i="1"/>
  <c r="P1591" i="1"/>
  <c r="O1591" i="1"/>
  <c r="K1591" i="1"/>
  <c r="J1591" i="1"/>
  <c r="I1591" i="1"/>
  <c r="H1591" i="1"/>
  <c r="G1591" i="1"/>
  <c r="F1591" i="1"/>
  <c r="N1590" i="1"/>
  <c r="T1590" i="1" s="1"/>
  <c r="Z1590" i="1" s="1"/>
  <c r="AF1590" i="1" s="1"/>
  <c r="AJ1590" i="1" s="1"/>
  <c r="AP1590" i="1" s="1"/>
  <c r="AV1590" i="1" s="1"/>
  <c r="BF1590" i="1" s="1"/>
  <c r="BH1590" i="1" s="1"/>
  <c r="M1590" i="1"/>
  <c r="S1590" i="1" s="1"/>
  <c r="Y1590" i="1" s="1"/>
  <c r="AE1590" i="1" s="1"/>
  <c r="AI1590" i="1" s="1"/>
  <c r="AO1590" i="1" s="1"/>
  <c r="AU1590" i="1" s="1"/>
  <c r="BC1590" i="1" s="1"/>
  <c r="BE1590" i="1" s="1"/>
  <c r="L1590" i="1"/>
  <c r="R1590" i="1" s="1"/>
  <c r="X1590" i="1" s="1"/>
  <c r="AD1590" i="1" s="1"/>
  <c r="AH1590" i="1" s="1"/>
  <c r="AN1590" i="1" s="1"/>
  <c r="AT1590" i="1" s="1"/>
  <c r="AZ1590" i="1" s="1"/>
  <c r="BB1590" i="1" s="1"/>
  <c r="BI1589" i="1"/>
  <c r="AY1589" i="1"/>
  <c r="AX1589" i="1"/>
  <c r="AW1589" i="1"/>
  <c r="AS1589" i="1"/>
  <c r="AR1589" i="1"/>
  <c r="AQ1589" i="1"/>
  <c r="AM1589" i="1"/>
  <c r="AL1589" i="1"/>
  <c r="AK1589" i="1"/>
  <c r="AG1589" i="1"/>
  <c r="AC1589" i="1"/>
  <c r="AB1589" i="1"/>
  <c r="AA1589" i="1"/>
  <c r="W1589" i="1"/>
  <c r="V1589" i="1"/>
  <c r="U1589" i="1"/>
  <c r="Q1589" i="1"/>
  <c r="P1589" i="1"/>
  <c r="O1589" i="1"/>
  <c r="K1589" i="1"/>
  <c r="J1589" i="1"/>
  <c r="I1589" i="1"/>
  <c r="H1589" i="1"/>
  <c r="G1589" i="1"/>
  <c r="F1589" i="1"/>
  <c r="N1588" i="1"/>
  <c r="T1588" i="1" s="1"/>
  <c r="Z1588" i="1" s="1"/>
  <c r="AF1588" i="1" s="1"/>
  <c r="AJ1588" i="1" s="1"/>
  <c r="AP1588" i="1" s="1"/>
  <c r="AV1588" i="1" s="1"/>
  <c r="BF1588" i="1" s="1"/>
  <c r="BH1588" i="1" s="1"/>
  <c r="M1588" i="1"/>
  <c r="S1588" i="1" s="1"/>
  <c r="Y1588" i="1" s="1"/>
  <c r="AE1588" i="1" s="1"/>
  <c r="AI1588" i="1" s="1"/>
  <c r="AO1588" i="1" s="1"/>
  <c r="AU1588" i="1" s="1"/>
  <c r="BC1588" i="1" s="1"/>
  <c r="BE1588" i="1" s="1"/>
  <c r="L1588" i="1"/>
  <c r="R1588" i="1" s="1"/>
  <c r="X1588" i="1" s="1"/>
  <c r="AD1588" i="1" s="1"/>
  <c r="AH1588" i="1" s="1"/>
  <c r="AN1588" i="1" s="1"/>
  <c r="AT1588" i="1" s="1"/>
  <c r="AZ1588" i="1" s="1"/>
  <c r="BB1588" i="1" s="1"/>
  <c r="BI1587" i="1"/>
  <c r="AY1587" i="1"/>
  <c r="AX1587" i="1"/>
  <c r="AW1587" i="1"/>
  <c r="AS1587" i="1"/>
  <c r="AR1587" i="1"/>
  <c r="AQ1587" i="1"/>
  <c r="AM1587" i="1"/>
  <c r="AL1587" i="1"/>
  <c r="AK1587" i="1"/>
  <c r="AG1587" i="1"/>
  <c r="AC1587" i="1"/>
  <c r="AB1587" i="1"/>
  <c r="AA1587" i="1"/>
  <c r="W1587" i="1"/>
  <c r="V1587" i="1"/>
  <c r="U1587" i="1"/>
  <c r="Q1587" i="1"/>
  <c r="P1587" i="1"/>
  <c r="O1587" i="1"/>
  <c r="K1587" i="1"/>
  <c r="J1587" i="1"/>
  <c r="I1587" i="1"/>
  <c r="H1587" i="1"/>
  <c r="G1587" i="1"/>
  <c r="F1587" i="1"/>
  <c r="N1585" i="1"/>
  <c r="T1585" i="1" s="1"/>
  <c r="Z1585" i="1" s="1"/>
  <c r="AF1585" i="1" s="1"/>
  <c r="AJ1585" i="1" s="1"/>
  <c r="AP1585" i="1" s="1"/>
  <c r="AV1585" i="1" s="1"/>
  <c r="BF1585" i="1" s="1"/>
  <c r="BH1585" i="1" s="1"/>
  <c r="M1585" i="1"/>
  <c r="S1585" i="1" s="1"/>
  <c r="Y1585" i="1" s="1"/>
  <c r="AE1585" i="1" s="1"/>
  <c r="AI1585" i="1" s="1"/>
  <c r="AO1585" i="1" s="1"/>
  <c r="AU1585" i="1" s="1"/>
  <c r="BC1585" i="1" s="1"/>
  <c r="BE1585" i="1" s="1"/>
  <c r="L1585" i="1"/>
  <c r="R1585" i="1" s="1"/>
  <c r="X1585" i="1" s="1"/>
  <c r="AD1585" i="1" s="1"/>
  <c r="AH1585" i="1" s="1"/>
  <c r="AN1585" i="1" s="1"/>
  <c r="AT1585" i="1" s="1"/>
  <c r="AZ1585" i="1" s="1"/>
  <c r="BB1585" i="1" s="1"/>
  <c r="BI1584" i="1"/>
  <c r="BI1583" i="1" s="1"/>
  <c r="AY1584" i="1"/>
  <c r="AY1583" i="1" s="1"/>
  <c r="AX1584" i="1"/>
  <c r="AX1583" i="1" s="1"/>
  <c r="AW1584" i="1"/>
  <c r="AW1583" i="1" s="1"/>
  <c r="AS1584" i="1"/>
  <c r="AS1583" i="1" s="1"/>
  <c r="AR1584" i="1"/>
  <c r="AR1583" i="1" s="1"/>
  <c r="AQ1584" i="1"/>
  <c r="AQ1583" i="1" s="1"/>
  <c r="AM1584" i="1"/>
  <c r="AM1583" i="1" s="1"/>
  <c r="AL1584" i="1"/>
  <c r="AL1583" i="1" s="1"/>
  <c r="AK1584" i="1"/>
  <c r="AK1583" i="1" s="1"/>
  <c r="AG1584" i="1"/>
  <c r="AG1583" i="1" s="1"/>
  <c r="AC1584" i="1"/>
  <c r="AC1583" i="1" s="1"/>
  <c r="AB1584" i="1"/>
  <c r="AB1583" i="1" s="1"/>
  <c r="AA1584" i="1"/>
  <c r="AA1583" i="1" s="1"/>
  <c r="W1584" i="1"/>
  <c r="W1583" i="1" s="1"/>
  <c r="V1584" i="1"/>
  <c r="V1583" i="1" s="1"/>
  <c r="U1584" i="1"/>
  <c r="U1583" i="1" s="1"/>
  <c r="Q1584" i="1"/>
  <c r="Q1583" i="1" s="1"/>
  <c r="P1584" i="1"/>
  <c r="P1583" i="1" s="1"/>
  <c r="O1584" i="1"/>
  <c r="O1583" i="1" s="1"/>
  <c r="K1584" i="1"/>
  <c r="K1583" i="1" s="1"/>
  <c r="J1584" i="1"/>
  <c r="I1584" i="1"/>
  <c r="I1583" i="1" s="1"/>
  <c r="H1584" i="1"/>
  <c r="G1584" i="1"/>
  <c r="G1583" i="1" s="1"/>
  <c r="F1584" i="1"/>
  <c r="N1582" i="1"/>
  <c r="T1582" i="1" s="1"/>
  <c r="Z1582" i="1" s="1"/>
  <c r="AF1582" i="1" s="1"/>
  <c r="AJ1582" i="1" s="1"/>
  <c r="AP1582" i="1" s="1"/>
  <c r="AV1582" i="1" s="1"/>
  <c r="BF1582" i="1" s="1"/>
  <c r="BH1582" i="1" s="1"/>
  <c r="M1582" i="1"/>
  <c r="S1582" i="1" s="1"/>
  <c r="Y1582" i="1" s="1"/>
  <c r="AE1582" i="1" s="1"/>
  <c r="AI1582" i="1" s="1"/>
  <c r="AO1582" i="1" s="1"/>
  <c r="AU1582" i="1" s="1"/>
  <c r="BC1582" i="1" s="1"/>
  <c r="BE1582" i="1" s="1"/>
  <c r="L1582" i="1"/>
  <c r="R1582" i="1" s="1"/>
  <c r="X1582" i="1" s="1"/>
  <c r="AD1582" i="1" s="1"/>
  <c r="AH1582" i="1" s="1"/>
  <c r="AN1582" i="1" s="1"/>
  <c r="AT1582" i="1" s="1"/>
  <c r="AZ1582" i="1" s="1"/>
  <c r="BB1582" i="1" s="1"/>
  <c r="BI1581" i="1"/>
  <c r="BI1580" i="1" s="1"/>
  <c r="AY1581" i="1"/>
  <c r="AY1580" i="1" s="1"/>
  <c r="AX1581" i="1"/>
  <c r="AX1580" i="1" s="1"/>
  <c r="AW1581" i="1"/>
  <c r="AW1580" i="1" s="1"/>
  <c r="AS1581" i="1"/>
  <c r="AS1580" i="1" s="1"/>
  <c r="AR1581" i="1"/>
  <c r="AR1580" i="1" s="1"/>
  <c r="AQ1581" i="1"/>
  <c r="AQ1580" i="1" s="1"/>
  <c r="AM1581" i="1"/>
  <c r="AM1580" i="1" s="1"/>
  <c r="AL1581" i="1"/>
  <c r="AL1580" i="1" s="1"/>
  <c r="AK1581" i="1"/>
  <c r="AK1580" i="1" s="1"/>
  <c r="AG1581" i="1"/>
  <c r="AG1580" i="1" s="1"/>
  <c r="AC1581" i="1"/>
  <c r="AC1580" i="1" s="1"/>
  <c r="AB1581" i="1"/>
  <c r="AB1580" i="1" s="1"/>
  <c r="AA1581" i="1"/>
  <c r="AA1580" i="1" s="1"/>
  <c r="W1581" i="1"/>
  <c r="W1580" i="1" s="1"/>
  <c r="V1581" i="1"/>
  <c r="V1580" i="1" s="1"/>
  <c r="U1581" i="1"/>
  <c r="U1580" i="1" s="1"/>
  <c r="Q1581" i="1"/>
  <c r="Q1580" i="1" s="1"/>
  <c r="P1581" i="1"/>
  <c r="P1580" i="1" s="1"/>
  <c r="O1581" i="1"/>
  <c r="O1580" i="1" s="1"/>
  <c r="K1581" i="1"/>
  <c r="J1581" i="1"/>
  <c r="J1580" i="1" s="1"/>
  <c r="I1581" i="1"/>
  <c r="I1580" i="1" s="1"/>
  <c r="H1581" i="1"/>
  <c r="G1581" i="1"/>
  <c r="G1580" i="1" s="1"/>
  <c r="F1581" i="1"/>
  <c r="K1580" i="1"/>
  <c r="N1579" i="1"/>
  <c r="T1579" i="1" s="1"/>
  <c r="Z1579" i="1" s="1"/>
  <c r="AF1579" i="1" s="1"/>
  <c r="AJ1579" i="1" s="1"/>
  <c r="AP1579" i="1" s="1"/>
  <c r="AV1579" i="1" s="1"/>
  <c r="BF1579" i="1" s="1"/>
  <c r="BH1579" i="1" s="1"/>
  <c r="M1579" i="1"/>
  <c r="S1579" i="1" s="1"/>
  <c r="Y1579" i="1" s="1"/>
  <c r="AE1579" i="1" s="1"/>
  <c r="AI1579" i="1" s="1"/>
  <c r="AO1579" i="1" s="1"/>
  <c r="AU1579" i="1" s="1"/>
  <c r="BC1579" i="1" s="1"/>
  <c r="BE1579" i="1" s="1"/>
  <c r="L1579" i="1"/>
  <c r="R1579" i="1" s="1"/>
  <c r="X1579" i="1" s="1"/>
  <c r="AD1579" i="1" s="1"/>
  <c r="AH1579" i="1" s="1"/>
  <c r="AN1579" i="1" s="1"/>
  <c r="AT1579" i="1" s="1"/>
  <c r="AZ1579" i="1" s="1"/>
  <c r="BB1579" i="1" s="1"/>
  <c r="BI1578" i="1"/>
  <c r="AY1578" i="1"/>
  <c r="AX1578" i="1"/>
  <c r="AW1578" i="1"/>
  <c r="AS1578" i="1"/>
  <c r="AR1578" i="1"/>
  <c r="AQ1578" i="1"/>
  <c r="AM1578" i="1"/>
  <c r="AL1578" i="1"/>
  <c r="AK1578" i="1"/>
  <c r="AG1578" i="1"/>
  <c r="AC1578" i="1"/>
  <c r="AB1578" i="1"/>
  <c r="AA1578" i="1"/>
  <c r="W1578" i="1"/>
  <c r="V1578" i="1"/>
  <c r="U1578" i="1"/>
  <c r="Q1578" i="1"/>
  <c r="P1578" i="1"/>
  <c r="O1578" i="1"/>
  <c r="K1578" i="1"/>
  <c r="J1578" i="1"/>
  <c r="I1578" i="1"/>
  <c r="H1578" i="1"/>
  <c r="G1578" i="1"/>
  <c r="F1578" i="1"/>
  <c r="N1577" i="1"/>
  <c r="T1577" i="1" s="1"/>
  <c r="Z1577" i="1" s="1"/>
  <c r="AF1577" i="1" s="1"/>
  <c r="AJ1577" i="1" s="1"/>
  <c r="AP1577" i="1" s="1"/>
  <c r="AV1577" i="1" s="1"/>
  <c r="BF1577" i="1" s="1"/>
  <c r="BH1577" i="1" s="1"/>
  <c r="M1577" i="1"/>
  <c r="S1577" i="1" s="1"/>
  <c r="Y1577" i="1" s="1"/>
  <c r="AE1577" i="1" s="1"/>
  <c r="AI1577" i="1" s="1"/>
  <c r="AO1577" i="1" s="1"/>
  <c r="AU1577" i="1" s="1"/>
  <c r="BC1577" i="1" s="1"/>
  <c r="BE1577" i="1" s="1"/>
  <c r="L1577" i="1"/>
  <c r="R1577" i="1" s="1"/>
  <c r="X1577" i="1" s="1"/>
  <c r="AD1577" i="1" s="1"/>
  <c r="AH1577" i="1" s="1"/>
  <c r="AN1577" i="1" s="1"/>
  <c r="AT1577" i="1" s="1"/>
  <c r="AZ1577" i="1" s="1"/>
  <c r="BB1577" i="1" s="1"/>
  <c r="BI1576" i="1"/>
  <c r="AY1576" i="1"/>
  <c r="AX1576" i="1"/>
  <c r="AW1576" i="1"/>
  <c r="AS1576" i="1"/>
  <c r="AR1576" i="1"/>
  <c r="AQ1576" i="1"/>
  <c r="AQ1575" i="1" s="1"/>
  <c r="AM1576" i="1"/>
  <c r="AL1576" i="1"/>
  <c r="AK1576" i="1"/>
  <c r="AG1576" i="1"/>
  <c r="AC1576" i="1"/>
  <c r="AB1576" i="1"/>
  <c r="AA1576" i="1"/>
  <c r="W1576" i="1"/>
  <c r="W1575" i="1" s="1"/>
  <c r="V1576" i="1"/>
  <c r="U1576" i="1"/>
  <c r="Q1576" i="1"/>
  <c r="P1576" i="1"/>
  <c r="P1575" i="1" s="1"/>
  <c r="O1576" i="1"/>
  <c r="K1576" i="1"/>
  <c r="J1576" i="1"/>
  <c r="I1576" i="1"/>
  <c r="H1576" i="1"/>
  <c r="G1576" i="1"/>
  <c r="F1576" i="1"/>
  <c r="AX1575" i="1"/>
  <c r="N1574" i="1"/>
  <c r="T1574" i="1" s="1"/>
  <c r="Z1574" i="1" s="1"/>
  <c r="AF1574" i="1" s="1"/>
  <c r="AJ1574" i="1" s="1"/>
  <c r="AP1574" i="1" s="1"/>
  <c r="AV1574" i="1" s="1"/>
  <c r="BF1574" i="1" s="1"/>
  <c r="BH1574" i="1" s="1"/>
  <c r="M1574" i="1"/>
  <c r="S1574" i="1" s="1"/>
  <c r="Y1574" i="1" s="1"/>
  <c r="AE1574" i="1" s="1"/>
  <c r="AI1574" i="1" s="1"/>
  <c r="AO1574" i="1" s="1"/>
  <c r="AU1574" i="1" s="1"/>
  <c r="BC1574" i="1" s="1"/>
  <c r="BE1574" i="1" s="1"/>
  <c r="L1574" i="1"/>
  <c r="R1574" i="1" s="1"/>
  <c r="X1574" i="1" s="1"/>
  <c r="AD1574" i="1" s="1"/>
  <c r="AH1574" i="1" s="1"/>
  <c r="AN1574" i="1" s="1"/>
  <c r="AT1574" i="1" s="1"/>
  <c r="AZ1574" i="1" s="1"/>
  <c r="BB1574" i="1" s="1"/>
  <c r="BI1573" i="1"/>
  <c r="BI1572" i="1" s="1"/>
  <c r="AY1573" i="1"/>
  <c r="AY1572" i="1" s="1"/>
  <c r="AX1573" i="1"/>
  <c r="AX1572" i="1" s="1"/>
  <c r="AW1573" i="1"/>
  <c r="AW1572" i="1" s="1"/>
  <c r="AS1573" i="1"/>
  <c r="AS1572" i="1" s="1"/>
  <c r="AR1573" i="1"/>
  <c r="AR1572" i="1" s="1"/>
  <c r="AQ1573" i="1"/>
  <c r="AQ1572" i="1" s="1"/>
  <c r="AM1573" i="1"/>
  <c r="AM1572" i="1" s="1"/>
  <c r="AL1573" i="1"/>
  <c r="AL1572" i="1" s="1"/>
  <c r="AK1573" i="1"/>
  <c r="AK1572" i="1" s="1"/>
  <c r="AG1573" i="1"/>
  <c r="AG1572" i="1" s="1"/>
  <c r="AC1573" i="1"/>
  <c r="AC1572" i="1" s="1"/>
  <c r="AB1573" i="1"/>
  <c r="AB1572" i="1" s="1"/>
  <c r="AA1573" i="1"/>
  <c r="AA1572" i="1" s="1"/>
  <c r="W1573" i="1"/>
  <c r="W1572" i="1" s="1"/>
  <c r="V1573" i="1"/>
  <c r="V1572" i="1" s="1"/>
  <c r="U1573" i="1"/>
  <c r="U1572" i="1" s="1"/>
  <c r="Q1573" i="1"/>
  <c r="Q1572" i="1" s="1"/>
  <c r="P1573" i="1"/>
  <c r="P1572" i="1" s="1"/>
  <c r="O1573" i="1"/>
  <c r="O1572" i="1" s="1"/>
  <c r="K1573" i="1"/>
  <c r="K1572" i="1" s="1"/>
  <c r="J1573" i="1"/>
  <c r="J1572" i="1" s="1"/>
  <c r="I1573" i="1"/>
  <c r="H1573" i="1"/>
  <c r="G1573" i="1"/>
  <c r="F1573" i="1"/>
  <c r="F1572" i="1" s="1"/>
  <c r="N1571" i="1"/>
  <c r="T1571" i="1" s="1"/>
  <c r="Z1571" i="1" s="1"/>
  <c r="AF1571" i="1" s="1"/>
  <c r="AJ1571" i="1" s="1"/>
  <c r="AP1571" i="1" s="1"/>
  <c r="AV1571" i="1" s="1"/>
  <c r="BF1571" i="1" s="1"/>
  <c r="BH1571" i="1" s="1"/>
  <c r="M1571" i="1"/>
  <c r="S1571" i="1" s="1"/>
  <c r="Y1571" i="1" s="1"/>
  <c r="AE1571" i="1" s="1"/>
  <c r="AI1571" i="1" s="1"/>
  <c r="AO1571" i="1" s="1"/>
  <c r="AU1571" i="1" s="1"/>
  <c r="BC1571" i="1" s="1"/>
  <c r="BE1571" i="1" s="1"/>
  <c r="L1571" i="1"/>
  <c r="R1571" i="1" s="1"/>
  <c r="X1571" i="1" s="1"/>
  <c r="AD1571" i="1" s="1"/>
  <c r="AH1571" i="1" s="1"/>
  <c r="AN1571" i="1" s="1"/>
  <c r="AT1571" i="1" s="1"/>
  <c r="AZ1571" i="1" s="1"/>
  <c r="BB1571" i="1" s="1"/>
  <c r="BI1570" i="1"/>
  <c r="BI1569" i="1" s="1"/>
  <c r="AY1570" i="1"/>
  <c r="AY1569" i="1" s="1"/>
  <c r="AX1570" i="1"/>
  <c r="AX1569" i="1" s="1"/>
  <c r="AW1570" i="1"/>
  <c r="AW1569" i="1" s="1"/>
  <c r="AS1570" i="1"/>
  <c r="AS1569" i="1" s="1"/>
  <c r="AR1570" i="1"/>
  <c r="AR1569" i="1" s="1"/>
  <c r="AQ1570" i="1"/>
  <c r="AQ1569" i="1" s="1"/>
  <c r="AM1570" i="1"/>
  <c r="AL1570" i="1"/>
  <c r="AL1569" i="1" s="1"/>
  <c r="AK1570" i="1"/>
  <c r="AK1569" i="1" s="1"/>
  <c r="AG1570" i="1"/>
  <c r="AG1569" i="1" s="1"/>
  <c r="AC1570" i="1"/>
  <c r="AC1569" i="1" s="1"/>
  <c r="AB1570" i="1"/>
  <c r="AB1569" i="1" s="1"/>
  <c r="AA1570" i="1"/>
  <c r="AA1569" i="1" s="1"/>
  <c r="W1570" i="1"/>
  <c r="W1569" i="1" s="1"/>
  <c r="V1570" i="1"/>
  <c r="V1569" i="1" s="1"/>
  <c r="U1570" i="1"/>
  <c r="U1569" i="1" s="1"/>
  <c r="Q1570" i="1"/>
  <c r="Q1569" i="1" s="1"/>
  <c r="P1570" i="1"/>
  <c r="P1569" i="1" s="1"/>
  <c r="O1570" i="1"/>
  <c r="O1569" i="1" s="1"/>
  <c r="K1570" i="1"/>
  <c r="K1569" i="1" s="1"/>
  <c r="J1570" i="1"/>
  <c r="J1569" i="1" s="1"/>
  <c r="I1570" i="1"/>
  <c r="I1569" i="1" s="1"/>
  <c r="H1570" i="1"/>
  <c r="H1569" i="1" s="1"/>
  <c r="G1570" i="1"/>
  <c r="F1570" i="1"/>
  <c r="AM1569" i="1"/>
  <c r="BF1568" i="1"/>
  <c r="BH1568" i="1" s="1"/>
  <c r="BC1568" i="1"/>
  <c r="BE1568" i="1" s="1"/>
  <c r="AZ1568" i="1"/>
  <c r="BB1568" i="1" s="1"/>
  <c r="BI1567" i="1"/>
  <c r="BI1566" i="1" s="1"/>
  <c r="AY1567" i="1"/>
  <c r="AX1567" i="1"/>
  <c r="AW1567" i="1"/>
  <c r="AP1565" i="1"/>
  <c r="AV1565" i="1" s="1"/>
  <c r="BF1565" i="1" s="1"/>
  <c r="BH1565" i="1" s="1"/>
  <c r="AO1565" i="1"/>
  <c r="AU1565" i="1" s="1"/>
  <c r="BC1565" i="1" s="1"/>
  <c r="BE1565" i="1" s="1"/>
  <c r="AN1565" i="1"/>
  <c r="AT1565" i="1" s="1"/>
  <c r="AZ1565" i="1" s="1"/>
  <c r="BB1565" i="1" s="1"/>
  <c r="BI1564" i="1"/>
  <c r="BI1563" i="1" s="1"/>
  <c r="AY1564" i="1"/>
  <c r="AY1563" i="1" s="1"/>
  <c r="AX1564" i="1"/>
  <c r="AX1563" i="1" s="1"/>
  <c r="AW1564" i="1"/>
  <c r="AW1563" i="1" s="1"/>
  <c r="AS1564" i="1"/>
  <c r="AS1563" i="1" s="1"/>
  <c r="AR1564" i="1"/>
  <c r="AR1563" i="1" s="1"/>
  <c r="AQ1564" i="1"/>
  <c r="AQ1563" i="1" s="1"/>
  <c r="AM1564" i="1"/>
  <c r="AL1564" i="1"/>
  <c r="AK1564" i="1"/>
  <c r="N1562" i="1"/>
  <c r="T1562" i="1" s="1"/>
  <c r="Z1562" i="1" s="1"/>
  <c r="AF1562" i="1" s="1"/>
  <c r="AJ1562" i="1" s="1"/>
  <c r="AP1562" i="1" s="1"/>
  <c r="AV1562" i="1" s="1"/>
  <c r="BF1562" i="1" s="1"/>
  <c r="BH1562" i="1" s="1"/>
  <c r="M1562" i="1"/>
  <c r="S1562" i="1" s="1"/>
  <c r="Y1562" i="1" s="1"/>
  <c r="AE1562" i="1" s="1"/>
  <c r="AI1562" i="1" s="1"/>
  <c r="AO1562" i="1" s="1"/>
  <c r="AU1562" i="1" s="1"/>
  <c r="BC1562" i="1" s="1"/>
  <c r="BE1562" i="1" s="1"/>
  <c r="L1562" i="1"/>
  <c r="R1562" i="1" s="1"/>
  <c r="X1562" i="1" s="1"/>
  <c r="AD1562" i="1" s="1"/>
  <c r="AH1562" i="1" s="1"/>
  <c r="AN1562" i="1" s="1"/>
  <c r="AT1562" i="1" s="1"/>
  <c r="AZ1562" i="1" s="1"/>
  <c r="BB1562" i="1" s="1"/>
  <c r="BI1561" i="1"/>
  <c r="BI1560" i="1" s="1"/>
  <c r="AY1561" i="1"/>
  <c r="AX1561" i="1"/>
  <c r="AX1560" i="1" s="1"/>
  <c r="AW1561" i="1"/>
  <c r="AW1560" i="1" s="1"/>
  <c r="AS1561" i="1"/>
  <c r="AS1560" i="1" s="1"/>
  <c r="AR1561" i="1"/>
  <c r="AR1560" i="1" s="1"/>
  <c r="AQ1561" i="1"/>
  <c r="AQ1560" i="1" s="1"/>
  <c r="AM1561" i="1"/>
  <c r="AM1560" i="1" s="1"/>
  <c r="AL1561" i="1"/>
  <c r="AL1560" i="1" s="1"/>
  <c r="AK1561" i="1"/>
  <c r="AK1560" i="1" s="1"/>
  <c r="AG1561" i="1"/>
  <c r="AG1560" i="1" s="1"/>
  <c r="AC1561" i="1"/>
  <c r="AC1560" i="1" s="1"/>
  <c r="AB1561" i="1"/>
  <c r="AB1560" i="1" s="1"/>
  <c r="AA1561" i="1"/>
  <c r="AA1560" i="1" s="1"/>
  <c r="W1561" i="1"/>
  <c r="W1560" i="1" s="1"/>
  <c r="V1561" i="1"/>
  <c r="V1560" i="1" s="1"/>
  <c r="U1561" i="1"/>
  <c r="Q1561" i="1"/>
  <c r="Q1560" i="1" s="1"/>
  <c r="P1561" i="1"/>
  <c r="P1560" i="1" s="1"/>
  <c r="O1561" i="1"/>
  <c r="O1560" i="1" s="1"/>
  <c r="K1561" i="1"/>
  <c r="K1560" i="1" s="1"/>
  <c r="J1561" i="1"/>
  <c r="J1560" i="1" s="1"/>
  <c r="I1561" i="1"/>
  <c r="I1560" i="1" s="1"/>
  <c r="H1561" i="1"/>
  <c r="H1560" i="1" s="1"/>
  <c r="G1561" i="1"/>
  <c r="G1560" i="1" s="1"/>
  <c r="F1561" i="1"/>
  <c r="AY1560" i="1"/>
  <c r="U1560" i="1"/>
  <c r="N1559" i="1"/>
  <c r="T1559" i="1" s="1"/>
  <c r="Z1559" i="1" s="1"/>
  <c r="AF1559" i="1" s="1"/>
  <c r="AJ1559" i="1" s="1"/>
  <c r="AP1559" i="1" s="1"/>
  <c r="AV1559" i="1" s="1"/>
  <c r="BF1559" i="1" s="1"/>
  <c r="BH1559" i="1" s="1"/>
  <c r="M1559" i="1"/>
  <c r="S1559" i="1" s="1"/>
  <c r="Y1559" i="1" s="1"/>
  <c r="AE1559" i="1" s="1"/>
  <c r="AI1559" i="1" s="1"/>
  <c r="AO1559" i="1" s="1"/>
  <c r="AU1559" i="1" s="1"/>
  <c r="BC1559" i="1" s="1"/>
  <c r="BE1559" i="1" s="1"/>
  <c r="L1559" i="1"/>
  <c r="R1559" i="1" s="1"/>
  <c r="X1559" i="1" s="1"/>
  <c r="AD1559" i="1" s="1"/>
  <c r="AH1559" i="1" s="1"/>
  <c r="AN1559" i="1" s="1"/>
  <c r="AT1559" i="1" s="1"/>
  <c r="AZ1559" i="1" s="1"/>
  <c r="BB1559" i="1" s="1"/>
  <c r="BI1558" i="1"/>
  <c r="BI1557" i="1" s="1"/>
  <c r="AY1558" i="1"/>
  <c r="AY1557" i="1" s="1"/>
  <c r="AX1558" i="1"/>
  <c r="AX1557" i="1" s="1"/>
  <c r="AW1558" i="1"/>
  <c r="AW1557" i="1" s="1"/>
  <c r="AS1558" i="1"/>
  <c r="AS1557" i="1" s="1"/>
  <c r="AR1558" i="1"/>
  <c r="AR1557" i="1" s="1"/>
  <c r="AQ1558" i="1"/>
  <c r="AQ1557" i="1" s="1"/>
  <c r="AM1558" i="1"/>
  <c r="AM1557" i="1" s="1"/>
  <c r="AL1558" i="1"/>
  <c r="AL1557" i="1" s="1"/>
  <c r="AK1558" i="1"/>
  <c r="AK1557" i="1" s="1"/>
  <c r="AG1558" i="1"/>
  <c r="AG1557" i="1" s="1"/>
  <c r="AC1558" i="1"/>
  <c r="AC1557" i="1" s="1"/>
  <c r="AB1558" i="1"/>
  <c r="AB1557" i="1" s="1"/>
  <c r="AA1558" i="1"/>
  <c r="AA1557" i="1" s="1"/>
  <c r="W1558" i="1"/>
  <c r="W1557" i="1" s="1"/>
  <c r="V1558" i="1"/>
  <c r="V1557" i="1" s="1"/>
  <c r="U1558" i="1"/>
  <c r="U1557" i="1" s="1"/>
  <c r="Q1558" i="1"/>
  <c r="Q1557" i="1" s="1"/>
  <c r="P1558" i="1"/>
  <c r="P1557" i="1" s="1"/>
  <c r="O1558" i="1"/>
  <c r="O1557" i="1" s="1"/>
  <c r="K1558" i="1"/>
  <c r="K1557" i="1" s="1"/>
  <c r="J1558" i="1"/>
  <c r="J1557" i="1" s="1"/>
  <c r="I1558" i="1"/>
  <c r="I1557" i="1" s="1"/>
  <c r="H1558" i="1"/>
  <c r="H1557" i="1" s="1"/>
  <c r="G1558" i="1"/>
  <c r="F1558" i="1"/>
  <c r="N1556" i="1"/>
  <c r="T1556" i="1" s="1"/>
  <c r="Z1556" i="1" s="1"/>
  <c r="AF1556" i="1" s="1"/>
  <c r="AJ1556" i="1" s="1"/>
  <c r="AP1556" i="1" s="1"/>
  <c r="AV1556" i="1" s="1"/>
  <c r="BF1556" i="1" s="1"/>
  <c r="BH1556" i="1" s="1"/>
  <c r="M1556" i="1"/>
  <c r="S1556" i="1" s="1"/>
  <c r="Y1556" i="1" s="1"/>
  <c r="AE1556" i="1" s="1"/>
  <c r="AI1556" i="1" s="1"/>
  <c r="AO1556" i="1" s="1"/>
  <c r="AU1556" i="1" s="1"/>
  <c r="BC1556" i="1" s="1"/>
  <c r="BE1556" i="1" s="1"/>
  <c r="L1556" i="1"/>
  <c r="R1556" i="1" s="1"/>
  <c r="X1556" i="1" s="1"/>
  <c r="AD1556" i="1" s="1"/>
  <c r="AH1556" i="1" s="1"/>
  <c r="AN1556" i="1" s="1"/>
  <c r="AT1556" i="1" s="1"/>
  <c r="AZ1556" i="1" s="1"/>
  <c r="BB1556" i="1" s="1"/>
  <c r="BI1555" i="1"/>
  <c r="BI1554" i="1" s="1"/>
  <c r="AY1555" i="1"/>
  <c r="AY1554" i="1" s="1"/>
  <c r="AX1555" i="1"/>
  <c r="AX1554" i="1" s="1"/>
  <c r="AW1555" i="1"/>
  <c r="AW1554" i="1" s="1"/>
  <c r="AS1555" i="1"/>
  <c r="AS1554" i="1" s="1"/>
  <c r="AR1555" i="1"/>
  <c r="AR1554" i="1" s="1"/>
  <c r="AQ1555" i="1"/>
  <c r="AQ1554" i="1" s="1"/>
  <c r="AM1555" i="1"/>
  <c r="AM1554" i="1" s="1"/>
  <c r="AL1555" i="1"/>
  <c r="AL1554" i="1" s="1"/>
  <c r="AK1555" i="1"/>
  <c r="AK1554" i="1" s="1"/>
  <c r="AG1555" i="1"/>
  <c r="AG1554" i="1" s="1"/>
  <c r="AC1555" i="1"/>
  <c r="AC1554" i="1" s="1"/>
  <c r="AB1555" i="1"/>
  <c r="AB1554" i="1" s="1"/>
  <c r="AA1555" i="1"/>
  <c r="AA1554" i="1" s="1"/>
  <c r="W1555" i="1"/>
  <c r="W1554" i="1" s="1"/>
  <c r="V1555" i="1"/>
  <c r="V1554" i="1" s="1"/>
  <c r="U1555" i="1"/>
  <c r="Q1555" i="1"/>
  <c r="Q1554" i="1" s="1"/>
  <c r="P1555" i="1"/>
  <c r="P1554" i="1" s="1"/>
  <c r="O1555" i="1"/>
  <c r="O1554" i="1" s="1"/>
  <c r="K1555" i="1"/>
  <c r="J1555" i="1"/>
  <c r="J1554" i="1" s="1"/>
  <c r="I1555" i="1"/>
  <c r="I1554" i="1" s="1"/>
  <c r="H1555" i="1"/>
  <c r="H1554" i="1" s="1"/>
  <c r="G1555" i="1"/>
  <c r="F1555" i="1"/>
  <c r="U1554" i="1"/>
  <c r="N1553" i="1"/>
  <c r="T1553" i="1" s="1"/>
  <c r="Z1553" i="1" s="1"/>
  <c r="AF1553" i="1" s="1"/>
  <c r="AJ1553" i="1" s="1"/>
  <c r="AP1553" i="1" s="1"/>
  <c r="AV1553" i="1" s="1"/>
  <c r="BF1553" i="1" s="1"/>
  <c r="BH1553" i="1" s="1"/>
  <c r="M1553" i="1"/>
  <c r="S1553" i="1" s="1"/>
  <c r="Y1553" i="1" s="1"/>
  <c r="AE1553" i="1" s="1"/>
  <c r="AI1553" i="1" s="1"/>
  <c r="AO1553" i="1" s="1"/>
  <c r="AU1553" i="1" s="1"/>
  <c r="BC1553" i="1" s="1"/>
  <c r="BE1553" i="1" s="1"/>
  <c r="L1553" i="1"/>
  <c r="R1553" i="1" s="1"/>
  <c r="X1553" i="1" s="1"/>
  <c r="AD1553" i="1" s="1"/>
  <c r="AH1553" i="1" s="1"/>
  <c r="AN1553" i="1" s="1"/>
  <c r="AT1553" i="1" s="1"/>
  <c r="AZ1553" i="1" s="1"/>
  <c r="BB1553" i="1" s="1"/>
  <c r="BI1552" i="1"/>
  <c r="BI1551" i="1" s="1"/>
  <c r="AY1552" i="1"/>
  <c r="AY1551" i="1" s="1"/>
  <c r="AX1552" i="1"/>
  <c r="AX1551" i="1" s="1"/>
  <c r="AW1552" i="1"/>
  <c r="AW1551" i="1" s="1"/>
  <c r="AS1552" i="1"/>
  <c r="AS1551" i="1" s="1"/>
  <c r="AR1552" i="1"/>
  <c r="AR1551" i="1" s="1"/>
  <c r="AQ1552" i="1"/>
  <c r="AQ1551" i="1" s="1"/>
  <c r="AM1552" i="1"/>
  <c r="AM1551" i="1" s="1"/>
  <c r="AL1552" i="1"/>
  <c r="AL1551" i="1" s="1"/>
  <c r="AK1552" i="1"/>
  <c r="AK1551" i="1" s="1"/>
  <c r="AG1552" i="1"/>
  <c r="AC1552" i="1"/>
  <c r="AC1551" i="1" s="1"/>
  <c r="AB1552" i="1"/>
  <c r="AB1551" i="1" s="1"/>
  <c r="AA1552" i="1"/>
  <c r="AA1551" i="1" s="1"/>
  <c r="W1552" i="1"/>
  <c r="W1551" i="1" s="1"/>
  <c r="V1552" i="1"/>
  <c r="V1551" i="1" s="1"/>
  <c r="U1552" i="1"/>
  <c r="U1551" i="1" s="1"/>
  <c r="Q1552" i="1"/>
  <c r="Q1551" i="1" s="1"/>
  <c r="P1552" i="1"/>
  <c r="P1551" i="1" s="1"/>
  <c r="O1552" i="1"/>
  <c r="O1551" i="1" s="1"/>
  <c r="K1552" i="1"/>
  <c r="J1552" i="1"/>
  <c r="J1551" i="1" s="1"/>
  <c r="I1552" i="1"/>
  <c r="I1551" i="1" s="1"/>
  <c r="H1552" i="1"/>
  <c r="H1551" i="1" s="1"/>
  <c r="G1552" i="1"/>
  <c r="F1552" i="1"/>
  <c r="L1552" i="1" s="1"/>
  <c r="AG1551" i="1"/>
  <c r="N1550" i="1"/>
  <c r="T1550" i="1" s="1"/>
  <c r="Z1550" i="1" s="1"/>
  <c r="AF1550" i="1" s="1"/>
  <c r="AJ1550" i="1" s="1"/>
  <c r="AP1550" i="1" s="1"/>
  <c r="AV1550" i="1" s="1"/>
  <c r="BF1550" i="1" s="1"/>
  <c r="BH1550" i="1" s="1"/>
  <c r="M1550" i="1"/>
  <c r="S1550" i="1" s="1"/>
  <c r="Y1550" i="1" s="1"/>
  <c r="AE1550" i="1" s="1"/>
  <c r="AI1550" i="1" s="1"/>
  <c r="AO1550" i="1" s="1"/>
  <c r="AU1550" i="1" s="1"/>
  <c r="BC1550" i="1" s="1"/>
  <c r="BE1550" i="1" s="1"/>
  <c r="L1550" i="1"/>
  <c r="R1550" i="1" s="1"/>
  <c r="X1550" i="1" s="1"/>
  <c r="AD1550" i="1" s="1"/>
  <c r="AH1550" i="1" s="1"/>
  <c r="AN1550" i="1" s="1"/>
  <c r="AT1550" i="1" s="1"/>
  <c r="AZ1550" i="1" s="1"/>
  <c r="BB1550" i="1" s="1"/>
  <c r="BI1549" i="1"/>
  <c r="BI1548" i="1" s="1"/>
  <c r="AY1549" i="1"/>
  <c r="AY1548" i="1" s="1"/>
  <c r="AX1549" i="1"/>
  <c r="AX1548" i="1" s="1"/>
  <c r="AW1549" i="1"/>
  <c r="AW1548" i="1" s="1"/>
  <c r="AS1549" i="1"/>
  <c r="AS1548" i="1" s="1"/>
  <c r="AR1549" i="1"/>
  <c r="AR1548" i="1" s="1"/>
  <c r="AQ1549" i="1"/>
  <c r="AQ1548" i="1" s="1"/>
  <c r="AM1549" i="1"/>
  <c r="AM1548" i="1" s="1"/>
  <c r="AL1549" i="1"/>
  <c r="AL1548" i="1" s="1"/>
  <c r="AK1549" i="1"/>
  <c r="AK1548" i="1" s="1"/>
  <c r="AG1549" i="1"/>
  <c r="AG1548" i="1" s="1"/>
  <c r="AC1549" i="1"/>
  <c r="AC1548" i="1" s="1"/>
  <c r="AB1549" i="1"/>
  <c r="AB1548" i="1" s="1"/>
  <c r="AA1549" i="1"/>
  <c r="AA1548" i="1" s="1"/>
  <c r="W1549" i="1"/>
  <c r="W1548" i="1" s="1"/>
  <c r="V1549" i="1"/>
  <c r="V1548" i="1" s="1"/>
  <c r="U1549" i="1"/>
  <c r="U1548" i="1" s="1"/>
  <c r="Q1549" i="1"/>
  <c r="Q1548" i="1" s="1"/>
  <c r="P1549" i="1"/>
  <c r="P1548" i="1" s="1"/>
  <c r="O1549" i="1"/>
  <c r="O1548" i="1" s="1"/>
  <c r="K1549" i="1"/>
  <c r="J1549" i="1"/>
  <c r="J1548" i="1" s="1"/>
  <c r="I1549" i="1"/>
  <c r="I1548" i="1" s="1"/>
  <c r="H1549" i="1"/>
  <c r="H1548" i="1" s="1"/>
  <c r="G1549" i="1"/>
  <c r="F1549" i="1"/>
  <c r="N1547" i="1"/>
  <c r="T1547" i="1" s="1"/>
  <c r="Z1547" i="1" s="1"/>
  <c r="AF1547" i="1" s="1"/>
  <c r="AJ1547" i="1" s="1"/>
  <c r="AP1547" i="1" s="1"/>
  <c r="AV1547" i="1" s="1"/>
  <c r="BF1547" i="1" s="1"/>
  <c r="BH1547" i="1" s="1"/>
  <c r="M1547" i="1"/>
  <c r="S1547" i="1" s="1"/>
  <c r="Y1547" i="1" s="1"/>
  <c r="AE1547" i="1" s="1"/>
  <c r="AI1547" i="1" s="1"/>
  <c r="AO1547" i="1" s="1"/>
  <c r="AU1547" i="1" s="1"/>
  <c r="BC1547" i="1" s="1"/>
  <c r="BE1547" i="1" s="1"/>
  <c r="L1547" i="1"/>
  <c r="R1547" i="1" s="1"/>
  <c r="X1547" i="1" s="1"/>
  <c r="AD1547" i="1" s="1"/>
  <c r="AH1547" i="1" s="1"/>
  <c r="AN1547" i="1" s="1"/>
  <c r="AT1547" i="1" s="1"/>
  <c r="AZ1547" i="1" s="1"/>
  <c r="BB1547" i="1" s="1"/>
  <c r="BI1546" i="1"/>
  <c r="BI1545" i="1" s="1"/>
  <c r="AY1546" i="1"/>
  <c r="AY1545" i="1" s="1"/>
  <c r="AX1546" i="1"/>
  <c r="AX1545" i="1" s="1"/>
  <c r="AW1546" i="1"/>
  <c r="AW1545" i="1" s="1"/>
  <c r="AS1546" i="1"/>
  <c r="AS1545" i="1" s="1"/>
  <c r="AR1546" i="1"/>
  <c r="AR1545" i="1" s="1"/>
  <c r="AQ1546" i="1"/>
  <c r="AQ1545" i="1" s="1"/>
  <c r="AM1546" i="1"/>
  <c r="AM1545" i="1" s="1"/>
  <c r="AL1546" i="1"/>
  <c r="AL1545" i="1" s="1"/>
  <c r="AK1546" i="1"/>
  <c r="AK1545" i="1" s="1"/>
  <c r="AG1546" i="1"/>
  <c r="AG1545" i="1" s="1"/>
  <c r="AC1546" i="1"/>
  <c r="AC1545" i="1" s="1"/>
  <c r="AB1546" i="1"/>
  <c r="AB1545" i="1" s="1"/>
  <c r="AA1546" i="1"/>
  <c r="AA1545" i="1" s="1"/>
  <c r="W1546" i="1"/>
  <c r="W1545" i="1" s="1"/>
  <c r="V1546" i="1"/>
  <c r="V1545" i="1" s="1"/>
  <c r="U1546" i="1"/>
  <c r="U1545" i="1" s="1"/>
  <c r="Q1546" i="1"/>
  <c r="Q1545" i="1" s="1"/>
  <c r="P1546" i="1"/>
  <c r="P1545" i="1" s="1"/>
  <c r="O1546" i="1"/>
  <c r="O1545" i="1" s="1"/>
  <c r="K1546" i="1"/>
  <c r="K1545" i="1" s="1"/>
  <c r="J1546" i="1"/>
  <c r="J1545" i="1" s="1"/>
  <c r="I1546" i="1"/>
  <c r="I1545" i="1" s="1"/>
  <c r="H1546" i="1"/>
  <c r="G1546" i="1"/>
  <c r="F1546" i="1"/>
  <c r="F1545" i="1" s="1"/>
  <c r="N1544" i="1"/>
  <c r="T1544" i="1" s="1"/>
  <c r="Z1544" i="1" s="1"/>
  <c r="AF1544" i="1" s="1"/>
  <c r="AJ1544" i="1" s="1"/>
  <c r="AP1544" i="1" s="1"/>
  <c r="AV1544" i="1" s="1"/>
  <c r="BF1544" i="1" s="1"/>
  <c r="BH1544" i="1" s="1"/>
  <c r="M1544" i="1"/>
  <c r="S1544" i="1" s="1"/>
  <c r="Y1544" i="1" s="1"/>
  <c r="AE1544" i="1" s="1"/>
  <c r="AI1544" i="1" s="1"/>
  <c r="AO1544" i="1" s="1"/>
  <c r="AU1544" i="1" s="1"/>
  <c r="BC1544" i="1" s="1"/>
  <c r="BE1544" i="1" s="1"/>
  <c r="L1544" i="1"/>
  <c r="R1544" i="1" s="1"/>
  <c r="X1544" i="1" s="1"/>
  <c r="AD1544" i="1" s="1"/>
  <c r="AH1544" i="1" s="1"/>
  <c r="AN1544" i="1" s="1"/>
  <c r="AT1544" i="1" s="1"/>
  <c r="AZ1544" i="1" s="1"/>
  <c r="BB1544" i="1" s="1"/>
  <c r="BI1543" i="1"/>
  <c r="BI1542" i="1" s="1"/>
  <c r="AY1543" i="1"/>
  <c r="AY1542" i="1" s="1"/>
  <c r="AX1543" i="1"/>
  <c r="AX1542" i="1" s="1"/>
  <c r="AW1543" i="1"/>
  <c r="AW1542" i="1" s="1"/>
  <c r="AS1543" i="1"/>
  <c r="AS1542" i="1" s="1"/>
  <c r="AR1543" i="1"/>
  <c r="AR1542" i="1" s="1"/>
  <c r="AQ1543" i="1"/>
  <c r="AQ1542" i="1" s="1"/>
  <c r="AM1543" i="1"/>
  <c r="AM1542" i="1" s="1"/>
  <c r="AL1543" i="1"/>
  <c r="AL1542" i="1" s="1"/>
  <c r="AK1543" i="1"/>
  <c r="AK1542" i="1" s="1"/>
  <c r="AG1543" i="1"/>
  <c r="AG1542" i="1" s="1"/>
  <c r="AC1543" i="1"/>
  <c r="AC1542" i="1" s="1"/>
  <c r="AB1543" i="1"/>
  <c r="AB1542" i="1" s="1"/>
  <c r="AA1543" i="1"/>
  <c r="AA1542" i="1" s="1"/>
  <c r="W1543" i="1"/>
  <c r="W1542" i="1" s="1"/>
  <c r="V1543" i="1"/>
  <c r="V1542" i="1" s="1"/>
  <c r="U1543" i="1"/>
  <c r="U1542" i="1" s="1"/>
  <c r="Q1543" i="1"/>
  <c r="Q1542" i="1" s="1"/>
  <c r="P1543" i="1"/>
  <c r="P1542" i="1" s="1"/>
  <c r="O1543" i="1"/>
  <c r="O1542" i="1" s="1"/>
  <c r="K1543" i="1"/>
  <c r="K1542" i="1" s="1"/>
  <c r="J1543" i="1"/>
  <c r="J1542" i="1" s="1"/>
  <c r="I1543" i="1"/>
  <c r="I1542" i="1" s="1"/>
  <c r="H1543" i="1"/>
  <c r="G1543" i="1"/>
  <c r="F1543" i="1"/>
  <c r="N1541" i="1"/>
  <c r="T1541" i="1" s="1"/>
  <c r="Z1541" i="1" s="1"/>
  <c r="AF1541" i="1" s="1"/>
  <c r="AJ1541" i="1" s="1"/>
  <c r="AP1541" i="1" s="1"/>
  <c r="AV1541" i="1" s="1"/>
  <c r="BF1541" i="1" s="1"/>
  <c r="BH1541" i="1" s="1"/>
  <c r="M1541" i="1"/>
  <c r="S1541" i="1" s="1"/>
  <c r="Y1541" i="1" s="1"/>
  <c r="AE1541" i="1" s="1"/>
  <c r="AI1541" i="1" s="1"/>
  <c r="AO1541" i="1" s="1"/>
  <c r="AU1541" i="1" s="1"/>
  <c r="BC1541" i="1" s="1"/>
  <c r="BE1541" i="1" s="1"/>
  <c r="L1541" i="1"/>
  <c r="R1541" i="1" s="1"/>
  <c r="X1541" i="1" s="1"/>
  <c r="AD1541" i="1" s="1"/>
  <c r="AH1541" i="1" s="1"/>
  <c r="AN1541" i="1" s="1"/>
  <c r="AT1541" i="1" s="1"/>
  <c r="AZ1541" i="1" s="1"/>
  <c r="BB1541" i="1" s="1"/>
  <c r="BI1540" i="1"/>
  <c r="BI1539" i="1" s="1"/>
  <c r="AY1540" i="1"/>
  <c r="AY1539" i="1" s="1"/>
  <c r="AX1540" i="1"/>
  <c r="AW1540" i="1"/>
  <c r="AW1539" i="1" s="1"/>
  <c r="AS1540" i="1"/>
  <c r="AS1539" i="1" s="1"/>
  <c r="AR1540" i="1"/>
  <c r="AR1539" i="1" s="1"/>
  <c r="AQ1540" i="1"/>
  <c r="AQ1539" i="1" s="1"/>
  <c r="AM1540" i="1"/>
  <c r="AM1539" i="1" s="1"/>
  <c r="AL1540" i="1"/>
  <c r="AL1539" i="1" s="1"/>
  <c r="AK1540" i="1"/>
  <c r="AK1539" i="1" s="1"/>
  <c r="AG1540" i="1"/>
  <c r="AG1539" i="1" s="1"/>
  <c r="AC1540" i="1"/>
  <c r="AC1539" i="1" s="1"/>
  <c r="AB1540" i="1"/>
  <c r="AB1539" i="1" s="1"/>
  <c r="AA1540" i="1"/>
  <c r="AA1539" i="1" s="1"/>
  <c r="W1540" i="1"/>
  <c r="W1539" i="1" s="1"/>
  <c r="V1540" i="1"/>
  <c r="V1539" i="1" s="1"/>
  <c r="U1540" i="1"/>
  <c r="U1539" i="1" s="1"/>
  <c r="Q1540" i="1"/>
  <c r="Q1539" i="1" s="1"/>
  <c r="P1540" i="1"/>
  <c r="P1539" i="1" s="1"/>
  <c r="O1540" i="1"/>
  <c r="O1539" i="1" s="1"/>
  <c r="K1540" i="1"/>
  <c r="K1539" i="1" s="1"/>
  <c r="J1540" i="1"/>
  <c r="J1539" i="1" s="1"/>
  <c r="I1540" i="1"/>
  <c r="H1540" i="1"/>
  <c r="G1540" i="1"/>
  <c r="F1540" i="1"/>
  <c r="F1539" i="1" s="1"/>
  <c r="AX1539" i="1"/>
  <c r="N1538" i="1"/>
  <c r="T1538" i="1" s="1"/>
  <c r="Z1538" i="1" s="1"/>
  <c r="AF1538" i="1" s="1"/>
  <c r="AJ1538" i="1" s="1"/>
  <c r="AP1538" i="1" s="1"/>
  <c r="AV1538" i="1" s="1"/>
  <c r="BF1538" i="1" s="1"/>
  <c r="BH1538" i="1" s="1"/>
  <c r="M1538" i="1"/>
  <c r="S1538" i="1" s="1"/>
  <c r="Y1538" i="1" s="1"/>
  <c r="AE1538" i="1" s="1"/>
  <c r="AI1538" i="1" s="1"/>
  <c r="AO1538" i="1" s="1"/>
  <c r="AU1538" i="1" s="1"/>
  <c r="BC1538" i="1" s="1"/>
  <c r="BE1538" i="1" s="1"/>
  <c r="L1538" i="1"/>
  <c r="R1538" i="1" s="1"/>
  <c r="X1538" i="1" s="1"/>
  <c r="AD1538" i="1" s="1"/>
  <c r="AH1538" i="1" s="1"/>
  <c r="AN1538" i="1" s="1"/>
  <c r="AT1538" i="1" s="1"/>
  <c r="AZ1538" i="1" s="1"/>
  <c r="BB1538" i="1" s="1"/>
  <c r="BI1537" i="1"/>
  <c r="BI1536" i="1" s="1"/>
  <c r="AY1537" i="1"/>
  <c r="AY1536" i="1" s="1"/>
  <c r="AX1537" i="1"/>
  <c r="AX1536" i="1" s="1"/>
  <c r="AW1537" i="1"/>
  <c r="AW1536" i="1" s="1"/>
  <c r="AS1537" i="1"/>
  <c r="AS1536" i="1" s="1"/>
  <c r="AR1537" i="1"/>
  <c r="AR1536" i="1" s="1"/>
  <c r="AQ1537" i="1"/>
  <c r="AQ1536" i="1" s="1"/>
  <c r="AM1537" i="1"/>
  <c r="AM1536" i="1" s="1"/>
  <c r="AL1537" i="1"/>
  <c r="AL1536" i="1" s="1"/>
  <c r="AK1537" i="1"/>
  <c r="AK1536" i="1" s="1"/>
  <c r="AG1537" i="1"/>
  <c r="AC1537" i="1"/>
  <c r="AC1536" i="1" s="1"/>
  <c r="AB1537" i="1"/>
  <c r="AB1536" i="1" s="1"/>
  <c r="AA1537" i="1"/>
  <c r="AA1536" i="1" s="1"/>
  <c r="W1537" i="1"/>
  <c r="W1536" i="1" s="1"/>
  <c r="V1537" i="1"/>
  <c r="U1537" i="1"/>
  <c r="U1536" i="1" s="1"/>
  <c r="Q1537" i="1"/>
  <c r="Q1536" i="1" s="1"/>
  <c r="P1537" i="1"/>
  <c r="P1536" i="1" s="1"/>
  <c r="O1537" i="1"/>
  <c r="O1536" i="1" s="1"/>
  <c r="K1537" i="1"/>
  <c r="K1536" i="1" s="1"/>
  <c r="J1537" i="1"/>
  <c r="J1536" i="1" s="1"/>
  <c r="I1537" i="1"/>
  <c r="H1537" i="1"/>
  <c r="G1537" i="1"/>
  <c r="F1537" i="1"/>
  <c r="F1536" i="1" s="1"/>
  <c r="AG1536" i="1"/>
  <c r="V1536" i="1"/>
  <c r="N1535" i="1"/>
  <c r="T1535" i="1" s="1"/>
  <c r="Z1535" i="1" s="1"/>
  <c r="AF1535" i="1" s="1"/>
  <c r="AJ1535" i="1" s="1"/>
  <c r="AP1535" i="1" s="1"/>
  <c r="AV1535" i="1" s="1"/>
  <c r="BF1535" i="1" s="1"/>
  <c r="BH1535" i="1" s="1"/>
  <c r="M1535" i="1"/>
  <c r="S1535" i="1" s="1"/>
  <c r="Y1535" i="1" s="1"/>
  <c r="AE1535" i="1" s="1"/>
  <c r="AI1535" i="1" s="1"/>
  <c r="AO1535" i="1" s="1"/>
  <c r="AU1535" i="1" s="1"/>
  <c r="BC1535" i="1" s="1"/>
  <c r="BE1535" i="1" s="1"/>
  <c r="L1535" i="1"/>
  <c r="R1535" i="1" s="1"/>
  <c r="X1535" i="1" s="1"/>
  <c r="AD1535" i="1" s="1"/>
  <c r="AH1535" i="1" s="1"/>
  <c r="AN1535" i="1" s="1"/>
  <c r="AT1535" i="1" s="1"/>
  <c r="AZ1535" i="1" s="1"/>
  <c r="BB1535" i="1" s="1"/>
  <c r="BI1534" i="1"/>
  <c r="AY1534" i="1"/>
  <c r="AX1534" i="1"/>
  <c r="AW1534" i="1"/>
  <c r="AS1534" i="1"/>
  <c r="AR1534" i="1"/>
  <c r="AQ1534" i="1"/>
  <c r="AM1534" i="1"/>
  <c r="AL1534" i="1"/>
  <c r="AK1534" i="1"/>
  <c r="AG1534" i="1"/>
  <c r="AC1534" i="1"/>
  <c r="AB1534" i="1"/>
  <c r="AA1534" i="1"/>
  <c r="W1534" i="1"/>
  <c r="V1534" i="1"/>
  <c r="U1534" i="1"/>
  <c r="Q1534" i="1"/>
  <c r="P1534" i="1"/>
  <c r="O1534" i="1"/>
  <c r="K1534" i="1"/>
  <c r="J1534" i="1"/>
  <c r="I1534" i="1"/>
  <c r="H1534" i="1"/>
  <c r="G1534" i="1"/>
  <c r="F1534" i="1"/>
  <c r="N1533" i="1"/>
  <c r="T1533" i="1" s="1"/>
  <c r="Z1533" i="1" s="1"/>
  <c r="AF1533" i="1" s="1"/>
  <c r="AJ1533" i="1" s="1"/>
  <c r="AP1533" i="1" s="1"/>
  <c r="AV1533" i="1" s="1"/>
  <c r="BF1533" i="1" s="1"/>
  <c r="BH1533" i="1" s="1"/>
  <c r="M1533" i="1"/>
  <c r="S1533" i="1" s="1"/>
  <c r="Y1533" i="1" s="1"/>
  <c r="AE1533" i="1" s="1"/>
  <c r="AI1533" i="1" s="1"/>
  <c r="AO1533" i="1" s="1"/>
  <c r="AU1533" i="1" s="1"/>
  <c r="BC1533" i="1" s="1"/>
  <c r="BE1533" i="1" s="1"/>
  <c r="L1533" i="1"/>
  <c r="R1533" i="1" s="1"/>
  <c r="X1533" i="1" s="1"/>
  <c r="AD1533" i="1" s="1"/>
  <c r="AH1533" i="1" s="1"/>
  <c r="AN1533" i="1" s="1"/>
  <c r="AT1533" i="1" s="1"/>
  <c r="AZ1533" i="1" s="1"/>
  <c r="BB1533" i="1" s="1"/>
  <c r="BI1532" i="1"/>
  <c r="AY1532" i="1"/>
  <c r="AX1532" i="1"/>
  <c r="AW1532" i="1"/>
  <c r="AS1532" i="1"/>
  <c r="AR1532" i="1"/>
  <c r="AQ1532" i="1"/>
  <c r="AM1532" i="1"/>
  <c r="AL1532" i="1"/>
  <c r="AK1532" i="1"/>
  <c r="AG1532" i="1"/>
  <c r="AC1532" i="1"/>
  <c r="AB1532" i="1"/>
  <c r="AA1532" i="1"/>
  <c r="W1532" i="1"/>
  <c r="V1532" i="1"/>
  <c r="U1532" i="1"/>
  <c r="Q1532" i="1"/>
  <c r="P1532" i="1"/>
  <c r="O1532" i="1"/>
  <c r="K1532" i="1"/>
  <c r="J1532" i="1"/>
  <c r="I1532" i="1"/>
  <c r="H1532" i="1"/>
  <c r="G1532" i="1"/>
  <c r="F1532" i="1"/>
  <c r="N1531" i="1"/>
  <c r="T1531" i="1" s="1"/>
  <c r="Z1531" i="1" s="1"/>
  <c r="AF1531" i="1" s="1"/>
  <c r="AJ1531" i="1" s="1"/>
  <c r="AP1531" i="1" s="1"/>
  <c r="AV1531" i="1" s="1"/>
  <c r="BF1531" i="1" s="1"/>
  <c r="BH1531" i="1" s="1"/>
  <c r="M1531" i="1"/>
  <c r="S1531" i="1" s="1"/>
  <c r="Y1531" i="1" s="1"/>
  <c r="AE1531" i="1" s="1"/>
  <c r="AI1531" i="1" s="1"/>
  <c r="AO1531" i="1" s="1"/>
  <c r="AU1531" i="1" s="1"/>
  <c r="BC1531" i="1" s="1"/>
  <c r="BE1531" i="1" s="1"/>
  <c r="L1531" i="1"/>
  <c r="R1531" i="1" s="1"/>
  <c r="X1531" i="1" s="1"/>
  <c r="AD1531" i="1" s="1"/>
  <c r="AH1531" i="1" s="1"/>
  <c r="AN1531" i="1" s="1"/>
  <c r="AT1531" i="1" s="1"/>
  <c r="AZ1531" i="1" s="1"/>
  <c r="BB1531" i="1" s="1"/>
  <c r="BI1530" i="1"/>
  <c r="AY1530" i="1"/>
  <c r="AX1530" i="1"/>
  <c r="AW1530" i="1"/>
  <c r="AS1530" i="1"/>
  <c r="AR1530" i="1"/>
  <c r="AQ1530" i="1"/>
  <c r="AM1530" i="1"/>
  <c r="AL1530" i="1"/>
  <c r="AK1530" i="1"/>
  <c r="AG1530" i="1"/>
  <c r="AC1530" i="1"/>
  <c r="AB1530" i="1"/>
  <c r="AA1530" i="1"/>
  <c r="W1530" i="1"/>
  <c r="V1530" i="1"/>
  <c r="U1530" i="1"/>
  <c r="Q1530" i="1"/>
  <c r="P1530" i="1"/>
  <c r="O1530" i="1"/>
  <c r="K1530" i="1"/>
  <c r="J1530" i="1"/>
  <c r="I1530" i="1"/>
  <c r="H1530" i="1"/>
  <c r="G1530" i="1"/>
  <c r="F1530" i="1"/>
  <c r="N1528" i="1"/>
  <c r="T1528" i="1" s="1"/>
  <c r="Z1528" i="1" s="1"/>
  <c r="AF1528" i="1" s="1"/>
  <c r="AJ1528" i="1" s="1"/>
  <c r="AP1528" i="1" s="1"/>
  <c r="AV1528" i="1" s="1"/>
  <c r="BF1528" i="1" s="1"/>
  <c r="BH1528" i="1" s="1"/>
  <c r="M1528" i="1"/>
  <c r="S1528" i="1" s="1"/>
  <c r="Y1528" i="1" s="1"/>
  <c r="AE1528" i="1" s="1"/>
  <c r="AI1528" i="1" s="1"/>
  <c r="AO1528" i="1" s="1"/>
  <c r="AU1528" i="1" s="1"/>
  <c r="BC1528" i="1" s="1"/>
  <c r="BE1528" i="1" s="1"/>
  <c r="L1528" i="1"/>
  <c r="R1528" i="1" s="1"/>
  <c r="X1528" i="1" s="1"/>
  <c r="AD1528" i="1" s="1"/>
  <c r="AH1528" i="1" s="1"/>
  <c r="AN1528" i="1" s="1"/>
  <c r="AT1528" i="1" s="1"/>
  <c r="AZ1528" i="1" s="1"/>
  <c r="BB1528" i="1" s="1"/>
  <c r="BI1527" i="1"/>
  <c r="BI1526" i="1" s="1"/>
  <c r="AY1527" i="1"/>
  <c r="AY1526" i="1" s="1"/>
  <c r="AX1527" i="1"/>
  <c r="AW1527" i="1"/>
  <c r="AW1526" i="1" s="1"/>
  <c r="AS1527" i="1"/>
  <c r="AS1526" i="1" s="1"/>
  <c r="AR1527" i="1"/>
  <c r="AR1526" i="1" s="1"/>
  <c r="AQ1527" i="1"/>
  <c r="AQ1526" i="1" s="1"/>
  <c r="AM1527" i="1"/>
  <c r="AM1526" i="1" s="1"/>
  <c r="AL1527" i="1"/>
  <c r="AK1527" i="1"/>
  <c r="AK1526" i="1" s="1"/>
  <c r="AG1527" i="1"/>
  <c r="AG1526" i="1" s="1"/>
  <c r="AC1527" i="1"/>
  <c r="AC1526" i="1" s="1"/>
  <c r="AB1527" i="1"/>
  <c r="AB1526" i="1" s="1"/>
  <c r="AA1527" i="1"/>
  <c r="AA1526" i="1" s="1"/>
  <c r="W1527" i="1"/>
  <c r="W1526" i="1" s="1"/>
  <c r="V1527" i="1"/>
  <c r="V1526" i="1" s="1"/>
  <c r="U1527" i="1"/>
  <c r="U1526" i="1" s="1"/>
  <c r="Q1527" i="1"/>
  <c r="Q1526" i="1" s="1"/>
  <c r="P1527" i="1"/>
  <c r="P1526" i="1" s="1"/>
  <c r="O1527" i="1"/>
  <c r="O1526" i="1" s="1"/>
  <c r="K1527" i="1"/>
  <c r="K1526" i="1" s="1"/>
  <c r="J1527" i="1"/>
  <c r="J1526" i="1" s="1"/>
  <c r="I1527" i="1"/>
  <c r="I1526" i="1" s="1"/>
  <c r="H1527" i="1"/>
  <c r="G1527" i="1"/>
  <c r="F1527" i="1"/>
  <c r="F1526" i="1" s="1"/>
  <c r="AX1526" i="1"/>
  <c r="AL1526" i="1"/>
  <c r="H1525" i="1"/>
  <c r="G1525" i="1"/>
  <c r="M1525" i="1" s="1"/>
  <c r="S1525" i="1" s="1"/>
  <c r="Y1525" i="1" s="1"/>
  <c r="AE1525" i="1" s="1"/>
  <c r="AI1525" i="1" s="1"/>
  <c r="AO1525" i="1" s="1"/>
  <c r="AU1525" i="1" s="1"/>
  <c r="BC1525" i="1" s="1"/>
  <c r="BE1525" i="1" s="1"/>
  <c r="F1525" i="1"/>
  <c r="L1525" i="1" s="1"/>
  <c r="R1525" i="1" s="1"/>
  <c r="X1525" i="1" s="1"/>
  <c r="AD1525" i="1" s="1"/>
  <c r="AH1525" i="1" s="1"/>
  <c r="AN1525" i="1" s="1"/>
  <c r="AT1525" i="1" s="1"/>
  <c r="AZ1525" i="1" s="1"/>
  <c r="BB1525" i="1" s="1"/>
  <c r="BI1524" i="1"/>
  <c r="BI1523" i="1" s="1"/>
  <c r="AY1524" i="1"/>
  <c r="AY1523" i="1" s="1"/>
  <c r="AX1524" i="1"/>
  <c r="AX1523" i="1" s="1"/>
  <c r="AW1524" i="1"/>
  <c r="AW1523" i="1" s="1"/>
  <c r="AS1524" i="1"/>
  <c r="AS1523" i="1" s="1"/>
  <c r="AR1524" i="1"/>
  <c r="AR1523" i="1" s="1"/>
  <c r="AQ1524" i="1"/>
  <c r="AQ1523" i="1" s="1"/>
  <c r="AM1524" i="1"/>
  <c r="AM1523" i="1" s="1"/>
  <c r="AL1524" i="1"/>
  <c r="AL1523" i="1" s="1"/>
  <c r="AK1524" i="1"/>
  <c r="AK1523" i="1" s="1"/>
  <c r="AG1524" i="1"/>
  <c r="AG1523" i="1" s="1"/>
  <c r="AC1524" i="1"/>
  <c r="AC1523" i="1" s="1"/>
  <c r="AB1524" i="1"/>
  <c r="AB1523" i="1" s="1"/>
  <c r="AA1524" i="1"/>
  <c r="AA1523" i="1" s="1"/>
  <c r="W1524" i="1"/>
  <c r="W1523" i="1" s="1"/>
  <c r="V1524" i="1"/>
  <c r="V1523" i="1" s="1"/>
  <c r="U1524" i="1"/>
  <c r="U1523" i="1" s="1"/>
  <c r="Q1524" i="1"/>
  <c r="Q1523" i="1" s="1"/>
  <c r="P1524" i="1"/>
  <c r="P1523" i="1" s="1"/>
  <c r="O1524" i="1"/>
  <c r="O1523" i="1" s="1"/>
  <c r="K1524" i="1"/>
  <c r="K1523" i="1" s="1"/>
  <c r="J1524" i="1"/>
  <c r="J1523" i="1" s="1"/>
  <c r="I1524" i="1"/>
  <c r="I1523" i="1" s="1"/>
  <c r="G1524" i="1"/>
  <c r="G1523" i="1" s="1"/>
  <c r="F1524" i="1"/>
  <c r="N1522" i="1"/>
  <c r="T1522" i="1" s="1"/>
  <c r="Z1522" i="1" s="1"/>
  <c r="AF1522" i="1" s="1"/>
  <c r="AJ1522" i="1" s="1"/>
  <c r="AP1522" i="1" s="1"/>
  <c r="AV1522" i="1" s="1"/>
  <c r="BF1522" i="1" s="1"/>
  <c r="BH1522" i="1" s="1"/>
  <c r="H1522" i="1"/>
  <c r="G1522" i="1"/>
  <c r="F1522" i="1"/>
  <c r="L1522" i="1" s="1"/>
  <c r="R1522" i="1" s="1"/>
  <c r="X1522" i="1" s="1"/>
  <c r="AD1522" i="1" s="1"/>
  <c r="AH1522" i="1" s="1"/>
  <c r="AN1522" i="1" s="1"/>
  <c r="AT1522" i="1" s="1"/>
  <c r="AZ1522" i="1" s="1"/>
  <c r="BB1522" i="1" s="1"/>
  <c r="BI1521" i="1"/>
  <c r="BI1520" i="1" s="1"/>
  <c r="AY1521" i="1"/>
  <c r="AX1521" i="1"/>
  <c r="AW1521" i="1"/>
  <c r="AW1520" i="1" s="1"/>
  <c r="AS1521" i="1"/>
  <c r="AS1520" i="1" s="1"/>
  <c r="AR1521" i="1"/>
  <c r="AR1520" i="1" s="1"/>
  <c r="AQ1521" i="1"/>
  <c r="AQ1520" i="1" s="1"/>
  <c r="AM1521" i="1"/>
  <c r="AM1520" i="1" s="1"/>
  <c r="AL1521" i="1"/>
  <c r="AL1520" i="1" s="1"/>
  <c r="AK1521" i="1"/>
  <c r="AK1520" i="1" s="1"/>
  <c r="AG1521" i="1"/>
  <c r="AG1520" i="1" s="1"/>
  <c r="AC1521" i="1"/>
  <c r="AC1520" i="1" s="1"/>
  <c r="AB1521" i="1"/>
  <c r="AB1520" i="1" s="1"/>
  <c r="AA1521" i="1"/>
  <c r="AA1520" i="1" s="1"/>
  <c r="W1521" i="1"/>
  <c r="W1520" i="1" s="1"/>
  <c r="V1521" i="1"/>
  <c r="V1520" i="1" s="1"/>
  <c r="U1521" i="1"/>
  <c r="U1520" i="1" s="1"/>
  <c r="Q1521" i="1"/>
  <c r="Q1520" i="1" s="1"/>
  <c r="P1521" i="1"/>
  <c r="P1520" i="1" s="1"/>
  <c r="O1521" i="1"/>
  <c r="O1520" i="1" s="1"/>
  <c r="K1521" i="1"/>
  <c r="K1520" i="1" s="1"/>
  <c r="J1521" i="1"/>
  <c r="J1520" i="1" s="1"/>
  <c r="I1521" i="1"/>
  <c r="I1520" i="1" s="1"/>
  <c r="H1521" i="1"/>
  <c r="F1521" i="1"/>
  <c r="F1520" i="1" s="1"/>
  <c r="AY1520" i="1"/>
  <c r="AX1520" i="1"/>
  <c r="N1519" i="1"/>
  <c r="T1519" i="1" s="1"/>
  <c r="Z1519" i="1" s="1"/>
  <c r="AF1519" i="1" s="1"/>
  <c r="AJ1519" i="1" s="1"/>
  <c r="AP1519" i="1" s="1"/>
  <c r="AV1519" i="1" s="1"/>
  <c r="BF1519" i="1" s="1"/>
  <c r="BH1519" i="1" s="1"/>
  <c r="M1519" i="1"/>
  <c r="S1519" i="1" s="1"/>
  <c r="Y1519" i="1" s="1"/>
  <c r="AE1519" i="1" s="1"/>
  <c r="AI1519" i="1" s="1"/>
  <c r="AO1519" i="1" s="1"/>
  <c r="AU1519" i="1" s="1"/>
  <c r="BC1519" i="1" s="1"/>
  <c r="BE1519" i="1" s="1"/>
  <c r="L1519" i="1"/>
  <c r="R1519" i="1" s="1"/>
  <c r="X1519" i="1" s="1"/>
  <c r="AD1519" i="1" s="1"/>
  <c r="AH1519" i="1" s="1"/>
  <c r="AN1519" i="1" s="1"/>
  <c r="AT1519" i="1" s="1"/>
  <c r="AZ1519" i="1" s="1"/>
  <c r="BB1519" i="1" s="1"/>
  <c r="BI1518" i="1"/>
  <c r="BI1517" i="1" s="1"/>
  <c r="AY1518" i="1"/>
  <c r="AY1517" i="1" s="1"/>
  <c r="AX1518" i="1"/>
  <c r="AX1517" i="1" s="1"/>
  <c r="AW1518" i="1"/>
  <c r="AW1517" i="1" s="1"/>
  <c r="AS1518" i="1"/>
  <c r="AS1517" i="1" s="1"/>
  <c r="AR1518" i="1"/>
  <c r="AR1517" i="1" s="1"/>
  <c r="AQ1518" i="1"/>
  <c r="AQ1517" i="1" s="1"/>
  <c r="AM1518" i="1"/>
  <c r="AM1517" i="1" s="1"/>
  <c r="AL1518" i="1"/>
  <c r="AL1517" i="1" s="1"/>
  <c r="AK1518" i="1"/>
  <c r="AK1517" i="1" s="1"/>
  <c r="AG1518" i="1"/>
  <c r="AG1517" i="1" s="1"/>
  <c r="AC1518" i="1"/>
  <c r="AC1517" i="1" s="1"/>
  <c r="AB1518" i="1"/>
  <c r="AB1517" i="1" s="1"/>
  <c r="AA1518" i="1"/>
  <c r="AA1517" i="1" s="1"/>
  <c r="W1518" i="1"/>
  <c r="W1517" i="1" s="1"/>
  <c r="V1518" i="1"/>
  <c r="V1517" i="1" s="1"/>
  <c r="U1518" i="1"/>
  <c r="U1517" i="1" s="1"/>
  <c r="Q1518" i="1"/>
  <c r="Q1517" i="1" s="1"/>
  <c r="P1518" i="1"/>
  <c r="P1517" i="1" s="1"/>
  <c r="O1518" i="1"/>
  <c r="O1517" i="1" s="1"/>
  <c r="K1518" i="1"/>
  <c r="K1517" i="1" s="1"/>
  <c r="J1518" i="1"/>
  <c r="J1517" i="1" s="1"/>
  <c r="I1518" i="1"/>
  <c r="H1518" i="1"/>
  <c r="H1517" i="1" s="1"/>
  <c r="G1518" i="1"/>
  <c r="F1518" i="1"/>
  <c r="F1517" i="1" s="1"/>
  <c r="N1516" i="1"/>
  <c r="T1516" i="1" s="1"/>
  <c r="Z1516" i="1" s="1"/>
  <c r="AF1516" i="1" s="1"/>
  <c r="AJ1516" i="1" s="1"/>
  <c r="AP1516" i="1" s="1"/>
  <c r="AV1516" i="1" s="1"/>
  <c r="BF1516" i="1" s="1"/>
  <c r="BH1516" i="1" s="1"/>
  <c r="M1516" i="1"/>
  <c r="S1516" i="1" s="1"/>
  <c r="Y1516" i="1" s="1"/>
  <c r="AE1516" i="1" s="1"/>
  <c r="AI1516" i="1" s="1"/>
  <c r="AO1516" i="1" s="1"/>
  <c r="AU1516" i="1" s="1"/>
  <c r="BC1516" i="1" s="1"/>
  <c r="BE1516" i="1" s="1"/>
  <c r="L1516" i="1"/>
  <c r="R1516" i="1" s="1"/>
  <c r="X1516" i="1" s="1"/>
  <c r="AD1516" i="1" s="1"/>
  <c r="AH1516" i="1" s="1"/>
  <c r="AN1516" i="1" s="1"/>
  <c r="AT1516" i="1" s="1"/>
  <c r="AZ1516" i="1" s="1"/>
  <c r="BB1516" i="1" s="1"/>
  <c r="BI1515" i="1"/>
  <c r="BI1514" i="1" s="1"/>
  <c r="AY1515" i="1"/>
  <c r="AY1514" i="1" s="1"/>
  <c r="AX1515" i="1"/>
  <c r="AX1514" i="1" s="1"/>
  <c r="AW1515" i="1"/>
  <c r="AW1514" i="1" s="1"/>
  <c r="AS1515" i="1"/>
  <c r="AS1514" i="1" s="1"/>
  <c r="AR1515" i="1"/>
  <c r="AR1514" i="1" s="1"/>
  <c r="AQ1515" i="1"/>
  <c r="AM1515" i="1"/>
  <c r="AL1515" i="1"/>
  <c r="AL1514" i="1" s="1"/>
  <c r="AK1515" i="1"/>
  <c r="AK1514" i="1" s="1"/>
  <c r="AG1515" i="1"/>
  <c r="AG1514" i="1" s="1"/>
  <c r="AC1515" i="1"/>
  <c r="AC1514" i="1" s="1"/>
  <c r="AB1515" i="1"/>
  <c r="AB1514" i="1" s="1"/>
  <c r="AA1515" i="1"/>
  <c r="AA1514" i="1" s="1"/>
  <c r="W1515" i="1"/>
  <c r="W1514" i="1" s="1"/>
  <c r="V1515" i="1"/>
  <c r="V1514" i="1" s="1"/>
  <c r="U1515" i="1"/>
  <c r="U1514" i="1" s="1"/>
  <c r="Q1515" i="1"/>
  <c r="Q1514" i="1" s="1"/>
  <c r="P1515" i="1"/>
  <c r="P1514" i="1" s="1"/>
  <c r="O1515" i="1"/>
  <c r="O1514" i="1" s="1"/>
  <c r="K1515" i="1"/>
  <c r="J1515" i="1"/>
  <c r="I1515" i="1"/>
  <c r="I1514" i="1" s="1"/>
  <c r="H1515" i="1"/>
  <c r="G1515" i="1"/>
  <c r="F1515" i="1"/>
  <c r="F1514" i="1" s="1"/>
  <c r="AQ1514" i="1"/>
  <c r="AM1514" i="1"/>
  <c r="K1514" i="1"/>
  <c r="J1514" i="1"/>
  <c r="N1513" i="1"/>
  <c r="T1513" i="1" s="1"/>
  <c r="Z1513" i="1" s="1"/>
  <c r="AF1513" i="1" s="1"/>
  <c r="AJ1513" i="1" s="1"/>
  <c r="AP1513" i="1" s="1"/>
  <c r="AV1513" i="1" s="1"/>
  <c r="BF1513" i="1" s="1"/>
  <c r="BH1513" i="1" s="1"/>
  <c r="M1513" i="1"/>
  <c r="S1513" i="1" s="1"/>
  <c r="Y1513" i="1" s="1"/>
  <c r="AE1513" i="1" s="1"/>
  <c r="AI1513" i="1" s="1"/>
  <c r="AO1513" i="1" s="1"/>
  <c r="AU1513" i="1" s="1"/>
  <c r="BC1513" i="1" s="1"/>
  <c r="BE1513" i="1" s="1"/>
  <c r="L1513" i="1"/>
  <c r="R1513" i="1" s="1"/>
  <c r="X1513" i="1" s="1"/>
  <c r="AD1513" i="1" s="1"/>
  <c r="AH1513" i="1" s="1"/>
  <c r="AN1513" i="1" s="1"/>
  <c r="AT1513" i="1" s="1"/>
  <c r="AZ1513" i="1" s="1"/>
  <c r="BB1513" i="1" s="1"/>
  <c r="BI1512" i="1"/>
  <c r="BI1511" i="1" s="1"/>
  <c r="AY1512" i="1"/>
  <c r="AY1511" i="1" s="1"/>
  <c r="AX1512" i="1"/>
  <c r="AX1511" i="1" s="1"/>
  <c r="AW1512" i="1"/>
  <c r="AW1511" i="1" s="1"/>
  <c r="AS1512" i="1"/>
  <c r="AS1511" i="1" s="1"/>
  <c r="AR1512" i="1"/>
  <c r="AR1511" i="1" s="1"/>
  <c r="AQ1512" i="1"/>
  <c r="AM1512" i="1"/>
  <c r="AL1512" i="1"/>
  <c r="AL1511" i="1" s="1"/>
  <c r="AK1512" i="1"/>
  <c r="AK1511" i="1" s="1"/>
  <c r="AG1512" i="1"/>
  <c r="AG1511" i="1" s="1"/>
  <c r="AC1512" i="1"/>
  <c r="AC1511" i="1" s="1"/>
  <c r="AB1512" i="1"/>
  <c r="AB1511" i="1" s="1"/>
  <c r="AA1512" i="1"/>
  <c r="W1512" i="1"/>
  <c r="W1511" i="1" s="1"/>
  <c r="V1512" i="1"/>
  <c r="V1511" i="1" s="1"/>
  <c r="U1512" i="1"/>
  <c r="U1511" i="1" s="1"/>
  <c r="Q1512" i="1"/>
  <c r="Q1511" i="1" s="1"/>
  <c r="P1512" i="1"/>
  <c r="P1511" i="1" s="1"/>
  <c r="O1512" i="1"/>
  <c r="O1511" i="1" s="1"/>
  <c r="K1512" i="1"/>
  <c r="K1511" i="1" s="1"/>
  <c r="J1512" i="1"/>
  <c r="J1511" i="1" s="1"/>
  <c r="I1512" i="1"/>
  <c r="H1512" i="1"/>
  <c r="G1512" i="1"/>
  <c r="G1511" i="1" s="1"/>
  <c r="F1512" i="1"/>
  <c r="F1511" i="1" s="1"/>
  <c r="AQ1511" i="1"/>
  <c r="AM1511" i="1"/>
  <c r="AA1511" i="1"/>
  <c r="T1509" i="1"/>
  <c r="Z1509" i="1" s="1"/>
  <c r="AF1509" i="1" s="1"/>
  <c r="AJ1509" i="1" s="1"/>
  <c r="AP1509" i="1" s="1"/>
  <c r="AV1509" i="1" s="1"/>
  <c r="BF1509" i="1" s="1"/>
  <c r="BH1509" i="1" s="1"/>
  <c r="S1509" i="1"/>
  <c r="Y1509" i="1" s="1"/>
  <c r="AE1509" i="1" s="1"/>
  <c r="AI1509" i="1" s="1"/>
  <c r="AO1509" i="1" s="1"/>
  <c r="AU1509" i="1" s="1"/>
  <c r="BC1509" i="1" s="1"/>
  <c r="BE1509" i="1" s="1"/>
  <c r="O1509" i="1"/>
  <c r="R1509" i="1" s="1"/>
  <c r="X1509" i="1" s="1"/>
  <c r="AD1509" i="1" s="1"/>
  <c r="AH1509" i="1" s="1"/>
  <c r="AN1509" i="1" s="1"/>
  <c r="AT1509" i="1" s="1"/>
  <c r="AZ1509" i="1" s="1"/>
  <c r="BB1509" i="1" s="1"/>
  <c r="T1508" i="1"/>
  <c r="Z1508" i="1" s="1"/>
  <c r="AF1508" i="1" s="1"/>
  <c r="AJ1508" i="1" s="1"/>
  <c r="AP1508" i="1" s="1"/>
  <c r="AV1508" i="1" s="1"/>
  <c r="BF1508" i="1" s="1"/>
  <c r="BH1508" i="1" s="1"/>
  <c r="S1508" i="1"/>
  <c r="Y1508" i="1" s="1"/>
  <c r="AE1508" i="1" s="1"/>
  <c r="AI1508" i="1" s="1"/>
  <c r="AO1508" i="1" s="1"/>
  <c r="AU1508" i="1" s="1"/>
  <c r="BC1508" i="1" s="1"/>
  <c r="BE1508" i="1" s="1"/>
  <c r="O1508" i="1"/>
  <c r="R1508" i="1" s="1"/>
  <c r="X1508" i="1" s="1"/>
  <c r="AD1508" i="1" s="1"/>
  <c r="AH1508" i="1" s="1"/>
  <c r="AN1508" i="1" s="1"/>
  <c r="AT1508" i="1" s="1"/>
  <c r="AZ1508" i="1" s="1"/>
  <c r="BB1508" i="1" s="1"/>
  <c r="N1507" i="1"/>
  <c r="T1507" i="1" s="1"/>
  <c r="Z1507" i="1" s="1"/>
  <c r="AF1507" i="1" s="1"/>
  <c r="AJ1507" i="1" s="1"/>
  <c r="AP1507" i="1" s="1"/>
  <c r="AV1507" i="1" s="1"/>
  <c r="BF1507" i="1" s="1"/>
  <c r="BH1507" i="1" s="1"/>
  <c r="M1507" i="1"/>
  <c r="S1507" i="1" s="1"/>
  <c r="Y1507" i="1" s="1"/>
  <c r="AE1507" i="1" s="1"/>
  <c r="AI1507" i="1" s="1"/>
  <c r="AO1507" i="1" s="1"/>
  <c r="AU1507" i="1" s="1"/>
  <c r="BC1507" i="1" s="1"/>
  <c r="BE1507" i="1" s="1"/>
  <c r="L1507" i="1"/>
  <c r="R1507" i="1" s="1"/>
  <c r="X1507" i="1" s="1"/>
  <c r="AD1507" i="1" s="1"/>
  <c r="AH1507" i="1" s="1"/>
  <c r="AN1507" i="1" s="1"/>
  <c r="AT1507" i="1" s="1"/>
  <c r="AZ1507" i="1" s="1"/>
  <c r="BB1507" i="1" s="1"/>
  <c r="BI1506" i="1"/>
  <c r="AY1506" i="1"/>
  <c r="AX1506" i="1"/>
  <c r="AW1506" i="1"/>
  <c r="AS1506" i="1"/>
  <c r="AR1506" i="1"/>
  <c r="AQ1506" i="1"/>
  <c r="AM1506" i="1"/>
  <c r="AL1506" i="1"/>
  <c r="AK1506" i="1"/>
  <c r="AG1506" i="1"/>
  <c r="AC1506" i="1"/>
  <c r="AB1506" i="1"/>
  <c r="AA1506" i="1"/>
  <c r="W1506" i="1"/>
  <c r="V1506" i="1"/>
  <c r="U1506" i="1"/>
  <c r="Q1506" i="1"/>
  <c r="P1506" i="1"/>
  <c r="O1506" i="1"/>
  <c r="K1506" i="1"/>
  <c r="J1506" i="1"/>
  <c r="J1498" i="1" s="1"/>
  <c r="I1506" i="1"/>
  <c r="I1498" i="1" s="1"/>
  <c r="H1506" i="1"/>
  <c r="H1498" i="1" s="1"/>
  <c r="G1506" i="1"/>
  <c r="F1506" i="1"/>
  <c r="T1505" i="1"/>
  <c r="Z1505" i="1" s="1"/>
  <c r="AF1505" i="1" s="1"/>
  <c r="AJ1505" i="1" s="1"/>
  <c r="AP1505" i="1" s="1"/>
  <c r="AV1505" i="1" s="1"/>
  <c r="BF1505" i="1" s="1"/>
  <c r="BH1505" i="1" s="1"/>
  <c r="S1505" i="1"/>
  <c r="Y1505" i="1" s="1"/>
  <c r="AE1505" i="1" s="1"/>
  <c r="AI1505" i="1" s="1"/>
  <c r="AO1505" i="1" s="1"/>
  <c r="AU1505" i="1" s="1"/>
  <c r="BC1505" i="1" s="1"/>
  <c r="BE1505" i="1" s="1"/>
  <c r="R1505" i="1"/>
  <c r="X1505" i="1" s="1"/>
  <c r="AD1505" i="1" s="1"/>
  <c r="AH1505" i="1" s="1"/>
  <c r="AN1505" i="1" s="1"/>
  <c r="AT1505" i="1" s="1"/>
  <c r="AZ1505" i="1" s="1"/>
  <c r="BB1505" i="1" s="1"/>
  <c r="BI1504" i="1"/>
  <c r="AY1504" i="1"/>
  <c r="AX1504" i="1"/>
  <c r="AW1504" i="1"/>
  <c r="AS1504" i="1"/>
  <c r="AR1504" i="1"/>
  <c r="AQ1504" i="1"/>
  <c r="AM1504" i="1"/>
  <c r="AL1504" i="1"/>
  <c r="AK1504" i="1"/>
  <c r="AG1504" i="1"/>
  <c r="AC1504" i="1"/>
  <c r="AB1504" i="1"/>
  <c r="AA1504" i="1"/>
  <c r="W1504" i="1"/>
  <c r="V1504" i="1"/>
  <c r="U1504" i="1"/>
  <c r="Q1504" i="1"/>
  <c r="T1504" i="1" s="1"/>
  <c r="P1504" i="1"/>
  <c r="S1504" i="1" s="1"/>
  <c r="O1504" i="1"/>
  <c r="R1504" i="1" s="1"/>
  <c r="T1503" i="1"/>
  <c r="Z1503" i="1" s="1"/>
  <c r="AF1503" i="1" s="1"/>
  <c r="AJ1503" i="1" s="1"/>
  <c r="AP1503" i="1" s="1"/>
  <c r="AV1503" i="1" s="1"/>
  <c r="BF1503" i="1" s="1"/>
  <c r="BH1503" i="1" s="1"/>
  <c r="S1503" i="1"/>
  <c r="Y1503" i="1" s="1"/>
  <c r="AE1503" i="1" s="1"/>
  <c r="AI1503" i="1" s="1"/>
  <c r="AO1503" i="1" s="1"/>
  <c r="AU1503" i="1" s="1"/>
  <c r="BC1503" i="1" s="1"/>
  <c r="BE1503" i="1" s="1"/>
  <c r="R1503" i="1"/>
  <c r="X1503" i="1" s="1"/>
  <c r="AD1503" i="1" s="1"/>
  <c r="AH1503" i="1" s="1"/>
  <c r="AN1503" i="1" s="1"/>
  <c r="AT1503" i="1" s="1"/>
  <c r="AZ1503" i="1" s="1"/>
  <c r="BB1503" i="1" s="1"/>
  <c r="O1503" i="1"/>
  <c r="T1502" i="1"/>
  <c r="Z1502" i="1" s="1"/>
  <c r="AF1502" i="1" s="1"/>
  <c r="AJ1502" i="1" s="1"/>
  <c r="AP1502" i="1" s="1"/>
  <c r="AV1502" i="1" s="1"/>
  <c r="BF1502" i="1" s="1"/>
  <c r="BH1502" i="1" s="1"/>
  <c r="S1502" i="1"/>
  <c r="Y1502" i="1" s="1"/>
  <c r="AE1502" i="1" s="1"/>
  <c r="AI1502" i="1" s="1"/>
  <c r="AO1502" i="1" s="1"/>
  <c r="AU1502" i="1" s="1"/>
  <c r="BC1502" i="1" s="1"/>
  <c r="BE1502" i="1" s="1"/>
  <c r="R1502" i="1"/>
  <c r="X1502" i="1" s="1"/>
  <c r="AD1502" i="1" s="1"/>
  <c r="AH1502" i="1" s="1"/>
  <c r="AN1502" i="1" s="1"/>
  <c r="AT1502" i="1" s="1"/>
  <c r="AZ1502" i="1" s="1"/>
  <c r="BB1502" i="1" s="1"/>
  <c r="T1501" i="1"/>
  <c r="Z1501" i="1" s="1"/>
  <c r="AF1501" i="1" s="1"/>
  <c r="AJ1501" i="1" s="1"/>
  <c r="AP1501" i="1" s="1"/>
  <c r="AV1501" i="1" s="1"/>
  <c r="BF1501" i="1" s="1"/>
  <c r="BH1501" i="1" s="1"/>
  <c r="S1501" i="1"/>
  <c r="Y1501" i="1" s="1"/>
  <c r="AE1501" i="1" s="1"/>
  <c r="AI1501" i="1" s="1"/>
  <c r="AO1501" i="1" s="1"/>
  <c r="AU1501" i="1" s="1"/>
  <c r="BC1501" i="1" s="1"/>
  <c r="BE1501" i="1" s="1"/>
  <c r="R1501" i="1"/>
  <c r="X1501" i="1" s="1"/>
  <c r="AD1501" i="1" s="1"/>
  <c r="AH1501" i="1" s="1"/>
  <c r="AN1501" i="1" s="1"/>
  <c r="AT1501" i="1" s="1"/>
  <c r="AZ1501" i="1" s="1"/>
  <c r="BB1501" i="1" s="1"/>
  <c r="T1500" i="1"/>
  <c r="Z1500" i="1" s="1"/>
  <c r="AF1500" i="1" s="1"/>
  <c r="AJ1500" i="1" s="1"/>
  <c r="AP1500" i="1" s="1"/>
  <c r="AV1500" i="1" s="1"/>
  <c r="BF1500" i="1" s="1"/>
  <c r="BH1500" i="1" s="1"/>
  <c r="S1500" i="1"/>
  <c r="Y1500" i="1" s="1"/>
  <c r="AE1500" i="1" s="1"/>
  <c r="AI1500" i="1" s="1"/>
  <c r="AO1500" i="1" s="1"/>
  <c r="AU1500" i="1" s="1"/>
  <c r="BC1500" i="1" s="1"/>
  <c r="BE1500" i="1" s="1"/>
  <c r="O1500" i="1"/>
  <c r="O1499" i="1" s="1"/>
  <c r="R1499" i="1" s="1"/>
  <c r="BI1499" i="1"/>
  <c r="AY1499" i="1"/>
  <c r="AX1499" i="1"/>
  <c r="AW1499" i="1"/>
  <c r="AS1499" i="1"/>
  <c r="AR1499" i="1"/>
  <c r="AQ1499" i="1"/>
  <c r="AM1499" i="1"/>
  <c r="AL1499" i="1"/>
  <c r="AK1499" i="1"/>
  <c r="AG1499" i="1"/>
  <c r="AC1499" i="1"/>
  <c r="AB1499" i="1"/>
  <c r="AA1499" i="1"/>
  <c r="W1499" i="1"/>
  <c r="V1499" i="1"/>
  <c r="U1499" i="1"/>
  <c r="Q1499" i="1"/>
  <c r="T1499" i="1" s="1"/>
  <c r="P1499" i="1"/>
  <c r="S1499" i="1" s="1"/>
  <c r="S1497" i="1"/>
  <c r="Y1497" i="1" s="1"/>
  <c r="AE1497" i="1" s="1"/>
  <c r="AI1497" i="1" s="1"/>
  <c r="AO1497" i="1" s="1"/>
  <c r="AU1497" i="1" s="1"/>
  <c r="BC1497" i="1" s="1"/>
  <c r="BE1497" i="1" s="1"/>
  <c r="Q1497" i="1"/>
  <c r="T1497" i="1" s="1"/>
  <c r="Z1497" i="1" s="1"/>
  <c r="AF1497" i="1" s="1"/>
  <c r="AJ1497" i="1" s="1"/>
  <c r="AP1497" i="1" s="1"/>
  <c r="AV1497" i="1" s="1"/>
  <c r="BF1497" i="1" s="1"/>
  <c r="BH1497" i="1" s="1"/>
  <c r="P1497" i="1"/>
  <c r="O1497" i="1"/>
  <c r="R1497" i="1" s="1"/>
  <c r="X1497" i="1" s="1"/>
  <c r="AD1497" i="1" s="1"/>
  <c r="AH1497" i="1" s="1"/>
  <c r="AN1497" i="1" s="1"/>
  <c r="AT1497" i="1" s="1"/>
  <c r="AZ1497" i="1" s="1"/>
  <c r="BB1497" i="1" s="1"/>
  <c r="BI1496" i="1"/>
  <c r="BI1495" i="1" s="1"/>
  <c r="AY1496" i="1"/>
  <c r="AY1495" i="1" s="1"/>
  <c r="AX1496" i="1"/>
  <c r="AX1495" i="1" s="1"/>
  <c r="AW1496" i="1"/>
  <c r="AW1495" i="1" s="1"/>
  <c r="AS1496" i="1"/>
  <c r="AS1495" i="1" s="1"/>
  <c r="AR1496" i="1"/>
  <c r="AR1495" i="1" s="1"/>
  <c r="AQ1496" i="1"/>
  <c r="AQ1495" i="1" s="1"/>
  <c r="AM1496" i="1"/>
  <c r="AM1495" i="1" s="1"/>
  <c r="AL1496" i="1"/>
  <c r="AL1495" i="1" s="1"/>
  <c r="AK1496" i="1"/>
  <c r="AK1495" i="1" s="1"/>
  <c r="AG1496" i="1"/>
  <c r="AG1495" i="1" s="1"/>
  <c r="AC1496" i="1"/>
  <c r="AC1495" i="1" s="1"/>
  <c r="AB1496" i="1"/>
  <c r="AB1495" i="1" s="1"/>
  <c r="AA1496" i="1"/>
  <c r="AA1495" i="1" s="1"/>
  <c r="W1496" i="1"/>
  <c r="W1495" i="1" s="1"/>
  <c r="V1496" i="1"/>
  <c r="V1495" i="1" s="1"/>
  <c r="U1496" i="1"/>
  <c r="U1495" i="1" s="1"/>
  <c r="Q1496" i="1"/>
  <c r="T1496" i="1" s="1"/>
  <c r="P1496" i="1"/>
  <c r="S1496" i="1" s="1"/>
  <c r="N1494" i="1"/>
  <c r="T1494" i="1" s="1"/>
  <c r="Z1494" i="1" s="1"/>
  <c r="AF1494" i="1" s="1"/>
  <c r="AJ1494" i="1" s="1"/>
  <c r="AP1494" i="1" s="1"/>
  <c r="AV1494" i="1" s="1"/>
  <c r="BF1494" i="1" s="1"/>
  <c r="BH1494" i="1" s="1"/>
  <c r="M1494" i="1"/>
  <c r="S1494" i="1" s="1"/>
  <c r="Y1494" i="1" s="1"/>
  <c r="AE1494" i="1" s="1"/>
  <c r="AI1494" i="1" s="1"/>
  <c r="AO1494" i="1" s="1"/>
  <c r="AU1494" i="1" s="1"/>
  <c r="BC1494" i="1" s="1"/>
  <c r="BE1494" i="1" s="1"/>
  <c r="L1494" i="1"/>
  <c r="R1494" i="1" s="1"/>
  <c r="X1494" i="1" s="1"/>
  <c r="AD1494" i="1" s="1"/>
  <c r="AH1494" i="1" s="1"/>
  <c r="AN1494" i="1" s="1"/>
  <c r="AT1494" i="1" s="1"/>
  <c r="AZ1494" i="1" s="1"/>
  <c r="BB1494" i="1" s="1"/>
  <c r="BI1493" i="1"/>
  <c r="BI1492" i="1" s="1"/>
  <c r="AY1493" i="1"/>
  <c r="AY1492" i="1" s="1"/>
  <c r="AX1493" i="1"/>
  <c r="AX1492" i="1" s="1"/>
  <c r="AW1493" i="1"/>
  <c r="AW1492" i="1" s="1"/>
  <c r="AS1493" i="1"/>
  <c r="AS1492" i="1" s="1"/>
  <c r="AR1493" i="1"/>
  <c r="AR1492" i="1" s="1"/>
  <c r="AQ1493" i="1"/>
  <c r="AM1493" i="1"/>
  <c r="AL1493" i="1"/>
  <c r="AL1492" i="1" s="1"/>
  <c r="AK1493" i="1"/>
  <c r="AK1492" i="1" s="1"/>
  <c r="AG1493" i="1"/>
  <c r="AG1492" i="1" s="1"/>
  <c r="AC1493" i="1"/>
  <c r="AC1492" i="1" s="1"/>
  <c r="AB1493" i="1"/>
  <c r="AB1492" i="1" s="1"/>
  <c r="AA1493" i="1"/>
  <c r="AA1492" i="1" s="1"/>
  <c r="W1493" i="1"/>
  <c r="W1492" i="1" s="1"/>
  <c r="V1493" i="1"/>
  <c r="V1492" i="1" s="1"/>
  <c r="U1493" i="1"/>
  <c r="U1492" i="1" s="1"/>
  <c r="Q1493" i="1"/>
  <c r="Q1492" i="1" s="1"/>
  <c r="P1493" i="1"/>
  <c r="P1492" i="1" s="1"/>
  <c r="O1493" i="1"/>
  <c r="O1492" i="1" s="1"/>
  <c r="K1493" i="1"/>
  <c r="K1492" i="1" s="1"/>
  <c r="J1493" i="1"/>
  <c r="I1493" i="1"/>
  <c r="I1492" i="1" s="1"/>
  <c r="H1493" i="1"/>
  <c r="H1492" i="1" s="1"/>
  <c r="G1493" i="1"/>
  <c r="G1492" i="1" s="1"/>
  <c r="F1493" i="1"/>
  <c r="AQ1492" i="1"/>
  <c r="AM1492" i="1"/>
  <c r="N1491" i="1"/>
  <c r="T1491" i="1" s="1"/>
  <c r="Z1491" i="1" s="1"/>
  <c r="AF1491" i="1" s="1"/>
  <c r="AJ1491" i="1" s="1"/>
  <c r="AP1491" i="1" s="1"/>
  <c r="AV1491" i="1" s="1"/>
  <c r="BF1491" i="1" s="1"/>
  <c r="BH1491" i="1" s="1"/>
  <c r="M1491" i="1"/>
  <c r="S1491" i="1" s="1"/>
  <c r="Y1491" i="1" s="1"/>
  <c r="AE1491" i="1" s="1"/>
  <c r="AI1491" i="1" s="1"/>
  <c r="AO1491" i="1" s="1"/>
  <c r="AU1491" i="1" s="1"/>
  <c r="BC1491" i="1" s="1"/>
  <c r="BE1491" i="1" s="1"/>
  <c r="L1491" i="1"/>
  <c r="R1491" i="1" s="1"/>
  <c r="X1491" i="1" s="1"/>
  <c r="AD1491" i="1" s="1"/>
  <c r="AH1491" i="1" s="1"/>
  <c r="AN1491" i="1" s="1"/>
  <c r="AT1491" i="1" s="1"/>
  <c r="AZ1491" i="1" s="1"/>
  <c r="BB1491" i="1" s="1"/>
  <c r="BI1490" i="1"/>
  <c r="BI1489" i="1" s="1"/>
  <c r="AY1490" i="1"/>
  <c r="AY1489" i="1" s="1"/>
  <c r="AX1490" i="1"/>
  <c r="AX1489" i="1" s="1"/>
  <c r="AW1490" i="1"/>
  <c r="AW1489" i="1" s="1"/>
  <c r="AS1490" i="1"/>
  <c r="AS1489" i="1" s="1"/>
  <c r="AR1490" i="1"/>
  <c r="AR1489" i="1" s="1"/>
  <c r="AQ1490" i="1"/>
  <c r="AM1490" i="1"/>
  <c r="AL1490" i="1"/>
  <c r="AL1489" i="1" s="1"/>
  <c r="AK1490" i="1"/>
  <c r="AK1489" i="1" s="1"/>
  <c r="AG1490" i="1"/>
  <c r="AG1489" i="1" s="1"/>
  <c r="AC1490" i="1"/>
  <c r="AC1489" i="1" s="1"/>
  <c r="AB1490" i="1"/>
  <c r="AA1490" i="1"/>
  <c r="AA1489" i="1" s="1"/>
  <c r="W1490" i="1"/>
  <c r="W1489" i="1" s="1"/>
  <c r="V1490" i="1"/>
  <c r="V1489" i="1" s="1"/>
  <c r="U1490" i="1"/>
  <c r="U1489" i="1" s="1"/>
  <c r="Q1490" i="1"/>
  <c r="Q1489" i="1" s="1"/>
  <c r="P1490" i="1"/>
  <c r="P1489" i="1" s="1"/>
  <c r="O1490" i="1"/>
  <c r="O1489" i="1" s="1"/>
  <c r="K1490" i="1"/>
  <c r="K1489" i="1" s="1"/>
  <c r="J1490" i="1"/>
  <c r="I1490" i="1"/>
  <c r="I1489" i="1" s="1"/>
  <c r="H1490" i="1"/>
  <c r="H1489" i="1" s="1"/>
  <c r="G1490" i="1"/>
  <c r="G1489" i="1" s="1"/>
  <c r="F1490" i="1"/>
  <c r="AQ1489" i="1"/>
  <c r="AM1489" i="1"/>
  <c r="AB1489" i="1"/>
  <c r="N1487" i="1"/>
  <c r="T1487" i="1" s="1"/>
  <c r="Z1487" i="1" s="1"/>
  <c r="AF1487" i="1" s="1"/>
  <c r="AJ1487" i="1" s="1"/>
  <c r="AP1487" i="1" s="1"/>
  <c r="AV1487" i="1" s="1"/>
  <c r="BF1487" i="1" s="1"/>
  <c r="BH1487" i="1" s="1"/>
  <c r="M1487" i="1"/>
  <c r="S1487" i="1" s="1"/>
  <c r="Y1487" i="1" s="1"/>
  <c r="AE1487" i="1" s="1"/>
  <c r="AI1487" i="1" s="1"/>
  <c r="AO1487" i="1" s="1"/>
  <c r="AU1487" i="1" s="1"/>
  <c r="BC1487" i="1" s="1"/>
  <c r="BE1487" i="1" s="1"/>
  <c r="L1487" i="1"/>
  <c r="R1487" i="1" s="1"/>
  <c r="X1487" i="1" s="1"/>
  <c r="AD1487" i="1" s="1"/>
  <c r="AH1487" i="1" s="1"/>
  <c r="AN1487" i="1" s="1"/>
  <c r="AT1487" i="1" s="1"/>
  <c r="AZ1487" i="1" s="1"/>
  <c r="BB1487" i="1" s="1"/>
  <c r="BI1486" i="1"/>
  <c r="BI1485" i="1" s="1"/>
  <c r="AY1486" i="1"/>
  <c r="AY1485" i="1" s="1"/>
  <c r="AX1486" i="1"/>
  <c r="AW1486" i="1"/>
  <c r="AW1485" i="1" s="1"/>
  <c r="AS1486" i="1"/>
  <c r="AR1486" i="1"/>
  <c r="AR1485" i="1" s="1"/>
  <c r="AQ1486" i="1"/>
  <c r="AQ1485" i="1" s="1"/>
  <c r="AM1486" i="1"/>
  <c r="AM1485" i="1" s="1"/>
  <c r="AL1486" i="1"/>
  <c r="AK1486" i="1"/>
  <c r="AG1486" i="1"/>
  <c r="AG1485" i="1" s="1"/>
  <c r="AC1486" i="1"/>
  <c r="AC1485" i="1" s="1"/>
  <c r="AB1486" i="1"/>
  <c r="AB1485" i="1" s="1"/>
  <c r="AA1486" i="1"/>
  <c r="AA1485" i="1" s="1"/>
  <c r="W1486" i="1"/>
  <c r="W1485" i="1" s="1"/>
  <c r="V1486" i="1"/>
  <c r="V1485" i="1" s="1"/>
  <c r="U1486" i="1"/>
  <c r="Q1486" i="1"/>
  <c r="Q1485" i="1" s="1"/>
  <c r="P1486" i="1"/>
  <c r="P1485" i="1" s="1"/>
  <c r="O1486" i="1"/>
  <c r="O1485" i="1" s="1"/>
  <c r="K1486" i="1"/>
  <c r="K1485" i="1" s="1"/>
  <c r="J1486" i="1"/>
  <c r="J1485" i="1" s="1"/>
  <c r="I1486" i="1"/>
  <c r="I1485" i="1" s="1"/>
  <c r="H1486" i="1"/>
  <c r="G1486" i="1"/>
  <c r="F1486" i="1"/>
  <c r="AX1485" i="1"/>
  <c r="AS1485" i="1"/>
  <c r="AL1485" i="1"/>
  <c r="AK1485" i="1"/>
  <c r="U1485" i="1"/>
  <c r="N1484" i="1"/>
  <c r="T1484" i="1" s="1"/>
  <c r="Z1484" i="1" s="1"/>
  <c r="AF1484" i="1" s="1"/>
  <c r="AJ1484" i="1" s="1"/>
  <c r="AP1484" i="1" s="1"/>
  <c r="AV1484" i="1" s="1"/>
  <c r="BF1484" i="1" s="1"/>
  <c r="BH1484" i="1" s="1"/>
  <c r="M1484" i="1"/>
  <c r="S1484" i="1" s="1"/>
  <c r="Y1484" i="1" s="1"/>
  <c r="AE1484" i="1" s="1"/>
  <c r="AI1484" i="1" s="1"/>
  <c r="AO1484" i="1" s="1"/>
  <c r="AU1484" i="1" s="1"/>
  <c r="BC1484" i="1" s="1"/>
  <c r="BE1484" i="1" s="1"/>
  <c r="L1484" i="1"/>
  <c r="R1484" i="1" s="1"/>
  <c r="X1484" i="1" s="1"/>
  <c r="AD1484" i="1" s="1"/>
  <c r="AH1484" i="1" s="1"/>
  <c r="AN1484" i="1" s="1"/>
  <c r="AT1484" i="1" s="1"/>
  <c r="AZ1484" i="1" s="1"/>
  <c r="BB1484" i="1" s="1"/>
  <c r="BI1483" i="1"/>
  <c r="AY1483" i="1"/>
  <c r="AX1483" i="1"/>
  <c r="AW1483" i="1"/>
  <c r="AS1483" i="1"/>
  <c r="AR1483" i="1"/>
  <c r="AQ1483" i="1"/>
  <c r="AM1483" i="1"/>
  <c r="AL1483" i="1"/>
  <c r="AK1483" i="1"/>
  <c r="AG1483" i="1"/>
  <c r="AC1483" i="1"/>
  <c r="AB1483" i="1"/>
  <c r="AA1483" i="1"/>
  <c r="W1483" i="1"/>
  <c r="V1483" i="1"/>
  <c r="U1483" i="1"/>
  <c r="Q1483" i="1"/>
  <c r="P1483" i="1"/>
  <c r="O1483" i="1"/>
  <c r="K1483" i="1"/>
  <c r="J1483" i="1"/>
  <c r="I1483" i="1"/>
  <c r="H1483" i="1"/>
  <c r="G1483" i="1"/>
  <c r="F1483" i="1"/>
  <c r="O1482" i="1"/>
  <c r="O1481" i="1" s="1"/>
  <c r="N1482" i="1"/>
  <c r="T1482" i="1" s="1"/>
  <c r="Z1482" i="1" s="1"/>
  <c r="AF1482" i="1" s="1"/>
  <c r="AJ1482" i="1" s="1"/>
  <c r="AP1482" i="1" s="1"/>
  <c r="AV1482" i="1" s="1"/>
  <c r="BF1482" i="1" s="1"/>
  <c r="BH1482" i="1" s="1"/>
  <c r="M1482" i="1"/>
  <c r="S1482" i="1" s="1"/>
  <c r="Y1482" i="1" s="1"/>
  <c r="AE1482" i="1" s="1"/>
  <c r="AI1482" i="1" s="1"/>
  <c r="AO1482" i="1" s="1"/>
  <c r="AU1482" i="1" s="1"/>
  <c r="BC1482" i="1" s="1"/>
  <c r="BE1482" i="1" s="1"/>
  <c r="L1482" i="1"/>
  <c r="BI1481" i="1"/>
  <c r="AY1481" i="1"/>
  <c r="AX1481" i="1"/>
  <c r="AW1481" i="1"/>
  <c r="AS1481" i="1"/>
  <c r="AR1481" i="1"/>
  <c r="AQ1481" i="1"/>
  <c r="AM1481" i="1"/>
  <c r="AL1481" i="1"/>
  <c r="AK1481" i="1"/>
  <c r="AG1481" i="1"/>
  <c r="AC1481" i="1"/>
  <c r="AB1481" i="1"/>
  <c r="AA1481" i="1"/>
  <c r="W1481" i="1"/>
  <c r="V1481" i="1"/>
  <c r="U1481" i="1"/>
  <c r="Q1481" i="1"/>
  <c r="P1481" i="1"/>
  <c r="K1481" i="1"/>
  <c r="J1481" i="1"/>
  <c r="I1481" i="1"/>
  <c r="H1481" i="1"/>
  <c r="G1481" i="1"/>
  <c r="F1481" i="1"/>
  <c r="N1479" i="1"/>
  <c r="T1479" i="1" s="1"/>
  <c r="Z1479" i="1" s="1"/>
  <c r="AF1479" i="1" s="1"/>
  <c r="AJ1479" i="1" s="1"/>
  <c r="AP1479" i="1" s="1"/>
  <c r="AV1479" i="1" s="1"/>
  <c r="BF1479" i="1" s="1"/>
  <c r="BH1479" i="1" s="1"/>
  <c r="M1479" i="1"/>
  <c r="S1479" i="1" s="1"/>
  <c r="Y1479" i="1" s="1"/>
  <c r="AE1479" i="1" s="1"/>
  <c r="AI1479" i="1" s="1"/>
  <c r="AO1479" i="1" s="1"/>
  <c r="AU1479" i="1" s="1"/>
  <c r="BC1479" i="1" s="1"/>
  <c r="BE1479" i="1" s="1"/>
  <c r="L1479" i="1"/>
  <c r="R1479" i="1" s="1"/>
  <c r="X1479" i="1" s="1"/>
  <c r="AD1479" i="1" s="1"/>
  <c r="AH1479" i="1" s="1"/>
  <c r="AN1479" i="1" s="1"/>
  <c r="AT1479" i="1" s="1"/>
  <c r="AZ1479" i="1" s="1"/>
  <c r="BB1479" i="1" s="1"/>
  <c r="BI1478" i="1"/>
  <c r="AY1478" i="1"/>
  <c r="AX1478" i="1"/>
  <c r="AW1478" i="1"/>
  <c r="AS1478" i="1"/>
  <c r="AR1478" i="1"/>
  <c r="AQ1478" i="1"/>
  <c r="AM1478" i="1"/>
  <c r="AL1478" i="1"/>
  <c r="AK1478" i="1"/>
  <c r="AG1478" i="1"/>
  <c r="AC1478" i="1"/>
  <c r="AB1478" i="1"/>
  <c r="AA1478" i="1"/>
  <c r="W1478" i="1"/>
  <c r="V1478" i="1"/>
  <c r="U1478" i="1"/>
  <c r="Q1478" i="1"/>
  <c r="P1478" i="1"/>
  <c r="O1478" i="1"/>
  <c r="K1478" i="1"/>
  <c r="J1478" i="1"/>
  <c r="I1478" i="1"/>
  <c r="H1478" i="1"/>
  <c r="G1478" i="1"/>
  <c r="F1478" i="1"/>
  <c r="N1477" i="1"/>
  <c r="T1477" i="1" s="1"/>
  <c r="Z1477" i="1" s="1"/>
  <c r="AF1477" i="1" s="1"/>
  <c r="AJ1477" i="1" s="1"/>
  <c r="AP1477" i="1" s="1"/>
  <c r="AV1477" i="1" s="1"/>
  <c r="BF1477" i="1" s="1"/>
  <c r="BH1477" i="1" s="1"/>
  <c r="M1477" i="1"/>
  <c r="S1477" i="1" s="1"/>
  <c r="Y1477" i="1" s="1"/>
  <c r="AE1477" i="1" s="1"/>
  <c r="AI1477" i="1" s="1"/>
  <c r="AO1477" i="1" s="1"/>
  <c r="AU1477" i="1" s="1"/>
  <c r="BC1477" i="1" s="1"/>
  <c r="BE1477" i="1" s="1"/>
  <c r="L1477" i="1"/>
  <c r="R1477" i="1" s="1"/>
  <c r="X1477" i="1" s="1"/>
  <c r="AD1477" i="1" s="1"/>
  <c r="AH1477" i="1" s="1"/>
  <c r="AN1477" i="1" s="1"/>
  <c r="AT1477" i="1" s="1"/>
  <c r="AZ1477" i="1" s="1"/>
  <c r="BB1477" i="1" s="1"/>
  <c r="BI1476" i="1"/>
  <c r="AY1476" i="1"/>
  <c r="AX1476" i="1"/>
  <c r="AW1476" i="1"/>
  <c r="AS1476" i="1"/>
  <c r="AR1476" i="1"/>
  <c r="AQ1476" i="1"/>
  <c r="AM1476" i="1"/>
  <c r="AL1476" i="1"/>
  <c r="AK1476" i="1"/>
  <c r="AG1476" i="1"/>
  <c r="AC1476" i="1"/>
  <c r="AB1476" i="1"/>
  <c r="AA1476" i="1"/>
  <c r="W1476" i="1"/>
  <c r="V1476" i="1"/>
  <c r="U1476" i="1"/>
  <c r="Q1476" i="1"/>
  <c r="P1476" i="1"/>
  <c r="O1476" i="1"/>
  <c r="K1476" i="1"/>
  <c r="J1476" i="1"/>
  <c r="I1476" i="1"/>
  <c r="H1476" i="1"/>
  <c r="G1476" i="1"/>
  <c r="F1476" i="1"/>
  <c r="N1475" i="1"/>
  <c r="T1475" i="1" s="1"/>
  <c r="Z1475" i="1" s="1"/>
  <c r="AF1475" i="1" s="1"/>
  <c r="AJ1475" i="1" s="1"/>
  <c r="AP1475" i="1" s="1"/>
  <c r="AV1475" i="1" s="1"/>
  <c r="BF1475" i="1" s="1"/>
  <c r="BH1475" i="1" s="1"/>
  <c r="M1475" i="1"/>
  <c r="S1475" i="1" s="1"/>
  <c r="Y1475" i="1" s="1"/>
  <c r="AE1475" i="1" s="1"/>
  <c r="AI1475" i="1" s="1"/>
  <c r="AO1475" i="1" s="1"/>
  <c r="AU1475" i="1" s="1"/>
  <c r="BC1475" i="1" s="1"/>
  <c r="BE1475" i="1" s="1"/>
  <c r="L1475" i="1"/>
  <c r="R1475" i="1" s="1"/>
  <c r="X1475" i="1" s="1"/>
  <c r="AD1475" i="1" s="1"/>
  <c r="AH1475" i="1" s="1"/>
  <c r="AN1475" i="1" s="1"/>
  <c r="AT1475" i="1" s="1"/>
  <c r="AZ1475" i="1" s="1"/>
  <c r="BB1475" i="1" s="1"/>
  <c r="BI1474" i="1"/>
  <c r="AY1474" i="1"/>
  <c r="AX1474" i="1"/>
  <c r="AW1474" i="1"/>
  <c r="AS1474" i="1"/>
  <c r="AR1474" i="1"/>
  <c r="AQ1474" i="1"/>
  <c r="AM1474" i="1"/>
  <c r="AL1474" i="1"/>
  <c r="AK1474" i="1"/>
  <c r="AG1474" i="1"/>
  <c r="AC1474" i="1"/>
  <c r="AB1474" i="1"/>
  <c r="AA1474" i="1"/>
  <c r="W1474" i="1"/>
  <c r="V1474" i="1"/>
  <c r="U1474" i="1"/>
  <c r="Q1474" i="1"/>
  <c r="P1474" i="1"/>
  <c r="O1474" i="1"/>
  <c r="K1474" i="1"/>
  <c r="J1474" i="1"/>
  <c r="I1474" i="1"/>
  <c r="H1474" i="1"/>
  <c r="G1474" i="1"/>
  <c r="F1474" i="1"/>
  <c r="N1471" i="1"/>
  <c r="T1471" i="1" s="1"/>
  <c r="Z1471" i="1" s="1"/>
  <c r="AF1471" i="1" s="1"/>
  <c r="AJ1471" i="1" s="1"/>
  <c r="AP1471" i="1" s="1"/>
  <c r="AV1471" i="1" s="1"/>
  <c r="BF1471" i="1" s="1"/>
  <c r="BH1471" i="1" s="1"/>
  <c r="M1471" i="1"/>
  <c r="S1471" i="1" s="1"/>
  <c r="Y1471" i="1" s="1"/>
  <c r="AE1471" i="1" s="1"/>
  <c r="AI1471" i="1" s="1"/>
  <c r="AO1471" i="1" s="1"/>
  <c r="AU1471" i="1" s="1"/>
  <c r="BC1471" i="1" s="1"/>
  <c r="BE1471" i="1" s="1"/>
  <c r="L1471" i="1"/>
  <c r="R1471" i="1" s="1"/>
  <c r="X1471" i="1" s="1"/>
  <c r="AD1471" i="1" s="1"/>
  <c r="AH1471" i="1" s="1"/>
  <c r="AN1471" i="1" s="1"/>
  <c r="AT1471" i="1" s="1"/>
  <c r="AZ1471" i="1" s="1"/>
  <c r="BB1471" i="1" s="1"/>
  <c r="BI1470" i="1"/>
  <c r="AY1470" i="1"/>
  <c r="AX1470" i="1"/>
  <c r="AW1470" i="1"/>
  <c r="AS1470" i="1"/>
  <c r="AR1470" i="1"/>
  <c r="AQ1470" i="1"/>
  <c r="AM1470" i="1"/>
  <c r="AL1470" i="1"/>
  <c r="AK1470" i="1"/>
  <c r="AG1470" i="1"/>
  <c r="AC1470" i="1"/>
  <c r="AB1470" i="1"/>
  <c r="AA1470" i="1"/>
  <c r="W1470" i="1"/>
  <c r="V1470" i="1"/>
  <c r="U1470" i="1"/>
  <c r="Q1470" i="1"/>
  <c r="P1470" i="1"/>
  <c r="O1470" i="1"/>
  <c r="K1470" i="1"/>
  <c r="J1470" i="1"/>
  <c r="I1470" i="1"/>
  <c r="H1470" i="1"/>
  <c r="G1470" i="1"/>
  <c r="F1470" i="1"/>
  <c r="N1469" i="1"/>
  <c r="T1469" i="1" s="1"/>
  <c r="Z1469" i="1" s="1"/>
  <c r="AF1469" i="1" s="1"/>
  <c r="AJ1469" i="1" s="1"/>
  <c r="AP1469" i="1" s="1"/>
  <c r="AV1469" i="1" s="1"/>
  <c r="BF1469" i="1" s="1"/>
  <c r="BH1469" i="1" s="1"/>
  <c r="M1469" i="1"/>
  <c r="S1469" i="1" s="1"/>
  <c r="Y1469" i="1" s="1"/>
  <c r="AE1469" i="1" s="1"/>
  <c r="AI1469" i="1" s="1"/>
  <c r="AO1469" i="1" s="1"/>
  <c r="AU1469" i="1" s="1"/>
  <c r="BC1469" i="1" s="1"/>
  <c r="BE1469" i="1" s="1"/>
  <c r="L1469" i="1"/>
  <c r="R1469" i="1" s="1"/>
  <c r="X1469" i="1" s="1"/>
  <c r="AD1469" i="1" s="1"/>
  <c r="AH1469" i="1" s="1"/>
  <c r="AN1469" i="1" s="1"/>
  <c r="AT1469" i="1" s="1"/>
  <c r="AZ1469" i="1" s="1"/>
  <c r="BB1469" i="1" s="1"/>
  <c r="BI1468" i="1"/>
  <c r="AY1468" i="1"/>
  <c r="AX1468" i="1"/>
  <c r="AW1468" i="1"/>
  <c r="AS1468" i="1"/>
  <c r="AR1468" i="1"/>
  <c r="AQ1468" i="1"/>
  <c r="AM1468" i="1"/>
  <c r="AL1468" i="1"/>
  <c r="AK1468" i="1"/>
  <c r="AG1468" i="1"/>
  <c r="AC1468" i="1"/>
  <c r="AB1468" i="1"/>
  <c r="AA1468" i="1"/>
  <c r="W1468" i="1"/>
  <c r="V1468" i="1"/>
  <c r="U1468" i="1"/>
  <c r="Q1468" i="1"/>
  <c r="P1468" i="1"/>
  <c r="O1468" i="1"/>
  <c r="K1468" i="1"/>
  <c r="J1468" i="1"/>
  <c r="I1468" i="1"/>
  <c r="H1468" i="1"/>
  <c r="G1468" i="1"/>
  <c r="F1468" i="1"/>
  <c r="N1467" i="1"/>
  <c r="T1467" i="1" s="1"/>
  <c r="Z1467" i="1" s="1"/>
  <c r="AF1467" i="1" s="1"/>
  <c r="AJ1467" i="1" s="1"/>
  <c r="AP1467" i="1" s="1"/>
  <c r="AV1467" i="1" s="1"/>
  <c r="BF1467" i="1" s="1"/>
  <c r="BH1467" i="1" s="1"/>
  <c r="M1467" i="1"/>
  <c r="S1467" i="1" s="1"/>
  <c r="Y1467" i="1" s="1"/>
  <c r="AE1467" i="1" s="1"/>
  <c r="AI1467" i="1" s="1"/>
  <c r="AO1467" i="1" s="1"/>
  <c r="AU1467" i="1" s="1"/>
  <c r="BC1467" i="1" s="1"/>
  <c r="BE1467" i="1" s="1"/>
  <c r="L1467" i="1"/>
  <c r="R1467" i="1" s="1"/>
  <c r="X1467" i="1" s="1"/>
  <c r="AD1467" i="1" s="1"/>
  <c r="AH1467" i="1" s="1"/>
  <c r="AN1467" i="1" s="1"/>
  <c r="AT1467" i="1" s="1"/>
  <c r="AZ1467" i="1" s="1"/>
  <c r="BB1467" i="1" s="1"/>
  <c r="BI1466" i="1"/>
  <c r="AY1466" i="1"/>
  <c r="AX1466" i="1"/>
  <c r="AW1466" i="1"/>
  <c r="AS1466" i="1"/>
  <c r="AR1466" i="1"/>
  <c r="AQ1466" i="1"/>
  <c r="AM1466" i="1"/>
  <c r="AL1466" i="1"/>
  <c r="AK1466" i="1"/>
  <c r="AG1466" i="1"/>
  <c r="AC1466" i="1"/>
  <c r="AB1466" i="1"/>
  <c r="AA1466" i="1"/>
  <c r="W1466" i="1"/>
  <c r="V1466" i="1"/>
  <c r="U1466" i="1"/>
  <c r="Q1466" i="1"/>
  <c r="P1466" i="1"/>
  <c r="O1466" i="1"/>
  <c r="K1466" i="1"/>
  <c r="J1466" i="1"/>
  <c r="I1466" i="1"/>
  <c r="H1466" i="1"/>
  <c r="G1466" i="1"/>
  <c r="F1466" i="1"/>
  <c r="N1463" i="1"/>
  <c r="T1463" i="1" s="1"/>
  <c r="Z1463" i="1" s="1"/>
  <c r="AF1463" i="1" s="1"/>
  <c r="AJ1463" i="1" s="1"/>
  <c r="AP1463" i="1" s="1"/>
  <c r="AV1463" i="1" s="1"/>
  <c r="BF1463" i="1" s="1"/>
  <c r="BH1463" i="1" s="1"/>
  <c r="M1463" i="1"/>
  <c r="S1463" i="1" s="1"/>
  <c r="Y1463" i="1" s="1"/>
  <c r="AE1463" i="1" s="1"/>
  <c r="AI1463" i="1" s="1"/>
  <c r="AO1463" i="1" s="1"/>
  <c r="AU1463" i="1" s="1"/>
  <c r="BC1463" i="1" s="1"/>
  <c r="BE1463" i="1" s="1"/>
  <c r="L1463" i="1"/>
  <c r="R1463" i="1" s="1"/>
  <c r="X1463" i="1" s="1"/>
  <c r="AD1463" i="1" s="1"/>
  <c r="AH1463" i="1" s="1"/>
  <c r="AN1463" i="1" s="1"/>
  <c r="AT1463" i="1" s="1"/>
  <c r="AZ1463" i="1" s="1"/>
  <c r="BB1463" i="1" s="1"/>
  <c r="BI1462" i="1"/>
  <c r="AY1462" i="1"/>
  <c r="AX1462" i="1"/>
  <c r="AW1462" i="1"/>
  <c r="AS1462" i="1"/>
  <c r="AR1462" i="1"/>
  <c r="AQ1462" i="1"/>
  <c r="AM1462" i="1"/>
  <c r="AL1462" i="1"/>
  <c r="AK1462" i="1"/>
  <c r="AG1462" i="1"/>
  <c r="AC1462" i="1"/>
  <c r="AB1462" i="1"/>
  <c r="AA1462" i="1"/>
  <c r="W1462" i="1"/>
  <c r="V1462" i="1"/>
  <c r="U1462" i="1"/>
  <c r="Q1462" i="1"/>
  <c r="P1462" i="1"/>
  <c r="O1462" i="1"/>
  <c r="K1462" i="1"/>
  <c r="J1462" i="1"/>
  <c r="I1462" i="1"/>
  <c r="H1462" i="1"/>
  <c r="G1462" i="1"/>
  <c r="F1462" i="1"/>
  <c r="N1461" i="1"/>
  <c r="T1461" i="1" s="1"/>
  <c r="Z1461" i="1" s="1"/>
  <c r="AF1461" i="1" s="1"/>
  <c r="AJ1461" i="1" s="1"/>
  <c r="AP1461" i="1" s="1"/>
  <c r="AV1461" i="1" s="1"/>
  <c r="BF1461" i="1" s="1"/>
  <c r="BH1461" i="1" s="1"/>
  <c r="M1461" i="1"/>
  <c r="S1461" i="1" s="1"/>
  <c r="Y1461" i="1" s="1"/>
  <c r="AE1461" i="1" s="1"/>
  <c r="AI1461" i="1" s="1"/>
  <c r="AO1461" i="1" s="1"/>
  <c r="AU1461" i="1" s="1"/>
  <c r="BC1461" i="1" s="1"/>
  <c r="BE1461" i="1" s="1"/>
  <c r="L1461" i="1"/>
  <c r="R1461" i="1" s="1"/>
  <c r="X1461" i="1" s="1"/>
  <c r="AD1461" i="1" s="1"/>
  <c r="AH1461" i="1" s="1"/>
  <c r="AN1461" i="1" s="1"/>
  <c r="AT1461" i="1" s="1"/>
  <c r="AZ1461" i="1" s="1"/>
  <c r="BB1461" i="1" s="1"/>
  <c r="BI1460" i="1"/>
  <c r="BI1459" i="1" s="1"/>
  <c r="BI1458" i="1" s="1"/>
  <c r="AY1460" i="1"/>
  <c r="AX1460" i="1"/>
  <c r="AW1460" i="1"/>
  <c r="AS1460" i="1"/>
  <c r="AS1459" i="1" s="1"/>
  <c r="AS1458" i="1" s="1"/>
  <c r="AR1460" i="1"/>
  <c r="AQ1460" i="1"/>
  <c r="AM1460" i="1"/>
  <c r="AL1460" i="1"/>
  <c r="AL1459" i="1" s="1"/>
  <c r="AL1458" i="1" s="1"/>
  <c r="AK1460" i="1"/>
  <c r="AG1460" i="1"/>
  <c r="AC1460" i="1"/>
  <c r="AB1460" i="1"/>
  <c r="AB1459" i="1" s="1"/>
  <c r="AB1458" i="1" s="1"/>
  <c r="AA1460" i="1"/>
  <c r="W1460" i="1"/>
  <c r="V1460" i="1"/>
  <c r="U1460" i="1"/>
  <c r="U1459" i="1" s="1"/>
  <c r="U1458" i="1" s="1"/>
  <c r="Q1460" i="1"/>
  <c r="P1460" i="1"/>
  <c r="O1460" i="1"/>
  <c r="K1460" i="1"/>
  <c r="K1459" i="1" s="1"/>
  <c r="K1458" i="1" s="1"/>
  <c r="J1460" i="1"/>
  <c r="I1460" i="1"/>
  <c r="H1460" i="1"/>
  <c r="G1460" i="1"/>
  <c r="F1460" i="1"/>
  <c r="N1456" i="1"/>
  <c r="T1456" i="1" s="1"/>
  <c r="Z1456" i="1" s="1"/>
  <c r="AF1456" i="1" s="1"/>
  <c r="AJ1456" i="1" s="1"/>
  <c r="AP1456" i="1" s="1"/>
  <c r="AV1456" i="1" s="1"/>
  <c r="BF1456" i="1" s="1"/>
  <c r="BH1456" i="1" s="1"/>
  <c r="M1456" i="1"/>
  <c r="S1456" i="1" s="1"/>
  <c r="Y1456" i="1" s="1"/>
  <c r="AE1456" i="1" s="1"/>
  <c r="AI1456" i="1" s="1"/>
  <c r="AO1456" i="1" s="1"/>
  <c r="AU1456" i="1" s="1"/>
  <c r="BC1456" i="1" s="1"/>
  <c r="BE1456" i="1" s="1"/>
  <c r="L1456" i="1"/>
  <c r="R1456" i="1" s="1"/>
  <c r="X1456" i="1" s="1"/>
  <c r="AD1456" i="1" s="1"/>
  <c r="AH1456" i="1" s="1"/>
  <c r="AN1456" i="1" s="1"/>
  <c r="AT1456" i="1" s="1"/>
  <c r="AZ1456" i="1" s="1"/>
  <c r="BB1456" i="1" s="1"/>
  <c r="BI1455" i="1"/>
  <c r="AY1455" i="1"/>
  <c r="AX1455" i="1"/>
  <c r="AW1455" i="1"/>
  <c r="AS1455" i="1"/>
  <c r="AR1455" i="1"/>
  <c r="AQ1455" i="1"/>
  <c r="AM1455" i="1"/>
  <c r="AL1455" i="1"/>
  <c r="AK1455" i="1"/>
  <c r="AG1455" i="1"/>
  <c r="AC1455" i="1"/>
  <c r="AB1455" i="1"/>
  <c r="AA1455" i="1"/>
  <c r="W1455" i="1"/>
  <c r="V1455" i="1"/>
  <c r="U1455" i="1"/>
  <c r="Q1455" i="1"/>
  <c r="P1455" i="1"/>
  <c r="O1455" i="1"/>
  <c r="K1455" i="1"/>
  <c r="J1455" i="1"/>
  <c r="I1455" i="1"/>
  <c r="H1455" i="1"/>
  <c r="G1455" i="1"/>
  <c r="F1455" i="1"/>
  <c r="N1454" i="1"/>
  <c r="T1454" i="1" s="1"/>
  <c r="Z1454" i="1" s="1"/>
  <c r="AF1454" i="1" s="1"/>
  <c r="AJ1454" i="1" s="1"/>
  <c r="AP1454" i="1" s="1"/>
  <c r="AV1454" i="1" s="1"/>
  <c r="BF1454" i="1" s="1"/>
  <c r="BH1454" i="1" s="1"/>
  <c r="M1454" i="1"/>
  <c r="S1454" i="1" s="1"/>
  <c r="Y1454" i="1" s="1"/>
  <c r="AE1454" i="1" s="1"/>
  <c r="AI1454" i="1" s="1"/>
  <c r="AO1454" i="1" s="1"/>
  <c r="AU1454" i="1" s="1"/>
  <c r="BC1454" i="1" s="1"/>
  <c r="BE1454" i="1" s="1"/>
  <c r="L1454" i="1"/>
  <c r="R1454" i="1" s="1"/>
  <c r="X1454" i="1" s="1"/>
  <c r="AD1454" i="1" s="1"/>
  <c r="AH1454" i="1" s="1"/>
  <c r="AN1454" i="1" s="1"/>
  <c r="AT1454" i="1" s="1"/>
  <c r="AZ1454" i="1" s="1"/>
  <c r="BB1454" i="1" s="1"/>
  <c r="BI1453" i="1"/>
  <c r="AY1453" i="1"/>
  <c r="AX1453" i="1"/>
  <c r="AW1453" i="1"/>
  <c r="AS1453" i="1"/>
  <c r="AR1453" i="1"/>
  <c r="AQ1453" i="1"/>
  <c r="AM1453" i="1"/>
  <c r="AL1453" i="1"/>
  <c r="AK1453" i="1"/>
  <c r="AG1453" i="1"/>
  <c r="AC1453" i="1"/>
  <c r="AB1453" i="1"/>
  <c r="AA1453" i="1"/>
  <c r="W1453" i="1"/>
  <c r="V1453" i="1"/>
  <c r="U1453" i="1"/>
  <c r="Q1453" i="1"/>
  <c r="P1453" i="1"/>
  <c r="O1453" i="1"/>
  <c r="K1453" i="1"/>
  <c r="J1453" i="1"/>
  <c r="I1453" i="1"/>
  <c r="H1453" i="1"/>
  <c r="G1453" i="1"/>
  <c r="F1453" i="1"/>
  <c r="N1452" i="1"/>
  <c r="T1452" i="1" s="1"/>
  <c r="Z1452" i="1" s="1"/>
  <c r="AF1452" i="1" s="1"/>
  <c r="AJ1452" i="1" s="1"/>
  <c r="AP1452" i="1" s="1"/>
  <c r="AV1452" i="1" s="1"/>
  <c r="BF1452" i="1" s="1"/>
  <c r="BH1452" i="1" s="1"/>
  <c r="M1452" i="1"/>
  <c r="S1452" i="1" s="1"/>
  <c r="Y1452" i="1" s="1"/>
  <c r="AE1452" i="1" s="1"/>
  <c r="AI1452" i="1" s="1"/>
  <c r="AO1452" i="1" s="1"/>
  <c r="AU1452" i="1" s="1"/>
  <c r="BC1452" i="1" s="1"/>
  <c r="BE1452" i="1" s="1"/>
  <c r="L1452" i="1"/>
  <c r="R1452" i="1" s="1"/>
  <c r="X1452" i="1" s="1"/>
  <c r="AD1452" i="1" s="1"/>
  <c r="AH1452" i="1" s="1"/>
  <c r="AN1452" i="1" s="1"/>
  <c r="AT1452" i="1" s="1"/>
  <c r="AZ1452" i="1" s="1"/>
  <c r="BB1452" i="1" s="1"/>
  <c r="BI1451" i="1"/>
  <c r="AY1451" i="1"/>
  <c r="AX1451" i="1"/>
  <c r="AW1451" i="1"/>
  <c r="AS1451" i="1"/>
  <c r="AR1451" i="1"/>
  <c r="AQ1451" i="1"/>
  <c r="AM1451" i="1"/>
  <c r="AL1451" i="1"/>
  <c r="AK1451" i="1"/>
  <c r="AG1451" i="1"/>
  <c r="AC1451" i="1"/>
  <c r="AB1451" i="1"/>
  <c r="AA1451" i="1"/>
  <c r="W1451" i="1"/>
  <c r="V1451" i="1"/>
  <c r="U1451" i="1"/>
  <c r="Q1451" i="1"/>
  <c r="P1451" i="1"/>
  <c r="O1451" i="1"/>
  <c r="K1451" i="1"/>
  <c r="J1451" i="1"/>
  <c r="I1451" i="1"/>
  <c r="H1451" i="1"/>
  <c r="G1451" i="1"/>
  <c r="F1451" i="1"/>
  <c r="N1449" i="1"/>
  <c r="T1449" i="1" s="1"/>
  <c r="Z1449" i="1" s="1"/>
  <c r="AF1449" i="1" s="1"/>
  <c r="AJ1449" i="1" s="1"/>
  <c r="AP1449" i="1" s="1"/>
  <c r="AV1449" i="1" s="1"/>
  <c r="BF1449" i="1" s="1"/>
  <c r="BH1449" i="1" s="1"/>
  <c r="M1449" i="1"/>
  <c r="S1449" i="1" s="1"/>
  <c r="Y1449" i="1" s="1"/>
  <c r="AE1449" i="1" s="1"/>
  <c r="AI1449" i="1" s="1"/>
  <c r="AO1449" i="1" s="1"/>
  <c r="AU1449" i="1" s="1"/>
  <c r="BC1449" i="1" s="1"/>
  <c r="BE1449" i="1" s="1"/>
  <c r="L1449" i="1"/>
  <c r="R1449" i="1" s="1"/>
  <c r="X1449" i="1" s="1"/>
  <c r="AD1449" i="1" s="1"/>
  <c r="AH1449" i="1" s="1"/>
  <c r="AN1449" i="1" s="1"/>
  <c r="AT1449" i="1" s="1"/>
  <c r="AZ1449" i="1" s="1"/>
  <c r="BB1449" i="1" s="1"/>
  <c r="BI1448" i="1"/>
  <c r="AY1448" i="1"/>
  <c r="AX1448" i="1"/>
  <c r="AW1448" i="1"/>
  <c r="AS1448" i="1"/>
  <c r="AR1448" i="1"/>
  <c r="AQ1448" i="1"/>
  <c r="AM1448" i="1"/>
  <c r="AL1448" i="1"/>
  <c r="AK1448" i="1"/>
  <c r="AG1448" i="1"/>
  <c r="AC1448" i="1"/>
  <c r="AB1448" i="1"/>
  <c r="AA1448" i="1"/>
  <c r="W1448" i="1"/>
  <c r="V1448" i="1"/>
  <c r="U1448" i="1"/>
  <c r="Q1448" i="1"/>
  <c r="P1448" i="1"/>
  <c r="O1448" i="1"/>
  <c r="K1448" i="1"/>
  <c r="J1448" i="1"/>
  <c r="I1448" i="1"/>
  <c r="H1448" i="1"/>
  <c r="G1448" i="1"/>
  <c r="F1448" i="1"/>
  <c r="N1447" i="1"/>
  <c r="T1447" i="1" s="1"/>
  <c r="Z1447" i="1" s="1"/>
  <c r="AF1447" i="1" s="1"/>
  <c r="AJ1447" i="1" s="1"/>
  <c r="AP1447" i="1" s="1"/>
  <c r="AV1447" i="1" s="1"/>
  <c r="BF1447" i="1" s="1"/>
  <c r="BH1447" i="1" s="1"/>
  <c r="M1447" i="1"/>
  <c r="S1447" i="1" s="1"/>
  <c r="Y1447" i="1" s="1"/>
  <c r="AE1447" i="1" s="1"/>
  <c r="AI1447" i="1" s="1"/>
  <c r="AO1447" i="1" s="1"/>
  <c r="AU1447" i="1" s="1"/>
  <c r="BC1447" i="1" s="1"/>
  <c r="BE1447" i="1" s="1"/>
  <c r="L1447" i="1"/>
  <c r="R1447" i="1" s="1"/>
  <c r="X1447" i="1" s="1"/>
  <c r="AD1447" i="1" s="1"/>
  <c r="AH1447" i="1" s="1"/>
  <c r="AN1447" i="1" s="1"/>
  <c r="AT1447" i="1" s="1"/>
  <c r="AZ1447" i="1" s="1"/>
  <c r="BB1447" i="1" s="1"/>
  <c r="BI1446" i="1"/>
  <c r="AY1446" i="1"/>
  <c r="AX1446" i="1"/>
  <c r="AW1446" i="1"/>
  <c r="AS1446" i="1"/>
  <c r="AR1446" i="1"/>
  <c r="AQ1446" i="1"/>
  <c r="AM1446" i="1"/>
  <c r="AL1446" i="1"/>
  <c r="AK1446" i="1"/>
  <c r="AG1446" i="1"/>
  <c r="AC1446" i="1"/>
  <c r="AB1446" i="1"/>
  <c r="AA1446" i="1"/>
  <c r="W1446" i="1"/>
  <c r="V1446" i="1"/>
  <c r="U1446" i="1"/>
  <c r="Q1446" i="1"/>
  <c r="P1446" i="1"/>
  <c r="O1446" i="1"/>
  <c r="K1446" i="1"/>
  <c r="J1446" i="1"/>
  <c r="I1446" i="1"/>
  <c r="H1446" i="1"/>
  <c r="G1446" i="1"/>
  <c r="F1446" i="1"/>
  <c r="N1443" i="1"/>
  <c r="T1443" i="1" s="1"/>
  <c r="Z1443" i="1" s="1"/>
  <c r="AF1443" i="1" s="1"/>
  <c r="AJ1443" i="1" s="1"/>
  <c r="AP1443" i="1" s="1"/>
  <c r="AV1443" i="1" s="1"/>
  <c r="BF1443" i="1" s="1"/>
  <c r="BH1443" i="1" s="1"/>
  <c r="M1443" i="1"/>
  <c r="S1443" i="1" s="1"/>
  <c r="Y1443" i="1" s="1"/>
  <c r="AE1443" i="1" s="1"/>
  <c r="AI1443" i="1" s="1"/>
  <c r="AO1443" i="1" s="1"/>
  <c r="AU1443" i="1" s="1"/>
  <c r="BC1443" i="1" s="1"/>
  <c r="BE1443" i="1" s="1"/>
  <c r="L1443" i="1"/>
  <c r="R1443" i="1" s="1"/>
  <c r="X1443" i="1" s="1"/>
  <c r="AD1443" i="1" s="1"/>
  <c r="AH1443" i="1" s="1"/>
  <c r="AN1443" i="1" s="1"/>
  <c r="AT1443" i="1" s="1"/>
  <c r="AZ1443" i="1" s="1"/>
  <c r="BB1443" i="1" s="1"/>
  <c r="BI1442" i="1"/>
  <c r="BI1441" i="1" s="1"/>
  <c r="AY1442" i="1"/>
  <c r="AY1441" i="1" s="1"/>
  <c r="AX1442" i="1"/>
  <c r="AW1442" i="1"/>
  <c r="AW1441" i="1" s="1"/>
  <c r="AS1442" i="1"/>
  <c r="AS1441" i="1" s="1"/>
  <c r="AR1442" i="1"/>
  <c r="AR1441" i="1" s="1"/>
  <c r="AQ1442" i="1"/>
  <c r="AQ1441" i="1" s="1"/>
  <c r="AM1442" i="1"/>
  <c r="AM1441" i="1" s="1"/>
  <c r="AL1442" i="1"/>
  <c r="AK1442" i="1"/>
  <c r="AK1441" i="1" s="1"/>
  <c r="AG1442" i="1"/>
  <c r="AG1441" i="1" s="1"/>
  <c r="AC1442" i="1"/>
  <c r="AC1441" i="1" s="1"/>
  <c r="AB1442" i="1"/>
  <c r="AB1441" i="1" s="1"/>
  <c r="AA1442" i="1"/>
  <c r="AA1441" i="1" s="1"/>
  <c r="W1442" i="1"/>
  <c r="W1441" i="1" s="1"/>
  <c r="V1442" i="1"/>
  <c r="V1441" i="1" s="1"/>
  <c r="U1442" i="1"/>
  <c r="U1441" i="1" s="1"/>
  <c r="Q1442" i="1"/>
  <c r="Q1441" i="1" s="1"/>
  <c r="P1442" i="1"/>
  <c r="P1441" i="1" s="1"/>
  <c r="O1442" i="1"/>
  <c r="O1441" i="1" s="1"/>
  <c r="K1442" i="1"/>
  <c r="K1441" i="1" s="1"/>
  <c r="J1442" i="1"/>
  <c r="J1441" i="1" s="1"/>
  <c r="I1442" i="1"/>
  <c r="I1441" i="1" s="1"/>
  <c r="H1442" i="1"/>
  <c r="G1442" i="1"/>
  <c r="F1442" i="1"/>
  <c r="F1441" i="1" s="1"/>
  <c r="AX1441" i="1"/>
  <c r="AL1441" i="1"/>
  <c r="N1440" i="1"/>
  <c r="T1440" i="1" s="1"/>
  <c r="Z1440" i="1" s="1"/>
  <c r="AF1440" i="1" s="1"/>
  <c r="AJ1440" i="1" s="1"/>
  <c r="AP1440" i="1" s="1"/>
  <c r="AV1440" i="1" s="1"/>
  <c r="BF1440" i="1" s="1"/>
  <c r="BH1440" i="1" s="1"/>
  <c r="M1440" i="1"/>
  <c r="S1440" i="1" s="1"/>
  <c r="Y1440" i="1" s="1"/>
  <c r="AE1440" i="1" s="1"/>
  <c r="AI1440" i="1" s="1"/>
  <c r="AO1440" i="1" s="1"/>
  <c r="AU1440" i="1" s="1"/>
  <c r="BC1440" i="1" s="1"/>
  <c r="BE1440" i="1" s="1"/>
  <c r="L1440" i="1"/>
  <c r="R1440" i="1" s="1"/>
  <c r="X1440" i="1" s="1"/>
  <c r="AD1440" i="1" s="1"/>
  <c r="AH1440" i="1" s="1"/>
  <c r="AN1440" i="1" s="1"/>
  <c r="AT1440" i="1" s="1"/>
  <c r="AZ1440" i="1" s="1"/>
  <c r="BB1440" i="1" s="1"/>
  <c r="BI1439" i="1"/>
  <c r="BI1438" i="1" s="1"/>
  <c r="AY1439" i="1"/>
  <c r="AY1438" i="1" s="1"/>
  <c r="AX1439" i="1"/>
  <c r="AX1438" i="1" s="1"/>
  <c r="AW1439" i="1"/>
  <c r="AW1438" i="1" s="1"/>
  <c r="AS1439" i="1"/>
  <c r="AS1438" i="1" s="1"/>
  <c r="AR1439" i="1"/>
  <c r="AR1438" i="1" s="1"/>
  <c r="AQ1439" i="1"/>
  <c r="AQ1438" i="1" s="1"/>
  <c r="AM1439" i="1"/>
  <c r="AM1438" i="1" s="1"/>
  <c r="AL1439" i="1"/>
  <c r="AL1438" i="1" s="1"/>
  <c r="AK1439" i="1"/>
  <c r="AK1438" i="1" s="1"/>
  <c r="AG1439" i="1"/>
  <c r="AG1438" i="1" s="1"/>
  <c r="AC1439" i="1"/>
  <c r="AC1438" i="1" s="1"/>
  <c r="AB1439" i="1"/>
  <c r="AB1438" i="1" s="1"/>
  <c r="AA1439" i="1"/>
  <c r="AA1438" i="1" s="1"/>
  <c r="W1439" i="1"/>
  <c r="W1438" i="1" s="1"/>
  <c r="V1439" i="1"/>
  <c r="V1438" i="1" s="1"/>
  <c r="U1439" i="1"/>
  <c r="U1438" i="1" s="1"/>
  <c r="Q1439" i="1"/>
  <c r="Q1438" i="1" s="1"/>
  <c r="P1439" i="1"/>
  <c r="P1438" i="1" s="1"/>
  <c r="O1439" i="1"/>
  <c r="O1438" i="1" s="1"/>
  <c r="K1439" i="1"/>
  <c r="K1438" i="1" s="1"/>
  <c r="J1439" i="1"/>
  <c r="J1438" i="1" s="1"/>
  <c r="I1439" i="1"/>
  <c r="I1438" i="1" s="1"/>
  <c r="H1439" i="1"/>
  <c r="G1439" i="1"/>
  <c r="F1439" i="1"/>
  <c r="N1437" i="1"/>
  <c r="T1437" i="1" s="1"/>
  <c r="Z1437" i="1" s="1"/>
  <c r="AF1437" i="1" s="1"/>
  <c r="AJ1437" i="1" s="1"/>
  <c r="AP1437" i="1" s="1"/>
  <c r="AV1437" i="1" s="1"/>
  <c r="BF1437" i="1" s="1"/>
  <c r="BH1437" i="1" s="1"/>
  <c r="M1437" i="1"/>
  <c r="S1437" i="1" s="1"/>
  <c r="Y1437" i="1" s="1"/>
  <c r="AE1437" i="1" s="1"/>
  <c r="AI1437" i="1" s="1"/>
  <c r="AO1437" i="1" s="1"/>
  <c r="AU1437" i="1" s="1"/>
  <c r="BC1437" i="1" s="1"/>
  <c r="BE1437" i="1" s="1"/>
  <c r="L1437" i="1"/>
  <c r="R1437" i="1" s="1"/>
  <c r="X1437" i="1" s="1"/>
  <c r="AD1437" i="1" s="1"/>
  <c r="AH1437" i="1" s="1"/>
  <c r="AN1437" i="1" s="1"/>
  <c r="AT1437" i="1" s="1"/>
  <c r="AZ1437" i="1" s="1"/>
  <c r="BB1437" i="1" s="1"/>
  <c r="BI1436" i="1"/>
  <c r="BI1435" i="1" s="1"/>
  <c r="AY1436" i="1"/>
  <c r="AY1435" i="1" s="1"/>
  <c r="AX1436" i="1"/>
  <c r="AW1436" i="1"/>
  <c r="AW1435" i="1" s="1"/>
  <c r="AS1436" i="1"/>
  <c r="AS1435" i="1" s="1"/>
  <c r="AR1436" i="1"/>
  <c r="AR1435" i="1" s="1"/>
  <c r="AQ1436" i="1"/>
  <c r="AQ1435" i="1" s="1"/>
  <c r="AM1436" i="1"/>
  <c r="AM1435" i="1" s="1"/>
  <c r="AL1436" i="1"/>
  <c r="AL1435" i="1" s="1"/>
  <c r="AK1436" i="1"/>
  <c r="AK1435" i="1" s="1"/>
  <c r="AG1436" i="1"/>
  <c r="AG1435" i="1" s="1"/>
  <c r="AC1436" i="1"/>
  <c r="AC1435" i="1" s="1"/>
  <c r="AB1436" i="1"/>
  <c r="AB1435" i="1" s="1"/>
  <c r="AA1436" i="1"/>
  <c r="AA1435" i="1" s="1"/>
  <c r="W1436" i="1"/>
  <c r="W1435" i="1" s="1"/>
  <c r="V1436" i="1"/>
  <c r="U1436" i="1"/>
  <c r="U1435" i="1" s="1"/>
  <c r="Q1436" i="1"/>
  <c r="Q1435" i="1" s="1"/>
  <c r="P1436" i="1"/>
  <c r="P1435" i="1" s="1"/>
  <c r="O1436" i="1"/>
  <c r="O1435" i="1" s="1"/>
  <c r="K1436" i="1"/>
  <c r="K1435" i="1" s="1"/>
  <c r="J1436" i="1"/>
  <c r="J1435" i="1" s="1"/>
  <c r="I1436" i="1"/>
  <c r="I1435" i="1" s="1"/>
  <c r="H1436" i="1"/>
  <c r="G1436" i="1"/>
  <c r="F1436" i="1"/>
  <c r="AX1435" i="1"/>
  <c r="V1435" i="1"/>
  <c r="N1433" i="1"/>
  <c r="T1433" i="1" s="1"/>
  <c r="Z1433" i="1" s="1"/>
  <c r="AF1433" i="1" s="1"/>
  <c r="AJ1433" i="1" s="1"/>
  <c r="AP1433" i="1" s="1"/>
  <c r="AV1433" i="1" s="1"/>
  <c r="BF1433" i="1" s="1"/>
  <c r="BH1433" i="1" s="1"/>
  <c r="M1433" i="1"/>
  <c r="S1433" i="1" s="1"/>
  <c r="Y1433" i="1" s="1"/>
  <c r="AE1433" i="1" s="1"/>
  <c r="AI1433" i="1" s="1"/>
  <c r="AO1433" i="1" s="1"/>
  <c r="AU1433" i="1" s="1"/>
  <c r="BC1433" i="1" s="1"/>
  <c r="BE1433" i="1" s="1"/>
  <c r="L1433" i="1"/>
  <c r="R1433" i="1" s="1"/>
  <c r="X1433" i="1" s="1"/>
  <c r="AD1433" i="1" s="1"/>
  <c r="AH1433" i="1" s="1"/>
  <c r="AN1433" i="1" s="1"/>
  <c r="AT1433" i="1" s="1"/>
  <c r="AZ1433" i="1" s="1"/>
  <c r="BB1433" i="1" s="1"/>
  <c r="BI1432" i="1"/>
  <c r="BI1431" i="1" s="1"/>
  <c r="AY1432" i="1"/>
  <c r="AY1431" i="1" s="1"/>
  <c r="AX1432" i="1"/>
  <c r="AX1431" i="1" s="1"/>
  <c r="AW1432" i="1"/>
  <c r="AW1431" i="1" s="1"/>
  <c r="AS1432" i="1"/>
  <c r="AS1431" i="1" s="1"/>
  <c r="AR1432" i="1"/>
  <c r="AR1431" i="1" s="1"/>
  <c r="AQ1432" i="1"/>
  <c r="AQ1431" i="1" s="1"/>
  <c r="AM1432" i="1"/>
  <c r="AM1431" i="1" s="1"/>
  <c r="AL1432" i="1"/>
  <c r="AL1431" i="1" s="1"/>
  <c r="AK1432" i="1"/>
  <c r="AK1431" i="1" s="1"/>
  <c r="AG1432" i="1"/>
  <c r="AG1431" i="1" s="1"/>
  <c r="AC1432" i="1"/>
  <c r="AC1431" i="1" s="1"/>
  <c r="AB1432" i="1"/>
  <c r="AB1431" i="1" s="1"/>
  <c r="AA1432" i="1"/>
  <c r="AA1431" i="1" s="1"/>
  <c r="W1432" i="1"/>
  <c r="V1432" i="1"/>
  <c r="V1431" i="1" s="1"/>
  <c r="U1432" i="1"/>
  <c r="U1431" i="1" s="1"/>
  <c r="Q1432" i="1"/>
  <c r="Q1431" i="1" s="1"/>
  <c r="P1432" i="1"/>
  <c r="P1431" i="1" s="1"/>
  <c r="O1432" i="1"/>
  <c r="O1431" i="1" s="1"/>
  <c r="K1432" i="1"/>
  <c r="J1432" i="1"/>
  <c r="J1431" i="1" s="1"/>
  <c r="I1432" i="1"/>
  <c r="I1431" i="1" s="1"/>
  <c r="H1432" i="1"/>
  <c r="G1432" i="1"/>
  <c r="G1431" i="1" s="1"/>
  <c r="F1432" i="1"/>
  <c r="W1431" i="1"/>
  <c r="K1431" i="1"/>
  <c r="N1430" i="1"/>
  <c r="T1430" i="1" s="1"/>
  <c r="Z1430" i="1" s="1"/>
  <c r="AF1430" i="1" s="1"/>
  <c r="AJ1430" i="1" s="1"/>
  <c r="AP1430" i="1" s="1"/>
  <c r="AV1430" i="1" s="1"/>
  <c r="BF1430" i="1" s="1"/>
  <c r="BH1430" i="1" s="1"/>
  <c r="M1430" i="1"/>
  <c r="S1430" i="1" s="1"/>
  <c r="Y1430" i="1" s="1"/>
  <c r="AE1430" i="1" s="1"/>
  <c r="AI1430" i="1" s="1"/>
  <c r="AO1430" i="1" s="1"/>
  <c r="AU1430" i="1" s="1"/>
  <c r="BC1430" i="1" s="1"/>
  <c r="BE1430" i="1" s="1"/>
  <c r="L1430" i="1"/>
  <c r="R1430" i="1" s="1"/>
  <c r="X1430" i="1" s="1"/>
  <c r="AD1430" i="1" s="1"/>
  <c r="AH1430" i="1" s="1"/>
  <c r="AN1430" i="1" s="1"/>
  <c r="AT1430" i="1" s="1"/>
  <c r="AZ1430" i="1" s="1"/>
  <c r="BB1430" i="1" s="1"/>
  <c r="BI1429" i="1"/>
  <c r="AY1429" i="1"/>
  <c r="AX1429" i="1"/>
  <c r="AW1429" i="1"/>
  <c r="AS1429" i="1"/>
  <c r="AR1429" i="1"/>
  <c r="AQ1429" i="1"/>
  <c r="AM1429" i="1"/>
  <c r="AL1429" i="1"/>
  <c r="AK1429" i="1"/>
  <c r="AG1429" i="1"/>
  <c r="AC1429" i="1"/>
  <c r="AB1429" i="1"/>
  <c r="AA1429" i="1"/>
  <c r="W1429" i="1"/>
  <c r="V1429" i="1"/>
  <c r="U1429" i="1"/>
  <c r="Q1429" i="1"/>
  <c r="P1429" i="1"/>
  <c r="O1429" i="1"/>
  <c r="K1429" i="1"/>
  <c r="J1429" i="1"/>
  <c r="I1429" i="1"/>
  <c r="H1429" i="1"/>
  <c r="G1429" i="1"/>
  <c r="F1429" i="1"/>
  <c r="N1428" i="1"/>
  <c r="T1428" i="1" s="1"/>
  <c r="Z1428" i="1" s="1"/>
  <c r="AF1428" i="1" s="1"/>
  <c r="AJ1428" i="1" s="1"/>
  <c r="AP1428" i="1" s="1"/>
  <c r="AV1428" i="1" s="1"/>
  <c r="BF1428" i="1" s="1"/>
  <c r="BH1428" i="1" s="1"/>
  <c r="M1428" i="1"/>
  <c r="S1428" i="1" s="1"/>
  <c r="Y1428" i="1" s="1"/>
  <c r="AE1428" i="1" s="1"/>
  <c r="AI1428" i="1" s="1"/>
  <c r="AO1428" i="1" s="1"/>
  <c r="AU1428" i="1" s="1"/>
  <c r="BC1428" i="1" s="1"/>
  <c r="BE1428" i="1" s="1"/>
  <c r="L1428" i="1"/>
  <c r="R1428" i="1" s="1"/>
  <c r="X1428" i="1" s="1"/>
  <c r="AD1428" i="1" s="1"/>
  <c r="AH1428" i="1" s="1"/>
  <c r="AN1428" i="1" s="1"/>
  <c r="AT1428" i="1" s="1"/>
  <c r="AZ1428" i="1" s="1"/>
  <c r="BB1428" i="1" s="1"/>
  <c r="BI1427" i="1"/>
  <c r="AY1427" i="1"/>
  <c r="AX1427" i="1"/>
  <c r="AW1427" i="1"/>
  <c r="AS1427" i="1"/>
  <c r="AR1427" i="1"/>
  <c r="AQ1427" i="1"/>
  <c r="AM1427" i="1"/>
  <c r="AL1427" i="1"/>
  <c r="AK1427" i="1"/>
  <c r="AG1427" i="1"/>
  <c r="AC1427" i="1"/>
  <c r="AB1427" i="1"/>
  <c r="AA1427" i="1"/>
  <c r="W1427" i="1"/>
  <c r="V1427" i="1"/>
  <c r="U1427" i="1"/>
  <c r="Q1427" i="1"/>
  <c r="P1427" i="1"/>
  <c r="O1427" i="1"/>
  <c r="K1427" i="1"/>
  <c r="J1427" i="1"/>
  <c r="I1427" i="1"/>
  <c r="H1427" i="1"/>
  <c r="G1427" i="1"/>
  <c r="F1427" i="1"/>
  <c r="N1423" i="1"/>
  <c r="T1423" i="1" s="1"/>
  <c r="Z1423" i="1" s="1"/>
  <c r="AF1423" i="1" s="1"/>
  <c r="AJ1423" i="1" s="1"/>
  <c r="AP1423" i="1" s="1"/>
  <c r="AV1423" i="1" s="1"/>
  <c r="BF1423" i="1" s="1"/>
  <c r="BH1423" i="1" s="1"/>
  <c r="M1423" i="1"/>
  <c r="S1423" i="1" s="1"/>
  <c r="Y1423" i="1" s="1"/>
  <c r="AE1423" i="1" s="1"/>
  <c r="AI1423" i="1" s="1"/>
  <c r="AO1423" i="1" s="1"/>
  <c r="AU1423" i="1" s="1"/>
  <c r="BC1423" i="1" s="1"/>
  <c r="BE1423" i="1" s="1"/>
  <c r="L1423" i="1"/>
  <c r="R1423" i="1" s="1"/>
  <c r="X1423" i="1" s="1"/>
  <c r="AD1423" i="1" s="1"/>
  <c r="AH1423" i="1" s="1"/>
  <c r="AN1423" i="1" s="1"/>
  <c r="AT1423" i="1" s="1"/>
  <c r="AZ1423" i="1" s="1"/>
  <c r="BB1423" i="1" s="1"/>
  <c r="BI1422" i="1"/>
  <c r="BI1421" i="1" s="1"/>
  <c r="AY1422" i="1"/>
  <c r="AY1421" i="1" s="1"/>
  <c r="AX1422" i="1"/>
  <c r="AW1422" i="1"/>
  <c r="AS1422" i="1"/>
  <c r="AR1422" i="1"/>
  <c r="AQ1422" i="1"/>
  <c r="AQ1421" i="1" s="1"/>
  <c r="AM1422" i="1"/>
  <c r="AM1421" i="1" s="1"/>
  <c r="AL1422" i="1"/>
  <c r="AL1421" i="1" s="1"/>
  <c r="AK1422" i="1"/>
  <c r="AK1421" i="1" s="1"/>
  <c r="AG1422" i="1"/>
  <c r="AG1421" i="1" s="1"/>
  <c r="AC1422" i="1"/>
  <c r="AC1421" i="1" s="1"/>
  <c r="AB1422" i="1"/>
  <c r="AB1421" i="1" s="1"/>
  <c r="AA1422" i="1"/>
  <c r="AA1421" i="1" s="1"/>
  <c r="W1422" i="1"/>
  <c r="W1421" i="1" s="1"/>
  <c r="V1422" i="1"/>
  <c r="V1421" i="1" s="1"/>
  <c r="U1422" i="1"/>
  <c r="U1421" i="1" s="1"/>
  <c r="Q1422" i="1"/>
  <c r="Q1421" i="1" s="1"/>
  <c r="P1422" i="1"/>
  <c r="O1422" i="1"/>
  <c r="O1421" i="1" s="1"/>
  <c r="K1422" i="1"/>
  <c r="J1422" i="1"/>
  <c r="J1421" i="1" s="1"/>
  <c r="I1422" i="1"/>
  <c r="I1421" i="1" s="1"/>
  <c r="H1422" i="1"/>
  <c r="H1421" i="1" s="1"/>
  <c r="G1422" i="1"/>
  <c r="F1422" i="1"/>
  <c r="F1421" i="1" s="1"/>
  <c r="AX1421" i="1"/>
  <c r="AW1421" i="1"/>
  <c r="AS1421" i="1"/>
  <c r="AR1421" i="1"/>
  <c r="P1421" i="1"/>
  <c r="N1420" i="1"/>
  <c r="T1420" i="1" s="1"/>
  <c r="Z1420" i="1" s="1"/>
  <c r="AF1420" i="1" s="1"/>
  <c r="AJ1420" i="1" s="1"/>
  <c r="AP1420" i="1" s="1"/>
  <c r="AV1420" i="1" s="1"/>
  <c r="BF1420" i="1" s="1"/>
  <c r="BH1420" i="1" s="1"/>
  <c r="M1420" i="1"/>
  <c r="S1420" i="1" s="1"/>
  <c r="Y1420" i="1" s="1"/>
  <c r="AE1420" i="1" s="1"/>
  <c r="AI1420" i="1" s="1"/>
  <c r="AO1420" i="1" s="1"/>
  <c r="AU1420" i="1" s="1"/>
  <c r="BC1420" i="1" s="1"/>
  <c r="BE1420" i="1" s="1"/>
  <c r="L1420" i="1"/>
  <c r="R1420" i="1" s="1"/>
  <c r="X1420" i="1" s="1"/>
  <c r="AD1420" i="1" s="1"/>
  <c r="AH1420" i="1" s="1"/>
  <c r="AN1420" i="1" s="1"/>
  <c r="AT1420" i="1" s="1"/>
  <c r="AZ1420" i="1" s="1"/>
  <c r="BB1420" i="1" s="1"/>
  <c r="BI1419" i="1"/>
  <c r="AY1419" i="1"/>
  <c r="AX1419" i="1"/>
  <c r="AW1419" i="1"/>
  <c r="AS1419" i="1"/>
  <c r="AR1419" i="1"/>
  <c r="AQ1419" i="1"/>
  <c r="AM1419" i="1"/>
  <c r="AL1419" i="1"/>
  <c r="AK1419" i="1"/>
  <c r="AG1419" i="1"/>
  <c r="AC1419" i="1"/>
  <c r="AB1419" i="1"/>
  <c r="AA1419" i="1"/>
  <c r="W1419" i="1"/>
  <c r="V1419" i="1"/>
  <c r="U1419" i="1"/>
  <c r="Q1419" i="1"/>
  <c r="P1419" i="1"/>
  <c r="O1419" i="1"/>
  <c r="K1419" i="1"/>
  <c r="J1419" i="1"/>
  <c r="I1419" i="1"/>
  <c r="H1419" i="1"/>
  <c r="G1419" i="1"/>
  <c r="F1419" i="1"/>
  <c r="N1418" i="1"/>
  <c r="T1418" i="1" s="1"/>
  <c r="Z1418" i="1" s="1"/>
  <c r="AF1418" i="1" s="1"/>
  <c r="AJ1418" i="1" s="1"/>
  <c r="AP1418" i="1" s="1"/>
  <c r="AV1418" i="1" s="1"/>
  <c r="BF1418" i="1" s="1"/>
  <c r="BH1418" i="1" s="1"/>
  <c r="M1418" i="1"/>
  <c r="S1418" i="1" s="1"/>
  <c r="Y1418" i="1" s="1"/>
  <c r="AE1418" i="1" s="1"/>
  <c r="AI1418" i="1" s="1"/>
  <c r="AO1418" i="1" s="1"/>
  <c r="AU1418" i="1" s="1"/>
  <c r="BC1418" i="1" s="1"/>
  <c r="BE1418" i="1" s="1"/>
  <c r="L1418" i="1"/>
  <c r="R1418" i="1" s="1"/>
  <c r="X1418" i="1" s="1"/>
  <c r="AD1418" i="1" s="1"/>
  <c r="AH1418" i="1" s="1"/>
  <c r="AN1418" i="1" s="1"/>
  <c r="AT1418" i="1" s="1"/>
  <c r="AZ1418" i="1" s="1"/>
  <c r="BB1418" i="1" s="1"/>
  <c r="BI1417" i="1"/>
  <c r="AY1417" i="1"/>
  <c r="AX1417" i="1"/>
  <c r="AW1417" i="1"/>
  <c r="AS1417" i="1"/>
  <c r="AR1417" i="1"/>
  <c r="AQ1417" i="1"/>
  <c r="AM1417" i="1"/>
  <c r="AL1417" i="1"/>
  <c r="AK1417" i="1"/>
  <c r="AG1417" i="1"/>
  <c r="AC1417" i="1"/>
  <c r="AB1417" i="1"/>
  <c r="AA1417" i="1"/>
  <c r="W1417" i="1"/>
  <c r="V1417" i="1"/>
  <c r="U1417" i="1"/>
  <c r="Q1417" i="1"/>
  <c r="P1417" i="1"/>
  <c r="O1417" i="1"/>
  <c r="K1417" i="1"/>
  <c r="J1417" i="1"/>
  <c r="I1417" i="1"/>
  <c r="H1417" i="1"/>
  <c r="G1417" i="1"/>
  <c r="F1417" i="1"/>
  <c r="N1415" i="1"/>
  <c r="T1415" i="1" s="1"/>
  <c r="Z1415" i="1" s="1"/>
  <c r="AF1415" i="1" s="1"/>
  <c r="AJ1415" i="1" s="1"/>
  <c r="AP1415" i="1" s="1"/>
  <c r="AV1415" i="1" s="1"/>
  <c r="BF1415" i="1" s="1"/>
  <c r="BH1415" i="1" s="1"/>
  <c r="M1415" i="1"/>
  <c r="S1415" i="1" s="1"/>
  <c r="Y1415" i="1" s="1"/>
  <c r="AE1415" i="1" s="1"/>
  <c r="AI1415" i="1" s="1"/>
  <c r="AO1415" i="1" s="1"/>
  <c r="AU1415" i="1" s="1"/>
  <c r="BC1415" i="1" s="1"/>
  <c r="BE1415" i="1" s="1"/>
  <c r="L1415" i="1"/>
  <c r="R1415" i="1" s="1"/>
  <c r="X1415" i="1" s="1"/>
  <c r="AD1415" i="1" s="1"/>
  <c r="AH1415" i="1" s="1"/>
  <c r="AN1415" i="1" s="1"/>
  <c r="AT1415" i="1" s="1"/>
  <c r="AZ1415" i="1" s="1"/>
  <c r="BB1415" i="1" s="1"/>
  <c r="BI1414" i="1"/>
  <c r="BI1413" i="1" s="1"/>
  <c r="AY1414" i="1"/>
  <c r="AY1413" i="1" s="1"/>
  <c r="AX1414" i="1"/>
  <c r="AX1413" i="1" s="1"/>
  <c r="AW1414" i="1"/>
  <c r="AW1413" i="1" s="1"/>
  <c r="AS1414" i="1"/>
  <c r="AS1413" i="1" s="1"/>
  <c r="AR1414" i="1"/>
  <c r="AR1413" i="1" s="1"/>
  <c r="AQ1414" i="1"/>
  <c r="AQ1413" i="1" s="1"/>
  <c r="AM1414" i="1"/>
  <c r="AM1413" i="1" s="1"/>
  <c r="AL1414" i="1"/>
  <c r="AL1413" i="1" s="1"/>
  <c r="AK1414" i="1"/>
  <c r="AK1413" i="1" s="1"/>
  <c r="AG1414" i="1"/>
  <c r="AG1413" i="1" s="1"/>
  <c r="AC1414" i="1"/>
  <c r="AC1413" i="1" s="1"/>
  <c r="AB1414" i="1"/>
  <c r="AB1413" i="1" s="1"/>
  <c r="AA1414" i="1"/>
  <c r="AA1413" i="1" s="1"/>
  <c r="W1414" i="1"/>
  <c r="W1413" i="1" s="1"/>
  <c r="V1414" i="1"/>
  <c r="V1413" i="1" s="1"/>
  <c r="U1414" i="1"/>
  <c r="U1413" i="1" s="1"/>
  <c r="Q1414" i="1"/>
  <c r="Q1413" i="1" s="1"/>
  <c r="P1414" i="1"/>
  <c r="P1413" i="1" s="1"/>
  <c r="O1414" i="1"/>
  <c r="O1413" i="1" s="1"/>
  <c r="K1414" i="1"/>
  <c r="K1413" i="1" s="1"/>
  <c r="J1414" i="1"/>
  <c r="I1414" i="1"/>
  <c r="H1414" i="1"/>
  <c r="H1413" i="1" s="1"/>
  <c r="G1414" i="1"/>
  <c r="G1413" i="1" s="1"/>
  <c r="F1414" i="1"/>
  <c r="F1413" i="1" s="1"/>
  <c r="N1412" i="1"/>
  <c r="T1412" i="1" s="1"/>
  <c r="Z1412" i="1" s="1"/>
  <c r="AF1412" i="1" s="1"/>
  <c r="AJ1412" i="1" s="1"/>
  <c r="AP1412" i="1" s="1"/>
  <c r="AV1412" i="1" s="1"/>
  <c r="BF1412" i="1" s="1"/>
  <c r="BH1412" i="1" s="1"/>
  <c r="M1412" i="1"/>
  <c r="S1412" i="1" s="1"/>
  <c r="Y1412" i="1" s="1"/>
  <c r="AE1412" i="1" s="1"/>
  <c r="AI1412" i="1" s="1"/>
  <c r="AO1412" i="1" s="1"/>
  <c r="AU1412" i="1" s="1"/>
  <c r="BC1412" i="1" s="1"/>
  <c r="BE1412" i="1" s="1"/>
  <c r="L1412" i="1"/>
  <c r="R1412" i="1" s="1"/>
  <c r="X1412" i="1" s="1"/>
  <c r="AD1412" i="1" s="1"/>
  <c r="AH1412" i="1" s="1"/>
  <c r="AN1412" i="1" s="1"/>
  <c r="AT1412" i="1" s="1"/>
  <c r="AZ1412" i="1" s="1"/>
  <c r="BB1412" i="1" s="1"/>
  <c r="BI1411" i="1"/>
  <c r="BI1410" i="1" s="1"/>
  <c r="AY1411" i="1"/>
  <c r="AY1410" i="1" s="1"/>
  <c r="AX1411" i="1"/>
  <c r="AW1411" i="1"/>
  <c r="AW1410" i="1" s="1"/>
  <c r="AS1411" i="1"/>
  <c r="AS1410" i="1" s="1"/>
  <c r="AR1411" i="1"/>
  <c r="AR1410" i="1" s="1"/>
  <c r="AQ1411" i="1"/>
  <c r="AQ1410" i="1" s="1"/>
  <c r="AM1411" i="1"/>
  <c r="AM1410" i="1" s="1"/>
  <c r="AL1411" i="1"/>
  <c r="AL1410" i="1" s="1"/>
  <c r="AK1411" i="1"/>
  <c r="AK1410" i="1" s="1"/>
  <c r="AG1411" i="1"/>
  <c r="AG1410" i="1" s="1"/>
  <c r="AC1411" i="1"/>
  <c r="AC1410" i="1" s="1"/>
  <c r="AB1411" i="1"/>
  <c r="AB1410" i="1" s="1"/>
  <c r="AA1411" i="1"/>
  <c r="AA1410" i="1" s="1"/>
  <c r="W1411" i="1"/>
  <c r="W1410" i="1" s="1"/>
  <c r="V1411" i="1"/>
  <c r="V1410" i="1" s="1"/>
  <c r="U1411" i="1"/>
  <c r="U1410" i="1" s="1"/>
  <c r="Q1411" i="1"/>
  <c r="Q1410" i="1" s="1"/>
  <c r="P1411" i="1"/>
  <c r="P1410" i="1" s="1"/>
  <c r="O1411" i="1"/>
  <c r="O1410" i="1" s="1"/>
  <c r="K1411" i="1"/>
  <c r="K1410" i="1" s="1"/>
  <c r="J1411" i="1"/>
  <c r="J1410" i="1" s="1"/>
  <c r="I1411" i="1"/>
  <c r="H1411" i="1"/>
  <c r="H1410" i="1" s="1"/>
  <c r="G1411" i="1"/>
  <c r="F1411" i="1"/>
  <c r="F1410" i="1" s="1"/>
  <c r="AX1410" i="1"/>
  <c r="BF1408" i="1"/>
  <c r="BH1408" i="1" s="1"/>
  <c r="BC1408" i="1"/>
  <c r="BE1408" i="1" s="1"/>
  <c r="AZ1408" i="1"/>
  <c r="BB1408" i="1" s="1"/>
  <c r="BI1407" i="1"/>
  <c r="BI1406" i="1" s="1"/>
  <c r="AY1407" i="1"/>
  <c r="AX1407" i="1"/>
  <c r="BC1407" i="1" s="1"/>
  <c r="AW1407" i="1"/>
  <c r="T1405" i="1"/>
  <c r="Z1405" i="1" s="1"/>
  <c r="AF1405" i="1" s="1"/>
  <c r="AJ1405" i="1" s="1"/>
  <c r="AP1405" i="1" s="1"/>
  <c r="AV1405" i="1" s="1"/>
  <c r="BF1405" i="1" s="1"/>
  <c r="BH1405" i="1" s="1"/>
  <c r="S1405" i="1"/>
  <c r="Y1405" i="1" s="1"/>
  <c r="AE1405" i="1" s="1"/>
  <c r="AI1405" i="1" s="1"/>
  <c r="AO1405" i="1" s="1"/>
  <c r="AU1405" i="1" s="1"/>
  <c r="BC1405" i="1" s="1"/>
  <c r="BE1405" i="1" s="1"/>
  <c r="O1405" i="1"/>
  <c r="R1405" i="1" s="1"/>
  <c r="X1405" i="1" s="1"/>
  <c r="AD1405" i="1" s="1"/>
  <c r="AH1405" i="1" s="1"/>
  <c r="AN1405" i="1" s="1"/>
  <c r="AT1405" i="1" s="1"/>
  <c r="AZ1405" i="1" s="1"/>
  <c r="BB1405" i="1" s="1"/>
  <c r="BI1404" i="1"/>
  <c r="AY1404" i="1"/>
  <c r="AX1404" i="1"/>
  <c r="AW1404" i="1"/>
  <c r="AS1404" i="1"/>
  <c r="AR1404" i="1"/>
  <c r="AQ1404" i="1"/>
  <c r="AM1404" i="1"/>
  <c r="AL1404" i="1"/>
  <c r="AK1404" i="1"/>
  <c r="AG1404" i="1"/>
  <c r="AC1404" i="1"/>
  <c r="AB1404" i="1"/>
  <c r="AA1404" i="1"/>
  <c r="W1404" i="1"/>
  <c r="V1404" i="1"/>
  <c r="U1404" i="1"/>
  <c r="Q1404" i="1"/>
  <c r="T1404" i="1" s="1"/>
  <c r="P1404" i="1"/>
  <c r="S1404" i="1" s="1"/>
  <c r="O1404" i="1"/>
  <c r="AW1403" i="1"/>
  <c r="U1403" i="1"/>
  <c r="O1403" i="1"/>
  <c r="N1403" i="1"/>
  <c r="T1403" i="1" s="1"/>
  <c r="Z1403" i="1" s="1"/>
  <c r="AF1403" i="1" s="1"/>
  <c r="AJ1403" i="1" s="1"/>
  <c r="AP1403" i="1" s="1"/>
  <c r="AV1403" i="1" s="1"/>
  <c r="BF1403" i="1" s="1"/>
  <c r="BH1403" i="1" s="1"/>
  <c r="M1403" i="1"/>
  <c r="S1403" i="1" s="1"/>
  <c r="Y1403" i="1" s="1"/>
  <c r="AE1403" i="1" s="1"/>
  <c r="AI1403" i="1" s="1"/>
  <c r="AO1403" i="1" s="1"/>
  <c r="AU1403" i="1" s="1"/>
  <c r="BC1403" i="1" s="1"/>
  <c r="BE1403" i="1" s="1"/>
  <c r="L1403" i="1"/>
  <c r="BI1402" i="1"/>
  <c r="AY1402" i="1"/>
  <c r="AX1402" i="1"/>
  <c r="AW1402" i="1"/>
  <c r="AS1402" i="1"/>
  <c r="AR1402" i="1"/>
  <c r="AQ1402" i="1"/>
  <c r="AM1402" i="1"/>
  <c r="AL1402" i="1"/>
  <c r="AK1402" i="1"/>
  <c r="AG1402" i="1"/>
  <c r="AC1402" i="1"/>
  <c r="AB1402" i="1"/>
  <c r="AA1402" i="1"/>
  <c r="AA1401" i="1" s="1"/>
  <c r="AA1400" i="1" s="1"/>
  <c r="W1402" i="1"/>
  <c r="V1402" i="1"/>
  <c r="U1402" i="1"/>
  <c r="Q1402" i="1"/>
  <c r="P1402" i="1"/>
  <c r="O1402" i="1"/>
  <c r="K1402" i="1"/>
  <c r="K1401" i="1" s="1"/>
  <c r="K1400" i="1" s="1"/>
  <c r="J1402" i="1"/>
  <c r="J1401" i="1" s="1"/>
  <c r="J1400" i="1" s="1"/>
  <c r="I1402" i="1"/>
  <c r="H1402" i="1"/>
  <c r="H1401" i="1" s="1"/>
  <c r="G1402" i="1"/>
  <c r="F1402" i="1"/>
  <c r="I1401" i="1"/>
  <c r="I1400" i="1" s="1"/>
  <c r="N1398" i="1"/>
  <c r="T1398" i="1" s="1"/>
  <c r="Z1398" i="1" s="1"/>
  <c r="AF1398" i="1" s="1"/>
  <c r="AJ1398" i="1" s="1"/>
  <c r="AP1398" i="1" s="1"/>
  <c r="AV1398" i="1" s="1"/>
  <c r="BF1398" i="1" s="1"/>
  <c r="BH1398" i="1" s="1"/>
  <c r="M1398" i="1"/>
  <c r="S1398" i="1" s="1"/>
  <c r="Y1398" i="1" s="1"/>
  <c r="AE1398" i="1" s="1"/>
  <c r="AI1398" i="1" s="1"/>
  <c r="AO1398" i="1" s="1"/>
  <c r="AU1398" i="1" s="1"/>
  <c r="BC1398" i="1" s="1"/>
  <c r="BE1398" i="1" s="1"/>
  <c r="L1398" i="1"/>
  <c r="R1398" i="1" s="1"/>
  <c r="X1398" i="1" s="1"/>
  <c r="AD1398" i="1" s="1"/>
  <c r="AH1398" i="1" s="1"/>
  <c r="AN1398" i="1" s="1"/>
  <c r="AT1398" i="1" s="1"/>
  <c r="AZ1398" i="1" s="1"/>
  <c r="BB1398" i="1" s="1"/>
  <c r="BI1397" i="1"/>
  <c r="BI1396" i="1" s="1"/>
  <c r="AY1397" i="1"/>
  <c r="AY1396" i="1" s="1"/>
  <c r="AX1397" i="1"/>
  <c r="AX1396" i="1" s="1"/>
  <c r="AW1397" i="1"/>
  <c r="AW1396" i="1" s="1"/>
  <c r="AS1397" i="1"/>
  <c r="AS1396" i="1" s="1"/>
  <c r="AR1397" i="1"/>
  <c r="AR1396" i="1" s="1"/>
  <c r="AQ1397" i="1"/>
  <c r="AQ1396" i="1" s="1"/>
  <c r="AM1397" i="1"/>
  <c r="AM1396" i="1" s="1"/>
  <c r="AL1397" i="1"/>
  <c r="AL1396" i="1" s="1"/>
  <c r="AK1397" i="1"/>
  <c r="AK1396" i="1" s="1"/>
  <c r="AG1397" i="1"/>
  <c r="AG1396" i="1" s="1"/>
  <c r="AC1397" i="1"/>
  <c r="AC1396" i="1" s="1"/>
  <c r="AB1397" i="1"/>
  <c r="AB1396" i="1" s="1"/>
  <c r="AA1397" i="1"/>
  <c r="AA1396" i="1" s="1"/>
  <c r="W1397" i="1"/>
  <c r="W1396" i="1" s="1"/>
  <c r="V1397" i="1"/>
  <c r="V1396" i="1" s="1"/>
  <c r="U1397" i="1"/>
  <c r="U1396" i="1" s="1"/>
  <c r="Q1397" i="1"/>
  <c r="Q1396" i="1" s="1"/>
  <c r="P1397" i="1"/>
  <c r="P1396" i="1" s="1"/>
  <c r="O1397" i="1"/>
  <c r="O1396" i="1" s="1"/>
  <c r="K1397" i="1"/>
  <c r="K1396" i="1" s="1"/>
  <c r="K1390" i="1" s="1"/>
  <c r="K1389" i="1" s="1"/>
  <c r="J1397" i="1"/>
  <c r="I1397" i="1"/>
  <c r="I1396" i="1" s="1"/>
  <c r="I1390" i="1" s="1"/>
  <c r="I1389" i="1" s="1"/>
  <c r="H1397" i="1"/>
  <c r="G1397" i="1"/>
  <c r="G1396" i="1" s="1"/>
  <c r="G1390" i="1" s="1"/>
  <c r="F1397" i="1"/>
  <c r="T1395" i="1"/>
  <c r="Z1395" i="1" s="1"/>
  <c r="AF1395" i="1" s="1"/>
  <c r="AJ1395" i="1" s="1"/>
  <c r="AP1395" i="1" s="1"/>
  <c r="AV1395" i="1" s="1"/>
  <c r="BF1395" i="1" s="1"/>
  <c r="S1395" i="1"/>
  <c r="Y1395" i="1" s="1"/>
  <c r="AE1395" i="1" s="1"/>
  <c r="AI1395" i="1" s="1"/>
  <c r="AO1395" i="1" s="1"/>
  <c r="AU1395" i="1" s="1"/>
  <c r="BC1395" i="1" s="1"/>
  <c r="R1395" i="1"/>
  <c r="X1395" i="1" s="1"/>
  <c r="AD1395" i="1" s="1"/>
  <c r="AH1395" i="1" s="1"/>
  <c r="AN1395" i="1" s="1"/>
  <c r="AT1395" i="1" s="1"/>
  <c r="AZ1395" i="1" s="1"/>
  <c r="BI1394" i="1"/>
  <c r="AY1394" i="1"/>
  <c r="AX1394" i="1"/>
  <c r="AW1394" i="1"/>
  <c r="AS1394" i="1"/>
  <c r="AR1394" i="1"/>
  <c r="AQ1394" i="1"/>
  <c r="AM1394" i="1"/>
  <c r="AL1394" i="1"/>
  <c r="AK1394" i="1"/>
  <c r="AG1394" i="1"/>
  <c r="AC1394" i="1"/>
  <c r="AB1394" i="1"/>
  <c r="AA1394" i="1"/>
  <c r="W1394" i="1"/>
  <c r="V1394" i="1"/>
  <c r="U1394" i="1"/>
  <c r="Q1394" i="1"/>
  <c r="T1394" i="1" s="1"/>
  <c r="P1394" i="1"/>
  <c r="S1394" i="1" s="1"/>
  <c r="O1394" i="1"/>
  <c r="R1394" i="1" s="1"/>
  <c r="T1393" i="1"/>
  <c r="Z1393" i="1" s="1"/>
  <c r="AF1393" i="1" s="1"/>
  <c r="AJ1393" i="1" s="1"/>
  <c r="AP1393" i="1" s="1"/>
  <c r="AV1393" i="1" s="1"/>
  <c r="BF1393" i="1" s="1"/>
  <c r="S1393" i="1"/>
  <c r="Y1393" i="1" s="1"/>
  <c r="AE1393" i="1" s="1"/>
  <c r="AI1393" i="1" s="1"/>
  <c r="AO1393" i="1" s="1"/>
  <c r="AU1393" i="1" s="1"/>
  <c r="BC1393" i="1" s="1"/>
  <c r="R1393" i="1"/>
  <c r="X1393" i="1" s="1"/>
  <c r="AD1393" i="1" s="1"/>
  <c r="AH1393" i="1" s="1"/>
  <c r="AN1393" i="1" s="1"/>
  <c r="AT1393" i="1" s="1"/>
  <c r="AZ1393" i="1" s="1"/>
  <c r="BI1392" i="1"/>
  <c r="AY1392" i="1"/>
  <c r="AX1392" i="1"/>
  <c r="AW1392" i="1"/>
  <c r="AS1392" i="1"/>
  <c r="AR1392" i="1"/>
  <c r="AQ1392" i="1"/>
  <c r="AM1392" i="1"/>
  <c r="AL1392" i="1"/>
  <c r="AK1392" i="1"/>
  <c r="AG1392" i="1"/>
  <c r="AC1392" i="1"/>
  <c r="AB1392" i="1"/>
  <c r="AA1392" i="1"/>
  <c r="W1392" i="1"/>
  <c r="V1392" i="1"/>
  <c r="U1392" i="1"/>
  <c r="Q1392" i="1"/>
  <c r="T1392" i="1" s="1"/>
  <c r="P1392" i="1"/>
  <c r="S1392" i="1" s="1"/>
  <c r="O1392" i="1"/>
  <c r="R1392" i="1" s="1"/>
  <c r="N1388" i="1"/>
  <c r="T1388" i="1" s="1"/>
  <c r="Z1388" i="1" s="1"/>
  <c r="AF1388" i="1" s="1"/>
  <c r="AJ1388" i="1" s="1"/>
  <c r="AP1388" i="1" s="1"/>
  <c r="AV1388" i="1" s="1"/>
  <c r="BF1388" i="1" s="1"/>
  <c r="BH1388" i="1" s="1"/>
  <c r="M1388" i="1"/>
  <c r="S1388" i="1" s="1"/>
  <c r="Y1388" i="1" s="1"/>
  <c r="AE1388" i="1" s="1"/>
  <c r="AI1388" i="1" s="1"/>
  <c r="AO1388" i="1" s="1"/>
  <c r="AU1388" i="1" s="1"/>
  <c r="BC1388" i="1" s="1"/>
  <c r="BE1388" i="1" s="1"/>
  <c r="L1388" i="1"/>
  <c r="R1388" i="1" s="1"/>
  <c r="X1388" i="1" s="1"/>
  <c r="AD1388" i="1" s="1"/>
  <c r="AH1388" i="1" s="1"/>
  <c r="AN1388" i="1" s="1"/>
  <c r="AT1388" i="1" s="1"/>
  <c r="AZ1388" i="1" s="1"/>
  <c r="BB1388" i="1" s="1"/>
  <c r="BI1387" i="1"/>
  <c r="BI1386" i="1" s="1"/>
  <c r="BI1385" i="1" s="1"/>
  <c r="BI1384" i="1" s="1"/>
  <c r="AY1387" i="1"/>
  <c r="AY1386" i="1" s="1"/>
  <c r="AY1385" i="1" s="1"/>
  <c r="AY1384" i="1" s="1"/>
  <c r="AX1387" i="1"/>
  <c r="AW1387" i="1"/>
  <c r="AS1387" i="1"/>
  <c r="AR1387" i="1"/>
  <c r="AQ1387" i="1"/>
  <c r="AQ1386" i="1" s="1"/>
  <c r="AQ1385" i="1" s="1"/>
  <c r="AQ1384" i="1" s="1"/>
  <c r="AM1387" i="1"/>
  <c r="AM1386" i="1" s="1"/>
  <c r="AM1385" i="1" s="1"/>
  <c r="AM1384" i="1" s="1"/>
  <c r="AL1387" i="1"/>
  <c r="AL1386" i="1" s="1"/>
  <c r="AL1385" i="1" s="1"/>
  <c r="AL1384" i="1" s="1"/>
  <c r="AK1387" i="1"/>
  <c r="AK1386" i="1" s="1"/>
  <c r="AK1385" i="1" s="1"/>
  <c r="AK1384" i="1" s="1"/>
  <c r="AG1387" i="1"/>
  <c r="AG1386" i="1" s="1"/>
  <c r="AG1385" i="1" s="1"/>
  <c r="AG1384" i="1" s="1"/>
  <c r="AC1387" i="1"/>
  <c r="AC1386" i="1" s="1"/>
  <c r="AC1385" i="1" s="1"/>
  <c r="AC1384" i="1" s="1"/>
  <c r="AB1387" i="1"/>
  <c r="AB1386" i="1" s="1"/>
  <c r="AB1385" i="1" s="1"/>
  <c r="AB1384" i="1" s="1"/>
  <c r="AA1387" i="1"/>
  <c r="AA1386" i="1" s="1"/>
  <c r="AA1385" i="1" s="1"/>
  <c r="AA1384" i="1" s="1"/>
  <c r="W1387" i="1"/>
  <c r="W1386" i="1" s="1"/>
  <c r="W1385" i="1" s="1"/>
  <c r="W1384" i="1" s="1"/>
  <c r="V1387" i="1"/>
  <c r="V1386" i="1" s="1"/>
  <c r="V1385" i="1" s="1"/>
  <c r="V1384" i="1" s="1"/>
  <c r="U1387" i="1"/>
  <c r="U1386" i="1" s="1"/>
  <c r="U1385" i="1" s="1"/>
  <c r="U1384" i="1" s="1"/>
  <c r="Q1387" i="1"/>
  <c r="Q1386" i="1" s="1"/>
  <c r="Q1385" i="1" s="1"/>
  <c r="Q1384" i="1" s="1"/>
  <c r="P1387" i="1"/>
  <c r="P1386" i="1" s="1"/>
  <c r="P1385" i="1" s="1"/>
  <c r="P1384" i="1" s="1"/>
  <c r="O1387" i="1"/>
  <c r="O1386" i="1" s="1"/>
  <c r="O1385" i="1" s="1"/>
  <c r="O1384" i="1" s="1"/>
  <c r="K1387" i="1"/>
  <c r="K1386" i="1" s="1"/>
  <c r="K1385" i="1" s="1"/>
  <c r="J1387" i="1"/>
  <c r="J1386" i="1" s="1"/>
  <c r="J1385" i="1" s="1"/>
  <c r="J1384" i="1" s="1"/>
  <c r="I1387" i="1"/>
  <c r="I1386" i="1" s="1"/>
  <c r="I1385" i="1" s="1"/>
  <c r="I1384" i="1" s="1"/>
  <c r="H1387" i="1"/>
  <c r="G1387" i="1"/>
  <c r="F1387" i="1"/>
  <c r="F1386" i="1" s="1"/>
  <c r="AX1386" i="1"/>
  <c r="AX1385" i="1" s="1"/>
  <c r="AX1384" i="1" s="1"/>
  <c r="AW1386" i="1"/>
  <c r="AW1385" i="1" s="1"/>
  <c r="AW1384" i="1" s="1"/>
  <c r="AS1386" i="1"/>
  <c r="AS1385" i="1" s="1"/>
  <c r="AS1384" i="1" s="1"/>
  <c r="AR1386" i="1"/>
  <c r="AR1385" i="1" s="1"/>
  <c r="AR1384" i="1" s="1"/>
  <c r="N1382" i="1"/>
  <c r="T1382" i="1" s="1"/>
  <c r="Z1382" i="1" s="1"/>
  <c r="AF1382" i="1" s="1"/>
  <c r="AJ1382" i="1" s="1"/>
  <c r="AP1382" i="1" s="1"/>
  <c r="AV1382" i="1" s="1"/>
  <c r="BF1382" i="1" s="1"/>
  <c r="BH1382" i="1" s="1"/>
  <c r="M1382" i="1"/>
  <c r="S1382" i="1" s="1"/>
  <c r="Y1382" i="1" s="1"/>
  <c r="AE1382" i="1" s="1"/>
  <c r="AI1382" i="1" s="1"/>
  <c r="AO1382" i="1" s="1"/>
  <c r="AU1382" i="1" s="1"/>
  <c r="BC1382" i="1" s="1"/>
  <c r="BE1382" i="1" s="1"/>
  <c r="L1382" i="1"/>
  <c r="R1382" i="1" s="1"/>
  <c r="X1382" i="1" s="1"/>
  <c r="AD1382" i="1" s="1"/>
  <c r="AH1382" i="1" s="1"/>
  <c r="AN1382" i="1" s="1"/>
  <c r="AT1382" i="1" s="1"/>
  <c r="AZ1382" i="1" s="1"/>
  <c r="BB1382" i="1" s="1"/>
  <c r="BI1381" i="1"/>
  <c r="AY1381" i="1"/>
  <c r="AX1381" i="1"/>
  <c r="AW1381" i="1"/>
  <c r="AS1381" i="1"/>
  <c r="AR1381" i="1"/>
  <c r="AQ1381" i="1"/>
  <c r="AM1381" i="1"/>
  <c r="AL1381" i="1"/>
  <c r="AK1381" i="1"/>
  <c r="AG1381" i="1"/>
  <c r="AC1381" i="1"/>
  <c r="AB1381" i="1"/>
  <c r="AA1381" i="1"/>
  <c r="W1381" i="1"/>
  <c r="V1381" i="1"/>
  <c r="U1381" i="1"/>
  <c r="Q1381" i="1"/>
  <c r="P1381" i="1"/>
  <c r="O1381" i="1"/>
  <c r="K1381" i="1"/>
  <c r="J1381" i="1"/>
  <c r="I1381" i="1"/>
  <c r="H1381" i="1"/>
  <c r="G1381" i="1"/>
  <c r="F1381" i="1"/>
  <c r="N1380" i="1"/>
  <c r="T1380" i="1" s="1"/>
  <c r="Z1380" i="1" s="1"/>
  <c r="AF1380" i="1" s="1"/>
  <c r="AJ1380" i="1" s="1"/>
  <c r="AP1380" i="1" s="1"/>
  <c r="AV1380" i="1" s="1"/>
  <c r="BF1380" i="1" s="1"/>
  <c r="BH1380" i="1" s="1"/>
  <c r="M1380" i="1"/>
  <c r="S1380" i="1" s="1"/>
  <c r="Y1380" i="1" s="1"/>
  <c r="AE1380" i="1" s="1"/>
  <c r="AI1380" i="1" s="1"/>
  <c r="AO1380" i="1" s="1"/>
  <c r="AU1380" i="1" s="1"/>
  <c r="BC1380" i="1" s="1"/>
  <c r="BE1380" i="1" s="1"/>
  <c r="L1380" i="1"/>
  <c r="R1380" i="1" s="1"/>
  <c r="X1380" i="1" s="1"/>
  <c r="AD1380" i="1" s="1"/>
  <c r="AH1380" i="1" s="1"/>
  <c r="AN1380" i="1" s="1"/>
  <c r="AT1380" i="1" s="1"/>
  <c r="AZ1380" i="1" s="1"/>
  <c r="BB1380" i="1" s="1"/>
  <c r="BI1379" i="1"/>
  <c r="AY1379" i="1"/>
  <c r="AX1379" i="1"/>
  <c r="AW1379" i="1"/>
  <c r="AS1379" i="1"/>
  <c r="AR1379" i="1"/>
  <c r="AQ1379" i="1"/>
  <c r="AM1379" i="1"/>
  <c r="AL1379" i="1"/>
  <c r="AK1379" i="1"/>
  <c r="AG1379" i="1"/>
  <c r="AC1379" i="1"/>
  <c r="AB1379" i="1"/>
  <c r="AA1379" i="1"/>
  <c r="W1379" i="1"/>
  <c r="V1379" i="1"/>
  <c r="U1379" i="1"/>
  <c r="Q1379" i="1"/>
  <c r="P1379" i="1"/>
  <c r="O1379" i="1"/>
  <c r="K1379" i="1"/>
  <c r="J1379" i="1"/>
  <c r="I1379" i="1"/>
  <c r="H1379" i="1"/>
  <c r="G1379" i="1"/>
  <c r="F1379" i="1"/>
  <c r="N1377" i="1"/>
  <c r="T1377" i="1" s="1"/>
  <c r="Z1377" i="1" s="1"/>
  <c r="AF1377" i="1" s="1"/>
  <c r="AJ1377" i="1" s="1"/>
  <c r="AP1377" i="1" s="1"/>
  <c r="AV1377" i="1" s="1"/>
  <c r="BF1377" i="1" s="1"/>
  <c r="BH1377" i="1" s="1"/>
  <c r="M1377" i="1"/>
  <c r="S1377" i="1" s="1"/>
  <c r="Y1377" i="1" s="1"/>
  <c r="AE1377" i="1" s="1"/>
  <c r="AI1377" i="1" s="1"/>
  <c r="AO1377" i="1" s="1"/>
  <c r="AU1377" i="1" s="1"/>
  <c r="BC1377" i="1" s="1"/>
  <c r="BE1377" i="1" s="1"/>
  <c r="L1377" i="1"/>
  <c r="R1377" i="1" s="1"/>
  <c r="X1377" i="1" s="1"/>
  <c r="AD1377" i="1" s="1"/>
  <c r="AH1377" i="1" s="1"/>
  <c r="AN1377" i="1" s="1"/>
  <c r="AT1377" i="1" s="1"/>
  <c r="AZ1377" i="1" s="1"/>
  <c r="BB1377" i="1" s="1"/>
  <c r="BI1376" i="1"/>
  <c r="AY1376" i="1"/>
  <c r="AX1376" i="1"/>
  <c r="AW1376" i="1"/>
  <c r="AS1376" i="1"/>
  <c r="AR1376" i="1"/>
  <c r="AQ1376" i="1"/>
  <c r="AM1376" i="1"/>
  <c r="AL1376" i="1"/>
  <c r="AK1376" i="1"/>
  <c r="AG1376" i="1"/>
  <c r="AC1376" i="1"/>
  <c r="AB1376" i="1"/>
  <c r="AA1376" i="1"/>
  <c r="W1376" i="1"/>
  <c r="V1376" i="1"/>
  <c r="U1376" i="1"/>
  <c r="Q1376" i="1"/>
  <c r="P1376" i="1"/>
  <c r="O1376" i="1"/>
  <c r="K1376" i="1"/>
  <c r="J1376" i="1"/>
  <c r="I1376" i="1"/>
  <c r="H1376" i="1"/>
  <c r="G1376" i="1"/>
  <c r="F1376" i="1"/>
  <c r="N1375" i="1"/>
  <c r="T1375" i="1" s="1"/>
  <c r="Z1375" i="1" s="1"/>
  <c r="AF1375" i="1" s="1"/>
  <c r="AJ1375" i="1" s="1"/>
  <c r="AP1375" i="1" s="1"/>
  <c r="AV1375" i="1" s="1"/>
  <c r="BF1375" i="1" s="1"/>
  <c r="BH1375" i="1" s="1"/>
  <c r="M1375" i="1"/>
  <c r="S1375" i="1" s="1"/>
  <c r="Y1375" i="1" s="1"/>
  <c r="AE1375" i="1" s="1"/>
  <c r="AI1375" i="1" s="1"/>
  <c r="AO1375" i="1" s="1"/>
  <c r="AU1375" i="1" s="1"/>
  <c r="BC1375" i="1" s="1"/>
  <c r="BE1375" i="1" s="1"/>
  <c r="L1375" i="1"/>
  <c r="R1375" i="1" s="1"/>
  <c r="X1375" i="1" s="1"/>
  <c r="AD1375" i="1" s="1"/>
  <c r="AH1375" i="1" s="1"/>
  <c r="AN1375" i="1" s="1"/>
  <c r="AT1375" i="1" s="1"/>
  <c r="AZ1375" i="1" s="1"/>
  <c r="BB1375" i="1" s="1"/>
  <c r="BI1374" i="1"/>
  <c r="AY1374" i="1"/>
  <c r="AX1374" i="1"/>
  <c r="AW1374" i="1"/>
  <c r="AS1374" i="1"/>
  <c r="AR1374" i="1"/>
  <c r="AQ1374" i="1"/>
  <c r="AM1374" i="1"/>
  <c r="AL1374" i="1"/>
  <c r="AK1374" i="1"/>
  <c r="AG1374" i="1"/>
  <c r="AC1374" i="1"/>
  <c r="AB1374" i="1"/>
  <c r="AA1374" i="1"/>
  <c r="W1374" i="1"/>
  <c r="V1374" i="1"/>
  <c r="U1374" i="1"/>
  <c r="Q1374" i="1"/>
  <c r="P1374" i="1"/>
  <c r="O1374" i="1"/>
  <c r="K1374" i="1"/>
  <c r="J1374" i="1"/>
  <c r="I1374" i="1"/>
  <c r="H1374" i="1"/>
  <c r="G1374" i="1"/>
  <c r="F1374" i="1"/>
  <c r="T1371" i="1"/>
  <c r="Z1371" i="1" s="1"/>
  <c r="AF1371" i="1" s="1"/>
  <c r="AJ1371" i="1" s="1"/>
  <c r="AP1371" i="1" s="1"/>
  <c r="AV1371" i="1" s="1"/>
  <c r="BF1371" i="1" s="1"/>
  <c r="BH1371" i="1" s="1"/>
  <c r="S1371" i="1"/>
  <c r="Y1371" i="1" s="1"/>
  <c r="AE1371" i="1" s="1"/>
  <c r="AI1371" i="1" s="1"/>
  <c r="AO1371" i="1" s="1"/>
  <c r="AU1371" i="1" s="1"/>
  <c r="BC1371" i="1" s="1"/>
  <c r="BE1371" i="1" s="1"/>
  <c r="R1371" i="1"/>
  <c r="X1371" i="1" s="1"/>
  <c r="AD1371" i="1" s="1"/>
  <c r="AH1371" i="1" s="1"/>
  <c r="AN1371" i="1" s="1"/>
  <c r="AT1371" i="1" s="1"/>
  <c r="AZ1371" i="1" s="1"/>
  <c r="BB1371" i="1" s="1"/>
  <c r="BI1370" i="1"/>
  <c r="AY1370" i="1"/>
  <c r="AX1370" i="1"/>
  <c r="AX1369" i="1" s="1"/>
  <c r="AW1370" i="1"/>
  <c r="AW1369" i="1" s="1"/>
  <c r="AS1370" i="1"/>
  <c r="AS1369" i="1" s="1"/>
  <c r="AR1370" i="1"/>
  <c r="AR1369" i="1" s="1"/>
  <c r="AQ1370" i="1"/>
  <c r="AQ1369" i="1" s="1"/>
  <c r="AM1370" i="1"/>
  <c r="AM1369" i="1" s="1"/>
  <c r="AL1370" i="1"/>
  <c r="AL1369" i="1" s="1"/>
  <c r="AK1370" i="1"/>
  <c r="AK1369" i="1" s="1"/>
  <c r="AG1370" i="1"/>
  <c r="AG1369" i="1" s="1"/>
  <c r="AC1370" i="1"/>
  <c r="AC1369" i="1" s="1"/>
  <c r="AB1370" i="1"/>
  <c r="AB1369" i="1" s="1"/>
  <c r="AA1370" i="1"/>
  <c r="AA1369" i="1" s="1"/>
  <c r="W1370" i="1"/>
  <c r="W1369" i="1" s="1"/>
  <c r="V1370" i="1"/>
  <c r="V1369" i="1" s="1"/>
  <c r="U1370" i="1"/>
  <c r="U1369" i="1" s="1"/>
  <c r="Q1370" i="1"/>
  <c r="P1370" i="1"/>
  <c r="S1370" i="1" s="1"/>
  <c r="O1370" i="1"/>
  <c r="R1370" i="1" s="1"/>
  <c r="BI1369" i="1"/>
  <c r="AY1369" i="1"/>
  <c r="N1368" i="1"/>
  <c r="T1368" i="1" s="1"/>
  <c r="Z1368" i="1" s="1"/>
  <c r="AF1368" i="1" s="1"/>
  <c r="AJ1368" i="1" s="1"/>
  <c r="AP1368" i="1" s="1"/>
  <c r="AV1368" i="1" s="1"/>
  <c r="BF1368" i="1" s="1"/>
  <c r="BH1368" i="1" s="1"/>
  <c r="M1368" i="1"/>
  <c r="S1368" i="1" s="1"/>
  <c r="Y1368" i="1" s="1"/>
  <c r="AE1368" i="1" s="1"/>
  <c r="AI1368" i="1" s="1"/>
  <c r="AO1368" i="1" s="1"/>
  <c r="AU1368" i="1" s="1"/>
  <c r="BC1368" i="1" s="1"/>
  <c r="BE1368" i="1" s="1"/>
  <c r="L1368" i="1"/>
  <c r="R1368" i="1" s="1"/>
  <c r="X1368" i="1" s="1"/>
  <c r="AD1368" i="1" s="1"/>
  <c r="AH1368" i="1" s="1"/>
  <c r="AN1368" i="1" s="1"/>
  <c r="AT1368" i="1" s="1"/>
  <c r="AZ1368" i="1" s="1"/>
  <c r="BB1368" i="1" s="1"/>
  <c r="BI1367" i="1"/>
  <c r="AY1367" i="1"/>
  <c r="AX1367" i="1"/>
  <c r="AW1367" i="1"/>
  <c r="AS1367" i="1"/>
  <c r="AR1367" i="1"/>
  <c r="AQ1367" i="1"/>
  <c r="AM1367" i="1"/>
  <c r="AL1367" i="1"/>
  <c r="AK1367" i="1"/>
  <c r="AG1367" i="1"/>
  <c r="AC1367" i="1"/>
  <c r="AB1367" i="1"/>
  <c r="AA1367" i="1"/>
  <c r="W1367" i="1"/>
  <c r="V1367" i="1"/>
  <c r="U1367" i="1"/>
  <c r="Q1367" i="1"/>
  <c r="P1367" i="1"/>
  <c r="O1367" i="1"/>
  <c r="K1367" i="1"/>
  <c r="J1367" i="1"/>
  <c r="I1367" i="1"/>
  <c r="H1367" i="1"/>
  <c r="G1367" i="1"/>
  <c r="F1367" i="1"/>
  <c r="N1366" i="1"/>
  <c r="T1366" i="1" s="1"/>
  <c r="Z1366" i="1" s="1"/>
  <c r="AF1366" i="1" s="1"/>
  <c r="AJ1366" i="1" s="1"/>
  <c r="AP1366" i="1" s="1"/>
  <c r="AV1366" i="1" s="1"/>
  <c r="BF1366" i="1" s="1"/>
  <c r="BH1366" i="1" s="1"/>
  <c r="M1366" i="1"/>
  <c r="S1366" i="1" s="1"/>
  <c r="Y1366" i="1" s="1"/>
  <c r="AE1366" i="1" s="1"/>
  <c r="AI1366" i="1" s="1"/>
  <c r="AO1366" i="1" s="1"/>
  <c r="AU1366" i="1" s="1"/>
  <c r="BC1366" i="1" s="1"/>
  <c r="BE1366" i="1" s="1"/>
  <c r="L1366" i="1"/>
  <c r="R1366" i="1" s="1"/>
  <c r="X1366" i="1" s="1"/>
  <c r="AD1366" i="1" s="1"/>
  <c r="AH1366" i="1" s="1"/>
  <c r="AN1366" i="1" s="1"/>
  <c r="AT1366" i="1" s="1"/>
  <c r="AZ1366" i="1" s="1"/>
  <c r="BB1366" i="1" s="1"/>
  <c r="BI1365" i="1"/>
  <c r="AY1365" i="1"/>
  <c r="AX1365" i="1"/>
  <c r="AW1365" i="1"/>
  <c r="AS1365" i="1"/>
  <c r="AR1365" i="1"/>
  <c r="AQ1365" i="1"/>
  <c r="AM1365" i="1"/>
  <c r="AL1365" i="1"/>
  <c r="AK1365" i="1"/>
  <c r="AG1365" i="1"/>
  <c r="AC1365" i="1"/>
  <c r="AB1365" i="1"/>
  <c r="AA1365" i="1"/>
  <c r="W1365" i="1"/>
  <c r="V1365" i="1"/>
  <c r="U1365" i="1"/>
  <c r="Q1365" i="1"/>
  <c r="P1365" i="1"/>
  <c r="O1365" i="1"/>
  <c r="K1365" i="1"/>
  <c r="J1365" i="1"/>
  <c r="I1365" i="1"/>
  <c r="H1365" i="1"/>
  <c r="G1365" i="1"/>
  <c r="F1365" i="1"/>
  <c r="N1363" i="1"/>
  <c r="T1363" i="1" s="1"/>
  <c r="Z1363" i="1" s="1"/>
  <c r="AF1363" i="1" s="1"/>
  <c r="AJ1363" i="1" s="1"/>
  <c r="AP1363" i="1" s="1"/>
  <c r="AV1363" i="1" s="1"/>
  <c r="BF1363" i="1" s="1"/>
  <c r="BH1363" i="1" s="1"/>
  <c r="M1363" i="1"/>
  <c r="S1363" i="1" s="1"/>
  <c r="Y1363" i="1" s="1"/>
  <c r="AE1363" i="1" s="1"/>
  <c r="AI1363" i="1" s="1"/>
  <c r="AO1363" i="1" s="1"/>
  <c r="AU1363" i="1" s="1"/>
  <c r="BC1363" i="1" s="1"/>
  <c r="BE1363" i="1" s="1"/>
  <c r="L1363" i="1"/>
  <c r="R1363" i="1" s="1"/>
  <c r="X1363" i="1" s="1"/>
  <c r="AD1363" i="1" s="1"/>
  <c r="AH1363" i="1" s="1"/>
  <c r="AN1363" i="1" s="1"/>
  <c r="AT1363" i="1" s="1"/>
  <c r="AZ1363" i="1" s="1"/>
  <c r="BB1363" i="1" s="1"/>
  <c r="BI1362" i="1"/>
  <c r="BI1361" i="1" s="1"/>
  <c r="AY1362" i="1"/>
  <c r="AY1361" i="1" s="1"/>
  <c r="AX1362" i="1"/>
  <c r="AX1361" i="1" s="1"/>
  <c r="AW1362" i="1"/>
  <c r="AW1361" i="1" s="1"/>
  <c r="AS1362" i="1"/>
  <c r="AS1361" i="1" s="1"/>
  <c r="AR1362" i="1"/>
  <c r="AR1361" i="1" s="1"/>
  <c r="AQ1362" i="1"/>
  <c r="AQ1361" i="1" s="1"/>
  <c r="AM1362" i="1"/>
  <c r="AM1361" i="1" s="1"/>
  <c r="AL1362" i="1"/>
  <c r="AL1361" i="1" s="1"/>
  <c r="AK1362" i="1"/>
  <c r="AK1361" i="1" s="1"/>
  <c r="AG1362" i="1"/>
  <c r="AG1361" i="1" s="1"/>
  <c r="AC1362" i="1"/>
  <c r="AC1361" i="1" s="1"/>
  <c r="AB1362" i="1"/>
  <c r="AB1361" i="1" s="1"/>
  <c r="AA1362" i="1"/>
  <c r="AA1361" i="1" s="1"/>
  <c r="W1362" i="1"/>
  <c r="W1361" i="1" s="1"/>
  <c r="V1362" i="1"/>
  <c r="V1361" i="1" s="1"/>
  <c r="U1362" i="1"/>
  <c r="U1361" i="1" s="1"/>
  <c r="Q1362" i="1"/>
  <c r="Q1361" i="1" s="1"/>
  <c r="P1362" i="1"/>
  <c r="P1361" i="1" s="1"/>
  <c r="O1362" i="1"/>
  <c r="O1361" i="1" s="1"/>
  <c r="K1362" i="1"/>
  <c r="N1362" i="1" s="1"/>
  <c r="J1362" i="1"/>
  <c r="I1362" i="1"/>
  <c r="L1362" i="1" s="1"/>
  <c r="AW1360" i="1"/>
  <c r="N1360" i="1"/>
  <c r="T1360" i="1" s="1"/>
  <c r="Z1360" i="1" s="1"/>
  <c r="AF1360" i="1" s="1"/>
  <c r="AJ1360" i="1" s="1"/>
  <c r="AP1360" i="1" s="1"/>
  <c r="AV1360" i="1" s="1"/>
  <c r="BF1360" i="1" s="1"/>
  <c r="BH1360" i="1" s="1"/>
  <c r="M1360" i="1"/>
  <c r="S1360" i="1" s="1"/>
  <c r="Y1360" i="1" s="1"/>
  <c r="AE1360" i="1" s="1"/>
  <c r="AI1360" i="1" s="1"/>
  <c r="AO1360" i="1" s="1"/>
  <c r="AU1360" i="1" s="1"/>
  <c r="BC1360" i="1" s="1"/>
  <c r="BE1360" i="1" s="1"/>
  <c r="L1360" i="1"/>
  <c r="R1360" i="1" s="1"/>
  <c r="X1360" i="1" s="1"/>
  <c r="AD1360" i="1" s="1"/>
  <c r="AH1360" i="1" s="1"/>
  <c r="AN1360" i="1" s="1"/>
  <c r="AT1360" i="1" s="1"/>
  <c r="AZ1360" i="1" s="1"/>
  <c r="BB1360" i="1" s="1"/>
  <c r="BI1359" i="1"/>
  <c r="BI1358" i="1" s="1"/>
  <c r="AY1359" i="1"/>
  <c r="AY1358" i="1" s="1"/>
  <c r="AX1359" i="1"/>
  <c r="AW1359" i="1"/>
  <c r="AS1359" i="1"/>
  <c r="AR1359" i="1"/>
  <c r="AQ1359" i="1"/>
  <c r="AQ1358" i="1" s="1"/>
  <c r="AM1359" i="1"/>
  <c r="AM1358" i="1" s="1"/>
  <c r="AL1359" i="1"/>
  <c r="AL1358" i="1" s="1"/>
  <c r="AK1359" i="1"/>
  <c r="AK1358" i="1" s="1"/>
  <c r="AG1359" i="1"/>
  <c r="AG1358" i="1" s="1"/>
  <c r="AC1359" i="1"/>
  <c r="AC1358" i="1" s="1"/>
  <c r="AB1359" i="1"/>
  <c r="AB1358" i="1" s="1"/>
  <c r="AA1359" i="1"/>
  <c r="AA1358" i="1" s="1"/>
  <c r="W1359" i="1"/>
  <c r="W1358" i="1" s="1"/>
  <c r="V1359" i="1"/>
  <c r="V1358" i="1" s="1"/>
  <c r="U1359" i="1"/>
  <c r="U1358" i="1" s="1"/>
  <c r="Q1359" i="1"/>
  <c r="Q1358" i="1" s="1"/>
  <c r="P1359" i="1"/>
  <c r="P1358" i="1" s="1"/>
  <c r="O1359" i="1"/>
  <c r="O1358" i="1" s="1"/>
  <c r="K1359" i="1"/>
  <c r="K1358" i="1" s="1"/>
  <c r="J1359" i="1"/>
  <c r="J1358" i="1" s="1"/>
  <c r="I1359" i="1"/>
  <c r="I1358" i="1" s="1"/>
  <c r="H1359" i="1"/>
  <c r="H1358" i="1" s="1"/>
  <c r="G1359" i="1"/>
  <c r="F1359" i="1"/>
  <c r="AX1358" i="1"/>
  <c r="AW1358" i="1"/>
  <c r="AS1358" i="1"/>
  <c r="AR1358" i="1"/>
  <c r="N1357" i="1"/>
  <c r="T1357" i="1" s="1"/>
  <c r="Z1357" i="1" s="1"/>
  <c r="AF1357" i="1" s="1"/>
  <c r="AJ1357" i="1" s="1"/>
  <c r="AP1357" i="1" s="1"/>
  <c r="AV1357" i="1" s="1"/>
  <c r="BF1357" i="1" s="1"/>
  <c r="BH1357" i="1" s="1"/>
  <c r="M1357" i="1"/>
  <c r="S1357" i="1" s="1"/>
  <c r="Y1357" i="1" s="1"/>
  <c r="AE1357" i="1" s="1"/>
  <c r="AI1357" i="1" s="1"/>
  <c r="AO1357" i="1" s="1"/>
  <c r="AU1357" i="1" s="1"/>
  <c r="BC1357" i="1" s="1"/>
  <c r="BE1357" i="1" s="1"/>
  <c r="L1357" i="1"/>
  <c r="R1357" i="1" s="1"/>
  <c r="X1357" i="1" s="1"/>
  <c r="AD1357" i="1" s="1"/>
  <c r="AH1357" i="1" s="1"/>
  <c r="AN1357" i="1" s="1"/>
  <c r="AT1357" i="1" s="1"/>
  <c r="AZ1357" i="1" s="1"/>
  <c r="BB1357" i="1" s="1"/>
  <c r="BI1356" i="1"/>
  <c r="AY1356" i="1"/>
  <c r="AX1356" i="1"/>
  <c r="AW1356" i="1"/>
  <c r="AS1356" i="1"/>
  <c r="AR1356" i="1"/>
  <c r="AQ1356" i="1"/>
  <c r="AM1356" i="1"/>
  <c r="AL1356" i="1"/>
  <c r="AK1356" i="1"/>
  <c r="AG1356" i="1"/>
  <c r="AC1356" i="1"/>
  <c r="AB1356" i="1"/>
  <c r="AA1356" i="1"/>
  <c r="W1356" i="1"/>
  <c r="V1356" i="1"/>
  <c r="U1356" i="1"/>
  <c r="Q1356" i="1"/>
  <c r="P1356" i="1"/>
  <c r="O1356" i="1"/>
  <c r="K1356" i="1"/>
  <c r="J1356" i="1"/>
  <c r="I1356" i="1"/>
  <c r="H1356" i="1"/>
  <c r="G1356" i="1"/>
  <c r="F1356" i="1"/>
  <c r="N1355" i="1"/>
  <c r="T1355" i="1" s="1"/>
  <c r="Z1355" i="1" s="1"/>
  <c r="AF1355" i="1" s="1"/>
  <c r="AJ1355" i="1" s="1"/>
  <c r="AP1355" i="1" s="1"/>
  <c r="AV1355" i="1" s="1"/>
  <c r="BF1355" i="1" s="1"/>
  <c r="BH1355" i="1" s="1"/>
  <c r="M1355" i="1"/>
  <c r="S1355" i="1" s="1"/>
  <c r="Y1355" i="1" s="1"/>
  <c r="AE1355" i="1" s="1"/>
  <c r="AI1355" i="1" s="1"/>
  <c r="AO1355" i="1" s="1"/>
  <c r="AU1355" i="1" s="1"/>
  <c r="BC1355" i="1" s="1"/>
  <c r="BE1355" i="1" s="1"/>
  <c r="L1355" i="1"/>
  <c r="R1355" i="1" s="1"/>
  <c r="X1355" i="1" s="1"/>
  <c r="AD1355" i="1" s="1"/>
  <c r="AH1355" i="1" s="1"/>
  <c r="AN1355" i="1" s="1"/>
  <c r="AT1355" i="1" s="1"/>
  <c r="AZ1355" i="1" s="1"/>
  <c r="BB1355" i="1" s="1"/>
  <c r="BI1354" i="1"/>
  <c r="AY1354" i="1"/>
  <c r="AX1354" i="1"/>
  <c r="AW1354" i="1"/>
  <c r="AS1354" i="1"/>
  <c r="AR1354" i="1"/>
  <c r="AQ1354" i="1"/>
  <c r="AM1354" i="1"/>
  <c r="AL1354" i="1"/>
  <c r="AK1354" i="1"/>
  <c r="AG1354" i="1"/>
  <c r="AC1354" i="1"/>
  <c r="AB1354" i="1"/>
  <c r="AA1354" i="1"/>
  <c r="W1354" i="1"/>
  <c r="V1354" i="1"/>
  <c r="U1354" i="1"/>
  <c r="Q1354" i="1"/>
  <c r="P1354" i="1"/>
  <c r="O1354" i="1"/>
  <c r="K1354" i="1"/>
  <c r="J1354" i="1"/>
  <c r="I1354" i="1"/>
  <c r="H1354" i="1"/>
  <c r="G1354" i="1"/>
  <c r="F1354" i="1"/>
  <c r="N1353" i="1"/>
  <c r="T1353" i="1" s="1"/>
  <c r="Z1353" i="1" s="1"/>
  <c r="AF1353" i="1" s="1"/>
  <c r="AJ1353" i="1" s="1"/>
  <c r="AP1353" i="1" s="1"/>
  <c r="AV1353" i="1" s="1"/>
  <c r="BF1353" i="1" s="1"/>
  <c r="BH1353" i="1" s="1"/>
  <c r="M1353" i="1"/>
  <c r="S1353" i="1" s="1"/>
  <c r="Y1353" i="1" s="1"/>
  <c r="AE1353" i="1" s="1"/>
  <c r="AI1353" i="1" s="1"/>
  <c r="AO1353" i="1" s="1"/>
  <c r="AU1353" i="1" s="1"/>
  <c r="BC1353" i="1" s="1"/>
  <c r="BE1353" i="1" s="1"/>
  <c r="L1353" i="1"/>
  <c r="R1353" i="1" s="1"/>
  <c r="X1353" i="1" s="1"/>
  <c r="AD1353" i="1" s="1"/>
  <c r="AH1353" i="1" s="1"/>
  <c r="AN1353" i="1" s="1"/>
  <c r="AT1353" i="1" s="1"/>
  <c r="AZ1353" i="1" s="1"/>
  <c r="BB1353" i="1" s="1"/>
  <c r="BI1352" i="1"/>
  <c r="AY1352" i="1"/>
  <c r="AX1352" i="1"/>
  <c r="AW1352" i="1"/>
  <c r="AS1352" i="1"/>
  <c r="AR1352" i="1"/>
  <c r="AQ1352" i="1"/>
  <c r="AM1352" i="1"/>
  <c r="AL1352" i="1"/>
  <c r="AK1352" i="1"/>
  <c r="AG1352" i="1"/>
  <c r="AC1352" i="1"/>
  <c r="AB1352" i="1"/>
  <c r="AA1352" i="1"/>
  <c r="W1352" i="1"/>
  <c r="V1352" i="1"/>
  <c r="U1352" i="1"/>
  <c r="Q1352" i="1"/>
  <c r="P1352" i="1"/>
  <c r="O1352" i="1"/>
  <c r="K1352" i="1"/>
  <c r="J1352" i="1"/>
  <c r="I1352" i="1"/>
  <c r="H1352" i="1"/>
  <c r="G1352" i="1"/>
  <c r="F1352" i="1"/>
  <c r="N1349" i="1"/>
  <c r="T1349" i="1" s="1"/>
  <c r="Z1349" i="1" s="1"/>
  <c r="AF1349" i="1" s="1"/>
  <c r="AJ1349" i="1" s="1"/>
  <c r="AP1349" i="1" s="1"/>
  <c r="AV1349" i="1" s="1"/>
  <c r="BF1349" i="1" s="1"/>
  <c r="BH1349" i="1" s="1"/>
  <c r="M1349" i="1"/>
  <c r="S1349" i="1" s="1"/>
  <c r="Y1349" i="1" s="1"/>
  <c r="AE1349" i="1" s="1"/>
  <c r="AI1349" i="1" s="1"/>
  <c r="AO1349" i="1" s="1"/>
  <c r="AU1349" i="1" s="1"/>
  <c r="BC1349" i="1" s="1"/>
  <c r="BE1349" i="1" s="1"/>
  <c r="L1349" i="1"/>
  <c r="R1349" i="1" s="1"/>
  <c r="X1349" i="1" s="1"/>
  <c r="AD1349" i="1" s="1"/>
  <c r="AH1349" i="1" s="1"/>
  <c r="AN1349" i="1" s="1"/>
  <c r="AT1349" i="1" s="1"/>
  <c r="AZ1349" i="1" s="1"/>
  <c r="BB1349" i="1" s="1"/>
  <c r="BI1348" i="1"/>
  <c r="BI1347" i="1" s="1"/>
  <c r="AY1348" i="1"/>
  <c r="AY1347" i="1" s="1"/>
  <c r="AX1348" i="1"/>
  <c r="AW1348" i="1"/>
  <c r="AS1348" i="1"/>
  <c r="AS1347" i="1" s="1"/>
  <c r="AR1348" i="1"/>
  <c r="AR1347" i="1" s="1"/>
  <c r="AQ1348" i="1"/>
  <c r="AQ1347" i="1" s="1"/>
  <c r="AM1348" i="1"/>
  <c r="AM1347" i="1" s="1"/>
  <c r="AL1348" i="1"/>
  <c r="AL1347" i="1" s="1"/>
  <c r="AK1348" i="1"/>
  <c r="AK1347" i="1" s="1"/>
  <c r="AG1348" i="1"/>
  <c r="AG1347" i="1" s="1"/>
  <c r="AC1348" i="1"/>
  <c r="AC1347" i="1" s="1"/>
  <c r="AB1348" i="1"/>
  <c r="AB1347" i="1" s="1"/>
  <c r="AA1348" i="1"/>
  <c r="AA1347" i="1" s="1"/>
  <c r="W1348" i="1"/>
  <c r="W1347" i="1" s="1"/>
  <c r="V1348" i="1"/>
  <c r="V1347" i="1" s="1"/>
  <c r="U1348" i="1"/>
  <c r="U1347" i="1" s="1"/>
  <c r="Q1348" i="1"/>
  <c r="Q1347" i="1" s="1"/>
  <c r="P1348" i="1"/>
  <c r="P1347" i="1" s="1"/>
  <c r="O1348" i="1"/>
  <c r="O1347" i="1" s="1"/>
  <c r="K1348" i="1"/>
  <c r="K1347" i="1" s="1"/>
  <c r="J1348" i="1"/>
  <c r="J1347" i="1" s="1"/>
  <c r="I1348" i="1"/>
  <c r="I1347" i="1" s="1"/>
  <c r="H1348" i="1"/>
  <c r="H1347" i="1" s="1"/>
  <c r="G1348" i="1"/>
  <c r="F1348" i="1"/>
  <c r="AX1347" i="1"/>
  <c r="AW1347" i="1"/>
  <c r="N1346" i="1"/>
  <c r="T1346" i="1" s="1"/>
  <c r="Z1346" i="1" s="1"/>
  <c r="AF1346" i="1" s="1"/>
  <c r="AJ1346" i="1" s="1"/>
  <c r="AP1346" i="1" s="1"/>
  <c r="AV1346" i="1" s="1"/>
  <c r="BF1346" i="1" s="1"/>
  <c r="BH1346" i="1" s="1"/>
  <c r="M1346" i="1"/>
  <c r="S1346" i="1" s="1"/>
  <c r="Y1346" i="1" s="1"/>
  <c r="AE1346" i="1" s="1"/>
  <c r="AI1346" i="1" s="1"/>
  <c r="AO1346" i="1" s="1"/>
  <c r="AU1346" i="1" s="1"/>
  <c r="BC1346" i="1" s="1"/>
  <c r="BE1346" i="1" s="1"/>
  <c r="L1346" i="1"/>
  <c r="R1346" i="1" s="1"/>
  <c r="X1346" i="1" s="1"/>
  <c r="AD1346" i="1" s="1"/>
  <c r="AH1346" i="1" s="1"/>
  <c r="AN1346" i="1" s="1"/>
  <c r="AT1346" i="1" s="1"/>
  <c r="AZ1346" i="1" s="1"/>
  <c r="BB1346" i="1" s="1"/>
  <c r="BI1345" i="1"/>
  <c r="AY1345" i="1"/>
  <c r="AX1345" i="1"/>
  <c r="AW1345" i="1"/>
  <c r="AS1345" i="1"/>
  <c r="AR1345" i="1"/>
  <c r="AQ1345" i="1"/>
  <c r="AM1345" i="1"/>
  <c r="AL1345" i="1"/>
  <c r="AK1345" i="1"/>
  <c r="AG1345" i="1"/>
  <c r="AC1345" i="1"/>
  <c r="AB1345" i="1"/>
  <c r="AA1345" i="1"/>
  <c r="W1345" i="1"/>
  <c r="V1345" i="1"/>
  <c r="U1345" i="1"/>
  <c r="Q1345" i="1"/>
  <c r="P1345" i="1"/>
  <c r="O1345" i="1"/>
  <c r="K1345" i="1"/>
  <c r="J1345" i="1"/>
  <c r="I1345" i="1"/>
  <c r="H1345" i="1"/>
  <c r="G1345" i="1"/>
  <c r="F1345" i="1"/>
  <c r="N1344" i="1"/>
  <c r="T1344" i="1" s="1"/>
  <c r="Z1344" i="1" s="1"/>
  <c r="AF1344" i="1" s="1"/>
  <c r="AJ1344" i="1" s="1"/>
  <c r="AP1344" i="1" s="1"/>
  <c r="AV1344" i="1" s="1"/>
  <c r="BF1344" i="1" s="1"/>
  <c r="BH1344" i="1" s="1"/>
  <c r="M1344" i="1"/>
  <c r="S1344" i="1" s="1"/>
  <c r="Y1344" i="1" s="1"/>
  <c r="AE1344" i="1" s="1"/>
  <c r="AI1344" i="1" s="1"/>
  <c r="AO1344" i="1" s="1"/>
  <c r="AU1344" i="1" s="1"/>
  <c r="BC1344" i="1" s="1"/>
  <c r="BE1344" i="1" s="1"/>
  <c r="L1344" i="1"/>
  <c r="R1344" i="1" s="1"/>
  <c r="X1344" i="1" s="1"/>
  <c r="AD1344" i="1" s="1"/>
  <c r="AH1344" i="1" s="1"/>
  <c r="AN1344" i="1" s="1"/>
  <c r="AT1344" i="1" s="1"/>
  <c r="AZ1344" i="1" s="1"/>
  <c r="BB1344" i="1" s="1"/>
  <c r="BI1343" i="1"/>
  <c r="AY1343" i="1"/>
  <c r="AX1343" i="1"/>
  <c r="AW1343" i="1"/>
  <c r="AS1343" i="1"/>
  <c r="AR1343" i="1"/>
  <c r="AQ1343" i="1"/>
  <c r="AM1343" i="1"/>
  <c r="AL1343" i="1"/>
  <c r="AK1343" i="1"/>
  <c r="AG1343" i="1"/>
  <c r="AC1343" i="1"/>
  <c r="AB1343" i="1"/>
  <c r="AA1343" i="1"/>
  <c r="W1343" i="1"/>
  <c r="V1343" i="1"/>
  <c r="U1343" i="1"/>
  <c r="Q1343" i="1"/>
  <c r="P1343" i="1"/>
  <c r="O1343" i="1"/>
  <c r="K1343" i="1"/>
  <c r="J1343" i="1"/>
  <c r="I1343" i="1"/>
  <c r="H1343" i="1"/>
  <c r="G1343" i="1"/>
  <c r="F1343" i="1"/>
  <c r="N1342" i="1"/>
  <c r="T1342" i="1" s="1"/>
  <c r="Z1342" i="1" s="1"/>
  <c r="AF1342" i="1" s="1"/>
  <c r="AJ1342" i="1" s="1"/>
  <c r="AP1342" i="1" s="1"/>
  <c r="AV1342" i="1" s="1"/>
  <c r="BF1342" i="1" s="1"/>
  <c r="BH1342" i="1" s="1"/>
  <c r="M1342" i="1"/>
  <c r="S1342" i="1" s="1"/>
  <c r="Y1342" i="1" s="1"/>
  <c r="AE1342" i="1" s="1"/>
  <c r="AI1342" i="1" s="1"/>
  <c r="AO1342" i="1" s="1"/>
  <c r="AU1342" i="1" s="1"/>
  <c r="BC1342" i="1" s="1"/>
  <c r="BE1342" i="1" s="1"/>
  <c r="L1342" i="1"/>
  <c r="R1342" i="1" s="1"/>
  <c r="X1342" i="1" s="1"/>
  <c r="AD1342" i="1" s="1"/>
  <c r="AH1342" i="1" s="1"/>
  <c r="AN1342" i="1" s="1"/>
  <c r="AT1342" i="1" s="1"/>
  <c r="AZ1342" i="1" s="1"/>
  <c r="BB1342" i="1" s="1"/>
  <c r="BI1341" i="1"/>
  <c r="AY1341" i="1"/>
  <c r="AX1341" i="1"/>
  <c r="AW1341" i="1"/>
  <c r="AS1341" i="1"/>
  <c r="AR1341" i="1"/>
  <c r="AQ1341" i="1"/>
  <c r="AM1341" i="1"/>
  <c r="AL1341" i="1"/>
  <c r="AK1341" i="1"/>
  <c r="AG1341" i="1"/>
  <c r="AC1341" i="1"/>
  <c r="AB1341" i="1"/>
  <c r="AA1341" i="1"/>
  <c r="W1341" i="1"/>
  <c r="V1341" i="1"/>
  <c r="U1341" i="1"/>
  <c r="Q1341" i="1"/>
  <c r="P1341" i="1"/>
  <c r="O1341" i="1"/>
  <c r="K1341" i="1"/>
  <c r="J1341" i="1"/>
  <c r="I1341" i="1"/>
  <c r="H1341" i="1"/>
  <c r="G1341" i="1"/>
  <c r="F1341" i="1"/>
  <c r="H1338" i="1"/>
  <c r="N1338" i="1" s="1"/>
  <c r="T1338" i="1" s="1"/>
  <c r="Z1338" i="1" s="1"/>
  <c r="AF1338" i="1" s="1"/>
  <c r="AJ1338" i="1" s="1"/>
  <c r="AP1338" i="1" s="1"/>
  <c r="AV1338" i="1" s="1"/>
  <c r="BF1338" i="1" s="1"/>
  <c r="BH1338" i="1" s="1"/>
  <c r="G1338" i="1"/>
  <c r="M1338" i="1" s="1"/>
  <c r="S1338" i="1" s="1"/>
  <c r="Y1338" i="1" s="1"/>
  <c r="AE1338" i="1" s="1"/>
  <c r="AI1338" i="1" s="1"/>
  <c r="AO1338" i="1" s="1"/>
  <c r="AU1338" i="1" s="1"/>
  <c r="BC1338" i="1" s="1"/>
  <c r="BE1338" i="1" s="1"/>
  <c r="F1338" i="1"/>
  <c r="L1338" i="1" s="1"/>
  <c r="R1338" i="1" s="1"/>
  <c r="X1338" i="1" s="1"/>
  <c r="AD1338" i="1" s="1"/>
  <c r="AH1338" i="1" s="1"/>
  <c r="AN1338" i="1" s="1"/>
  <c r="AT1338" i="1" s="1"/>
  <c r="AZ1338" i="1" s="1"/>
  <c r="BB1338" i="1" s="1"/>
  <c r="BI1337" i="1"/>
  <c r="BI1336" i="1" s="1"/>
  <c r="AY1337" i="1"/>
  <c r="AY1336" i="1" s="1"/>
  <c r="AX1337" i="1"/>
  <c r="AX1336" i="1" s="1"/>
  <c r="AW1337" i="1"/>
  <c r="AS1337" i="1"/>
  <c r="AS1336" i="1" s="1"/>
  <c r="AR1337" i="1"/>
  <c r="AR1336" i="1" s="1"/>
  <c r="AQ1337" i="1"/>
  <c r="AQ1336" i="1" s="1"/>
  <c r="AM1337" i="1"/>
  <c r="AM1336" i="1" s="1"/>
  <c r="AL1337" i="1"/>
  <c r="AL1336" i="1" s="1"/>
  <c r="AK1337" i="1"/>
  <c r="AK1336" i="1" s="1"/>
  <c r="AG1337" i="1"/>
  <c r="AG1336" i="1" s="1"/>
  <c r="AC1337" i="1"/>
  <c r="AC1336" i="1" s="1"/>
  <c r="AB1337" i="1"/>
  <c r="AB1336" i="1" s="1"/>
  <c r="AA1337" i="1"/>
  <c r="AA1336" i="1" s="1"/>
  <c r="W1337" i="1"/>
  <c r="W1336" i="1" s="1"/>
  <c r="V1337" i="1"/>
  <c r="V1336" i="1" s="1"/>
  <c r="U1337" i="1"/>
  <c r="U1336" i="1" s="1"/>
  <c r="Q1337" i="1"/>
  <c r="Q1336" i="1" s="1"/>
  <c r="P1337" i="1"/>
  <c r="P1336" i="1" s="1"/>
  <c r="O1337" i="1"/>
  <c r="O1336" i="1" s="1"/>
  <c r="K1337" i="1"/>
  <c r="K1336" i="1" s="1"/>
  <c r="J1337" i="1"/>
  <c r="J1336" i="1" s="1"/>
  <c r="I1337" i="1"/>
  <c r="I1336" i="1" s="1"/>
  <c r="H1337" i="1"/>
  <c r="H1336" i="1" s="1"/>
  <c r="G1337" i="1"/>
  <c r="AW1336" i="1"/>
  <c r="N1335" i="1"/>
  <c r="T1335" i="1" s="1"/>
  <c r="Z1335" i="1" s="1"/>
  <c r="AF1335" i="1" s="1"/>
  <c r="AJ1335" i="1" s="1"/>
  <c r="AP1335" i="1" s="1"/>
  <c r="AV1335" i="1" s="1"/>
  <c r="BF1335" i="1" s="1"/>
  <c r="BH1335" i="1" s="1"/>
  <c r="M1335" i="1"/>
  <c r="S1335" i="1" s="1"/>
  <c r="Y1335" i="1" s="1"/>
  <c r="AE1335" i="1" s="1"/>
  <c r="AI1335" i="1" s="1"/>
  <c r="AO1335" i="1" s="1"/>
  <c r="AU1335" i="1" s="1"/>
  <c r="BC1335" i="1" s="1"/>
  <c r="BE1335" i="1" s="1"/>
  <c r="L1335" i="1"/>
  <c r="R1335" i="1" s="1"/>
  <c r="X1335" i="1" s="1"/>
  <c r="AD1335" i="1" s="1"/>
  <c r="AH1335" i="1" s="1"/>
  <c r="AN1335" i="1" s="1"/>
  <c r="AT1335" i="1" s="1"/>
  <c r="AZ1335" i="1" s="1"/>
  <c r="BB1335" i="1" s="1"/>
  <c r="BI1334" i="1"/>
  <c r="BI1333" i="1" s="1"/>
  <c r="AY1334" i="1"/>
  <c r="AY1333" i="1" s="1"/>
  <c r="AX1334" i="1"/>
  <c r="AW1334" i="1"/>
  <c r="AS1334" i="1"/>
  <c r="AS1333" i="1" s="1"/>
  <c r="AR1334" i="1"/>
  <c r="AR1333" i="1" s="1"/>
  <c r="AQ1334" i="1"/>
  <c r="AQ1333" i="1" s="1"/>
  <c r="AM1334" i="1"/>
  <c r="AM1333" i="1" s="1"/>
  <c r="AL1334" i="1"/>
  <c r="AL1333" i="1" s="1"/>
  <c r="AK1334" i="1"/>
  <c r="AK1333" i="1" s="1"/>
  <c r="AG1334" i="1"/>
  <c r="AG1333" i="1" s="1"/>
  <c r="AC1334" i="1"/>
  <c r="AC1333" i="1" s="1"/>
  <c r="AB1334" i="1"/>
  <c r="AB1333" i="1" s="1"/>
  <c r="AA1334" i="1"/>
  <c r="AA1333" i="1" s="1"/>
  <c r="W1334" i="1"/>
  <c r="W1333" i="1" s="1"/>
  <c r="V1334" i="1"/>
  <c r="V1333" i="1" s="1"/>
  <c r="U1334" i="1"/>
  <c r="U1333" i="1" s="1"/>
  <c r="Q1334" i="1"/>
  <c r="Q1333" i="1" s="1"/>
  <c r="P1334" i="1"/>
  <c r="P1333" i="1" s="1"/>
  <c r="O1334" i="1"/>
  <c r="O1333" i="1" s="1"/>
  <c r="K1334" i="1"/>
  <c r="K1333" i="1" s="1"/>
  <c r="J1334" i="1"/>
  <c r="J1333" i="1" s="1"/>
  <c r="I1334" i="1"/>
  <c r="I1333" i="1" s="1"/>
  <c r="H1334" i="1"/>
  <c r="G1334" i="1"/>
  <c r="G1333" i="1" s="1"/>
  <c r="F1334" i="1"/>
  <c r="F1333" i="1" s="1"/>
  <c r="AX1333" i="1"/>
  <c r="AW1333" i="1"/>
  <c r="N1332" i="1"/>
  <c r="T1332" i="1" s="1"/>
  <c r="Z1332" i="1" s="1"/>
  <c r="AF1332" i="1" s="1"/>
  <c r="AJ1332" i="1" s="1"/>
  <c r="AP1332" i="1" s="1"/>
  <c r="AV1332" i="1" s="1"/>
  <c r="BF1332" i="1" s="1"/>
  <c r="BH1332" i="1" s="1"/>
  <c r="M1332" i="1"/>
  <c r="S1332" i="1" s="1"/>
  <c r="Y1332" i="1" s="1"/>
  <c r="AE1332" i="1" s="1"/>
  <c r="AI1332" i="1" s="1"/>
  <c r="AO1332" i="1" s="1"/>
  <c r="AU1332" i="1" s="1"/>
  <c r="BC1332" i="1" s="1"/>
  <c r="BE1332" i="1" s="1"/>
  <c r="L1332" i="1"/>
  <c r="R1332" i="1" s="1"/>
  <c r="X1332" i="1" s="1"/>
  <c r="AD1332" i="1" s="1"/>
  <c r="AH1332" i="1" s="1"/>
  <c r="AN1332" i="1" s="1"/>
  <c r="AT1332" i="1" s="1"/>
  <c r="AZ1332" i="1" s="1"/>
  <c r="BB1332" i="1" s="1"/>
  <c r="BI1331" i="1"/>
  <c r="AY1331" i="1"/>
  <c r="AX1331" i="1"/>
  <c r="AW1331" i="1"/>
  <c r="AS1331" i="1"/>
  <c r="AR1331" i="1"/>
  <c r="AQ1331" i="1"/>
  <c r="AM1331" i="1"/>
  <c r="AL1331" i="1"/>
  <c r="AK1331" i="1"/>
  <c r="AG1331" i="1"/>
  <c r="AC1331" i="1"/>
  <c r="AB1331" i="1"/>
  <c r="AA1331" i="1"/>
  <c r="W1331" i="1"/>
  <c r="V1331" i="1"/>
  <c r="U1331" i="1"/>
  <c r="Q1331" i="1"/>
  <c r="P1331" i="1"/>
  <c r="O1331" i="1"/>
  <c r="K1331" i="1"/>
  <c r="J1331" i="1"/>
  <c r="I1331" i="1"/>
  <c r="H1331" i="1"/>
  <c r="G1331" i="1"/>
  <c r="F1331" i="1"/>
  <c r="O1330" i="1"/>
  <c r="N1330" i="1"/>
  <c r="T1330" i="1" s="1"/>
  <c r="Z1330" i="1" s="1"/>
  <c r="AF1330" i="1" s="1"/>
  <c r="AJ1330" i="1" s="1"/>
  <c r="AP1330" i="1" s="1"/>
  <c r="AV1330" i="1" s="1"/>
  <c r="BF1330" i="1" s="1"/>
  <c r="BH1330" i="1" s="1"/>
  <c r="M1330" i="1"/>
  <c r="S1330" i="1" s="1"/>
  <c r="Y1330" i="1" s="1"/>
  <c r="AE1330" i="1" s="1"/>
  <c r="AI1330" i="1" s="1"/>
  <c r="AO1330" i="1" s="1"/>
  <c r="AU1330" i="1" s="1"/>
  <c r="BC1330" i="1" s="1"/>
  <c r="BE1330" i="1" s="1"/>
  <c r="L1330" i="1"/>
  <c r="R1330" i="1" s="1"/>
  <c r="X1330" i="1" s="1"/>
  <c r="AD1330" i="1" s="1"/>
  <c r="AH1330" i="1" s="1"/>
  <c r="AN1330" i="1" s="1"/>
  <c r="AT1330" i="1" s="1"/>
  <c r="AZ1330" i="1" s="1"/>
  <c r="BB1330" i="1" s="1"/>
  <c r="BI1329" i="1"/>
  <c r="AY1329" i="1"/>
  <c r="AX1329" i="1"/>
  <c r="AW1329" i="1"/>
  <c r="AS1329" i="1"/>
  <c r="AR1329" i="1"/>
  <c r="AQ1329" i="1"/>
  <c r="AM1329" i="1"/>
  <c r="AL1329" i="1"/>
  <c r="AK1329" i="1"/>
  <c r="AG1329" i="1"/>
  <c r="AC1329" i="1"/>
  <c r="AB1329" i="1"/>
  <c r="AA1329" i="1"/>
  <c r="W1329" i="1"/>
  <c r="V1329" i="1"/>
  <c r="U1329" i="1"/>
  <c r="Q1329" i="1"/>
  <c r="P1329" i="1"/>
  <c r="O1329" i="1"/>
  <c r="K1329" i="1"/>
  <c r="J1329" i="1"/>
  <c r="I1329" i="1"/>
  <c r="H1329" i="1"/>
  <c r="G1329" i="1"/>
  <c r="F1329" i="1"/>
  <c r="N1328" i="1"/>
  <c r="T1328" i="1" s="1"/>
  <c r="Z1328" i="1" s="1"/>
  <c r="AF1328" i="1" s="1"/>
  <c r="AJ1328" i="1" s="1"/>
  <c r="AP1328" i="1" s="1"/>
  <c r="AV1328" i="1" s="1"/>
  <c r="BF1328" i="1" s="1"/>
  <c r="BH1328" i="1" s="1"/>
  <c r="M1328" i="1"/>
  <c r="S1328" i="1" s="1"/>
  <c r="Y1328" i="1" s="1"/>
  <c r="AE1328" i="1" s="1"/>
  <c r="AI1328" i="1" s="1"/>
  <c r="AO1328" i="1" s="1"/>
  <c r="AU1328" i="1" s="1"/>
  <c r="BC1328" i="1" s="1"/>
  <c r="BE1328" i="1" s="1"/>
  <c r="L1328" i="1"/>
  <c r="R1328" i="1" s="1"/>
  <c r="X1328" i="1" s="1"/>
  <c r="AD1328" i="1" s="1"/>
  <c r="AH1328" i="1" s="1"/>
  <c r="AN1328" i="1" s="1"/>
  <c r="AT1328" i="1" s="1"/>
  <c r="AZ1328" i="1" s="1"/>
  <c r="BB1328" i="1" s="1"/>
  <c r="BI1327" i="1"/>
  <c r="AY1327" i="1"/>
  <c r="AX1327" i="1"/>
  <c r="AW1327" i="1"/>
  <c r="AS1327" i="1"/>
  <c r="AR1327" i="1"/>
  <c r="AQ1327" i="1"/>
  <c r="AM1327" i="1"/>
  <c r="AL1327" i="1"/>
  <c r="AK1327" i="1"/>
  <c r="AG1327" i="1"/>
  <c r="AC1327" i="1"/>
  <c r="AB1327" i="1"/>
  <c r="AA1327" i="1"/>
  <c r="W1327" i="1"/>
  <c r="V1327" i="1"/>
  <c r="U1327" i="1"/>
  <c r="Q1327" i="1"/>
  <c r="P1327" i="1"/>
  <c r="O1327" i="1"/>
  <c r="K1327" i="1"/>
  <c r="J1327" i="1"/>
  <c r="I1327" i="1"/>
  <c r="H1327" i="1"/>
  <c r="G1327" i="1"/>
  <c r="F1327" i="1"/>
  <c r="N1324" i="1"/>
  <c r="T1324" i="1" s="1"/>
  <c r="Z1324" i="1" s="1"/>
  <c r="AF1324" i="1" s="1"/>
  <c r="AJ1324" i="1" s="1"/>
  <c r="AP1324" i="1" s="1"/>
  <c r="AV1324" i="1" s="1"/>
  <c r="BF1324" i="1" s="1"/>
  <c r="BH1324" i="1" s="1"/>
  <c r="H1324" i="1"/>
  <c r="G1324" i="1"/>
  <c r="M1324" i="1" s="1"/>
  <c r="S1324" i="1" s="1"/>
  <c r="Y1324" i="1" s="1"/>
  <c r="AE1324" i="1" s="1"/>
  <c r="AI1324" i="1" s="1"/>
  <c r="AO1324" i="1" s="1"/>
  <c r="AU1324" i="1" s="1"/>
  <c r="BC1324" i="1" s="1"/>
  <c r="BE1324" i="1" s="1"/>
  <c r="F1324" i="1"/>
  <c r="L1324" i="1" s="1"/>
  <c r="R1324" i="1" s="1"/>
  <c r="X1324" i="1" s="1"/>
  <c r="AD1324" i="1" s="1"/>
  <c r="AH1324" i="1" s="1"/>
  <c r="AN1324" i="1" s="1"/>
  <c r="AT1324" i="1" s="1"/>
  <c r="AZ1324" i="1" s="1"/>
  <c r="BB1324" i="1" s="1"/>
  <c r="BI1323" i="1"/>
  <c r="BI1322" i="1" s="1"/>
  <c r="AY1323" i="1"/>
  <c r="AY1322" i="1" s="1"/>
  <c r="AX1323" i="1"/>
  <c r="AX1322" i="1" s="1"/>
  <c r="AW1323" i="1"/>
  <c r="AW1322" i="1" s="1"/>
  <c r="AS1323" i="1"/>
  <c r="AS1322" i="1" s="1"/>
  <c r="AR1323" i="1"/>
  <c r="AR1322" i="1" s="1"/>
  <c r="AQ1323" i="1"/>
  <c r="AQ1322" i="1" s="1"/>
  <c r="AM1323" i="1"/>
  <c r="AM1322" i="1" s="1"/>
  <c r="AL1323" i="1"/>
  <c r="AL1322" i="1" s="1"/>
  <c r="AK1323" i="1"/>
  <c r="AK1322" i="1" s="1"/>
  <c r="AG1323" i="1"/>
  <c r="AG1322" i="1" s="1"/>
  <c r="AC1323" i="1"/>
  <c r="AC1322" i="1" s="1"/>
  <c r="AB1323" i="1"/>
  <c r="AB1322" i="1" s="1"/>
  <c r="AA1323" i="1"/>
  <c r="AA1322" i="1" s="1"/>
  <c r="W1323" i="1"/>
  <c r="W1322" i="1" s="1"/>
  <c r="V1323" i="1"/>
  <c r="V1322" i="1" s="1"/>
  <c r="U1323" i="1"/>
  <c r="U1322" i="1" s="1"/>
  <c r="Q1323" i="1"/>
  <c r="Q1322" i="1" s="1"/>
  <c r="P1323" i="1"/>
  <c r="P1322" i="1" s="1"/>
  <c r="O1323" i="1"/>
  <c r="O1322" i="1" s="1"/>
  <c r="K1323" i="1"/>
  <c r="K1322" i="1" s="1"/>
  <c r="J1323" i="1"/>
  <c r="J1322" i="1" s="1"/>
  <c r="I1323" i="1"/>
  <c r="I1322" i="1" s="1"/>
  <c r="H1323" i="1"/>
  <c r="G1323" i="1"/>
  <c r="N1321" i="1"/>
  <c r="T1321" i="1" s="1"/>
  <c r="Z1321" i="1" s="1"/>
  <c r="AF1321" i="1" s="1"/>
  <c r="AJ1321" i="1" s="1"/>
  <c r="AP1321" i="1" s="1"/>
  <c r="AV1321" i="1" s="1"/>
  <c r="BF1321" i="1" s="1"/>
  <c r="BH1321" i="1" s="1"/>
  <c r="M1321" i="1"/>
  <c r="S1321" i="1" s="1"/>
  <c r="Y1321" i="1" s="1"/>
  <c r="AE1321" i="1" s="1"/>
  <c r="AI1321" i="1" s="1"/>
  <c r="AO1321" i="1" s="1"/>
  <c r="AU1321" i="1" s="1"/>
  <c r="BC1321" i="1" s="1"/>
  <c r="BE1321" i="1" s="1"/>
  <c r="L1321" i="1"/>
  <c r="R1321" i="1" s="1"/>
  <c r="X1321" i="1" s="1"/>
  <c r="AD1321" i="1" s="1"/>
  <c r="AH1321" i="1" s="1"/>
  <c r="AN1321" i="1" s="1"/>
  <c r="AT1321" i="1" s="1"/>
  <c r="AZ1321" i="1" s="1"/>
  <c r="BB1321" i="1" s="1"/>
  <c r="BI1320" i="1"/>
  <c r="AY1320" i="1"/>
  <c r="AX1320" i="1"/>
  <c r="AW1320" i="1"/>
  <c r="AS1320" i="1"/>
  <c r="AR1320" i="1"/>
  <c r="AQ1320" i="1"/>
  <c r="AM1320" i="1"/>
  <c r="AL1320" i="1"/>
  <c r="AK1320" i="1"/>
  <c r="AG1320" i="1"/>
  <c r="AC1320" i="1"/>
  <c r="AB1320" i="1"/>
  <c r="AA1320" i="1"/>
  <c r="W1320" i="1"/>
  <c r="V1320" i="1"/>
  <c r="U1320" i="1"/>
  <c r="Q1320" i="1"/>
  <c r="P1320" i="1"/>
  <c r="O1320" i="1"/>
  <c r="K1320" i="1"/>
  <c r="J1320" i="1"/>
  <c r="I1320" i="1"/>
  <c r="H1320" i="1"/>
  <c r="G1320" i="1"/>
  <c r="F1320" i="1"/>
  <c r="N1319" i="1"/>
  <c r="T1319" i="1" s="1"/>
  <c r="Z1319" i="1" s="1"/>
  <c r="AF1319" i="1" s="1"/>
  <c r="AJ1319" i="1" s="1"/>
  <c r="AP1319" i="1" s="1"/>
  <c r="AV1319" i="1" s="1"/>
  <c r="BF1319" i="1" s="1"/>
  <c r="BH1319" i="1" s="1"/>
  <c r="M1319" i="1"/>
  <c r="S1319" i="1" s="1"/>
  <c r="Y1319" i="1" s="1"/>
  <c r="AE1319" i="1" s="1"/>
  <c r="AI1319" i="1" s="1"/>
  <c r="AO1319" i="1" s="1"/>
  <c r="AU1319" i="1" s="1"/>
  <c r="BC1319" i="1" s="1"/>
  <c r="BE1319" i="1" s="1"/>
  <c r="L1319" i="1"/>
  <c r="R1319" i="1" s="1"/>
  <c r="X1319" i="1" s="1"/>
  <c r="AD1319" i="1" s="1"/>
  <c r="AH1319" i="1" s="1"/>
  <c r="AN1319" i="1" s="1"/>
  <c r="AT1319" i="1" s="1"/>
  <c r="AZ1319" i="1" s="1"/>
  <c r="BB1319" i="1" s="1"/>
  <c r="BI1318" i="1"/>
  <c r="AY1318" i="1"/>
  <c r="AX1318" i="1"/>
  <c r="AW1318" i="1"/>
  <c r="AS1318" i="1"/>
  <c r="AR1318" i="1"/>
  <c r="AQ1318" i="1"/>
  <c r="AM1318" i="1"/>
  <c r="AL1318" i="1"/>
  <c r="AK1318" i="1"/>
  <c r="AG1318" i="1"/>
  <c r="AC1318" i="1"/>
  <c r="AB1318" i="1"/>
  <c r="AA1318" i="1"/>
  <c r="W1318" i="1"/>
  <c r="V1318" i="1"/>
  <c r="U1318" i="1"/>
  <c r="Q1318" i="1"/>
  <c r="P1318" i="1"/>
  <c r="O1318" i="1"/>
  <c r="K1318" i="1"/>
  <c r="J1318" i="1"/>
  <c r="I1318" i="1"/>
  <c r="H1318" i="1"/>
  <c r="G1318" i="1"/>
  <c r="F1318" i="1"/>
  <c r="L1317" i="1"/>
  <c r="R1317" i="1" s="1"/>
  <c r="X1317" i="1" s="1"/>
  <c r="AD1317" i="1" s="1"/>
  <c r="AH1317" i="1" s="1"/>
  <c r="AN1317" i="1" s="1"/>
  <c r="AT1317" i="1" s="1"/>
  <c r="AZ1317" i="1" s="1"/>
  <c r="BB1317" i="1" s="1"/>
  <c r="H1317" i="1"/>
  <c r="N1317" i="1" s="1"/>
  <c r="T1317" i="1" s="1"/>
  <c r="Z1317" i="1" s="1"/>
  <c r="AF1317" i="1" s="1"/>
  <c r="AJ1317" i="1" s="1"/>
  <c r="AP1317" i="1" s="1"/>
  <c r="AV1317" i="1" s="1"/>
  <c r="BF1317" i="1" s="1"/>
  <c r="BH1317" i="1" s="1"/>
  <c r="G1317" i="1"/>
  <c r="M1317" i="1" s="1"/>
  <c r="S1317" i="1" s="1"/>
  <c r="Y1317" i="1" s="1"/>
  <c r="AE1317" i="1" s="1"/>
  <c r="AI1317" i="1" s="1"/>
  <c r="AO1317" i="1" s="1"/>
  <c r="AU1317" i="1" s="1"/>
  <c r="BC1317" i="1" s="1"/>
  <c r="BE1317" i="1" s="1"/>
  <c r="F1317" i="1"/>
  <c r="BI1316" i="1"/>
  <c r="AY1316" i="1"/>
  <c r="AX1316" i="1"/>
  <c r="AW1316" i="1"/>
  <c r="AS1316" i="1"/>
  <c r="AR1316" i="1"/>
  <c r="AQ1316" i="1"/>
  <c r="AM1316" i="1"/>
  <c r="AL1316" i="1"/>
  <c r="AK1316" i="1"/>
  <c r="AG1316" i="1"/>
  <c r="AC1316" i="1"/>
  <c r="AB1316" i="1"/>
  <c r="AA1316" i="1"/>
  <c r="W1316" i="1"/>
  <c r="V1316" i="1"/>
  <c r="U1316" i="1"/>
  <c r="Q1316" i="1"/>
  <c r="P1316" i="1"/>
  <c r="O1316" i="1"/>
  <c r="K1316" i="1"/>
  <c r="J1316" i="1"/>
  <c r="I1316" i="1"/>
  <c r="G1316" i="1"/>
  <c r="F1316" i="1"/>
  <c r="N1312" i="1"/>
  <c r="T1312" i="1" s="1"/>
  <c r="Z1312" i="1" s="1"/>
  <c r="AF1312" i="1" s="1"/>
  <c r="AJ1312" i="1" s="1"/>
  <c r="AP1312" i="1" s="1"/>
  <c r="AV1312" i="1" s="1"/>
  <c r="BF1312" i="1" s="1"/>
  <c r="BH1312" i="1" s="1"/>
  <c r="M1312" i="1"/>
  <c r="S1312" i="1" s="1"/>
  <c r="Y1312" i="1" s="1"/>
  <c r="AE1312" i="1" s="1"/>
  <c r="AI1312" i="1" s="1"/>
  <c r="AO1312" i="1" s="1"/>
  <c r="AU1312" i="1" s="1"/>
  <c r="BC1312" i="1" s="1"/>
  <c r="BE1312" i="1" s="1"/>
  <c r="L1312" i="1"/>
  <c r="R1312" i="1" s="1"/>
  <c r="X1312" i="1" s="1"/>
  <c r="AD1312" i="1" s="1"/>
  <c r="AH1312" i="1" s="1"/>
  <c r="AN1312" i="1" s="1"/>
  <c r="AT1312" i="1" s="1"/>
  <c r="AZ1312" i="1" s="1"/>
  <c r="BB1312" i="1" s="1"/>
  <c r="BI1311" i="1"/>
  <c r="BI1310" i="1" s="1"/>
  <c r="BI1309" i="1" s="1"/>
  <c r="BI1308" i="1" s="1"/>
  <c r="AY1311" i="1"/>
  <c r="AY1310" i="1" s="1"/>
  <c r="AY1309" i="1" s="1"/>
  <c r="AY1308" i="1" s="1"/>
  <c r="AX1311" i="1"/>
  <c r="AX1310" i="1" s="1"/>
  <c r="AX1309" i="1" s="1"/>
  <c r="AX1308" i="1" s="1"/>
  <c r="AW1311" i="1"/>
  <c r="AW1310" i="1" s="1"/>
  <c r="AW1309" i="1" s="1"/>
  <c r="AW1308" i="1" s="1"/>
  <c r="AS1311" i="1"/>
  <c r="AS1310" i="1" s="1"/>
  <c r="AS1309" i="1" s="1"/>
  <c r="AS1308" i="1" s="1"/>
  <c r="AR1311" i="1"/>
  <c r="AR1310" i="1" s="1"/>
  <c r="AR1309" i="1" s="1"/>
  <c r="AR1308" i="1" s="1"/>
  <c r="AQ1311" i="1"/>
  <c r="AQ1310" i="1" s="1"/>
  <c r="AQ1309" i="1" s="1"/>
  <c r="AQ1308" i="1" s="1"/>
  <c r="AM1311" i="1"/>
  <c r="AM1310" i="1" s="1"/>
  <c r="AM1309" i="1" s="1"/>
  <c r="AM1308" i="1" s="1"/>
  <c r="AL1311" i="1"/>
  <c r="AL1310" i="1" s="1"/>
  <c r="AL1309" i="1" s="1"/>
  <c r="AL1308" i="1" s="1"/>
  <c r="AK1311" i="1"/>
  <c r="AK1310" i="1" s="1"/>
  <c r="AK1309" i="1" s="1"/>
  <c r="AK1308" i="1" s="1"/>
  <c r="AG1311" i="1"/>
  <c r="AG1310" i="1" s="1"/>
  <c r="AG1309" i="1" s="1"/>
  <c r="AG1308" i="1" s="1"/>
  <c r="AC1311" i="1"/>
  <c r="AC1310" i="1" s="1"/>
  <c r="AC1309" i="1" s="1"/>
  <c r="AC1308" i="1" s="1"/>
  <c r="AB1311" i="1"/>
  <c r="AB1310" i="1" s="1"/>
  <c r="AB1309" i="1" s="1"/>
  <c r="AB1308" i="1" s="1"/>
  <c r="AA1311" i="1"/>
  <c r="AA1310" i="1" s="1"/>
  <c r="AA1309" i="1" s="1"/>
  <c r="AA1308" i="1" s="1"/>
  <c r="W1311" i="1"/>
  <c r="W1310" i="1" s="1"/>
  <c r="W1309" i="1" s="1"/>
  <c r="W1308" i="1" s="1"/>
  <c r="V1311" i="1"/>
  <c r="V1310" i="1" s="1"/>
  <c r="V1309" i="1" s="1"/>
  <c r="V1308" i="1" s="1"/>
  <c r="U1311" i="1"/>
  <c r="U1310" i="1" s="1"/>
  <c r="U1309" i="1" s="1"/>
  <c r="U1308" i="1" s="1"/>
  <c r="Q1311" i="1"/>
  <c r="Q1310" i="1" s="1"/>
  <c r="Q1309" i="1" s="1"/>
  <c r="Q1308" i="1" s="1"/>
  <c r="P1311" i="1"/>
  <c r="P1310" i="1" s="1"/>
  <c r="P1309" i="1" s="1"/>
  <c r="P1308" i="1" s="1"/>
  <c r="O1311" i="1"/>
  <c r="O1310" i="1" s="1"/>
  <c r="O1309" i="1" s="1"/>
  <c r="O1308" i="1" s="1"/>
  <c r="K1311" i="1"/>
  <c r="J1311" i="1"/>
  <c r="J1310" i="1" s="1"/>
  <c r="J1309" i="1" s="1"/>
  <c r="J1308" i="1" s="1"/>
  <c r="I1311" i="1"/>
  <c r="I1310" i="1" s="1"/>
  <c r="I1309" i="1" s="1"/>
  <c r="I1308" i="1" s="1"/>
  <c r="H1311" i="1"/>
  <c r="H1310" i="1" s="1"/>
  <c r="G1311" i="1"/>
  <c r="F1311" i="1"/>
  <c r="O1307" i="1"/>
  <c r="N1307" i="1"/>
  <c r="T1307" i="1" s="1"/>
  <c r="Z1307" i="1" s="1"/>
  <c r="AF1307" i="1" s="1"/>
  <c r="AJ1307" i="1" s="1"/>
  <c r="AP1307" i="1" s="1"/>
  <c r="AV1307" i="1" s="1"/>
  <c r="BF1307" i="1" s="1"/>
  <c r="BH1307" i="1" s="1"/>
  <c r="M1307" i="1"/>
  <c r="S1307" i="1" s="1"/>
  <c r="Y1307" i="1" s="1"/>
  <c r="AE1307" i="1" s="1"/>
  <c r="AI1307" i="1" s="1"/>
  <c r="AO1307" i="1" s="1"/>
  <c r="AU1307" i="1" s="1"/>
  <c r="BC1307" i="1" s="1"/>
  <c r="BE1307" i="1" s="1"/>
  <c r="L1307" i="1"/>
  <c r="BI1306" i="1"/>
  <c r="BI1305" i="1" s="1"/>
  <c r="AY1306" i="1"/>
  <c r="AY1305" i="1" s="1"/>
  <c r="AX1306" i="1"/>
  <c r="AW1306" i="1"/>
  <c r="AW1305" i="1" s="1"/>
  <c r="AS1306" i="1"/>
  <c r="AS1305" i="1" s="1"/>
  <c r="AR1306" i="1"/>
  <c r="AR1305" i="1" s="1"/>
  <c r="AQ1306" i="1"/>
  <c r="AQ1305" i="1" s="1"/>
  <c r="AM1306" i="1"/>
  <c r="AM1305" i="1" s="1"/>
  <c r="AL1306" i="1"/>
  <c r="AK1306" i="1"/>
  <c r="AK1305" i="1" s="1"/>
  <c r="AG1306" i="1"/>
  <c r="AG1305" i="1" s="1"/>
  <c r="AC1306" i="1"/>
  <c r="AC1305" i="1" s="1"/>
  <c r="AB1306" i="1"/>
  <c r="AB1305" i="1" s="1"/>
  <c r="AA1306" i="1"/>
  <c r="AA1305" i="1" s="1"/>
  <c r="W1306" i="1"/>
  <c r="W1305" i="1" s="1"/>
  <c r="V1306" i="1"/>
  <c r="V1305" i="1" s="1"/>
  <c r="U1306" i="1"/>
  <c r="U1305" i="1" s="1"/>
  <c r="Q1306" i="1"/>
  <c r="Q1305" i="1" s="1"/>
  <c r="P1306" i="1"/>
  <c r="P1305" i="1" s="1"/>
  <c r="O1306" i="1"/>
  <c r="O1305" i="1" s="1"/>
  <c r="K1306" i="1"/>
  <c r="K1305" i="1" s="1"/>
  <c r="K1301" i="1" s="1"/>
  <c r="K1300" i="1" s="1"/>
  <c r="J1306" i="1"/>
  <c r="J1305" i="1" s="1"/>
  <c r="J1301" i="1" s="1"/>
  <c r="J1300" i="1" s="1"/>
  <c r="I1306" i="1"/>
  <c r="I1305" i="1" s="1"/>
  <c r="I1301" i="1" s="1"/>
  <c r="I1300" i="1" s="1"/>
  <c r="H1306" i="1"/>
  <c r="G1306" i="1"/>
  <c r="F1306" i="1"/>
  <c r="F1305" i="1" s="1"/>
  <c r="F1301" i="1" s="1"/>
  <c r="AX1305" i="1"/>
  <c r="AL1305" i="1"/>
  <c r="T1304" i="1"/>
  <c r="Z1304" i="1" s="1"/>
  <c r="AF1304" i="1" s="1"/>
  <c r="AJ1304" i="1" s="1"/>
  <c r="AP1304" i="1" s="1"/>
  <c r="AV1304" i="1" s="1"/>
  <c r="BF1304" i="1" s="1"/>
  <c r="BH1304" i="1" s="1"/>
  <c r="S1304" i="1"/>
  <c r="Y1304" i="1" s="1"/>
  <c r="AE1304" i="1" s="1"/>
  <c r="AI1304" i="1" s="1"/>
  <c r="AO1304" i="1" s="1"/>
  <c r="AU1304" i="1" s="1"/>
  <c r="BC1304" i="1" s="1"/>
  <c r="BE1304" i="1" s="1"/>
  <c r="R1304" i="1"/>
  <c r="X1304" i="1" s="1"/>
  <c r="AD1304" i="1" s="1"/>
  <c r="AH1304" i="1" s="1"/>
  <c r="AN1304" i="1" s="1"/>
  <c r="AT1304" i="1" s="1"/>
  <c r="AZ1304" i="1" s="1"/>
  <c r="BB1304" i="1" s="1"/>
  <c r="BI1303" i="1"/>
  <c r="AY1303" i="1"/>
  <c r="AX1303" i="1"/>
  <c r="AW1303" i="1"/>
  <c r="AW1302" i="1" s="1"/>
  <c r="AS1303" i="1"/>
  <c r="AS1302" i="1" s="1"/>
  <c r="AR1303" i="1"/>
  <c r="AR1302" i="1" s="1"/>
  <c r="AQ1303" i="1"/>
  <c r="AQ1302" i="1" s="1"/>
  <c r="AM1303" i="1"/>
  <c r="AM1302" i="1" s="1"/>
  <c r="AL1303" i="1"/>
  <c r="AL1302" i="1" s="1"/>
  <c r="AK1303" i="1"/>
  <c r="AK1302" i="1" s="1"/>
  <c r="AG1303" i="1"/>
  <c r="AG1302" i="1" s="1"/>
  <c r="AC1303" i="1"/>
  <c r="AC1302" i="1" s="1"/>
  <c r="AB1303" i="1"/>
  <c r="AB1302" i="1" s="1"/>
  <c r="AA1303" i="1"/>
  <c r="AA1302" i="1" s="1"/>
  <c r="W1303" i="1"/>
  <c r="W1302" i="1" s="1"/>
  <c r="V1303" i="1"/>
  <c r="V1302" i="1" s="1"/>
  <c r="U1303" i="1"/>
  <c r="U1302" i="1" s="1"/>
  <c r="Q1303" i="1"/>
  <c r="T1303" i="1" s="1"/>
  <c r="P1303" i="1"/>
  <c r="S1303" i="1" s="1"/>
  <c r="O1303" i="1"/>
  <c r="R1303" i="1" s="1"/>
  <c r="BI1302" i="1"/>
  <c r="AY1302" i="1"/>
  <c r="AX1302" i="1"/>
  <c r="O1302" i="1"/>
  <c r="R1302" i="1" s="1"/>
  <c r="N1298" i="1"/>
  <c r="T1298" i="1" s="1"/>
  <c r="Z1298" i="1" s="1"/>
  <c r="AF1298" i="1" s="1"/>
  <c r="AJ1298" i="1" s="1"/>
  <c r="AP1298" i="1" s="1"/>
  <c r="AV1298" i="1" s="1"/>
  <c r="BF1298" i="1" s="1"/>
  <c r="BH1298" i="1" s="1"/>
  <c r="M1298" i="1"/>
  <c r="S1298" i="1" s="1"/>
  <c r="Y1298" i="1" s="1"/>
  <c r="AE1298" i="1" s="1"/>
  <c r="AI1298" i="1" s="1"/>
  <c r="AO1298" i="1" s="1"/>
  <c r="AU1298" i="1" s="1"/>
  <c r="BC1298" i="1" s="1"/>
  <c r="BE1298" i="1" s="1"/>
  <c r="L1298" i="1"/>
  <c r="R1298" i="1" s="1"/>
  <c r="X1298" i="1" s="1"/>
  <c r="AD1298" i="1" s="1"/>
  <c r="AH1298" i="1" s="1"/>
  <c r="AN1298" i="1" s="1"/>
  <c r="AT1298" i="1" s="1"/>
  <c r="AZ1298" i="1" s="1"/>
  <c r="BB1298" i="1" s="1"/>
  <c r="BI1297" i="1"/>
  <c r="AY1297" i="1"/>
  <c r="AX1297" i="1"/>
  <c r="AW1297" i="1"/>
  <c r="AS1297" i="1"/>
  <c r="AR1297" i="1"/>
  <c r="AQ1297" i="1"/>
  <c r="AM1297" i="1"/>
  <c r="AL1297" i="1"/>
  <c r="AK1297" i="1"/>
  <c r="AG1297" i="1"/>
  <c r="AC1297" i="1"/>
  <c r="AB1297" i="1"/>
  <c r="AA1297" i="1"/>
  <c r="W1297" i="1"/>
  <c r="V1297" i="1"/>
  <c r="U1297" i="1"/>
  <c r="Q1297" i="1"/>
  <c r="P1297" i="1"/>
  <c r="O1297" i="1"/>
  <c r="K1297" i="1"/>
  <c r="J1297" i="1"/>
  <c r="I1297" i="1"/>
  <c r="H1297" i="1"/>
  <c r="G1297" i="1"/>
  <c r="F1297" i="1"/>
  <c r="N1296" i="1"/>
  <c r="T1296" i="1" s="1"/>
  <c r="Z1296" i="1" s="1"/>
  <c r="AF1296" i="1" s="1"/>
  <c r="AJ1296" i="1" s="1"/>
  <c r="AP1296" i="1" s="1"/>
  <c r="AV1296" i="1" s="1"/>
  <c r="BF1296" i="1" s="1"/>
  <c r="BH1296" i="1" s="1"/>
  <c r="M1296" i="1"/>
  <c r="S1296" i="1" s="1"/>
  <c r="Y1296" i="1" s="1"/>
  <c r="AE1296" i="1" s="1"/>
  <c r="AI1296" i="1" s="1"/>
  <c r="AO1296" i="1" s="1"/>
  <c r="AU1296" i="1" s="1"/>
  <c r="BC1296" i="1" s="1"/>
  <c r="BE1296" i="1" s="1"/>
  <c r="L1296" i="1"/>
  <c r="R1296" i="1" s="1"/>
  <c r="X1296" i="1" s="1"/>
  <c r="AD1296" i="1" s="1"/>
  <c r="AH1296" i="1" s="1"/>
  <c r="AN1296" i="1" s="1"/>
  <c r="AT1296" i="1" s="1"/>
  <c r="AZ1296" i="1" s="1"/>
  <c r="BB1296" i="1" s="1"/>
  <c r="BI1295" i="1"/>
  <c r="AY1295" i="1"/>
  <c r="AX1295" i="1"/>
  <c r="AW1295" i="1"/>
  <c r="AS1295" i="1"/>
  <c r="AR1295" i="1"/>
  <c r="AQ1295" i="1"/>
  <c r="AM1295" i="1"/>
  <c r="AL1295" i="1"/>
  <c r="AK1295" i="1"/>
  <c r="AG1295" i="1"/>
  <c r="AC1295" i="1"/>
  <c r="AB1295" i="1"/>
  <c r="AA1295" i="1"/>
  <c r="W1295" i="1"/>
  <c r="V1295" i="1"/>
  <c r="U1295" i="1"/>
  <c r="Q1295" i="1"/>
  <c r="P1295" i="1"/>
  <c r="O1295" i="1"/>
  <c r="K1295" i="1"/>
  <c r="J1295" i="1"/>
  <c r="I1295" i="1"/>
  <c r="H1295" i="1"/>
  <c r="G1295" i="1"/>
  <c r="F1295" i="1"/>
  <c r="N1292" i="1"/>
  <c r="T1292" i="1" s="1"/>
  <c r="Z1292" i="1" s="1"/>
  <c r="AF1292" i="1" s="1"/>
  <c r="AJ1292" i="1" s="1"/>
  <c r="AP1292" i="1" s="1"/>
  <c r="AV1292" i="1" s="1"/>
  <c r="BF1292" i="1" s="1"/>
  <c r="BH1292" i="1" s="1"/>
  <c r="M1292" i="1"/>
  <c r="S1292" i="1" s="1"/>
  <c r="Y1292" i="1" s="1"/>
  <c r="AE1292" i="1" s="1"/>
  <c r="AI1292" i="1" s="1"/>
  <c r="AO1292" i="1" s="1"/>
  <c r="AU1292" i="1" s="1"/>
  <c r="BC1292" i="1" s="1"/>
  <c r="BE1292" i="1" s="1"/>
  <c r="L1292" i="1"/>
  <c r="R1292" i="1" s="1"/>
  <c r="X1292" i="1" s="1"/>
  <c r="AD1292" i="1" s="1"/>
  <c r="AH1292" i="1" s="1"/>
  <c r="AN1292" i="1" s="1"/>
  <c r="AT1292" i="1" s="1"/>
  <c r="AZ1292" i="1" s="1"/>
  <c r="BB1292" i="1" s="1"/>
  <c r="BI1291" i="1"/>
  <c r="BI1290" i="1" s="1"/>
  <c r="AY1291" i="1"/>
  <c r="AY1290" i="1" s="1"/>
  <c r="AX1291" i="1"/>
  <c r="AX1290" i="1" s="1"/>
  <c r="AW1291" i="1"/>
  <c r="AW1290" i="1" s="1"/>
  <c r="AS1291" i="1"/>
  <c r="AS1290" i="1" s="1"/>
  <c r="AR1291" i="1"/>
  <c r="AR1290" i="1" s="1"/>
  <c r="AQ1291" i="1"/>
  <c r="AQ1290" i="1" s="1"/>
  <c r="AM1291" i="1"/>
  <c r="AM1290" i="1" s="1"/>
  <c r="AL1291" i="1"/>
  <c r="AL1290" i="1" s="1"/>
  <c r="AK1291" i="1"/>
  <c r="AK1290" i="1" s="1"/>
  <c r="AG1291" i="1"/>
  <c r="AG1290" i="1" s="1"/>
  <c r="AC1291" i="1"/>
  <c r="AC1290" i="1" s="1"/>
  <c r="AB1291" i="1"/>
  <c r="AB1290" i="1" s="1"/>
  <c r="AA1291" i="1"/>
  <c r="AA1290" i="1" s="1"/>
  <c r="W1291" i="1"/>
  <c r="W1290" i="1" s="1"/>
  <c r="V1291" i="1"/>
  <c r="V1290" i="1" s="1"/>
  <c r="U1291" i="1"/>
  <c r="U1290" i="1" s="1"/>
  <c r="Q1291" i="1"/>
  <c r="Q1290" i="1" s="1"/>
  <c r="P1291" i="1"/>
  <c r="P1290" i="1" s="1"/>
  <c r="O1291" i="1"/>
  <c r="O1290" i="1" s="1"/>
  <c r="K1291" i="1"/>
  <c r="K1290" i="1" s="1"/>
  <c r="J1291" i="1"/>
  <c r="J1290" i="1" s="1"/>
  <c r="I1291" i="1"/>
  <c r="H1291" i="1"/>
  <c r="G1291" i="1"/>
  <c r="G1290" i="1" s="1"/>
  <c r="F1291" i="1"/>
  <c r="F1290" i="1" s="1"/>
  <c r="N1289" i="1"/>
  <c r="T1289" i="1" s="1"/>
  <c r="Z1289" i="1" s="1"/>
  <c r="AF1289" i="1" s="1"/>
  <c r="AJ1289" i="1" s="1"/>
  <c r="AP1289" i="1" s="1"/>
  <c r="AV1289" i="1" s="1"/>
  <c r="BF1289" i="1" s="1"/>
  <c r="BH1289" i="1" s="1"/>
  <c r="M1289" i="1"/>
  <c r="S1289" i="1" s="1"/>
  <c r="Y1289" i="1" s="1"/>
  <c r="AE1289" i="1" s="1"/>
  <c r="AI1289" i="1" s="1"/>
  <c r="AO1289" i="1" s="1"/>
  <c r="AU1289" i="1" s="1"/>
  <c r="BC1289" i="1" s="1"/>
  <c r="BE1289" i="1" s="1"/>
  <c r="L1289" i="1"/>
  <c r="R1289" i="1" s="1"/>
  <c r="X1289" i="1" s="1"/>
  <c r="AD1289" i="1" s="1"/>
  <c r="AH1289" i="1" s="1"/>
  <c r="AN1289" i="1" s="1"/>
  <c r="AT1289" i="1" s="1"/>
  <c r="AZ1289" i="1" s="1"/>
  <c r="BB1289" i="1" s="1"/>
  <c r="BI1288" i="1"/>
  <c r="AY1288" i="1"/>
  <c r="AX1288" i="1"/>
  <c r="AW1288" i="1"/>
  <c r="AS1288" i="1"/>
  <c r="AS1285" i="1" s="1"/>
  <c r="AR1288" i="1"/>
  <c r="AR1285" i="1" s="1"/>
  <c r="AQ1288" i="1"/>
  <c r="AQ1285" i="1" s="1"/>
  <c r="AM1288" i="1"/>
  <c r="AM1285" i="1" s="1"/>
  <c r="AL1288" i="1"/>
  <c r="AL1285" i="1" s="1"/>
  <c r="AK1288" i="1"/>
  <c r="AK1285" i="1" s="1"/>
  <c r="AG1288" i="1"/>
  <c r="AG1285" i="1" s="1"/>
  <c r="AC1288" i="1"/>
  <c r="AC1285" i="1" s="1"/>
  <c r="AB1288" i="1"/>
  <c r="AB1285" i="1" s="1"/>
  <c r="AA1288" i="1"/>
  <c r="AA1285" i="1" s="1"/>
  <c r="W1288" i="1"/>
  <c r="W1285" i="1" s="1"/>
  <c r="V1288" i="1"/>
  <c r="U1288" i="1"/>
  <c r="U1285" i="1" s="1"/>
  <c r="Q1288" i="1"/>
  <c r="Q1285" i="1" s="1"/>
  <c r="P1288" i="1"/>
  <c r="P1285" i="1" s="1"/>
  <c r="O1288" i="1"/>
  <c r="O1285" i="1" s="1"/>
  <c r="K1288" i="1"/>
  <c r="K1285" i="1" s="1"/>
  <c r="J1288" i="1"/>
  <c r="J1285" i="1" s="1"/>
  <c r="I1288" i="1"/>
  <c r="I1285" i="1" s="1"/>
  <c r="H1288" i="1"/>
  <c r="H1285" i="1" s="1"/>
  <c r="G1288" i="1"/>
  <c r="F1288" i="1"/>
  <c r="F1285" i="1" s="1"/>
  <c r="BF1287" i="1"/>
  <c r="BH1287" i="1" s="1"/>
  <c r="BC1287" i="1"/>
  <c r="BE1287" i="1" s="1"/>
  <c r="AZ1287" i="1"/>
  <c r="BB1287" i="1" s="1"/>
  <c r="BI1286" i="1"/>
  <c r="AY1286" i="1"/>
  <c r="BF1286" i="1" s="1"/>
  <c r="BH1286" i="1" s="1"/>
  <c r="AX1286" i="1"/>
  <c r="BC1286" i="1" s="1"/>
  <c r="BE1286" i="1" s="1"/>
  <c r="AW1286" i="1"/>
  <c r="V1285" i="1"/>
  <c r="AK1284" i="1"/>
  <c r="AK1283" i="1" s="1"/>
  <c r="AK1282" i="1" s="1"/>
  <c r="N1284" i="1"/>
  <c r="T1284" i="1" s="1"/>
  <c r="Z1284" i="1" s="1"/>
  <c r="AF1284" i="1" s="1"/>
  <c r="AJ1284" i="1" s="1"/>
  <c r="AP1284" i="1" s="1"/>
  <c r="AV1284" i="1" s="1"/>
  <c r="BF1284" i="1" s="1"/>
  <c r="BH1284" i="1" s="1"/>
  <c r="M1284" i="1"/>
  <c r="S1284" i="1" s="1"/>
  <c r="Y1284" i="1" s="1"/>
  <c r="AE1284" i="1" s="1"/>
  <c r="AI1284" i="1" s="1"/>
  <c r="AO1284" i="1" s="1"/>
  <c r="AU1284" i="1" s="1"/>
  <c r="BC1284" i="1" s="1"/>
  <c r="BE1284" i="1" s="1"/>
  <c r="L1284" i="1"/>
  <c r="R1284" i="1" s="1"/>
  <c r="X1284" i="1" s="1"/>
  <c r="AD1284" i="1" s="1"/>
  <c r="AH1284" i="1" s="1"/>
  <c r="AN1284" i="1" s="1"/>
  <c r="AT1284" i="1" s="1"/>
  <c r="AZ1284" i="1" s="1"/>
  <c r="BB1284" i="1" s="1"/>
  <c r="BI1283" i="1"/>
  <c r="BI1282" i="1" s="1"/>
  <c r="AY1283" i="1"/>
  <c r="AY1282" i="1" s="1"/>
  <c r="AX1283" i="1"/>
  <c r="AX1282" i="1" s="1"/>
  <c r="AW1283" i="1"/>
  <c r="AW1282" i="1" s="1"/>
  <c r="AS1283" i="1"/>
  <c r="AS1282" i="1" s="1"/>
  <c r="AR1283" i="1"/>
  <c r="AR1282" i="1" s="1"/>
  <c r="AQ1283" i="1"/>
  <c r="AQ1282" i="1" s="1"/>
  <c r="AM1283" i="1"/>
  <c r="AM1282" i="1" s="1"/>
  <c r="AL1283" i="1"/>
  <c r="AL1282" i="1" s="1"/>
  <c r="AG1283" i="1"/>
  <c r="AG1282" i="1" s="1"/>
  <c r="AC1283" i="1"/>
  <c r="AB1283" i="1"/>
  <c r="AB1282" i="1" s="1"/>
  <c r="AA1283" i="1"/>
  <c r="AA1282" i="1" s="1"/>
  <c r="W1283" i="1"/>
  <c r="W1282" i="1" s="1"/>
  <c r="V1283" i="1"/>
  <c r="V1282" i="1" s="1"/>
  <c r="U1283" i="1"/>
  <c r="U1282" i="1" s="1"/>
  <c r="Q1283" i="1"/>
  <c r="Q1282" i="1" s="1"/>
  <c r="P1283" i="1"/>
  <c r="P1282" i="1" s="1"/>
  <c r="O1283" i="1"/>
  <c r="O1282" i="1" s="1"/>
  <c r="K1283" i="1"/>
  <c r="K1282" i="1" s="1"/>
  <c r="J1283" i="1"/>
  <c r="J1282" i="1" s="1"/>
  <c r="I1283" i="1"/>
  <c r="I1282" i="1" s="1"/>
  <c r="H1283" i="1"/>
  <c r="G1283" i="1"/>
  <c r="F1283" i="1"/>
  <c r="F1282" i="1" s="1"/>
  <c r="AC1282" i="1"/>
  <c r="N1281" i="1"/>
  <c r="T1281" i="1" s="1"/>
  <c r="Z1281" i="1" s="1"/>
  <c r="AF1281" i="1" s="1"/>
  <c r="AJ1281" i="1" s="1"/>
  <c r="AP1281" i="1" s="1"/>
  <c r="AV1281" i="1" s="1"/>
  <c r="BF1281" i="1" s="1"/>
  <c r="BH1281" i="1" s="1"/>
  <c r="M1281" i="1"/>
  <c r="S1281" i="1" s="1"/>
  <c r="Y1281" i="1" s="1"/>
  <c r="AE1281" i="1" s="1"/>
  <c r="AI1281" i="1" s="1"/>
  <c r="AO1281" i="1" s="1"/>
  <c r="AU1281" i="1" s="1"/>
  <c r="BC1281" i="1" s="1"/>
  <c r="BE1281" i="1" s="1"/>
  <c r="L1281" i="1"/>
  <c r="R1281" i="1" s="1"/>
  <c r="X1281" i="1" s="1"/>
  <c r="AD1281" i="1" s="1"/>
  <c r="AH1281" i="1" s="1"/>
  <c r="AN1281" i="1" s="1"/>
  <c r="AT1281" i="1" s="1"/>
  <c r="AZ1281" i="1" s="1"/>
  <c r="BB1281" i="1" s="1"/>
  <c r="BI1280" i="1"/>
  <c r="BI1279" i="1" s="1"/>
  <c r="AY1280" i="1"/>
  <c r="AY1279" i="1" s="1"/>
  <c r="AX1280" i="1"/>
  <c r="AX1279" i="1" s="1"/>
  <c r="AW1280" i="1"/>
  <c r="AW1279" i="1" s="1"/>
  <c r="AS1280" i="1"/>
  <c r="AS1279" i="1" s="1"/>
  <c r="AR1280" i="1"/>
  <c r="AR1279" i="1" s="1"/>
  <c r="AQ1280" i="1"/>
  <c r="AQ1279" i="1" s="1"/>
  <c r="AM1280" i="1"/>
  <c r="AM1279" i="1" s="1"/>
  <c r="AL1280" i="1"/>
  <c r="AL1279" i="1" s="1"/>
  <c r="AK1280" i="1"/>
  <c r="AK1279" i="1" s="1"/>
  <c r="AG1280" i="1"/>
  <c r="AG1279" i="1" s="1"/>
  <c r="AC1280" i="1"/>
  <c r="AC1279" i="1" s="1"/>
  <c r="AB1280" i="1"/>
  <c r="AB1279" i="1" s="1"/>
  <c r="AA1280" i="1"/>
  <c r="AA1279" i="1" s="1"/>
  <c r="W1280" i="1"/>
  <c r="W1279" i="1" s="1"/>
  <c r="V1280" i="1"/>
  <c r="V1279" i="1" s="1"/>
  <c r="U1280" i="1"/>
  <c r="U1279" i="1" s="1"/>
  <c r="Q1280" i="1"/>
  <c r="Q1279" i="1" s="1"/>
  <c r="P1280" i="1"/>
  <c r="P1279" i="1" s="1"/>
  <c r="O1280" i="1"/>
  <c r="O1279" i="1" s="1"/>
  <c r="K1280" i="1"/>
  <c r="K1279" i="1" s="1"/>
  <c r="J1280" i="1"/>
  <c r="J1279" i="1" s="1"/>
  <c r="I1280" i="1"/>
  <c r="I1279" i="1" s="1"/>
  <c r="H1280" i="1"/>
  <c r="G1280" i="1"/>
  <c r="F1280" i="1"/>
  <c r="N1277" i="1"/>
  <c r="T1277" i="1" s="1"/>
  <c r="Z1277" i="1" s="1"/>
  <c r="AF1277" i="1" s="1"/>
  <c r="AJ1277" i="1" s="1"/>
  <c r="AP1277" i="1" s="1"/>
  <c r="AV1277" i="1" s="1"/>
  <c r="BF1277" i="1" s="1"/>
  <c r="BH1277" i="1" s="1"/>
  <c r="M1277" i="1"/>
  <c r="S1277" i="1" s="1"/>
  <c r="Y1277" i="1" s="1"/>
  <c r="AE1277" i="1" s="1"/>
  <c r="AI1277" i="1" s="1"/>
  <c r="AO1277" i="1" s="1"/>
  <c r="AU1277" i="1" s="1"/>
  <c r="BC1277" i="1" s="1"/>
  <c r="BE1277" i="1" s="1"/>
  <c r="L1277" i="1"/>
  <c r="R1277" i="1" s="1"/>
  <c r="X1277" i="1" s="1"/>
  <c r="AD1277" i="1" s="1"/>
  <c r="AH1277" i="1" s="1"/>
  <c r="AN1277" i="1" s="1"/>
  <c r="AT1277" i="1" s="1"/>
  <c r="AZ1277" i="1" s="1"/>
  <c r="BB1277" i="1" s="1"/>
  <c r="BI1276" i="1"/>
  <c r="BI1275" i="1" s="1"/>
  <c r="AY1276" i="1"/>
  <c r="AY1275" i="1" s="1"/>
  <c r="AX1276" i="1"/>
  <c r="AX1275" i="1" s="1"/>
  <c r="AW1276" i="1"/>
  <c r="AW1275" i="1" s="1"/>
  <c r="AS1276" i="1"/>
  <c r="AS1275" i="1" s="1"/>
  <c r="AR1276" i="1"/>
  <c r="AR1275" i="1" s="1"/>
  <c r="AQ1276" i="1"/>
  <c r="AQ1275" i="1" s="1"/>
  <c r="AM1276" i="1"/>
  <c r="AM1275" i="1" s="1"/>
  <c r="AL1276" i="1"/>
  <c r="AL1275" i="1" s="1"/>
  <c r="AK1276" i="1"/>
  <c r="AK1275" i="1" s="1"/>
  <c r="AG1276" i="1"/>
  <c r="AG1275" i="1" s="1"/>
  <c r="AC1276" i="1"/>
  <c r="AC1275" i="1" s="1"/>
  <c r="AB1276" i="1"/>
  <c r="AB1275" i="1" s="1"/>
  <c r="AA1276" i="1"/>
  <c r="AA1275" i="1" s="1"/>
  <c r="W1276" i="1"/>
  <c r="W1275" i="1" s="1"/>
  <c r="V1276" i="1"/>
  <c r="V1275" i="1" s="1"/>
  <c r="U1276" i="1"/>
  <c r="U1275" i="1" s="1"/>
  <c r="Q1276" i="1"/>
  <c r="Q1275" i="1" s="1"/>
  <c r="P1276" i="1"/>
  <c r="P1275" i="1" s="1"/>
  <c r="O1276" i="1"/>
  <c r="O1275" i="1" s="1"/>
  <c r="K1276" i="1"/>
  <c r="K1275" i="1" s="1"/>
  <c r="J1276" i="1"/>
  <c r="I1276" i="1"/>
  <c r="I1275" i="1" s="1"/>
  <c r="H1276" i="1"/>
  <c r="H1275" i="1" s="1"/>
  <c r="G1276" i="1"/>
  <c r="G1275" i="1" s="1"/>
  <c r="F1276" i="1"/>
  <c r="N1274" i="1"/>
  <c r="T1274" i="1" s="1"/>
  <c r="Z1274" i="1" s="1"/>
  <c r="AF1274" i="1" s="1"/>
  <c r="AJ1274" i="1" s="1"/>
  <c r="AP1274" i="1" s="1"/>
  <c r="AV1274" i="1" s="1"/>
  <c r="BF1274" i="1" s="1"/>
  <c r="BH1274" i="1" s="1"/>
  <c r="M1274" i="1"/>
  <c r="S1274" i="1" s="1"/>
  <c r="Y1274" i="1" s="1"/>
  <c r="AE1274" i="1" s="1"/>
  <c r="AI1274" i="1" s="1"/>
  <c r="AO1274" i="1" s="1"/>
  <c r="AU1274" i="1" s="1"/>
  <c r="BC1274" i="1" s="1"/>
  <c r="BE1274" i="1" s="1"/>
  <c r="L1274" i="1"/>
  <c r="R1274" i="1" s="1"/>
  <c r="X1274" i="1" s="1"/>
  <c r="AD1274" i="1" s="1"/>
  <c r="AH1274" i="1" s="1"/>
  <c r="AN1274" i="1" s="1"/>
  <c r="AT1274" i="1" s="1"/>
  <c r="AZ1274" i="1" s="1"/>
  <c r="BB1274" i="1" s="1"/>
  <c r="BI1273" i="1"/>
  <c r="BI1272" i="1" s="1"/>
  <c r="AY1273" i="1"/>
  <c r="AY1272" i="1" s="1"/>
  <c r="AX1273" i="1"/>
  <c r="AX1272" i="1" s="1"/>
  <c r="AW1273" i="1"/>
  <c r="AW1272" i="1" s="1"/>
  <c r="AS1273" i="1"/>
  <c r="AS1272" i="1" s="1"/>
  <c r="AR1273" i="1"/>
  <c r="AR1272" i="1" s="1"/>
  <c r="AQ1273" i="1"/>
  <c r="AQ1272" i="1" s="1"/>
  <c r="AM1273" i="1"/>
  <c r="AM1272" i="1" s="1"/>
  <c r="AL1273" i="1"/>
  <c r="AL1272" i="1" s="1"/>
  <c r="AK1273" i="1"/>
  <c r="AK1272" i="1" s="1"/>
  <c r="AG1273" i="1"/>
  <c r="AG1272" i="1" s="1"/>
  <c r="AC1273" i="1"/>
  <c r="AC1272" i="1" s="1"/>
  <c r="AB1273" i="1"/>
  <c r="AB1272" i="1" s="1"/>
  <c r="AA1273" i="1"/>
  <c r="AA1272" i="1" s="1"/>
  <c r="W1273" i="1"/>
  <c r="W1272" i="1" s="1"/>
  <c r="V1273" i="1"/>
  <c r="V1272" i="1" s="1"/>
  <c r="U1273" i="1"/>
  <c r="U1272" i="1" s="1"/>
  <c r="Q1273" i="1"/>
  <c r="Q1272" i="1" s="1"/>
  <c r="P1273" i="1"/>
  <c r="P1272" i="1" s="1"/>
  <c r="O1273" i="1"/>
  <c r="O1272" i="1" s="1"/>
  <c r="K1273" i="1"/>
  <c r="J1273" i="1"/>
  <c r="I1273" i="1"/>
  <c r="I1272" i="1" s="1"/>
  <c r="H1273" i="1"/>
  <c r="H1272" i="1" s="1"/>
  <c r="G1273" i="1"/>
  <c r="G1272" i="1" s="1"/>
  <c r="F1273" i="1"/>
  <c r="K1272" i="1"/>
  <c r="N1271" i="1"/>
  <c r="T1271" i="1" s="1"/>
  <c r="Z1271" i="1" s="1"/>
  <c r="AF1271" i="1" s="1"/>
  <c r="AJ1271" i="1" s="1"/>
  <c r="AP1271" i="1" s="1"/>
  <c r="AV1271" i="1" s="1"/>
  <c r="BF1271" i="1" s="1"/>
  <c r="BH1271" i="1" s="1"/>
  <c r="M1271" i="1"/>
  <c r="S1271" i="1" s="1"/>
  <c r="Y1271" i="1" s="1"/>
  <c r="AE1271" i="1" s="1"/>
  <c r="AI1271" i="1" s="1"/>
  <c r="AO1271" i="1" s="1"/>
  <c r="AU1271" i="1" s="1"/>
  <c r="BC1271" i="1" s="1"/>
  <c r="BE1271" i="1" s="1"/>
  <c r="L1271" i="1"/>
  <c r="R1271" i="1" s="1"/>
  <c r="X1271" i="1" s="1"/>
  <c r="AD1271" i="1" s="1"/>
  <c r="AH1271" i="1" s="1"/>
  <c r="AN1271" i="1" s="1"/>
  <c r="AT1271" i="1" s="1"/>
  <c r="AZ1271" i="1" s="1"/>
  <c r="BB1271" i="1" s="1"/>
  <c r="BI1270" i="1"/>
  <c r="BI1269" i="1" s="1"/>
  <c r="AY1270" i="1"/>
  <c r="AY1269" i="1" s="1"/>
  <c r="AX1270" i="1"/>
  <c r="AX1269" i="1" s="1"/>
  <c r="AW1270" i="1"/>
  <c r="AW1269" i="1" s="1"/>
  <c r="AS1270" i="1"/>
  <c r="AS1269" i="1" s="1"/>
  <c r="AR1270" i="1"/>
  <c r="AR1269" i="1" s="1"/>
  <c r="AQ1270" i="1"/>
  <c r="AM1270" i="1"/>
  <c r="AM1269" i="1" s="1"/>
  <c r="AL1270" i="1"/>
  <c r="AL1269" i="1" s="1"/>
  <c r="AK1270" i="1"/>
  <c r="AK1269" i="1" s="1"/>
  <c r="AG1270" i="1"/>
  <c r="AG1269" i="1" s="1"/>
  <c r="AC1270" i="1"/>
  <c r="AC1269" i="1" s="1"/>
  <c r="AB1270" i="1"/>
  <c r="AB1269" i="1" s="1"/>
  <c r="AA1270" i="1"/>
  <c r="AA1269" i="1" s="1"/>
  <c r="W1270" i="1"/>
  <c r="W1269" i="1" s="1"/>
  <c r="V1270" i="1"/>
  <c r="V1269" i="1" s="1"/>
  <c r="U1270" i="1"/>
  <c r="U1269" i="1" s="1"/>
  <c r="Q1270" i="1"/>
  <c r="Q1269" i="1" s="1"/>
  <c r="P1270" i="1"/>
  <c r="P1269" i="1" s="1"/>
  <c r="O1270" i="1"/>
  <c r="O1269" i="1" s="1"/>
  <c r="K1270" i="1"/>
  <c r="K1269" i="1" s="1"/>
  <c r="J1270" i="1"/>
  <c r="I1270" i="1"/>
  <c r="I1269" i="1" s="1"/>
  <c r="H1270" i="1"/>
  <c r="G1270" i="1"/>
  <c r="G1269" i="1" s="1"/>
  <c r="F1270" i="1"/>
  <c r="AQ1269" i="1"/>
  <c r="N1268" i="1"/>
  <c r="T1268" i="1" s="1"/>
  <c r="Z1268" i="1" s="1"/>
  <c r="AF1268" i="1" s="1"/>
  <c r="AJ1268" i="1" s="1"/>
  <c r="AP1268" i="1" s="1"/>
  <c r="AV1268" i="1" s="1"/>
  <c r="BF1268" i="1" s="1"/>
  <c r="BH1268" i="1" s="1"/>
  <c r="M1268" i="1"/>
  <c r="S1268" i="1" s="1"/>
  <c r="Y1268" i="1" s="1"/>
  <c r="AE1268" i="1" s="1"/>
  <c r="AI1268" i="1" s="1"/>
  <c r="AO1268" i="1" s="1"/>
  <c r="AU1268" i="1" s="1"/>
  <c r="BC1268" i="1" s="1"/>
  <c r="BE1268" i="1" s="1"/>
  <c r="L1268" i="1"/>
  <c r="R1268" i="1" s="1"/>
  <c r="X1268" i="1" s="1"/>
  <c r="AD1268" i="1" s="1"/>
  <c r="AH1268" i="1" s="1"/>
  <c r="AN1268" i="1" s="1"/>
  <c r="AT1268" i="1" s="1"/>
  <c r="AZ1268" i="1" s="1"/>
  <c r="BB1268" i="1" s="1"/>
  <c r="BI1267" i="1"/>
  <c r="BI1266" i="1" s="1"/>
  <c r="AY1267" i="1"/>
  <c r="AY1266" i="1" s="1"/>
  <c r="AX1267" i="1"/>
  <c r="AX1266" i="1" s="1"/>
  <c r="AW1267" i="1"/>
  <c r="AW1266" i="1" s="1"/>
  <c r="AS1267" i="1"/>
  <c r="AS1266" i="1" s="1"/>
  <c r="AR1267" i="1"/>
  <c r="AR1266" i="1" s="1"/>
  <c r="AQ1267" i="1"/>
  <c r="AQ1266" i="1" s="1"/>
  <c r="AM1267" i="1"/>
  <c r="AM1266" i="1" s="1"/>
  <c r="AL1267" i="1"/>
  <c r="AL1266" i="1" s="1"/>
  <c r="AK1267" i="1"/>
  <c r="AK1266" i="1" s="1"/>
  <c r="AG1267" i="1"/>
  <c r="AG1266" i="1" s="1"/>
  <c r="AC1267" i="1"/>
  <c r="AC1266" i="1" s="1"/>
  <c r="AB1267" i="1"/>
  <c r="AA1267" i="1"/>
  <c r="AA1266" i="1" s="1"/>
  <c r="W1267" i="1"/>
  <c r="W1266" i="1" s="1"/>
  <c r="V1267" i="1"/>
  <c r="V1266" i="1" s="1"/>
  <c r="U1267" i="1"/>
  <c r="U1266" i="1" s="1"/>
  <c r="Q1267" i="1"/>
  <c r="Q1266" i="1" s="1"/>
  <c r="P1267" i="1"/>
  <c r="P1266" i="1" s="1"/>
  <c r="O1267" i="1"/>
  <c r="O1266" i="1" s="1"/>
  <c r="K1267" i="1"/>
  <c r="K1266" i="1" s="1"/>
  <c r="J1267" i="1"/>
  <c r="I1267" i="1"/>
  <c r="I1266" i="1" s="1"/>
  <c r="H1267" i="1"/>
  <c r="H1266" i="1" s="1"/>
  <c r="G1267" i="1"/>
  <c r="G1266" i="1" s="1"/>
  <c r="F1267" i="1"/>
  <c r="AB1266" i="1"/>
  <c r="T1264" i="1"/>
  <c r="Z1264" i="1" s="1"/>
  <c r="AF1264" i="1" s="1"/>
  <c r="AJ1264" i="1" s="1"/>
  <c r="AP1264" i="1" s="1"/>
  <c r="AV1264" i="1" s="1"/>
  <c r="BF1264" i="1" s="1"/>
  <c r="BH1264" i="1" s="1"/>
  <c r="S1264" i="1"/>
  <c r="Y1264" i="1" s="1"/>
  <c r="AE1264" i="1" s="1"/>
  <c r="AI1264" i="1" s="1"/>
  <c r="AO1264" i="1" s="1"/>
  <c r="AU1264" i="1" s="1"/>
  <c r="BC1264" i="1" s="1"/>
  <c r="BE1264" i="1" s="1"/>
  <c r="R1264" i="1"/>
  <c r="X1264" i="1" s="1"/>
  <c r="AD1264" i="1" s="1"/>
  <c r="AH1264" i="1" s="1"/>
  <c r="AN1264" i="1" s="1"/>
  <c r="AT1264" i="1" s="1"/>
  <c r="AZ1264" i="1" s="1"/>
  <c r="BB1264" i="1" s="1"/>
  <c r="BI1263" i="1"/>
  <c r="AY1263" i="1"/>
  <c r="AX1263" i="1"/>
  <c r="AW1263" i="1"/>
  <c r="AS1263" i="1"/>
  <c r="AR1263" i="1"/>
  <c r="AQ1263" i="1"/>
  <c r="AM1263" i="1"/>
  <c r="AL1263" i="1"/>
  <c r="AK1263" i="1"/>
  <c r="AG1263" i="1"/>
  <c r="AC1263" i="1"/>
  <c r="AB1263" i="1"/>
  <c r="AA1263" i="1"/>
  <c r="W1263" i="1"/>
  <c r="V1263" i="1"/>
  <c r="U1263" i="1"/>
  <c r="Q1263" i="1"/>
  <c r="T1263" i="1" s="1"/>
  <c r="Z1263" i="1" s="1"/>
  <c r="P1263" i="1"/>
  <c r="S1263" i="1" s="1"/>
  <c r="O1263" i="1"/>
  <c r="R1263" i="1" s="1"/>
  <c r="N1262" i="1"/>
  <c r="T1262" i="1" s="1"/>
  <c r="Z1262" i="1" s="1"/>
  <c r="AF1262" i="1" s="1"/>
  <c r="AJ1262" i="1" s="1"/>
  <c r="AP1262" i="1" s="1"/>
  <c r="AV1262" i="1" s="1"/>
  <c r="BF1262" i="1" s="1"/>
  <c r="BH1262" i="1" s="1"/>
  <c r="M1262" i="1"/>
  <c r="S1262" i="1" s="1"/>
  <c r="Y1262" i="1" s="1"/>
  <c r="AE1262" i="1" s="1"/>
  <c r="AI1262" i="1" s="1"/>
  <c r="AO1262" i="1" s="1"/>
  <c r="AU1262" i="1" s="1"/>
  <c r="BC1262" i="1" s="1"/>
  <c r="BE1262" i="1" s="1"/>
  <c r="L1262" i="1"/>
  <c r="R1262" i="1" s="1"/>
  <c r="X1262" i="1" s="1"/>
  <c r="AD1262" i="1" s="1"/>
  <c r="AH1262" i="1" s="1"/>
  <c r="AN1262" i="1" s="1"/>
  <c r="AT1262" i="1" s="1"/>
  <c r="AZ1262" i="1" s="1"/>
  <c r="BB1262" i="1" s="1"/>
  <c r="BI1261" i="1"/>
  <c r="AY1261" i="1"/>
  <c r="AX1261" i="1"/>
  <c r="AW1261" i="1"/>
  <c r="AS1261" i="1"/>
  <c r="AR1261" i="1"/>
  <c r="AQ1261" i="1"/>
  <c r="AM1261" i="1"/>
  <c r="AL1261" i="1"/>
  <c r="AK1261" i="1"/>
  <c r="AG1261" i="1"/>
  <c r="AC1261" i="1"/>
  <c r="AB1261" i="1"/>
  <c r="AA1261" i="1"/>
  <c r="W1261" i="1"/>
  <c r="W1260" i="1" s="1"/>
  <c r="V1261" i="1"/>
  <c r="U1261" i="1"/>
  <c r="Q1261" i="1"/>
  <c r="P1261" i="1"/>
  <c r="P1260" i="1" s="1"/>
  <c r="O1261" i="1"/>
  <c r="K1261" i="1"/>
  <c r="K1260" i="1" s="1"/>
  <c r="J1261" i="1"/>
  <c r="I1261" i="1"/>
  <c r="I1260" i="1" s="1"/>
  <c r="H1261" i="1"/>
  <c r="H1260" i="1" s="1"/>
  <c r="G1261" i="1"/>
  <c r="G1260" i="1" s="1"/>
  <c r="F1261" i="1"/>
  <c r="N1259" i="1"/>
  <c r="T1259" i="1" s="1"/>
  <c r="Z1259" i="1" s="1"/>
  <c r="AF1259" i="1" s="1"/>
  <c r="AJ1259" i="1" s="1"/>
  <c r="AP1259" i="1" s="1"/>
  <c r="AV1259" i="1" s="1"/>
  <c r="BF1259" i="1" s="1"/>
  <c r="BH1259" i="1" s="1"/>
  <c r="M1259" i="1"/>
  <c r="S1259" i="1" s="1"/>
  <c r="Y1259" i="1" s="1"/>
  <c r="AE1259" i="1" s="1"/>
  <c r="AI1259" i="1" s="1"/>
  <c r="AO1259" i="1" s="1"/>
  <c r="AU1259" i="1" s="1"/>
  <c r="BC1259" i="1" s="1"/>
  <c r="BE1259" i="1" s="1"/>
  <c r="F1259" i="1"/>
  <c r="L1259" i="1" s="1"/>
  <c r="R1259" i="1" s="1"/>
  <c r="X1259" i="1" s="1"/>
  <c r="AD1259" i="1" s="1"/>
  <c r="AH1259" i="1" s="1"/>
  <c r="AN1259" i="1" s="1"/>
  <c r="AT1259" i="1" s="1"/>
  <c r="AZ1259" i="1" s="1"/>
  <c r="BB1259" i="1" s="1"/>
  <c r="BI1258" i="1"/>
  <c r="BI1257" i="1" s="1"/>
  <c r="AY1258" i="1"/>
  <c r="AY1257" i="1" s="1"/>
  <c r="AX1258" i="1"/>
  <c r="AX1257" i="1" s="1"/>
  <c r="AW1258" i="1"/>
  <c r="AW1257" i="1" s="1"/>
  <c r="AS1258" i="1"/>
  <c r="AS1257" i="1" s="1"/>
  <c r="AR1258" i="1"/>
  <c r="AR1257" i="1" s="1"/>
  <c r="AQ1258" i="1"/>
  <c r="AQ1257" i="1" s="1"/>
  <c r="AM1258" i="1"/>
  <c r="AM1257" i="1" s="1"/>
  <c r="AL1258" i="1"/>
  <c r="AL1257" i="1" s="1"/>
  <c r="AK1258" i="1"/>
  <c r="AK1257" i="1" s="1"/>
  <c r="AG1258" i="1"/>
  <c r="AC1258" i="1"/>
  <c r="AC1257" i="1" s="1"/>
  <c r="AB1258" i="1"/>
  <c r="AB1257" i="1" s="1"/>
  <c r="AA1258" i="1"/>
  <c r="AA1257" i="1" s="1"/>
  <c r="W1258" i="1"/>
  <c r="W1257" i="1" s="1"/>
  <c r="V1258" i="1"/>
  <c r="V1257" i="1" s="1"/>
  <c r="U1258" i="1"/>
  <c r="U1257" i="1" s="1"/>
  <c r="Q1258" i="1"/>
  <c r="Q1257" i="1" s="1"/>
  <c r="P1258" i="1"/>
  <c r="P1257" i="1" s="1"/>
  <c r="O1258" i="1"/>
  <c r="O1257" i="1" s="1"/>
  <c r="K1258" i="1"/>
  <c r="J1258" i="1"/>
  <c r="J1257" i="1" s="1"/>
  <c r="I1258" i="1"/>
  <c r="I1257" i="1" s="1"/>
  <c r="H1258" i="1"/>
  <c r="H1257" i="1" s="1"/>
  <c r="G1258" i="1"/>
  <c r="F1258" i="1"/>
  <c r="AG1257" i="1"/>
  <c r="N1255" i="1"/>
  <c r="T1255" i="1" s="1"/>
  <c r="Z1255" i="1" s="1"/>
  <c r="AF1255" i="1" s="1"/>
  <c r="AJ1255" i="1" s="1"/>
  <c r="AP1255" i="1" s="1"/>
  <c r="AV1255" i="1" s="1"/>
  <c r="BF1255" i="1" s="1"/>
  <c r="BH1255" i="1" s="1"/>
  <c r="M1255" i="1"/>
  <c r="S1255" i="1" s="1"/>
  <c r="Y1255" i="1" s="1"/>
  <c r="AE1255" i="1" s="1"/>
  <c r="AI1255" i="1" s="1"/>
  <c r="AO1255" i="1" s="1"/>
  <c r="AU1255" i="1" s="1"/>
  <c r="BC1255" i="1" s="1"/>
  <c r="BE1255" i="1" s="1"/>
  <c r="L1255" i="1"/>
  <c r="R1255" i="1" s="1"/>
  <c r="X1255" i="1" s="1"/>
  <c r="AD1255" i="1" s="1"/>
  <c r="AH1255" i="1" s="1"/>
  <c r="AN1255" i="1" s="1"/>
  <c r="AT1255" i="1" s="1"/>
  <c r="AZ1255" i="1" s="1"/>
  <c r="BB1255" i="1" s="1"/>
  <c r="BI1254" i="1"/>
  <c r="BI1253" i="1" s="1"/>
  <c r="AY1254" i="1"/>
  <c r="AY1253" i="1" s="1"/>
  <c r="AX1254" i="1"/>
  <c r="AX1253" i="1" s="1"/>
  <c r="AW1254" i="1"/>
  <c r="AW1253" i="1" s="1"/>
  <c r="AS1254" i="1"/>
  <c r="AS1253" i="1" s="1"/>
  <c r="AR1254" i="1"/>
  <c r="AR1253" i="1" s="1"/>
  <c r="AQ1254" i="1"/>
  <c r="AQ1253" i="1" s="1"/>
  <c r="AM1254" i="1"/>
  <c r="AM1253" i="1" s="1"/>
  <c r="AL1254" i="1"/>
  <c r="AL1253" i="1" s="1"/>
  <c r="AK1254" i="1"/>
  <c r="AK1253" i="1" s="1"/>
  <c r="AG1254" i="1"/>
  <c r="AG1253" i="1" s="1"/>
  <c r="AC1254" i="1"/>
  <c r="AC1253" i="1" s="1"/>
  <c r="AB1254" i="1"/>
  <c r="AB1253" i="1" s="1"/>
  <c r="AA1254" i="1"/>
  <c r="AA1253" i="1" s="1"/>
  <c r="W1254" i="1"/>
  <c r="W1253" i="1" s="1"/>
  <c r="V1254" i="1"/>
  <c r="V1253" i="1" s="1"/>
  <c r="U1254" i="1"/>
  <c r="U1253" i="1" s="1"/>
  <c r="Q1254" i="1"/>
  <c r="Q1253" i="1" s="1"/>
  <c r="P1254" i="1"/>
  <c r="P1253" i="1" s="1"/>
  <c r="O1254" i="1"/>
  <c r="O1253" i="1" s="1"/>
  <c r="K1254" i="1"/>
  <c r="K1253" i="1" s="1"/>
  <c r="J1254" i="1"/>
  <c r="I1254" i="1"/>
  <c r="H1254" i="1"/>
  <c r="G1254" i="1"/>
  <c r="G1253" i="1" s="1"/>
  <c r="F1254" i="1"/>
  <c r="F1253" i="1" s="1"/>
  <c r="M1252" i="1"/>
  <c r="S1252" i="1" s="1"/>
  <c r="Y1252" i="1" s="1"/>
  <c r="AE1252" i="1" s="1"/>
  <c r="AI1252" i="1" s="1"/>
  <c r="AO1252" i="1" s="1"/>
  <c r="AU1252" i="1" s="1"/>
  <c r="BC1252" i="1" s="1"/>
  <c r="BE1252" i="1" s="1"/>
  <c r="H1252" i="1"/>
  <c r="N1252" i="1" s="1"/>
  <c r="T1252" i="1" s="1"/>
  <c r="Z1252" i="1" s="1"/>
  <c r="AF1252" i="1" s="1"/>
  <c r="AJ1252" i="1" s="1"/>
  <c r="AP1252" i="1" s="1"/>
  <c r="AV1252" i="1" s="1"/>
  <c r="BF1252" i="1" s="1"/>
  <c r="BH1252" i="1" s="1"/>
  <c r="G1252" i="1"/>
  <c r="F1252" i="1"/>
  <c r="F1251" i="1" s="1"/>
  <c r="F1248" i="1" s="1"/>
  <c r="BI1251" i="1"/>
  <c r="AY1251" i="1"/>
  <c r="AX1251" i="1"/>
  <c r="AW1251" i="1"/>
  <c r="AS1251" i="1"/>
  <c r="AR1251" i="1"/>
  <c r="AQ1251" i="1"/>
  <c r="AM1251" i="1"/>
  <c r="AL1251" i="1"/>
  <c r="AK1251" i="1"/>
  <c r="AG1251" i="1"/>
  <c r="AC1251" i="1"/>
  <c r="AB1251" i="1"/>
  <c r="AA1251" i="1"/>
  <c r="W1251" i="1"/>
  <c r="V1251" i="1"/>
  <c r="U1251" i="1"/>
  <c r="Q1251" i="1"/>
  <c r="P1251" i="1"/>
  <c r="O1251" i="1"/>
  <c r="K1251" i="1"/>
  <c r="K1248" i="1" s="1"/>
  <c r="J1251" i="1"/>
  <c r="J1248" i="1" s="1"/>
  <c r="I1251" i="1"/>
  <c r="I1248" i="1" s="1"/>
  <c r="H1251" i="1"/>
  <c r="H1248" i="1" s="1"/>
  <c r="G1251" i="1"/>
  <c r="T1250" i="1"/>
  <c r="Z1250" i="1" s="1"/>
  <c r="AF1250" i="1" s="1"/>
  <c r="AJ1250" i="1" s="1"/>
  <c r="AP1250" i="1" s="1"/>
  <c r="AV1250" i="1" s="1"/>
  <c r="BF1250" i="1" s="1"/>
  <c r="S1250" i="1"/>
  <c r="Y1250" i="1" s="1"/>
  <c r="AE1250" i="1" s="1"/>
  <c r="AI1250" i="1" s="1"/>
  <c r="AO1250" i="1" s="1"/>
  <c r="AU1250" i="1" s="1"/>
  <c r="BC1250" i="1" s="1"/>
  <c r="R1250" i="1"/>
  <c r="X1250" i="1" s="1"/>
  <c r="AD1250" i="1" s="1"/>
  <c r="AH1250" i="1" s="1"/>
  <c r="AN1250" i="1" s="1"/>
  <c r="AT1250" i="1" s="1"/>
  <c r="AZ1250" i="1" s="1"/>
  <c r="BI1249" i="1"/>
  <c r="AY1249" i="1"/>
  <c r="AX1249" i="1"/>
  <c r="AW1249" i="1"/>
  <c r="AS1249" i="1"/>
  <c r="AR1249" i="1"/>
  <c r="AQ1249" i="1"/>
  <c r="AM1249" i="1"/>
  <c r="AL1249" i="1"/>
  <c r="AK1249" i="1"/>
  <c r="AK1248" i="1" s="1"/>
  <c r="AG1249" i="1"/>
  <c r="AC1249" i="1"/>
  <c r="AC1248" i="1" s="1"/>
  <c r="AB1249" i="1"/>
  <c r="AA1249" i="1"/>
  <c r="W1249" i="1"/>
  <c r="V1249" i="1"/>
  <c r="U1249" i="1"/>
  <c r="Q1249" i="1"/>
  <c r="P1249" i="1"/>
  <c r="S1249" i="1" s="1"/>
  <c r="O1249" i="1"/>
  <c r="N1247" i="1"/>
  <c r="T1247" i="1" s="1"/>
  <c r="Z1247" i="1" s="1"/>
  <c r="AF1247" i="1" s="1"/>
  <c r="AJ1247" i="1" s="1"/>
  <c r="AP1247" i="1" s="1"/>
  <c r="AV1247" i="1" s="1"/>
  <c r="BF1247" i="1" s="1"/>
  <c r="BH1247" i="1" s="1"/>
  <c r="M1247" i="1"/>
  <c r="S1247" i="1" s="1"/>
  <c r="Y1247" i="1" s="1"/>
  <c r="AE1247" i="1" s="1"/>
  <c r="AI1247" i="1" s="1"/>
  <c r="AO1247" i="1" s="1"/>
  <c r="AU1247" i="1" s="1"/>
  <c r="BC1247" i="1" s="1"/>
  <c r="BE1247" i="1" s="1"/>
  <c r="L1247" i="1"/>
  <c r="R1247" i="1" s="1"/>
  <c r="X1247" i="1" s="1"/>
  <c r="AD1247" i="1" s="1"/>
  <c r="AH1247" i="1" s="1"/>
  <c r="AN1247" i="1" s="1"/>
  <c r="AT1247" i="1" s="1"/>
  <c r="AZ1247" i="1" s="1"/>
  <c r="BB1247" i="1" s="1"/>
  <c r="BI1246" i="1"/>
  <c r="BI1245" i="1" s="1"/>
  <c r="AY1246" i="1"/>
  <c r="AY1245" i="1" s="1"/>
  <c r="AX1246" i="1"/>
  <c r="AX1245" i="1" s="1"/>
  <c r="AW1246" i="1"/>
  <c r="AW1245" i="1" s="1"/>
  <c r="AS1246" i="1"/>
  <c r="AS1245" i="1" s="1"/>
  <c r="AR1246" i="1"/>
  <c r="AR1245" i="1" s="1"/>
  <c r="AQ1246" i="1"/>
  <c r="AM1246" i="1"/>
  <c r="AM1245" i="1" s="1"/>
  <c r="AL1246" i="1"/>
  <c r="AL1245" i="1" s="1"/>
  <c r="AK1246" i="1"/>
  <c r="AK1245" i="1" s="1"/>
  <c r="AG1246" i="1"/>
  <c r="AG1245" i="1" s="1"/>
  <c r="AC1246" i="1"/>
  <c r="AC1245" i="1" s="1"/>
  <c r="AB1246" i="1"/>
  <c r="AB1245" i="1" s="1"/>
  <c r="AA1246" i="1"/>
  <c r="AA1245" i="1" s="1"/>
  <c r="W1246" i="1"/>
  <c r="W1245" i="1" s="1"/>
  <c r="V1246" i="1"/>
  <c r="V1245" i="1" s="1"/>
  <c r="U1246" i="1"/>
  <c r="U1245" i="1" s="1"/>
  <c r="Q1246" i="1"/>
  <c r="Q1245" i="1" s="1"/>
  <c r="P1246" i="1"/>
  <c r="P1245" i="1" s="1"/>
  <c r="O1246" i="1"/>
  <c r="O1245" i="1" s="1"/>
  <c r="K1246" i="1"/>
  <c r="K1245" i="1" s="1"/>
  <c r="J1246" i="1"/>
  <c r="J1245" i="1" s="1"/>
  <c r="I1246" i="1"/>
  <c r="H1246" i="1"/>
  <c r="G1246" i="1"/>
  <c r="F1246" i="1"/>
  <c r="F1245" i="1" s="1"/>
  <c r="AQ1245" i="1"/>
  <c r="AP1244" i="1"/>
  <c r="AV1244" i="1" s="1"/>
  <c r="BF1244" i="1" s="1"/>
  <c r="BH1244" i="1" s="1"/>
  <c r="AO1244" i="1"/>
  <c r="AU1244" i="1" s="1"/>
  <c r="BC1244" i="1" s="1"/>
  <c r="BE1244" i="1" s="1"/>
  <c r="AN1244" i="1"/>
  <c r="AT1244" i="1" s="1"/>
  <c r="AZ1244" i="1" s="1"/>
  <c r="BB1244" i="1" s="1"/>
  <c r="BI1243" i="1"/>
  <c r="BI1242" i="1" s="1"/>
  <c r="AY1243" i="1"/>
  <c r="AY1242" i="1" s="1"/>
  <c r="AX1243" i="1"/>
  <c r="AX1242" i="1" s="1"/>
  <c r="AW1243" i="1"/>
  <c r="AW1242" i="1" s="1"/>
  <c r="AS1243" i="1"/>
  <c r="AS1242" i="1" s="1"/>
  <c r="AR1243" i="1"/>
  <c r="AR1242" i="1" s="1"/>
  <c r="AQ1243" i="1"/>
  <c r="AQ1242" i="1" s="1"/>
  <c r="AM1243" i="1"/>
  <c r="AL1243" i="1"/>
  <c r="AO1243" i="1" s="1"/>
  <c r="AK1243" i="1"/>
  <c r="N1241" i="1"/>
  <c r="T1241" i="1" s="1"/>
  <c r="Z1241" i="1" s="1"/>
  <c r="AF1241" i="1" s="1"/>
  <c r="AJ1241" i="1" s="1"/>
  <c r="AP1241" i="1" s="1"/>
  <c r="AV1241" i="1" s="1"/>
  <c r="BF1241" i="1" s="1"/>
  <c r="BH1241" i="1" s="1"/>
  <c r="M1241" i="1"/>
  <c r="S1241" i="1" s="1"/>
  <c r="Y1241" i="1" s="1"/>
  <c r="AE1241" i="1" s="1"/>
  <c r="AI1241" i="1" s="1"/>
  <c r="AO1241" i="1" s="1"/>
  <c r="AU1241" i="1" s="1"/>
  <c r="BC1241" i="1" s="1"/>
  <c r="BE1241" i="1" s="1"/>
  <c r="L1241" i="1"/>
  <c r="R1241" i="1" s="1"/>
  <c r="X1241" i="1" s="1"/>
  <c r="AD1241" i="1" s="1"/>
  <c r="AH1241" i="1" s="1"/>
  <c r="AN1241" i="1" s="1"/>
  <c r="AT1241" i="1" s="1"/>
  <c r="AZ1241" i="1" s="1"/>
  <c r="BB1241" i="1" s="1"/>
  <c r="BI1240" i="1"/>
  <c r="BI1239" i="1" s="1"/>
  <c r="AY1240" i="1"/>
  <c r="AY1239" i="1" s="1"/>
  <c r="AX1240" i="1"/>
  <c r="AX1239" i="1" s="1"/>
  <c r="AW1240" i="1"/>
  <c r="AW1239" i="1" s="1"/>
  <c r="AS1240" i="1"/>
  <c r="AS1239" i="1" s="1"/>
  <c r="AR1240" i="1"/>
  <c r="AR1239" i="1" s="1"/>
  <c r="AQ1240" i="1"/>
  <c r="AQ1239" i="1" s="1"/>
  <c r="AM1240" i="1"/>
  <c r="AM1239" i="1" s="1"/>
  <c r="AL1240" i="1"/>
  <c r="AL1239" i="1" s="1"/>
  <c r="AK1240" i="1"/>
  <c r="AK1239" i="1" s="1"/>
  <c r="AG1240" i="1"/>
  <c r="AG1239" i="1" s="1"/>
  <c r="AC1240" i="1"/>
  <c r="AC1239" i="1" s="1"/>
  <c r="AB1240" i="1"/>
  <c r="AB1239" i="1" s="1"/>
  <c r="AA1240" i="1"/>
  <c r="AA1239" i="1" s="1"/>
  <c r="W1240" i="1"/>
  <c r="W1239" i="1" s="1"/>
  <c r="V1240" i="1"/>
  <c r="V1239" i="1" s="1"/>
  <c r="U1240" i="1"/>
  <c r="U1239" i="1" s="1"/>
  <c r="Q1240" i="1"/>
  <c r="Q1239" i="1" s="1"/>
  <c r="P1240" i="1"/>
  <c r="P1239" i="1" s="1"/>
  <c r="O1240" i="1"/>
  <c r="O1239" i="1" s="1"/>
  <c r="K1240" i="1"/>
  <c r="N1240" i="1" s="1"/>
  <c r="J1240" i="1"/>
  <c r="J1239" i="1" s="1"/>
  <c r="M1239" i="1" s="1"/>
  <c r="I1240" i="1"/>
  <c r="L1240" i="1" s="1"/>
  <c r="R1240" i="1" s="1"/>
  <c r="O1238" i="1"/>
  <c r="N1238" i="1"/>
  <c r="T1238" i="1" s="1"/>
  <c r="Z1238" i="1" s="1"/>
  <c r="AF1238" i="1" s="1"/>
  <c r="AJ1238" i="1" s="1"/>
  <c r="AP1238" i="1" s="1"/>
  <c r="AV1238" i="1" s="1"/>
  <c r="BF1238" i="1" s="1"/>
  <c r="BH1238" i="1" s="1"/>
  <c r="M1238" i="1"/>
  <c r="S1238" i="1" s="1"/>
  <c r="Y1238" i="1" s="1"/>
  <c r="AE1238" i="1" s="1"/>
  <c r="AI1238" i="1" s="1"/>
  <c r="AO1238" i="1" s="1"/>
  <c r="AU1238" i="1" s="1"/>
  <c r="BC1238" i="1" s="1"/>
  <c r="BE1238" i="1" s="1"/>
  <c r="L1238" i="1"/>
  <c r="R1238" i="1" s="1"/>
  <c r="X1238" i="1" s="1"/>
  <c r="AD1238" i="1" s="1"/>
  <c r="AH1238" i="1" s="1"/>
  <c r="AN1238" i="1" s="1"/>
  <c r="AT1238" i="1" s="1"/>
  <c r="AZ1238" i="1" s="1"/>
  <c r="BB1238" i="1" s="1"/>
  <c r="T1237" i="1"/>
  <c r="Z1237" i="1" s="1"/>
  <c r="AF1237" i="1" s="1"/>
  <c r="AJ1237" i="1" s="1"/>
  <c r="AP1237" i="1" s="1"/>
  <c r="AV1237" i="1" s="1"/>
  <c r="BF1237" i="1" s="1"/>
  <c r="BH1237" i="1" s="1"/>
  <c r="S1237" i="1"/>
  <c r="Y1237" i="1" s="1"/>
  <c r="AE1237" i="1" s="1"/>
  <c r="AI1237" i="1" s="1"/>
  <c r="AO1237" i="1" s="1"/>
  <c r="AU1237" i="1" s="1"/>
  <c r="BC1237" i="1" s="1"/>
  <c r="BE1237" i="1" s="1"/>
  <c r="R1237" i="1"/>
  <c r="X1237" i="1" s="1"/>
  <c r="AD1237" i="1" s="1"/>
  <c r="AH1237" i="1" s="1"/>
  <c r="AN1237" i="1" s="1"/>
  <c r="AT1237" i="1" s="1"/>
  <c r="AZ1237" i="1" s="1"/>
  <c r="BB1237" i="1" s="1"/>
  <c r="O1237" i="1"/>
  <c r="BI1236" i="1"/>
  <c r="BI1235" i="1" s="1"/>
  <c r="AY1236" i="1"/>
  <c r="AY1235" i="1" s="1"/>
  <c r="AX1236" i="1"/>
  <c r="AX1235" i="1" s="1"/>
  <c r="AW1236" i="1"/>
  <c r="AW1235" i="1" s="1"/>
  <c r="AS1236" i="1"/>
  <c r="AS1235" i="1" s="1"/>
  <c r="AR1236" i="1"/>
  <c r="AR1235" i="1" s="1"/>
  <c r="AQ1236" i="1"/>
  <c r="AQ1235" i="1" s="1"/>
  <c r="AM1236" i="1"/>
  <c r="AM1235" i="1" s="1"/>
  <c r="AL1236" i="1"/>
  <c r="AL1235" i="1" s="1"/>
  <c r="AK1236" i="1"/>
  <c r="AK1235" i="1" s="1"/>
  <c r="AG1236" i="1"/>
  <c r="AG1235" i="1" s="1"/>
  <c r="AC1236" i="1"/>
  <c r="AC1235" i="1" s="1"/>
  <c r="AB1236" i="1"/>
  <c r="AB1235" i="1" s="1"/>
  <c r="AA1236" i="1"/>
  <c r="W1236" i="1"/>
  <c r="W1235" i="1" s="1"/>
  <c r="V1236" i="1"/>
  <c r="V1235" i="1" s="1"/>
  <c r="U1236" i="1"/>
  <c r="U1235" i="1" s="1"/>
  <c r="Q1236" i="1"/>
  <c r="Q1235" i="1" s="1"/>
  <c r="P1236" i="1"/>
  <c r="P1235" i="1" s="1"/>
  <c r="K1236" i="1"/>
  <c r="K1235" i="1" s="1"/>
  <c r="J1236" i="1"/>
  <c r="J1235" i="1" s="1"/>
  <c r="I1236" i="1"/>
  <c r="H1236" i="1"/>
  <c r="G1236" i="1"/>
  <c r="F1236" i="1"/>
  <c r="F1235" i="1" s="1"/>
  <c r="AA1235" i="1"/>
  <c r="M1234" i="1"/>
  <c r="S1234" i="1" s="1"/>
  <c r="Y1234" i="1" s="1"/>
  <c r="AE1234" i="1" s="1"/>
  <c r="AI1234" i="1" s="1"/>
  <c r="AO1234" i="1" s="1"/>
  <c r="AU1234" i="1" s="1"/>
  <c r="BC1234" i="1" s="1"/>
  <c r="BE1234" i="1" s="1"/>
  <c r="H1234" i="1"/>
  <c r="N1234" i="1" s="1"/>
  <c r="T1234" i="1" s="1"/>
  <c r="Z1234" i="1" s="1"/>
  <c r="AF1234" i="1" s="1"/>
  <c r="AJ1234" i="1" s="1"/>
  <c r="AP1234" i="1" s="1"/>
  <c r="AV1234" i="1" s="1"/>
  <c r="BF1234" i="1" s="1"/>
  <c r="BH1234" i="1" s="1"/>
  <c r="G1234" i="1"/>
  <c r="F1234" i="1"/>
  <c r="L1234" i="1" s="1"/>
  <c r="R1234" i="1" s="1"/>
  <c r="X1234" i="1" s="1"/>
  <c r="AD1234" i="1" s="1"/>
  <c r="AH1234" i="1" s="1"/>
  <c r="AN1234" i="1" s="1"/>
  <c r="AT1234" i="1" s="1"/>
  <c r="AZ1234" i="1" s="1"/>
  <c r="BB1234" i="1" s="1"/>
  <c r="BI1233" i="1"/>
  <c r="AY1233" i="1"/>
  <c r="AX1233" i="1"/>
  <c r="AW1233" i="1"/>
  <c r="AS1233" i="1"/>
  <c r="AR1233" i="1"/>
  <c r="AQ1233" i="1"/>
  <c r="AM1233" i="1"/>
  <c r="AL1233" i="1"/>
  <c r="AK1233" i="1"/>
  <c r="AG1233" i="1"/>
  <c r="AC1233" i="1"/>
  <c r="AB1233" i="1"/>
  <c r="AA1233" i="1"/>
  <c r="W1233" i="1"/>
  <c r="V1233" i="1"/>
  <c r="U1233" i="1"/>
  <c r="Q1233" i="1"/>
  <c r="P1233" i="1"/>
  <c r="O1233" i="1"/>
  <c r="K1233" i="1"/>
  <c r="J1233" i="1"/>
  <c r="I1233" i="1"/>
  <c r="H1233" i="1"/>
  <c r="G1233" i="1"/>
  <c r="N1232" i="1"/>
  <c r="T1232" i="1" s="1"/>
  <c r="Z1232" i="1" s="1"/>
  <c r="AF1232" i="1" s="1"/>
  <c r="AJ1232" i="1" s="1"/>
  <c r="AP1232" i="1" s="1"/>
  <c r="AV1232" i="1" s="1"/>
  <c r="BF1232" i="1" s="1"/>
  <c r="BH1232" i="1" s="1"/>
  <c r="M1232" i="1"/>
  <c r="S1232" i="1" s="1"/>
  <c r="Y1232" i="1" s="1"/>
  <c r="AE1232" i="1" s="1"/>
  <c r="AI1232" i="1" s="1"/>
  <c r="AO1232" i="1" s="1"/>
  <c r="AU1232" i="1" s="1"/>
  <c r="BC1232" i="1" s="1"/>
  <c r="BE1232" i="1" s="1"/>
  <c r="L1232" i="1"/>
  <c r="R1232" i="1" s="1"/>
  <c r="X1232" i="1" s="1"/>
  <c r="AD1232" i="1" s="1"/>
  <c r="AH1232" i="1" s="1"/>
  <c r="AN1232" i="1" s="1"/>
  <c r="AT1232" i="1" s="1"/>
  <c r="AZ1232" i="1" s="1"/>
  <c r="BB1232" i="1" s="1"/>
  <c r="BI1231" i="1"/>
  <c r="BI1230" i="1" s="1"/>
  <c r="AY1231" i="1"/>
  <c r="AY1230" i="1" s="1"/>
  <c r="AX1231" i="1"/>
  <c r="AX1230" i="1" s="1"/>
  <c r="AW1231" i="1"/>
  <c r="AW1230" i="1" s="1"/>
  <c r="AS1231" i="1"/>
  <c r="AR1231" i="1"/>
  <c r="AR1230" i="1" s="1"/>
  <c r="AQ1231" i="1"/>
  <c r="AQ1230" i="1" s="1"/>
  <c r="AM1231" i="1"/>
  <c r="AM1230" i="1" s="1"/>
  <c r="AL1231" i="1"/>
  <c r="AK1231" i="1"/>
  <c r="AK1230" i="1" s="1"/>
  <c r="AG1231" i="1"/>
  <c r="AG1230" i="1" s="1"/>
  <c r="AC1231" i="1"/>
  <c r="AC1230" i="1" s="1"/>
  <c r="AB1231" i="1"/>
  <c r="AA1231" i="1"/>
  <c r="AA1230" i="1" s="1"/>
  <c r="W1231" i="1"/>
  <c r="W1230" i="1" s="1"/>
  <c r="V1231" i="1"/>
  <c r="V1230" i="1" s="1"/>
  <c r="U1231" i="1"/>
  <c r="Q1231" i="1"/>
  <c r="Q1230" i="1" s="1"/>
  <c r="P1231" i="1"/>
  <c r="P1230" i="1" s="1"/>
  <c r="O1231" i="1"/>
  <c r="O1230" i="1" s="1"/>
  <c r="K1231" i="1"/>
  <c r="J1231" i="1"/>
  <c r="I1231" i="1"/>
  <c r="I1230" i="1" s="1"/>
  <c r="H1231" i="1"/>
  <c r="G1231" i="1"/>
  <c r="G1230" i="1" s="1"/>
  <c r="F1231" i="1"/>
  <c r="N1229" i="1"/>
  <c r="T1229" i="1" s="1"/>
  <c r="Z1229" i="1" s="1"/>
  <c r="AF1229" i="1" s="1"/>
  <c r="AJ1229" i="1" s="1"/>
  <c r="AP1229" i="1" s="1"/>
  <c r="AV1229" i="1" s="1"/>
  <c r="BF1229" i="1" s="1"/>
  <c r="BH1229" i="1" s="1"/>
  <c r="M1229" i="1"/>
  <c r="S1229" i="1" s="1"/>
  <c r="Y1229" i="1" s="1"/>
  <c r="AE1229" i="1" s="1"/>
  <c r="AI1229" i="1" s="1"/>
  <c r="AO1229" i="1" s="1"/>
  <c r="AU1229" i="1" s="1"/>
  <c r="BC1229" i="1" s="1"/>
  <c r="BE1229" i="1" s="1"/>
  <c r="L1229" i="1"/>
  <c r="R1229" i="1" s="1"/>
  <c r="X1229" i="1" s="1"/>
  <c r="AD1229" i="1" s="1"/>
  <c r="AH1229" i="1" s="1"/>
  <c r="AN1229" i="1" s="1"/>
  <c r="AT1229" i="1" s="1"/>
  <c r="AZ1229" i="1" s="1"/>
  <c r="BB1229" i="1" s="1"/>
  <c r="BI1228" i="1"/>
  <c r="AY1228" i="1"/>
  <c r="AX1228" i="1"/>
  <c r="AW1228" i="1"/>
  <c r="AS1228" i="1"/>
  <c r="AR1228" i="1"/>
  <c r="AQ1228" i="1"/>
  <c r="AM1228" i="1"/>
  <c r="AL1228" i="1"/>
  <c r="AK1228" i="1"/>
  <c r="AG1228" i="1"/>
  <c r="AC1228" i="1"/>
  <c r="AB1228" i="1"/>
  <c r="AA1228" i="1"/>
  <c r="W1228" i="1"/>
  <c r="V1228" i="1"/>
  <c r="U1228" i="1"/>
  <c r="Q1228" i="1"/>
  <c r="P1228" i="1"/>
  <c r="O1228" i="1"/>
  <c r="K1228" i="1"/>
  <c r="J1228" i="1"/>
  <c r="I1228" i="1"/>
  <c r="H1228" i="1"/>
  <c r="G1228" i="1"/>
  <c r="F1228" i="1"/>
  <c r="N1227" i="1"/>
  <c r="T1227" i="1" s="1"/>
  <c r="Z1227" i="1" s="1"/>
  <c r="AF1227" i="1" s="1"/>
  <c r="AJ1227" i="1" s="1"/>
  <c r="AP1227" i="1" s="1"/>
  <c r="AV1227" i="1" s="1"/>
  <c r="BF1227" i="1" s="1"/>
  <c r="BH1227" i="1" s="1"/>
  <c r="M1227" i="1"/>
  <c r="S1227" i="1" s="1"/>
  <c r="Y1227" i="1" s="1"/>
  <c r="AE1227" i="1" s="1"/>
  <c r="AI1227" i="1" s="1"/>
  <c r="AO1227" i="1" s="1"/>
  <c r="AU1227" i="1" s="1"/>
  <c r="BC1227" i="1" s="1"/>
  <c r="BE1227" i="1" s="1"/>
  <c r="L1227" i="1"/>
  <c r="R1227" i="1" s="1"/>
  <c r="X1227" i="1" s="1"/>
  <c r="AD1227" i="1" s="1"/>
  <c r="AH1227" i="1" s="1"/>
  <c r="AN1227" i="1" s="1"/>
  <c r="AT1227" i="1" s="1"/>
  <c r="AZ1227" i="1" s="1"/>
  <c r="BB1227" i="1" s="1"/>
  <c r="BI1226" i="1"/>
  <c r="AY1226" i="1"/>
  <c r="AX1226" i="1"/>
  <c r="AW1226" i="1"/>
  <c r="AS1226" i="1"/>
  <c r="AR1226" i="1"/>
  <c r="AQ1226" i="1"/>
  <c r="AM1226" i="1"/>
  <c r="AL1226" i="1"/>
  <c r="AK1226" i="1"/>
  <c r="AG1226" i="1"/>
  <c r="AC1226" i="1"/>
  <c r="AB1226" i="1"/>
  <c r="AA1226" i="1"/>
  <c r="W1226" i="1"/>
  <c r="V1226" i="1"/>
  <c r="U1226" i="1"/>
  <c r="Q1226" i="1"/>
  <c r="P1226" i="1"/>
  <c r="O1226" i="1"/>
  <c r="K1226" i="1"/>
  <c r="J1226" i="1"/>
  <c r="I1226" i="1"/>
  <c r="H1226" i="1"/>
  <c r="G1226" i="1"/>
  <c r="F1226" i="1"/>
  <c r="N1225" i="1"/>
  <c r="T1225" i="1" s="1"/>
  <c r="Z1225" i="1" s="1"/>
  <c r="AF1225" i="1" s="1"/>
  <c r="AJ1225" i="1" s="1"/>
  <c r="AP1225" i="1" s="1"/>
  <c r="AV1225" i="1" s="1"/>
  <c r="BF1225" i="1" s="1"/>
  <c r="BH1225" i="1" s="1"/>
  <c r="M1225" i="1"/>
  <c r="S1225" i="1" s="1"/>
  <c r="Y1225" i="1" s="1"/>
  <c r="AE1225" i="1" s="1"/>
  <c r="AI1225" i="1" s="1"/>
  <c r="AO1225" i="1" s="1"/>
  <c r="AU1225" i="1" s="1"/>
  <c r="BC1225" i="1" s="1"/>
  <c r="BE1225" i="1" s="1"/>
  <c r="L1225" i="1"/>
  <c r="R1225" i="1" s="1"/>
  <c r="X1225" i="1" s="1"/>
  <c r="AD1225" i="1" s="1"/>
  <c r="AH1225" i="1" s="1"/>
  <c r="AN1225" i="1" s="1"/>
  <c r="AT1225" i="1" s="1"/>
  <c r="AZ1225" i="1" s="1"/>
  <c r="BB1225" i="1" s="1"/>
  <c r="BI1224" i="1"/>
  <c r="AY1224" i="1"/>
  <c r="AX1224" i="1"/>
  <c r="AW1224" i="1"/>
  <c r="AS1224" i="1"/>
  <c r="AR1224" i="1"/>
  <c r="AQ1224" i="1"/>
  <c r="AM1224" i="1"/>
  <c r="AL1224" i="1"/>
  <c r="AK1224" i="1"/>
  <c r="AG1224" i="1"/>
  <c r="AC1224" i="1"/>
  <c r="AB1224" i="1"/>
  <c r="AA1224" i="1"/>
  <c r="W1224" i="1"/>
  <c r="V1224" i="1"/>
  <c r="U1224" i="1"/>
  <c r="Q1224" i="1"/>
  <c r="P1224" i="1"/>
  <c r="O1224" i="1"/>
  <c r="K1224" i="1"/>
  <c r="J1224" i="1"/>
  <c r="I1224" i="1"/>
  <c r="H1224" i="1"/>
  <c r="G1224" i="1"/>
  <c r="F1224" i="1"/>
  <c r="AV1220" i="1"/>
  <c r="BF1220" i="1" s="1"/>
  <c r="BH1220" i="1" s="1"/>
  <c r="AU1220" i="1"/>
  <c r="BC1220" i="1" s="1"/>
  <c r="BE1220" i="1" s="1"/>
  <c r="AT1220" i="1"/>
  <c r="AZ1220" i="1" s="1"/>
  <c r="BB1220" i="1" s="1"/>
  <c r="BI1219" i="1"/>
  <c r="BI1218" i="1" s="1"/>
  <c r="AY1219" i="1"/>
  <c r="AY1218" i="1" s="1"/>
  <c r="AX1219" i="1"/>
  <c r="AX1218" i="1" s="1"/>
  <c r="AW1219" i="1"/>
  <c r="AW1218" i="1" s="1"/>
  <c r="AS1219" i="1"/>
  <c r="AV1219" i="1" s="1"/>
  <c r="AR1219" i="1"/>
  <c r="AU1219" i="1" s="1"/>
  <c r="AQ1219" i="1"/>
  <c r="AT1219" i="1" s="1"/>
  <c r="AP1217" i="1"/>
  <c r="AV1217" i="1" s="1"/>
  <c r="BF1217" i="1" s="1"/>
  <c r="AO1217" i="1"/>
  <c r="AU1217" i="1" s="1"/>
  <c r="BC1217" i="1" s="1"/>
  <c r="AN1217" i="1"/>
  <c r="AT1217" i="1" s="1"/>
  <c r="AZ1217" i="1" s="1"/>
  <c r="BI1216" i="1"/>
  <c r="BI1215" i="1" s="1"/>
  <c r="AY1216" i="1"/>
  <c r="AY1215" i="1" s="1"/>
  <c r="AX1216" i="1"/>
  <c r="AW1216" i="1"/>
  <c r="AS1216" i="1"/>
  <c r="AR1216" i="1"/>
  <c r="AQ1216" i="1"/>
  <c r="AQ1215" i="1" s="1"/>
  <c r="AM1216" i="1"/>
  <c r="AP1216" i="1" s="1"/>
  <c r="AL1216" i="1"/>
  <c r="AK1216" i="1"/>
  <c r="AN1216" i="1" s="1"/>
  <c r="AX1215" i="1"/>
  <c r="AW1215" i="1"/>
  <c r="AS1215" i="1"/>
  <c r="AR1215" i="1"/>
  <c r="N1213" i="1"/>
  <c r="T1213" i="1" s="1"/>
  <c r="Z1213" i="1" s="1"/>
  <c r="AF1213" i="1" s="1"/>
  <c r="AJ1213" i="1" s="1"/>
  <c r="AP1213" i="1" s="1"/>
  <c r="AV1213" i="1" s="1"/>
  <c r="BF1213" i="1" s="1"/>
  <c r="BH1213" i="1" s="1"/>
  <c r="M1213" i="1"/>
  <c r="S1213" i="1" s="1"/>
  <c r="Y1213" i="1" s="1"/>
  <c r="AE1213" i="1" s="1"/>
  <c r="AI1213" i="1" s="1"/>
  <c r="AO1213" i="1" s="1"/>
  <c r="AU1213" i="1" s="1"/>
  <c r="BC1213" i="1" s="1"/>
  <c r="BE1213" i="1" s="1"/>
  <c r="L1213" i="1"/>
  <c r="R1213" i="1" s="1"/>
  <c r="X1213" i="1" s="1"/>
  <c r="AD1213" i="1" s="1"/>
  <c r="AH1213" i="1" s="1"/>
  <c r="AN1213" i="1" s="1"/>
  <c r="AT1213" i="1" s="1"/>
  <c r="AZ1213" i="1" s="1"/>
  <c r="BB1213" i="1" s="1"/>
  <c r="BI1212" i="1"/>
  <c r="AY1212" i="1"/>
  <c r="AX1212" i="1"/>
  <c r="AW1212" i="1"/>
  <c r="AS1212" i="1"/>
  <c r="AR1212" i="1"/>
  <c r="AQ1212" i="1"/>
  <c r="AM1212" i="1"/>
  <c r="AL1212" i="1"/>
  <c r="AK1212" i="1"/>
  <c r="AG1212" i="1"/>
  <c r="AC1212" i="1"/>
  <c r="AB1212" i="1"/>
  <c r="AA1212" i="1"/>
  <c r="W1212" i="1"/>
  <c r="V1212" i="1"/>
  <c r="U1212" i="1"/>
  <c r="Q1212" i="1"/>
  <c r="P1212" i="1"/>
  <c r="O1212" i="1"/>
  <c r="K1212" i="1"/>
  <c r="K1209" i="1" s="1"/>
  <c r="J1212" i="1"/>
  <c r="J1209" i="1" s="1"/>
  <c r="I1212" i="1"/>
  <c r="H1212" i="1"/>
  <c r="G1212" i="1"/>
  <c r="F1212" i="1"/>
  <c r="F1209" i="1" s="1"/>
  <c r="T1211" i="1"/>
  <c r="Z1211" i="1" s="1"/>
  <c r="AF1211" i="1" s="1"/>
  <c r="AJ1211" i="1" s="1"/>
  <c r="AP1211" i="1" s="1"/>
  <c r="AV1211" i="1" s="1"/>
  <c r="BF1211" i="1" s="1"/>
  <c r="BH1211" i="1" s="1"/>
  <c r="S1211" i="1"/>
  <c r="Y1211" i="1" s="1"/>
  <c r="AE1211" i="1" s="1"/>
  <c r="AI1211" i="1" s="1"/>
  <c r="AO1211" i="1" s="1"/>
  <c r="AU1211" i="1" s="1"/>
  <c r="BC1211" i="1" s="1"/>
  <c r="BE1211" i="1" s="1"/>
  <c r="R1211" i="1"/>
  <c r="X1211" i="1" s="1"/>
  <c r="AD1211" i="1" s="1"/>
  <c r="AH1211" i="1" s="1"/>
  <c r="AN1211" i="1" s="1"/>
  <c r="AT1211" i="1" s="1"/>
  <c r="AZ1211" i="1" s="1"/>
  <c r="BB1211" i="1" s="1"/>
  <c r="BI1210" i="1"/>
  <c r="AY1210" i="1"/>
  <c r="AX1210" i="1"/>
  <c r="AW1210" i="1"/>
  <c r="AS1210" i="1"/>
  <c r="AR1210" i="1"/>
  <c r="AQ1210" i="1"/>
  <c r="AM1210" i="1"/>
  <c r="AL1210" i="1"/>
  <c r="AK1210" i="1"/>
  <c r="AG1210" i="1"/>
  <c r="AC1210" i="1"/>
  <c r="AB1210" i="1"/>
  <c r="AA1210" i="1"/>
  <c r="W1210" i="1"/>
  <c r="V1210" i="1"/>
  <c r="U1210" i="1"/>
  <c r="Q1210" i="1"/>
  <c r="P1210" i="1"/>
  <c r="O1210" i="1"/>
  <c r="R1210" i="1" s="1"/>
  <c r="N1208" i="1"/>
  <c r="T1208" i="1" s="1"/>
  <c r="Z1208" i="1" s="1"/>
  <c r="AF1208" i="1" s="1"/>
  <c r="AJ1208" i="1" s="1"/>
  <c r="AP1208" i="1" s="1"/>
  <c r="AV1208" i="1" s="1"/>
  <c r="BF1208" i="1" s="1"/>
  <c r="BH1208" i="1" s="1"/>
  <c r="M1208" i="1"/>
  <c r="S1208" i="1" s="1"/>
  <c r="Y1208" i="1" s="1"/>
  <c r="AE1208" i="1" s="1"/>
  <c r="AI1208" i="1" s="1"/>
  <c r="AO1208" i="1" s="1"/>
  <c r="AU1208" i="1" s="1"/>
  <c r="BC1208" i="1" s="1"/>
  <c r="BE1208" i="1" s="1"/>
  <c r="L1208" i="1"/>
  <c r="R1208" i="1" s="1"/>
  <c r="X1208" i="1" s="1"/>
  <c r="AD1208" i="1" s="1"/>
  <c r="AH1208" i="1" s="1"/>
  <c r="AN1208" i="1" s="1"/>
  <c r="AT1208" i="1" s="1"/>
  <c r="AZ1208" i="1" s="1"/>
  <c r="BB1208" i="1" s="1"/>
  <c r="BI1207" i="1"/>
  <c r="BI1206" i="1" s="1"/>
  <c r="AY1207" i="1"/>
  <c r="AY1206" i="1" s="1"/>
  <c r="AX1207" i="1"/>
  <c r="AX1206" i="1" s="1"/>
  <c r="AW1207" i="1"/>
  <c r="AW1206" i="1" s="1"/>
  <c r="AS1207" i="1"/>
  <c r="AS1206" i="1" s="1"/>
  <c r="AR1207" i="1"/>
  <c r="AR1206" i="1" s="1"/>
  <c r="AQ1207" i="1"/>
  <c r="AQ1206" i="1" s="1"/>
  <c r="AM1207" i="1"/>
  <c r="AM1206" i="1" s="1"/>
  <c r="AL1207" i="1"/>
  <c r="AL1206" i="1" s="1"/>
  <c r="AK1207" i="1"/>
  <c r="AK1206" i="1" s="1"/>
  <c r="AG1207" i="1"/>
  <c r="AG1206" i="1" s="1"/>
  <c r="AC1207" i="1"/>
  <c r="AC1206" i="1" s="1"/>
  <c r="AB1207" i="1"/>
  <c r="AB1206" i="1" s="1"/>
  <c r="AA1207" i="1"/>
  <c r="AA1206" i="1" s="1"/>
  <c r="W1207" i="1"/>
  <c r="W1206" i="1" s="1"/>
  <c r="V1207" i="1"/>
  <c r="V1206" i="1" s="1"/>
  <c r="U1207" i="1"/>
  <c r="U1206" i="1" s="1"/>
  <c r="Q1207" i="1"/>
  <c r="Q1206" i="1" s="1"/>
  <c r="P1207" i="1"/>
  <c r="P1206" i="1" s="1"/>
  <c r="O1207" i="1"/>
  <c r="O1206" i="1" s="1"/>
  <c r="K1207" i="1"/>
  <c r="K1206" i="1" s="1"/>
  <c r="J1207" i="1"/>
  <c r="J1206" i="1" s="1"/>
  <c r="I1207" i="1"/>
  <c r="I1206" i="1" s="1"/>
  <c r="H1207" i="1"/>
  <c r="H1206" i="1" s="1"/>
  <c r="G1207" i="1"/>
  <c r="F1207" i="1"/>
  <c r="N1204" i="1"/>
  <c r="T1204" i="1" s="1"/>
  <c r="Z1204" i="1" s="1"/>
  <c r="AF1204" i="1" s="1"/>
  <c r="AJ1204" i="1" s="1"/>
  <c r="AP1204" i="1" s="1"/>
  <c r="AV1204" i="1" s="1"/>
  <c r="BF1204" i="1" s="1"/>
  <c r="BH1204" i="1" s="1"/>
  <c r="M1204" i="1"/>
  <c r="S1204" i="1" s="1"/>
  <c r="Y1204" i="1" s="1"/>
  <c r="AE1204" i="1" s="1"/>
  <c r="AI1204" i="1" s="1"/>
  <c r="AO1204" i="1" s="1"/>
  <c r="AU1204" i="1" s="1"/>
  <c r="BC1204" i="1" s="1"/>
  <c r="BE1204" i="1" s="1"/>
  <c r="L1204" i="1"/>
  <c r="R1204" i="1" s="1"/>
  <c r="X1204" i="1" s="1"/>
  <c r="AD1204" i="1" s="1"/>
  <c r="AH1204" i="1" s="1"/>
  <c r="AN1204" i="1" s="1"/>
  <c r="AT1204" i="1" s="1"/>
  <c r="AZ1204" i="1" s="1"/>
  <c r="BB1204" i="1" s="1"/>
  <c r="BI1203" i="1"/>
  <c r="BI1202" i="1" s="1"/>
  <c r="AY1203" i="1"/>
  <c r="AY1202" i="1" s="1"/>
  <c r="AX1203" i="1"/>
  <c r="AX1202" i="1" s="1"/>
  <c r="AW1203" i="1"/>
  <c r="AW1202" i="1" s="1"/>
  <c r="AS1203" i="1"/>
  <c r="AS1202" i="1" s="1"/>
  <c r="AR1203" i="1"/>
  <c r="AR1202" i="1" s="1"/>
  <c r="AQ1203" i="1"/>
  <c r="AQ1202" i="1" s="1"/>
  <c r="AM1203" i="1"/>
  <c r="AM1202" i="1" s="1"/>
  <c r="AL1203" i="1"/>
  <c r="AL1202" i="1" s="1"/>
  <c r="AK1203" i="1"/>
  <c r="AK1202" i="1" s="1"/>
  <c r="AG1203" i="1"/>
  <c r="AG1202" i="1" s="1"/>
  <c r="AC1203" i="1"/>
  <c r="AC1202" i="1" s="1"/>
  <c r="AB1203" i="1"/>
  <c r="AB1202" i="1" s="1"/>
  <c r="AA1203" i="1"/>
  <c r="AA1202" i="1" s="1"/>
  <c r="W1203" i="1"/>
  <c r="W1202" i="1" s="1"/>
  <c r="V1203" i="1"/>
  <c r="V1202" i="1" s="1"/>
  <c r="U1203" i="1"/>
  <c r="U1202" i="1" s="1"/>
  <c r="Q1203" i="1"/>
  <c r="Q1202" i="1" s="1"/>
  <c r="P1203" i="1"/>
  <c r="P1202" i="1" s="1"/>
  <c r="O1203" i="1"/>
  <c r="O1202" i="1" s="1"/>
  <c r="K1203" i="1"/>
  <c r="K1202" i="1" s="1"/>
  <c r="J1203" i="1"/>
  <c r="J1202" i="1" s="1"/>
  <c r="I1203" i="1"/>
  <c r="I1202" i="1" s="1"/>
  <c r="H1203" i="1"/>
  <c r="G1203" i="1"/>
  <c r="G1202" i="1" s="1"/>
  <c r="F1203" i="1"/>
  <c r="N1201" i="1"/>
  <c r="T1201" i="1" s="1"/>
  <c r="Z1201" i="1" s="1"/>
  <c r="AF1201" i="1" s="1"/>
  <c r="AJ1201" i="1" s="1"/>
  <c r="AP1201" i="1" s="1"/>
  <c r="AV1201" i="1" s="1"/>
  <c r="BF1201" i="1" s="1"/>
  <c r="BH1201" i="1" s="1"/>
  <c r="M1201" i="1"/>
  <c r="S1201" i="1" s="1"/>
  <c r="Y1201" i="1" s="1"/>
  <c r="AE1201" i="1" s="1"/>
  <c r="AI1201" i="1" s="1"/>
  <c r="AO1201" i="1" s="1"/>
  <c r="AU1201" i="1" s="1"/>
  <c r="BC1201" i="1" s="1"/>
  <c r="BE1201" i="1" s="1"/>
  <c r="L1201" i="1"/>
  <c r="R1201" i="1" s="1"/>
  <c r="X1201" i="1" s="1"/>
  <c r="AD1201" i="1" s="1"/>
  <c r="AH1201" i="1" s="1"/>
  <c r="AN1201" i="1" s="1"/>
  <c r="AT1201" i="1" s="1"/>
  <c r="AZ1201" i="1" s="1"/>
  <c r="BB1201" i="1" s="1"/>
  <c r="BI1200" i="1"/>
  <c r="BI1199" i="1" s="1"/>
  <c r="AY1200" i="1"/>
  <c r="AY1199" i="1" s="1"/>
  <c r="AX1200" i="1"/>
  <c r="AX1199" i="1" s="1"/>
  <c r="AW1200" i="1"/>
  <c r="AW1199" i="1" s="1"/>
  <c r="AS1200" i="1"/>
  <c r="AS1199" i="1" s="1"/>
  <c r="AR1200" i="1"/>
  <c r="AR1199" i="1" s="1"/>
  <c r="AQ1200" i="1"/>
  <c r="AQ1199" i="1" s="1"/>
  <c r="AM1200" i="1"/>
  <c r="AM1199" i="1" s="1"/>
  <c r="AL1200" i="1"/>
  <c r="AL1199" i="1" s="1"/>
  <c r="AK1200" i="1"/>
  <c r="AK1199" i="1" s="1"/>
  <c r="AG1200" i="1"/>
  <c r="AG1199" i="1" s="1"/>
  <c r="AC1200" i="1"/>
  <c r="AC1199" i="1" s="1"/>
  <c r="AB1200" i="1"/>
  <c r="AB1199" i="1" s="1"/>
  <c r="AA1200" i="1"/>
  <c r="AA1199" i="1" s="1"/>
  <c r="W1200" i="1"/>
  <c r="W1199" i="1" s="1"/>
  <c r="V1200" i="1"/>
  <c r="V1199" i="1" s="1"/>
  <c r="U1200" i="1"/>
  <c r="U1199" i="1" s="1"/>
  <c r="Q1200" i="1"/>
  <c r="Q1199" i="1" s="1"/>
  <c r="P1200" i="1"/>
  <c r="P1199" i="1" s="1"/>
  <c r="O1200" i="1"/>
  <c r="O1199" i="1" s="1"/>
  <c r="K1200" i="1"/>
  <c r="K1199" i="1" s="1"/>
  <c r="J1200" i="1"/>
  <c r="J1199" i="1" s="1"/>
  <c r="I1200" i="1"/>
  <c r="I1199" i="1" s="1"/>
  <c r="H1200" i="1"/>
  <c r="G1200" i="1"/>
  <c r="F1200" i="1"/>
  <c r="BF1198" i="1"/>
  <c r="BH1198" i="1" s="1"/>
  <c r="BC1198" i="1"/>
  <c r="BE1198" i="1" s="1"/>
  <c r="AZ1198" i="1"/>
  <c r="BB1198" i="1" s="1"/>
  <c r="BI1197" i="1"/>
  <c r="BI1196" i="1" s="1"/>
  <c r="AY1197" i="1"/>
  <c r="BF1197" i="1" s="1"/>
  <c r="BH1197" i="1" s="1"/>
  <c r="AX1197" i="1"/>
  <c r="BC1197" i="1" s="1"/>
  <c r="AW1197" i="1"/>
  <c r="AW1196" i="1" s="1"/>
  <c r="AZ1196" i="1" s="1"/>
  <c r="BF1195" i="1"/>
  <c r="BH1195" i="1" s="1"/>
  <c r="BC1195" i="1"/>
  <c r="BE1195" i="1" s="1"/>
  <c r="AZ1195" i="1"/>
  <c r="BB1195" i="1" s="1"/>
  <c r="BI1194" i="1"/>
  <c r="BI1193" i="1" s="1"/>
  <c r="AY1194" i="1"/>
  <c r="BF1194" i="1" s="1"/>
  <c r="BH1194" i="1" s="1"/>
  <c r="AX1194" i="1"/>
  <c r="AX1193" i="1" s="1"/>
  <c r="BC1193" i="1" s="1"/>
  <c r="BE1193" i="1" s="1"/>
  <c r="AW1194" i="1"/>
  <c r="AZ1194" i="1" s="1"/>
  <c r="BB1194" i="1" s="1"/>
  <c r="AP1192" i="1"/>
  <c r="AV1192" i="1" s="1"/>
  <c r="BF1192" i="1" s="1"/>
  <c r="BH1192" i="1" s="1"/>
  <c r="AO1192" i="1"/>
  <c r="AU1192" i="1" s="1"/>
  <c r="BC1192" i="1" s="1"/>
  <c r="BE1192" i="1" s="1"/>
  <c r="AN1192" i="1"/>
  <c r="AT1192" i="1" s="1"/>
  <c r="AZ1192" i="1" s="1"/>
  <c r="BB1192" i="1" s="1"/>
  <c r="BI1191" i="1"/>
  <c r="BI1190" i="1" s="1"/>
  <c r="AY1191" i="1"/>
  <c r="AY1190" i="1" s="1"/>
  <c r="AX1191" i="1"/>
  <c r="AX1190" i="1" s="1"/>
  <c r="AW1191" i="1"/>
  <c r="AW1190" i="1" s="1"/>
  <c r="AS1191" i="1"/>
  <c r="AS1190" i="1" s="1"/>
  <c r="AR1191" i="1"/>
  <c r="AR1190" i="1" s="1"/>
  <c r="AQ1191" i="1"/>
  <c r="AQ1190" i="1" s="1"/>
  <c r="AM1191" i="1"/>
  <c r="AP1191" i="1" s="1"/>
  <c r="AL1191" i="1"/>
  <c r="AK1191" i="1"/>
  <c r="AK1190" i="1" s="1"/>
  <c r="AN1190" i="1" s="1"/>
  <c r="AP1189" i="1"/>
  <c r="AV1189" i="1" s="1"/>
  <c r="BF1189" i="1" s="1"/>
  <c r="BH1189" i="1" s="1"/>
  <c r="AO1189" i="1"/>
  <c r="AU1189" i="1" s="1"/>
  <c r="BC1189" i="1" s="1"/>
  <c r="BE1189" i="1" s="1"/>
  <c r="AN1189" i="1"/>
  <c r="AT1189" i="1" s="1"/>
  <c r="AZ1189" i="1" s="1"/>
  <c r="BB1189" i="1" s="1"/>
  <c r="BI1188" i="1"/>
  <c r="BI1187" i="1" s="1"/>
  <c r="AY1188" i="1"/>
  <c r="AY1187" i="1" s="1"/>
  <c r="AX1188" i="1"/>
  <c r="AX1187" i="1" s="1"/>
  <c r="AW1188" i="1"/>
  <c r="AW1187" i="1" s="1"/>
  <c r="AS1188" i="1"/>
  <c r="AS1187" i="1" s="1"/>
  <c r="AR1188" i="1"/>
  <c r="AR1187" i="1" s="1"/>
  <c r="AQ1188" i="1"/>
  <c r="AQ1187" i="1" s="1"/>
  <c r="AM1188" i="1"/>
  <c r="AM1187" i="1" s="1"/>
  <c r="AP1187" i="1" s="1"/>
  <c r="AL1188" i="1"/>
  <c r="AO1188" i="1" s="1"/>
  <c r="AK1188" i="1"/>
  <c r="AN1188" i="1" s="1"/>
  <c r="AP1186" i="1"/>
  <c r="AV1186" i="1" s="1"/>
  <c r="BF1186" i="1" s="1"/>
  <c r="BH1186" i="1" s="1"/>
  <c r="AO1186" i="1"/>
  <c r="AU1186" i="1" s="1"/>
  <c r="BC1186" i="1" s="1"/>
  <c r="BE1186" i="1" s="1"/>
  <c r="AN1186" i="1"/>
  <c r="AT1186" i="1" s="1"/>
  <c r="AZ1186" i="1" s="1"/>
  <c r="BB1186" i="1" s="1"/>
  <c r="AM1185" i="1"/>
  <c r="AP1185" i="1" s="1"/>
  <c r="AV1185" i="1" s="1"/>
  <c r="BF1185" i="1" s="1"/>
  <c r="BH1185" i="1" s="1"/>
  <c r="AL1185" i="1"/>
  <c r="AK1185" i="1"/>
  <c r="AN1185" i="1" s="1"/>
  <c r="AT1185" i="1" s="1"/>
  <c r="AZ1185" i="1" s="1"/>
  <c r="BB1185" i="1" s="1"/>
  <c r="AP1183" i="1"/>
  <c r="AV1183" i="1" s="1"/>
  <c r="BF1183" i="1" s="1"/>
  <c r="BH1183" i="1" s="1"/>
  <c r="AO1183" i="1"/>
  <c r="AU1183" i="1" s="1"/>
  <c r="BC1183" i="1" s="1"/>
  <c r="BE1183" i="1" s="1"/>
  <c r="AN1183" i="1"/>
  <c r="AT1183" i="1" s="1"/>
  <c r="AZ1183" i="1" s="1"/>
  <c r="BB1183" i="1" s="1"/>
  <c r="AM1182" i="1"/>
  <c r="AP1182" i="1" s="1"/>
  <c r="AV1182" i="1" s="1"/>
  <c r="BF1182" i="1" s="1"/>
  <c r="BH1182" i="1" s="1"/>
  <c r="AL1182" i="1"/>
  <c r="AL1181" i="1" s="1"/>
  <c r="AO1181" i="1" s="1"/>
  <c r="AK1182" i="1"/>
  <c r="BI1181" i="1"/>
  <c r="AY1181" i="1"/>
  <c r="AX1181" i="1"/>
  <c r="AW1181" i="1"/>
  <c r="AS1181" i="1"/>
  <c r="AR1181" i="1"/>
  <c r="AQ1181" i="1"/>
  <c r="AW1180" i="1"/>
  <c r="AP1180" i="1"/>
  <c r="AV1180" i="1" s="1"/>
  <c r="BF1180" i="1" s="1"/>
  <c r="BH1180" i="1" s="1"/>
  <c r="AO1180" i="1"/>
  <c r="AU1180" i="1" s="1"/>
  <c r="BC1180" i="1" s="1"/>
  <c r="BE1180" i="1" s="1"/>
  <c r="AN1180" i="1"/>
  <c r="AT1180" i="1" s="1"/>
  <c r="AZ1180" i="1" s="1"/>
  <c r="BB1180" i="1" s="1"/>
  <c r="BI1179" i="1"/>
  <c r="BI1178" i="1" s="1"/>
  <c r="AY1179" i="1"/>
  <c r="AY1178" i="1" s="1"/>
  <c r="AX1179" i="1"/>
  <c r="AW1179" i="1"/>
  <c r="AW1178" i="1" s="1"/>
  <c r="AS1179" i="1"/>
  <c r="AS1178" i="1" s="1"/>
  <c r="AR1179" i="1"/>
  <c r="AR1178" i="1" s="1"/>
  <c r="AQ1179" i="1"/>
  <c r="AQ1178" i="1" s="1"/>
  <c r="AM1179" i="1"/>
  <c r="AP1179" i="1" s="1"/>
  <c r="AL1179" i="1"/>
  <c r="AL1178" i="1" s="1"/>
  <c r="AO1178" i="1" s="1"/>
  <c r="AK1179" i="1"/>
  <c r="AX1178" i="1"/>
  <c r="AF1177" i="1"/>
  <c r="AJ1177" i="1" s="1"/>
  <c r="AP1177" i="1" s="1"/>
  <c r="AV1177" i="1" s="1"/>
  <c r="BF1177" i="1" s="1"/>
  <c r="BH1177" i="1" s="1"/>
  <c r="AE1177" i="1"/>
  <c r="AI1177" i="1" s="1"/>
  <c r="AO1177" i="1" s="1"/>
  <c r="AU1177" i="1" s="1"/>
  <c r="BC1177" i="1" s="1"/>
  <c r="BE1177" i="1" s="1"/>
  <c r="AD1177" i="1"/>
  <c r="AH1177" i="1" s="1"/>
  <c r="AN1177" i="1" s="1"/>
  <c r="AT1177" i="1" s="1"/>
  <c r="AZ1177" i="1" s="1"/>
  <c r="BB1177" i="1" s="1"/>
  <c r="BI1176" i="1"/>
  <c r="BI1175" i="1" s="1"/>
  <c r="AY1176" i="1"/>
  <c r="AY1175" i="1" s="1"/>
  <c r="AX1176" i="1"/>
  <c r="AW1176" i="1"/>
  <c r="AS1176" i="1"/>
  <c r="AS1175" i="1" s="1"/>
  <c r="AR1176" i="1"/>
  <c r="AR1175" i="1" s="1"/>
  <c r="AQ1176" i="1"/>
  <c r="AQ1175" i="1" s="1"/>
  <c r="AM1176" i="1"/>
  <c r="AM1175" i="1" s="1"/>
  <c r="AL1176" i="1"/>
  <c r="AL1175" i="1" s="1"/>
  <c r="AK1176" i="1"/>
  <c r="AK1175" i="1" s="1"/>
  <c r="AG1176" i="1"/>
  <c r="AG1175" i="1" s="1"/>
  <c r="AC1176" i="1"/>
  <c r="AB1176" i="1"/>
  <c r="AE1176" i="1" s="1"/>
  <c r="AI1176" i="1" s="1"/>
  <c r="AA1176" i="1"/>
  <c r="AX1175" i="1"/>
  <c r="AW1175" i="1"/>
  <c r="T1174" i="1"/>
  <c r="Z1174" i="1" s="1"/>
  <c r="AF1174" i="1" s="1"/>
  <c r="AJ1174" i="1" s="1"/>
  <c r="AP1174" i="1" s="1"/>
  <c r="AV1174" i="1" s="1"/>
  <c r="BF1174" i="1" s="1"/>
  <c r="BH1174" i="1" s="1"/>
  <c r="S1174" i="1"/>
  <c r="Y1174" i="1" s="1"/>
  <c r="AE1174" i="1" s="1"/>
  <c r="AI1174" i="1" s="1"/>
  <c r="AO1174" i="1" s="1"/>
  <c r="AU1174" i="1" s="1"/>
  <c r="BC1174" i="1" s="1"/>
  <c r="BE1174" i="1" s="1"/>
  <c r="R1174" i="1"/>
  <c r="X1174" i="1" s="1"/>
  <c r="AD1174" i="1" s="1"/>
  <c r="AH1174" i="1" s="1"/>
  <c r="AN1174" i="1" s="1"/>
  <c r="AT1174" i="1" s="1"/>
  <c r="AZ1174" i="1" s="1"/>
  <c r="BB1174" i="1" s="1"/>
  <c r="BI1173" i="1"/>
  <c r="BI1172" i="1" s="1"/>
  <c r="AY1173" i="1"/>
  <c r="AY1172" i="1" s="1"/>
  <c r="AX1173" i="1"/>
  <c r="AX1172" i="1" s="1"/>
  <c r="AW1173" i="1"/>
  <c r="AW1172" i="1" s="1"/>
  <c r="AS1173" i="1"/>
  <c r="AS1172" i="1" s="1"/>
  <c r="AR1173" i="1"/>
  <c r="AR1172" i="1" s="1"/>
  <c r="AQ1173" i="1"/>
  <c r="AQ1172" i="1" s="1"/>
  <c r="AM1173" i="1"/>
  <c r="AM1172" i="1" s="1"/>
  <c r="AL1173" i="1"/>
  <c r="AK1173" i="1"/>
  <c r="AK1172" i="1" s="1"/>
  <c r="AG1173" i="1"/>
  <c r="AG1172" i="1" s="1"/>
  <c r="AC1173" i="1"/>
  <c r="AC1172" i="1" s="1"/>
  <c r="AB1173" i="1"/>
  <c r="AB1172" i="1" s="1"/>
  <c r="AA1173" i="1"/>
  <c r="AA1172" i="1" s="1"/>
  <c r="W1173" i="1"/>
  <c r="W1172" i="1" s="1"/>
  <c r="V1173" i="1"/>
  <c r="V1172" i="1" s="1"/>
  <c r="U1173" i="1"/>
  <c r="U1172" i="1" s="1"/>
  <c r="Q1173" i="1"/>
  <c r="P1173" i="1"/>
  <c r="O1173" i="1"/>
  <c r="R1173" i="1" s="1"/>
  <c r="AL1172" i="1"/>
  <c r="T1171" i="1"/>
  <c r="Z1171" i="1" s="1"/>
  <c r="AF1171" i="1" s="1"/>
  <c r="AJ1171" i="1" s="1"/>
  <c r="AP1171" i="1" s="1"/>
  <c r="AV1171" i="1" s="1"/>
  <c r="BF1171" i="1" s="1"/>
  <c r="BH1171" i="1" s="1"/>
  <c r="S1171" i="1"/>
  <c r="Y1171" i="1" s="1"/>
  <c r="AE1171" i="1" s="1"/>
  <c r="AI1171" i="1" s="1"/>
  <c r="AO1171" i="1" s="1"/>
  <c r="AU1171" i="1" s="1"/>
  <c r="BC1171" i="1" s="1"/>
  <c r="BE1171" i="1" s="1"/>
  <c r="R1171" i="1"/>
  <c r="X1171" i="1" s="1"/>
  <c r="AD1171" i="1" s="1"/>
  <c r="AH1171" i="1" s="1"/>
  <c r="AN1171" i="1" s="1"/>
  <c r="AT1171" i="1" s="1"/>
  <c r="AZ1171" i="1" s="1"/>
  <c r="BB1171" i="1" s="1"/>
  <c r="BI1170" i="1"/>
  <c r="BI1169" i="1" s="1"/>
  <c r="AY1170" i="1"/>
  <c r="AY1169" i="1" s="1"/>
  <c r="AX1170" i="1"/>
  <c r="AX1169" i="1" s="1"/>
  <c r="AW1170" i="1"/>
  <c r="AW1169" i="1" s="1"/>
  <c r="AS1170" i="1"/>
  <c r="AS1169" i="1" s="1"/>
  <c r="AR1170" i="1"/>
  <c r="AR1169" i="1" s="1"/>
  <c r="AQ1170" i="1"/>
  <c r="AQ1169" i="1" s="1"/>
  <c r="AM1170" i="1"/>
  <c r="AM1169" i="1" s="1"/>
  <c r="AL1170" i="1"/>
  <c r="AL1169" i="1" s="1"/>
  <c r="AK1170" i="1"/>
  <c r="AK1169" i="1" s="1"/>
  <c r="AG1170" i="1"/>
  <c r="AG1169" i="1" s="1"/>
  <c r="AC1170" i="1"/>
  <c r="AC1169" i="1" s="1"/>
  <c r="AB1170" i="1"/>
  <c r="AB1169" i="1" s="1"/>
  <c r="AA1170" i="1"/>
  <c r="AA1169" i="1" s="1"/>
  <c r="W1170" i="1"/>
  <c r="W1169" i="1" s="1"/>
  <c r="V1170" i="1"/>
  <c r="V1169" i="1" s="1"/>
  <c r="U1170" i="1"/>
  <c r="U1169" i="1" s="1"/>
  <c r="Q1170" i="1"/>
  <c r="P1170" i="1"/>
  <c r="O1170" i="1"/>
  <c r="R1170" i="1" s="1"/>
  <c r="N1168" i="1"/>
  <c r="T1168" i="1" s="1"/>
  <c r="Z1168" i="1" s="1"/>
  <c r="AF1168" i="1" s="1"/>
  <c r="AJ1168" i="1" s="1"/>
  <c r="AP1168" i="1" s="1"/>
  <c r="AV1168" i="1" s="1"/>
  <c r="BF1168" i="1" s="1"/>
  <c r="BH1168" i="1" s="1"/>
  <c r="M1168" i="1"/>
  <c r="S1168" i="1" s="1"/>
  <c r="Y1168" i="1" s="1"/>
  <c r="AE1168" i="1" s="1"/>
  <c r="AI1168" i="1" s="1"/>
  <c r="AO1168" i="1" s="1"/>
  <c r="AU1168" i="1" s="1"/>
  <c r="BC1168" i="1" s="1"/>
  <c r="BE1168" i="1" s="1"/>
  <c r="L1168" i="1"/>
  <c r="R1168" i="1" s="1"/>
  <c r="X1168" i="1" s="1"/>
  <c r="AD1168" i="1" s="1"/>
  <c r="AH1168" i="1" s="1"/>
  <c r="AN1168" i="1" s="1"/>
  <c r="AT1168" i="1" s="1"/>
  <c r="AZ1168" i="1" s="1"/>
  <c r="BB1168" i="1" s="1"/>
  <c r="BI1167" i="1"/>
  <c r="BI1166" i="1" s="1"/>
  <c r="AY1167" i="1"/>
  <c r="AY1166" i="1" s="1"/>
  <c r="AX1167" i="1"/>
  <c r="AW1167" i="1"/>
  <c r="AW1166" i="1" s="1"/>
  <c r="AS1167" i="1"/>
  <c r="AS1166" i="1" s="1"/>
  <c r="AR1167" i="1"/>
  <c r="AR1166" i="1" s="1"/>
  <c r="AQ1167" i="1"/>
  <c r="AQ1166" i="1" s="1"/>
  <c r="AM1167" i="1"/>
  <c r="AM1166" i="1" s="1"/>
  <c r="AL1167" i="1"/>
  <c r="AL1166" i="1" s="1"/>
  <c r="AK1167" i="1"/>
  <c r="AK1166" i="1" s="1"/>
  <c r="AG1167" i="1"/>
  <c r="AG1166" i="1" s="1"/>
  <c r="AC1167" i="1"/>
  <c r="AC1166" i="1" s="1"/>
  <c r="AB1167" i="1"/>
  <c r="AB1166" i="1" s="1"/>
  <c r="AA1167" i="1"/>
  <c r="AA1166" i="1" s="1"/>
  <c r="W1167" i="1"/>
  <c r="W1166" i="1" s="1"/>
  <c r="V1167" i="1"/>
  <c r="V1166" i="1" s="1"/>
  <c r="U1167" i="1"/>
  <c r="U1166" i="1" s="1"/>
  <c r="Q1167" i="1"/>
  <c r="Q1166" i="1" s="1"/>
  <c r="P1167" i="1"/>
  <c r="P1166" i="1" s="1"/>
  <c r="O1167" i="1"/>
  <c r="O1166" i="1" s="1"/>
  <c r="K1167" i="1"/>
  <c r="K1166" i="1" s="1"/>
  <c r="J1167" i="1"/>
  <c r="J1166" i="1" s="1"/>
  <c r="I1167" i="1"/>
  <c r="H1167" i="1"/>
  <c r="G1167" i="1"/>
  <c r="G1166" i="1" s="1"/>
  <c r="F1167" i="1"/>
  <c r="F1166" i="1" s="1"/>
  <c r="AX1166" i="1"/>
  <c r="N1165" i="1"/>
  <c r="T1165" i="1" s="1"/>
  <c r="Z1165" i="1" s="1"/>
  <c r="AF1165" i="1" s="1"/>
  <c r="AJ1165" i="1" s="1"/>
  <c r="AP1165" i="1" s="1"/>
  <c r="AV1165" i="1" s="1"/>
  <c r="BF1165" i="1" s="1"/>
  <c r="BH1165" i="1" s="1"/>
  <c r="M1165" i="1"/>
  <c r="S1165" i="1" s="1"/>
  <c r="Y1165" i="1" s="1"/>
  <c r="AE1165" i="1" s="1"/>
  <c r="AI1165" i="1" s="1"/>
  <c r="AO1165" i="1" s="1"/>
  <c r="AU1165" i="1" s="1"/>
  <c r="BC1165" i="1" s="1"/>
  <c r="BE1165" i="1" s="1"/>
  <c r="F1165" i="1"/>
  <c r="L1165" i="1" s="1"/>
  <c r="R1165" i="1" s="1"/>
  <c r="X1165" i="1" s="1"/>
  <c r="AD1165" i="1" s="1"/>
  <c r="AH1165" i="1" s="1"/>
  <c r="AN1165" i="1" s="1"/>
  <c r="AT1165" i="1" s="1"/>
  <c r="AZ1165" i="1" s="1"/>
  <c r="BB1165" i="1" s="1"/>
  <c r="BI1164" i="1"/>
  <c r="BI1163" i="1" s="1"/>
  <c r="AY1164" i="1"/>
  <c r="AY1163" i="1" s="1"/>
  <c r="AX1164" i="1"/>
  <c r="AW1164" i="1"/>
  <c r="AW1163" i="1" s="1"/>
  <c r="AS1164" i="1"/>
  <c r="AS1163" i="1" s="1"/>
  <c r="AR1164" i="1"/>
  <c r="AR1163" i="1" s="1"/>
  <c r="AQ1164" i="1"/>
  <c r="AQ1163" i="1" s="1"/>
  <c r="AM1164" i="1"/>
  <c r="AM1163" i="1" s="1"/>
  <c r="AL1164" i="1"/>
  <c r="AL1163" i="1" s="1"/>
  <c r="AK1164" i="1"/>
  <c r="AK1163" i="1" s="1"/>
  <c r="AG1164" i="1"/>
  <c r="AG1163" i="1" s="1"/>
  <c r="AC1164" i="1"/>
  <c r="AC1163" i="1" s="1"/>
  <c r="AB1164" i="1"/>
  <c r="AB1163" i="1" s="1"/>
  <c r="AA1164" i="1"/>
  <c r="AA1163" i="1" s="1"/>
  <c r="W1164" i="1"/>
  <c r="V1164" i="1"/>
  <c r="V1163" i="1" s="1"/>
  <c r="U1164" i="1"/>
  <c r="U1163" i="1" s="1"/>
  <c r="Q1164" i="1"/>
  <c r="Q1163" i="1" s="1"/>
  <c r="P1164" i="1"/>
  <c r="P1163" i="1" s="1"/>
  <c r="O1164" i="1"/>
  <c r="O1163" i="1" s="1"/>
  <c r="K1164" i="1"/>
  <c r="K1163" i="1" s="1"/>
  <c r="J1164" i="1"/>
  <c r="I1164" i="1"/>
  <c r="I1163" i="1" s="1"/>
  <c r="H1164" i="1"/>
  <c r="G1164" i="1"/>
  <c r="G1163" i="1" s="1"/>
  <c r="F1164" i="1"/>
  <c r="AX1163" i="1"/>
  <c r="W1163" i="1"/>
  <c r="N1162" i="1"/>
  <c r="T1162" i="1" s="1"/>
  <c r="Z1162" i="1" s="1"/>
  <c r="AF1162" i="1" s="1"/>
  <c r="AJ1162" i="1" s="1"/>
  <c r="AP1162" i="1" s="1"/>
  <c r="AV1162" i="1" s="1"/>
  <c r="BF1162" i="1" s="1"/>
  <c r="BH1162" i="1" s="1"/>
  <c r="M1162" i="1"/>
  <c r="S1162" i="1" s="1"/>
  <c r="Y1162" i="1" s="1"/>
  <c r="AE1162" i="1" s="1"/>
  <c r="AI1162" i="1" s="1"/>
  <c r="AO1162" i="1" s="1"/>
  <c r="AU1162" i="1" s="1"/>
  <c r="BC1162" i="1" s="1"/>
  <c r="BE1162" i="1" s="1"/>
  <c r="L1162" i="1"/>
  <c r="R1162" i="1" s="1"/>
  <c r="X1162" i="1" s="1"/>
  <c r="AD1162" i="1" s="1"/>
  <c r="AH1162" i="1" s="1"/>
  <c r="AN1162" i="1" s="1"/>
  <c r="AT1162" i="1" s="1"/>
  <c r="AZ1162" i="1" s="1"/>
  <c r="BB1162" i="1" s="1"/>
  <c r="BI1161" i="1"/>
  <c r="BI1160" i="1" s="1"/>
  <c r="AY1161" i="1"/>
  <c r="AY1160" i="1" s="1"/>
  <c r="AX1161" i="1"/>
  <c r="AW1161" i="1"/>
  <c r="AW1160" i="1" s="1"/>
  <c r="AS1161" i="1"/>
  <c r="AS1160" i="1" s="1"/>
  <c r="AR1161" i="1"/>
  <c r="AR1160" i="1" s="1"/>
  <c r="AQ1161" i="1"/>
  <c r="AQ1160" i="1" s="1"/>
  <c r="AM1161" i="1"/>
  <c r="AM1160" i="1" s="1"/>
  <c r="AL1161" i="1"/>
  <c r="AL1160" i="1" s="1"/>
  <c r="AK1161" i="1"/>
  <c r="AK1160" i="1" s="1"/>
  <c r="AG1161" i="1"/>
  <c r="AG1160" i="1" s="1"/>
  <c r="AC1161" i="1"/>
  <c r="AC1160" i="1" s="1"/>
  <c r="AB1161" i="1"/>
  <c r="AB1160" i="1" s="1"/>
  <c r="AA1161" i="1"/>
  <c r="AA1160" i="1" s="1"/>
  <c r="W1161" i="1"/>
  <c r="W1160" i="1" s="1"/>
  <c r="V1161" i="1"/>
  <c r="V1160" i="1" s="1"/>
  <c r="U1161" i="1"/>
  <c r="U1160" i="1" s="1"/>
  <c r="Q1161" i="1"/>
  <c r="Q1160" i="1" s="1"/>
  <c r="P1161" i="1"/>
  <c r="P1160" i="1" s="1"/>
  <c r="O1161" i="1"/>
  <c r="O1160" i="1" s="1"/>
  <c r="K1161" i="1"/>
  <c r="K1160" i="1" s="1"/>
  <c r="J1161" i="1"/>
  <c r="J1160" i="1" s="1"/>
  <c r="I1161" i="1"/>
  <c r="I1160" i="1" s="1"/>
  <c r="H1161" i="1"/>
  <c r="H1160" i="1" s="1"/>
  <c r="G1161" i="1"/>
  <c r="F1161" i="1"/>
  <c r="AX1160" i="1"/>
  <c r="N1159" i="1"/>
  <c r="T1159" i="1" s="1"/>
  <c r="Z1159" i="1" s="1"/>
  <c r="AF1159" i="1" s="1"/>
  <c r="AJ1159" i="1" s="1"/>
  <c r="AP1159" i="1" s="1"/>
  <c r="AV1159" i="1" s="1"/>
  <c r="BF1159" i="1" s="1"/>
  <c r="BH1159" i="1" s="1"/>
  <c r="M1159" i="1"/>
  <c r="S1159" i="1" s="1"/>
  <c r="Y1159" i="1" s="1"/>
  <c r="AE1159" i="1" s="1"/>
  <c r="AI1159" i="1" s="1"/>
  <c r="AO1159" i="1" s="1"/>
  <c r="AU1159" i="1" s="1"/>
  <c r="BC1159" i="1" s="1"/>
  <c r="BE1159" i="1" s="1"/>
  <c r="L1159" i="1"/>
  <c r="R1159" i="1" s="1"/>
  <c r="X1159" i="1" s="1"/>
  <c r="AD1159" i="1" s="1"/>
  <c r="AH1159" i="1" s="1"/>
  <c r="AN1159" i="1" s="1"/>
  <c r="AT1159" i="1" s="1"/>
  <c r="AZ1159" i="1" s="1"/>
  <c r="BB1159" i="1" s="1"/>
  <c r="BI1158" i="1"/>
  <c r="BI1157" i="1" s="1"/>
  <c r="AY1158" i="1"/>
  <c r="AY1157" i="1" s="1"/>
  <c r="AX1158" i="1"/>
  <c r="AX1157" i="1" s="1"/>
  <c r="AW1158" i="1"/>
  <c r="AW1157" i="1" s="1"/>
  <c r="AS1158" i="1"/>
  <c r="AS1157" i="1" s="1"/>
  <c r="AR1158" i="1"/>
  <c r="AR1157" i="1" s="1"/>
  <c r="AQ1158" i="1"/>
  <c r="AM1158" i="1"/>
  <c r="AL1158" i="1"/>
  <c r="AK1158" i="1"/>
  <c r="AK1157" i="1" s="1"/>
  <c r="AG1158" i="1"/>
  <c r="AG1157" i="1" s="1"/>
  <c r="AC1158" i="1"/>
  <c r="AC1157" i="1" s="1"/>
  <c r="AB1158" i="1"/>
  <c r="AB1157" i="1" s="1"/>
  <c r="AA1158" i="1"/>
  <c r="AA1157" i="1" s="1"/>
  <c r="W1158" i="1"/>
  <c r="W1157" i="1" s="1"/>
  <c r="V1158" i="1"/>
  <c r="V1157" i="1" s="1"/>
  <c r="U1158" i="1"/>
  <c r="U1157" i="1" s="1"/>
  <c r="Q1158" i="1"/>
  <c r="Q1157" i="1" s="1"/>
  <c r="P1158" i="1"/>
  <c r="P1157" i="1" s="1"/>
  <c r="O1158" i="1"/>
  <c r="O1157" i="1" s="1"/>
  <c r="K1158" i="1"/>
  <c r="K1157" i="1" s="1"/>
  <c r="J1158" i="1"/>
  <c r="J1157" i="1" s="1"/>
  <c r="I1158" i="1"/>
  <c r="I1157" i="1" s="1"/>
  <c r="H1158" i="1"/>
  <c r="G1158" i="1"/>
  <c r="F1158" i="1"/>
  <c r="F1157" i="1" s="1"/>
  <c r="AQ1157" i="1"/>
  <c r="AM1157" i="1"/>
  <c r="AL1157" i="1"/>
  <c r="N1156" i="1"/>
  <c r="T1156" i="1" s="1"/>
  <c r="Z1156" i="1" s="1"/>
  <c r="AF1156" i="1" s="1"/>
  <c r="AJ1156" i="1" s="1"/>
  <c r="AP1156" i="1" s="1"/>
  <c r="AV1156" i="1" s="1"/>
  <c r="BF1156" i="1" s="1"/>
  <c r="BH1156" i="1" s="1"/>
  <c r="M1156" i="1"/>
  <c r="S1156" i="1" s="1"/>
  <c r="Y1156" i="1" s="1"/>
  <c r="AE1156" i="1" s="1"/>
  <c r="AI1156" i="1" s="1"/>
  <c r="AO1156" i="1" s="1"/>
  <c r="AU1156" i="1" s="1"/>
  <c r="BC1156" i="1" s="1"/>
  <c r="BE1156" i="1" s="1"/>
  <c r="L1156" i="1"/>
  <c r="R1156" i="1" s="1"/>
  <c r="X1156" i="1" s="1"/>
  <c r="AD1156" i="1" s="1"/>
  <c r="AH1156" i="1" s="1"/>
  <c r="AN1156" i="1" s="1"/>
  <c r="AT1156" i="1" s="1"/>
  <c r="AZ1156" i="1" s="1"/>
  <c r="BB1156" i="1" s="1"/>
  <c r="BI1155" i="1"/>
  <c r="BI1154" i="1" s="1"/>
  <c r="AY1155" i="1"/>
  <c r="AY1154" i="1" s="1"/>
  <c r="AX1155" i="1"/>
  <c r="AX1154" i="1" s="1"/>
  <c r="AW1155" i="1"/>
  <c r="AW1154" i="1" s="1"/>
  <c r="AS1155" i="1"/>
  <c r="AS1154" i="1" s="1"/>
  <c r="AR1155" i="1"/>
  <c r="AR1154" i="1" s="1"/>
  <c r="AQ1155" i="1"/>
  <c r="AQ1154" i="1" s="1"/>
  <c r="AM1155" i="1"/>
  <c r="AM1154" i="1" s="1"/>
  <c r="AL1155" i="1"/>
  <c r="AL1154" i="1" s="1"/>
  <c r="AK1155" i="1"/>
  <c r="AK1154" i="1" s="1"/>
  <c r="AG1155" i="1"/>
  <c r="AG1154" i="1" s="1"/>
  <c r="AC1155" i="1"/>
  <c r="AC1154" i="1" s="1"/>
  <c r="AB1155" i="1"/>
  <c r="AB1154" i="1" s="1"/>
  <c r="AA1155" i="1"/>
  <c r="AA1154" i="1" s="1"/>
  <c r="W1155" i="1"/>
  <c r="W1154" i="1" s="1"/>
  <c r="V1155" i="1"/>
  <c r="V1154" i="1" s="1"/>
  <c r="U1155" i="1"/>
  <c r="U1154" i="1" s="1"/>
  <c r="Q1155" i="1"/>
  <c r="Q1154" i="1" s="1"/>
  <c r="P1155" i="1"/>
  <c r="P1154" i="1" s="1"/>
  <c r="O1155" i="1"/>
  <c r="O1154" i="1" s="1"/>
  <c r="K1155" i="1"/>
  <c r="K1154" i="1" s="1"/>
  <c r="J1155" i="1"/>
  <c r="I1155" i="1"/>
  <c r="I1154" i="1" s="1"/>
  <c r="H1155" i="1"/>
  <c r="G1155" i="1"/>
  <c r="G1154" i="1" s="1"/>
  <c r="F1155" i="1"/>
  <c r="F1154" i="1" s="1"/>
  <c r="N1153" i="1"/>
  <c r="T1153" i="1" s="1"/>
  <c r="Z1153" i="1" s="1"/>
  <c r="AF1153" i="1" s="1"/>
  <c r="AJ1153" i="1" s="1"/>
  <c r="AP1153" i="1" s="1"/>
  <c r="AV1153" i="1" s="1"/>
  <c r="BF1153" i="1" s="1"/>
  <c r="BH1153" i="1" s="1"/>
  <c r="M1153" i="1"/>
  <c r="S1153" i="1" s="1"/>
  <c r="Y1153" i="1" s="1"/>
  <c r="AE1153" i="1" s="1"/>
  <c r="AI1153" i="1" s="1"/>
  <c r="AO1153" i="1" s="1"/>
  <c r="AU1153" i="1" s="1"/>
  <c r="BC1153" i="1" s="1"/>
  <c r="BE1153" i="1" s="1"/>
  <c r="L1153" i="1"/>
  <c r="R1153" i="1" s="1"/>
  <c r="X1153" i="1" s="1"/>
  <c r="AD1153" i="1" s="1"/>
  <c r="AH1153" i="1" s="1"/>
  <c r="AN1153" i="1" s="1"/>
  <c r="AT1153" i="1" s="1"/>
  <c r="AZ1153" i="1" s="1"/>
  <c r="BB1153" i="1" s="1"/>
  <c r="BI1152" i="1"/>
  <c r="BI1151" i="1" s="1"/>
  <c r="AY1152" i="1"/>
  <c r="AY1151" i="1" s="1"/>
  <c r="AX1152" i="1"/>
  <c r="AX1151" i="1" s="1"/>
  <c r="AW1152" i="1"/>
  <c r="AW1151" i="1" s="1"/>
  <c r="AS1152" i="1"/>
  <c r="AS1151" i="1" s="1"/>
  <c r="AR1152" i="1"/>
  <c r="AR1151" i="1" s="1"/>
  <c r="AQ1152" i="1"/>
  <c r="AQ1151" i="1" s="1"/>
  <c r="AM1152" i="1"/>
  <c r="AM1151" i="1" s="1"/>
  <c r="AL1152" i="1"/>
  <c r="AL1151" i="1" s="1"/>
  <c r="AK1152" i="1"/>
  <c r="AK1151" i="1" s="1"/>
  <c r="AG1152" i="1"/>
  <c r="AG1151" i="1" s="1"/>
  <c r="AC1152" i="1"/>
  <c r="AC1151" i="1" s="1"/>
  <c r="AB1152" i="1"/>
  <c r="AB1151" i="1" s="1"/>
  <c r="AA1152" i="1"/>
  <c r="AA1151" i="1" s="1"/>
  <c r="W1152" i="1"/>
  <c r="W1151" i="1" s="1"/>
  <c r="V1152" i="1"/>
  <c r="V1151" i="1" s="1"/>
  <c r="U1152" i="1"/>
  <c r="U1151" i="1" s="1"/>
  <c r="Q1152" i="1"/>
  <c r="Q1151" i="1" s="1"/>
  <c r="P1152" i="1"/>
  <c r="O1152" i="1"/>
  <c r="O1151" i="1" s="1"/>
  <c r="K1152" i="1"/>
  <c r="K1151" i="1" s="1"/>
  <c r="J1152" i="1"/>
  <c r="J1151" i="1" s="1"/>
  <c r="I1152" i="1"/>
  <c r="I1151" i="1" s="1"/>
  <c r="H1152" i="1"/>
  <c r="G1152" i="1"/>
  <c r="F1152" i="1"/>
  <c r="P1151" i="1"/>
  <c r="N1150" i="1"/>
  <c r="T1150" i="1" s="1"/>
  <c r="Z1150" i="1" s="1"/>
  <c r="AF1150" i="1" s="1"/>
  <c r="AJ1150" i="1" s="1"/>
  <c r="AP1150" i="1" s="1"/>
  <c r="AV1150" i="1" s="1"/>
  <c r="BF1150" i="1" s="1"/>
  <c r="BH1150" i="1" s="1"/>
  <c r="M1150" i="1"/>
  <c r="S1150" i="1" s="1"/>
  <c r="Y1150" i="1" s="1"/>
  <c r="AE1150" i="1" s="1"/>
  <c r="AI1150" i="1" s="1"/>
  <c r="AO1150" i="1" s="1"/>
  <c r="AU1150" i="1" s="1"/>
  <c r="BC1150" i="1" s="1"/>
  <c r="BE1150" i="1" s="1"/>
  <c r="L1150" i="1"/>
  <c r="R1150" i="1" s="1"/>
  <c r="X1150" i="1" s="1"/>
  <c r="AD1150" i="1" s="1"/>
  <c r="AH1150" i="1" s="1"/>
  <c r="AN1150" i="1" s="1"/>
  <c r="AT1150" i="1" s="1"/>
  <c r="AZ1150" i="1" s="1"/>
  <c r="BB1150" i="1" s="1"/>
  <c r="BI1149" i="1"/>
  <c r="BI1148" i="1" s="1"/>
  <c r="AY1149" i="1"/>
  <c r="AY1148" i="1" s="1"/>
  <c r="AX1149" i="1"/>
  <c r="AW1149" i="1"/>
  <c r="AW1148" i="1" s="1"/>
  <c r="AS1149" i="1"/>
  <c r="AS1148" i="1" s="1"/>
  <c r="AR1149" i="1"/>
  <c r="AR1148" i="1" s="1"/>
  <c r="AQ1149" i="1"/>
  <c r="AQ1148" i="1" s="1"/>
  <c r="AM1149" i="1"/>
  <c r="AL1149" i="1"/>
  <c r="AL1148" i="1" s="1"/>
  <c r="AK1149" i="1"/>
  <c r="AK1148" i="1" s="1"/>
  <c r="AG1149" i="1"/>
  <c r="AG1148" i="1" s="1"/>
  <c r="AC1149" i="1"/>
  <c r="AC1148" i="1" s="1"/>
  <c r="AB1149" i="1"/>
  <c r="AB1148" i="1" s="1"/>
  <c r="AA1149" i="1"/>
  <c r="AA1148" i="1" s="1"/>
  <c r="W1149" i="1"/>
  <c r="W1148" i="1" s="1"/>
  <c r="V1149" i="1"/>
  <c r="V1148" i="1" s="1"/>
  <c r="U1149" i="1"/>
  <c r="U1148" i="1" s="1"/>
  <c r="Q1149" i="1"/>
  <c r="Q1148" i="1" s="1"/>
  <c r="P1149" i="1"/>
  <c r="P1148" i="1" s="1"/>
  <c r="O1149" i="1"/>
  <c r="O1148" i="1" s="1"/>
  <c r="K1149" i="1"/>
  <c r="K1148" i="1" s="1"/>
  <c r="J1149" i="1"/>
  <c r="J1148" i="1" s="1"/>
  <c r="I1149" i="1"/>
  <c r="I1148" i="1" s="1"/>
  <c r="H1149" i="1"/>
  <c r="H1148" i="1" s="1"/>
  <c r="G1149" i="1"/>
  <c r="F1149" i="1"/>
  <c r="AX1148" i="1"/>
  <c r="AM1148" i="1"/>
  <c r="N1147" i="1"/>
  <c r="T1147" i="1" s="1"/>
  <c r="Z1147" i="1" s="1"/>
  <c r="AF1147" i="1" s="1"/>
  <c r="AJ1147" i="1" s="1"/>
  <c r="AP1147" i="1" s="1"/>
  <c r="AV1147" i="1" s="1"/>
  <c r="BF1147" i="1" s="1"/>
  <c r="BH1147" i="1" s="1"/>
  <c r="M1147" i="1"/>
  <c r="S1147" i="1" s="1"/>
  <c r="Y1147" i="1" s="1"/>
  <c r="AE1147" i="1" s="1"/>
  <c r="AI1147" i="1" s="1"/>
  <c r="AO1147" i="1" s="1"/>
  <c r="AU1147" i="1" s="1"/>
  <c r="BC1147" i="1" s="1"/>
  <c r="BE1147" i="1" s="1"/>
  <c r="L1147" i="1"/>
  <c r="R1147" i="1" s="1"/>
  <c r="X1147" i="1" s="1"/>
  <c r="AD1147" i="1" s="1"/>
  <c r="AH1147" i="1" s="1"/>
  <c r="AN1147" i="1" s="1"/>
  <c r="AT1147" i="1" s="1"/>
  <c r="AZ1147" i="1" s="1"/>
  <c r="BB1147" i="1" s="1"/>
  <c r="BI1146" i="1"/>
  <c r="BI1145" i="1" s="1"/>
  <c r="AY1146" i="1"/>
  <c r="AY1145" i="1" s="1"/>
  <c r="AX1146" i="1"/>
  <c r="AW1146" i="1"/>
  <c r="AW1145" i="1" s="1"/>
  <c r="AS1146" i="1"/>
  <c r="AS1145" i="1" s="1"/>
  <c r="AR1146" i="1"/>
  <c r="AR1145" i="1" s="1"/>
  <c r="AQ1146" i="1"/>
  <c r="AQ1145" i="1" s="1"/>
  <c r="AM1146" i="1"/>
  <c r="AM1145" i="1" s="1"/>
  <c r="AL1146" i="1"/>
  <c r="AL1145" i="1" s="1"/>
  <c r="AK1146" i="1"/>
  <c r="AK1145" i="1" s="1"/>
  <c r="AG1146" i="1"/>
  <c r="AG1145" i="1" s="1"/>
  <c r="AC1146" i="1"/>
  <c r="AC1145" i="1" s="1"/>
  <c r="AB1146" i="1"/>
  <c r="AB1145" i="1" s="1"/>
  <c r="AA1146" i="1"/>
  <c r="AA1145" i="1" s="1"/>
  <c r="W1146" i="1"/>
  <c r="W1145" i="1" s="1"/>
  <c r="V1146" i="1"/>
  <c r="V1145" i="1" s="1"/>
  <c r="U1146" i="1"/>
  <c r="U1145" i="1" s="1"/>
  <c r="Q1146" i="1"/>
  <c r="Q1145" i="1" s="1"/>
  <c r="P1146" i="1"/>
  <c r="P1145" i="1" s="1"/>
  <c r="O1146" i="1"/>
  <c r="O1145" i="1" s="1"/>
  <c r="K1146" i="1"/>
  <c r="K1145" i="1" s="1"/>
  <c r="J1146" i="1"/>
  <c r="J1145" i="1" s="1"/>
  <c r="I1146" i="1"/>
  <c r="I1145" i="1" s="1"/>
  <c r="H1146" i="1"/>
  <c r="G1146" i="1"/>
  <c r="F1146" i="1"/>
  <c r="F1145" i="1" s="1"/>
  <c r="AX1145" i="1"/>
  <c r="AF1142" i="1"/>
  <c r="AJ1142" i="1" s="1"/>
  <c r="AP1142" i="1" s="1"/>
  <c r="AV1142" i="1" s="1"/>
  <c r="BF1142" i="1" s="1"/>
  <c r="AE1142" i="1"/>
  <c r="AI1142" i="1" s="1"/>
  <c r="AO1142" i="1" s="1"/>
  <c r="AU1142" i="1" s="1"/>
  <c r="BC1142" i="1" s="1"/>
  <c r="AD1142" i="1"/>
  <c r="AH1142" i="1" s="1"/>
  <c r="AN1142" i="1" s="1"/>
  <c r="AT1142" i="1" s="1"/>
  <c r="AZ1142" i="1" s="1"/>
  <c r="BI1141" i="1"/>
  <c r="BI1140" i="1" s="1"/>
  <c r="BI1139" i="1" s="1"/>
  <c r="AY1141" i="1"/>
  <c r="AY1140" i="1" s="1"/>
  <c r="AY1139" i="1" s="1"/>
  <c r="AX1141" i="1"/>
  <c r="AX1140" i="1" s="1"/>
  <c r="AX1139" i="1" s="1"/>
  <c r="AW1141" i="1"/>
  <c r="AW1140" i="1" s="1"/>
  <c r="AW1139" i="1" s="1"/>
  <c r="AS1141" i="1"/>
  <c r="AS1140" i="1" s="1"/>
  <c r="AS1139" i="1" s="1"/>
  <c r="AR1141" i="1"/>
  <c r="AR1140" i="1" s="1"/>
  <c r="AR1139" i="1" s="1"/>
  <c r="AQ1141" i="1"/>
  <c r="AQ1140" i="1" s="1"/>
  <c r="AQ1139" i="1" s="1"/>
  <c r="AM1141" i="1"/>
  <c r="AM1140" i="1" s="1"/>
  <c r="AM1139" i="1" s="1"/>
  <c r="AL1141" i="1"/>
  <c r="AK1141" i="1"/>
  <c r="AK1140" i="1" s="1"/>
  <c r="AK1139" i="1" s="1"/>
  <c r="AG1141" i="1"/>
  <c r="AG1140" i="1" s="1"/>
  <c r="AG1139" i="1" s="1"/>
  <c r="AC1141" i="1"/>
  <c r="AC1140" i="1" s="1"/>
  <c r="AB1141" i="1"/>
  <c r="AA1141" i="1"/>
  <c r="AL1140" i="1"/>
  <c r="AL1139" i="1" s="1"/>
  <c r="T1138" i="1"/>
  <c r="Z1138" i="1" s="1"/>
  <c r="AF1138" i="1" s="1"/>
  <c r="AJ1138" i="1" s="1"/>
  <c r="AP1138" i="1" s="1"/>
  <c r="AV1138" i="1" s="1"/>
  <c r="BF1138" i="1" s="1"/>
  <c r="S1138" i="1"/>
  <c r="Y1138" i="1" s="1"/>
  <c r="AE1138" i="1" s="1"/>
  <c r="AI1138" i="1" s="1"/>
  <c r="AO1138" i="1" s="1"/>
  <c r="AU1138" i="1" s="1"/>
  <c r="BC1138" i="1" s="1"/>
  <c r="O1138" i="1"/>
  <c r="R1138" i="1" s="1"/>
  <c r="X1138" i="1" s="1"/>
  <c r="AD1138" i="1" s="1"/>
  <c r="AH1138" i="1" s="1"/>
  <c r="AN1138" i="1" s="1"/>
  <c r="AT1138" i="1" s="1"/>
  <c r="AZ1138" i="1" s="1"/>
  <c r="BI1137" i="1"/>
  <c r="BI1136" i="1" s="1"/>
  <c r="AY1137" i="1"/>
  <c r="AY1136" i="1" s="1"/>
  <c r="AX1137" i="1"/>
  <c r="AX1136" i="1" s="1"/>
  <c r="AW1137" i="1"/>
  <c r="AW1136" i="1" s="1"/>
  <c r="AS1137" i="1"/>
  <c r="AS1136" i="1" s="1"/>
  <c r="AR1137" i="1"/>
  <c r="AR1136" i="1" s="1"/>
  <c r="AQ1137" i="1"/>
  <c r="AQ1136" i="1" s="1"/>
  <c r="AM1137" i="1"/>
  <c r="AM1136" i="1" s="1"/>
  <c r="AL1137" i="1"/>
  <c r="AL1136" i="1" s="1"/>
  <c r="AK1137" i="1"/>
  <c r="AK1136" i="1" s="1"/>
  <c r="AG1137" i="1"/>
  <c r="AG1136" i="1" s="1"/>
  <c r="AC1137" i="1"/>
  <c r="AC1136" i="1" s="1"/>
  <c r="AB1137" i="1"/>
  <c r="AB1136" i="1" s="1"/>
  <c r="AA1137" i="1"/>
  <c r="AA1136" i="1" s="1"/>
  <c r="W1137" i="1"/>
  <c r="W1136" i="1" s="1"/>
  <c r="V1137" i="1"/>
  <c r="V1136" i="1" s="1"/>
  <c r="U1137" i="1"/>
  <c r="U1136" i="1" s="1"/>
  <c r="Q1137" i="1"/>
  <c r="P1137" i="1"/>
  <c r="O1137" i="1"/>
  <c r="T1135" i="1"/>
  <c r="Z1135" i="1" s="1"/>
  <c r="AF1135" i="1" s="1"/>
  <c r="AJ1135" i="1" s="1"/>
  <c r="AP1135" i="1" s="1"/>
  <c r="AV1135" i="1" s="1"/>
  <c r="BF1135" i="1" s="1"/>
  <c r="BH1135" i="1" s="1"/>
  <c r="S1135" i="1"/>
  <c r="Y1135" i="1" s="1"/>
  <c r="AE1135" i="1" s="1"/>
  <c r="AI1135" i="1" s="1"/>
  <c r="AO1135" i="1" s="1"/>
  <c r="AU1135" i="1" s="1"/>
  <c r="BC1135" i="1" s="1"/>
  <c r="BE1135" i="1" s="1"/>
  <c r="R1135" i="1"/>
  <c r="X1135" i="1" s="1"/>
  <c r="AD1135" i="1" s="1"/>
  <c r="AH1135" i="1" s="1"/>
  <c r="AN1135" i="1" s="1"/>
  <c r="AT1135" i="1" s="1"/>
  <c r="AZ1135" i="1" s="1"/>
  <c r="BB1135" i="1" s="1"/>
  <c r="BI1134" i="1"/>
  <c r="AY1134" i="1"/>
  <c r="AX1134" i="1"/>
  <c r="AW1134" i="1"/>
  <c r="AS1134" i="1"/>
  <c r="AR1134" i="1"/>
  <c r="AQ1134" i="1"/>
  <c r="AM1134" i="1"/>
  <c r="AL1134" i="1"/>
  <c r="AK1134" i="1"/>
  <c r="AG1134" i="1"/>
  <c r="AC1134" i="1"/>
  <c r="AB1134" i="1"/>
  <c r="AA1134" i="1"/>
  <c r="W1134" i="1"/>
  <c r="V1134" i="1"/>
  <c r="U1134" i="1"/>
  <c r="Q1134" i="1"/>
  <c r="P1134" i="1"/>
  <c r="O1134" i="1"/>
  <c r="T1133" i="1"/>
  <c r="Z1133" i="1" s="1"/>
  <c r="AF1133" i="1" s="1"/>
  <c r="AJ1133" i="1" s="1"/>
  <c r="AP1133" i="1" s="1"/>
  <c r="AV1133" i="1" s="1"/>
  <c r="BF1133" i="1" s="1"/>
  <c r="BH1133" i="1" s="1"/>
  <c r="S1133" i="1"/>
  <c r="Y1133" i="1" s="1"/>
  <c r="AE1133" i="1" s="1"/>
  <c r="AI1133" i="1" s="1"/>
  <c r="AO1133" i="1" s="1"/>
  <c r="AU1133" i="1" s="1"/>
  <c r="BC1133" i="1" s="1"/>
  <c r="BE1133" i="1" s="1"/>
  <c r="O1133" i="1"/>
  <c r="R1133" i="1" s="1"/>
  <c r="X1133" i="1" s="1"/>
  <c r="AD1133" i="1" s="1"/>
  <c r="AH1133" i="1" s="1"/>
  <c r="AN1133" i="1" s="1"/>
  <c r="AT1133" i="1" s="1"/>
  <c r="AZ1133" i="1" s="1"/>
  <c r="BB1133" i="1" s="1"/>
  <c r="Q1132" i="1"/>
  <c r="T1132" i="1" s="1"/>
  <c r="Z1132" i="1" s="1"/>
  <c r="AF1132" i="1" s="1"/>
  <c r="AJ1132" i="1" s="1"/>
  <c r="AP1132" i="1" s="1"/>
  <c r="AV1132" i="1" s="1"/>
  <c r="BF1132" i="1" s="1"/>
  <c r="BH1132" i="1" s="1"/>
  <c r="P1132" i="1"/>
  <c r="S1132" i="1" s="1"/>
  <c r="Y1132" i="1" s="1"/>
  <c r="AE1132" i="1" s="1"/>
  <c r="AI1132" i="1" s="1"/>
  <c r="AO1132" i="1" s="1"/>
  <c r="AU1132" i="1" s="1"/>
  <c r="BC1132" i="1" s="1"/>
  <c r="BE1132" i="1" s="1"/>
  <c r="N1130" i="1"/>
  <c r="T1130" i="1" s="1"/>
  <c r="Z1130" i="1" s="1"/>
  <c r="AF1130" i="1" s="1"/>
  <c r="AJ1130" i="1" s="1"/>
  <c r="AP1130" i="1" s="1"/>
  <c r="AV1130" i="1" s="1"/>
  <c r="BF1130" i="1" s="1"/>
  <c r="BH1130" i="1" s="1"/>
  <c r="M1130" i="1"/>
  <c r="S1130" i="1" s="1"/>
  <c r="Y1130" i="1" s="1"/>
  <c r="AE1130" i="1" s="1"/>
  <c r="AI1130" i="1" s="1"/>
  <c r="AO1130" i="1" s="1"/>
  <c r="AU1130" i="1" s="1"/>
  <c r="BC1130" i="1" s="1"/>
  <c r="BE1130" i="1" s="1"/>
  <c r="L1130" i="1"/>
  <c r="R1130" i="1" s="1"/>
  <c r="X1130" i="1" s="1"/>
  <c r="AD1130" i="1" s="1"/>
  <c r="AH1130" i="1" s="1"/>
  <c r="AN1130" i="1" s="1"/>
  <c r="AT1130" i="1" s="1"/>
  <c r="AZ1130" i="1" s="1"/>
  <c r="BB1130" i="1" s="1"/>
  <c r="BI1129" i="1"/>
  <c r="BI1128" i="1" s="1"/>
  <c r="AY1129" i="1"/>
  <c r="AY1128" i="1" s="1"/>
  <c r="AX1129" i="1"/>
  <c r="AX1128" i="1" s="1"/>
  <c r="AW1129" i="1"/>
  <c r="AW1128" i="1" s="1"/>
  <c r="AS1129" i="1"/>
  <c r="AS1128" i="1" s="1"/>
  <c r="AR1129" i="1"/>
  <c r="AR1128" i="1" s="1"/>
  <c r="AQ1129" i="1"/>
  <c r="AQ1128" i="1" s="1"/>
  <c r="AM1129" i="1"/>
  <c r="AM1128" i="1" s="1"/>
  <c r="AL1129" i="1"/>
  <c r="AL1128" i="1" s="1"/>
  <c r="AK1129" i="1"/>
  <c r="AK1128" i="1" s="1"/>
  <c r="AG1129" i="1"/>
  <c r="AC1129" i="1"/>
  <c r="AC1128" i="1" s="1"/>
  <c r="AB1129" i="1"/>
  <c r="AB1128" i="1" s="1"/>
  <c r="AA1129" i="1"/>
  <c r="AA1128" i="1" s="1"/>
  <c r="W1129" i="1"/>
  <c r="W1128" i="1" s="1"/>
  <c r="V1129" i="1"/>
  <c r="V1128" i="1" s="1"/>
  <c r="U1129" i="1"/>
  <c r="U1128" i="1" s="1"/>
  <c r="Q1129" i="1"/>
  <c r="Q1128" i="1" s="1"/>
  <c r="P1129" i="1"/>
  <c r="P1128" i="1" s="1"/>
  <c r="O1129" i="1"/>
  <c r="O1128" i="1" s="1"/>
  <c r="K1129" i="1"/>
  <c r="K1128" i="1" s="1"/>
  <c r="J1129" i="1"/>
  <c r="I1129" i="1"/>
  <c r="I1128" i="1" s="1"/>
  <c r="H1129" i="1"/>
  <c r="G1129" i="1"/>
  <c r="G1128" i="1" s="1"/>
  <c r="F1129" i="1"/>
  <c r="AG1128" i="1"/>
  <c r="T1127" i="1"/>
  <c r="Z1127" i="1" s="1"/>
  <c r="AF1127" i="1" s="1"/>
  <c r="AJ1127" i="1" s="1"/>
  <c r="AP1127" i="1" s="1"/>
  <c r="AV1127" i="1" s="1"/>
  <c r="BF1127" i="1" s="1"/>
  <c r="BH1127" i="1" s="1"/>
  <c r="S1127" i="1"/>
  <c r="Y1127" i="1" s="1"/>
  <c r="AE1127" i="1" s="1"/>
  <c r="AI1127" i="1" s="1"/>
  <c r="AO1127" i="1" s="1"/>
  <c r="AU1127" i="1" s="1"/>
  <c r="BC1127" i="1" s="1"/>
  <c r="BE1127" i="1" s="1"/>
  <c r="R1127" i="1"/>
  <c r="X1127" i="1" s="1"/>
  <c r="AD1127" i="1" s="1"/>
  <c r="AH1127" i="1" s="1"/>
  <c r="AN1127" i="1" s="1"/>
  <c r="AT1127" i="1" s="1"/>
  <c r="AZ1127" i="1" s="1"/>
  <c r="BB1127" i="1" s="1"/>
  <c r="BI1126" i="1"/>
  <c r="AY1126" i="1"/>
  <c r="AX1126" i="1"/>
  <c r="AW1126" i="1"/>
  <c r="AS1126" i="1"/>
  <c r="AR1126" i="1"/>
  <c r="AQ1126" i="1"/>
  <c r="AM1126" i="1"/>
  <c r="AL1126" i="1"/>
  <c r="AK1126" i="1"/>
  <c r="AG1126" i="1"/>
  <c r="AC1126" i="1"/>
  <c r="AB1126" i="1"/>
  <c r="AA1126" i="1"/>
  <c r="W1126" i="1"/>
  <c r="V1126" i="1"/>
  <c r="U1126" i="1"/>
  <c r="Q1126" i="1"/>
  <c r="T1126" i="1" s="1"/>
  <c r="P1126" i="1"/>
  <c r="S1126" i="1" s="1"/>
  <c r="O1126" i="1"/>
  <c r="R1126" i="1" s="1"/>
  <c r="N1125" i="1"/>
  <c r="T1125" i="1" s="1"/>
  <c r="Z1125" i="1" s="1"/>
  <c r="AF1125" i="1" s="1"/>
  <c r="AJ1125" i="1" s="1"/>
  <c r="AP1125" i="1" s="1"/>
  <c r="AV1125" i="1" s="1"/>
  <c r="BF1125" i="1" s="1"/>
  <c r="BH1125" i="1" s="1"/>
  <c r="M1125" i="1"/>
  <c r="S1125" i="1" s="1"/>
  <c r="Y1125" i="1" s="1"/>
  <c r="AE1125" i="1" s="1"/>
  <c r="AI1125" i="1" s="1"/>
  <c r="AO1125" i="1" s="1"/>
  <c r="AU1125" i="1" s="1"/>
  <c r="BC1125" i="1" s="1"/>
  <c r="BE1125" i="1" s="1"/>
  <c r="L1125" i="1"/>
  <c r="R1125" i="1" s="1"/>
  <c r="X1125" i="1" s="1"/>
  <c r="AD1125" i="1" s="1"/>
  <c r="AH1125" i="1" s="1"/>
  <c r="AN1125" i="1" s="1"/>
  <c r="AT1125" i="1" s="1"/>
  <c r="AZ1125" i="1" s="1"/>
  <c r="BB1125" i="1" s="1"/>
  <c r="BI1124" i="1"/>
  <c r="BI1123" i="1" s="1"/>
  <c r="AY1124" i="1"/>
  <c r="AY1123" i="1" s="1"/>
  <c r="AX1124" i="1"/>
  <c r="AX1123" i="1" s="1"/>
  <c r="AW1124" i="1"/>
  <c r="AW1123" i="1" s="1"/>
  <c r="AS1124" i="1"/>
  <c r="AS1123" i="1" s="1"/>
  <c r="AR1124" i="1"/>
  <c r="AR1123" i="1" s="1"/>
  <c r="AQ1124" i="1"/>
  <c r="AQ1123" i="1" s="1"/>
  <c r="AM1124" i="1"/>
  <c r="AM1123" i="1" s="1"/>
  <c r="AL1124" i="1"/>
  <c r="AL1123" i="1" s="1"/>
  <c r="AK1124" i="1"/>
  <c r="AK1123" i="1" s="1"/>
  <c r="AG1124" i="1"/>
  <c r="AG1123" i="1" s="1"/>
  <c r="AC1124" i="1"/>
  <c r="AC1123" i="1" s="1"/>
  <c r="AB1124" i="1"/>
  <c r="AB1123" i="1" s="1"/>
  <c r="AA1124" i="1"/>
  <c r="AA1123" i="1" s="1"/>
  <c r="W1124" i="1"/>
  <c r="W1123" i="1" s="1"/>
  <c r="V1124" i="1"/>
  <c r="V1123" i="1" s="1"/>
  <c r="U1124" i="1"/>
  <c r="U1123" i="1" s="1"/>
  <c r="Q1124" i="1"/>
  <c r="P1124" i="1"/>
  <c r="O1124" i="1"/>
  <c r="K1124" i="1"/>
  <c r="K1123" i="1" s="1"/>
  <c r="J1124" i="1"/>
  <c r="J1123" i="1" s="1"/>
  <c r="I1124" i="1"/>
  <c r="I1123" i="1" s="1"/>
  <c r="H1124" i="1"/>
  <c r="H1123" i="1" s="1"/>
  <c r="G1124" i="1"/>
  <c r="G1123" i="1" s="1"/>
  <c r="F1124" i="1"/>
  <c r="N1119" i="1"/>
  <c r="T1119" i="1" s="1"/>
  <c r="Z1119" i="1" s="1"/>
  <c r="AF1119" i="1" s="1"/>
  <c r="AJ1119" i="1" s="1"/>
  <c r="AP1119" i="1" s="1"/>
  <c r="AV1119" i="1" s="1"/>
  <c r="BF1119" i="1" s="1"/>
  <c r="BH1119" i="1" s="1"/>
  <c r="M1119" i="1"/>
  <c r="S1119" i="1" s="1"/>
  <c r="Y1119" i="1" s="1"/>
  <c r="AE1119" i="1" s="1"/>
  <c r="AI1119" i="1" s="1"/>
  <c r="AO1119" i="1" s="1"/>
  <c r="AU1119" i="1" s="1"/>
  <c r="BC1119" i="1" s="1"/>
  <c r="BE1119" i="1" s="1"/>
  <c r="L1119" i="1"/>
  <c r="R1119" i="1" s="1"/>
  <c r="X1119" i="1" s="1"/>
  <c r="AD1119" i="1" s="1"/>
  <c r="AH1119" i="1" s="1"/>
  <c r="AN1119" i="1" s="1"/>
  <c r="AT1119" i="1" s="1"/>
  <c r="AZ1119" i="1" s="1"/>
  <c r="BB1119" i="1" s="1"/>
  <c r="BI1118" i="1"/>
  <c r="AY1118" i="1"/>
  <c r="AX1118" i="1"/>
  <c r="AW1118" i="1"/>
  <c r="AS1118" i="1"/>
  <c r="AR1118" i="1"/>
  <c r="AQ1118" i="1"/>
  <c r="AM1118" i="1"/>
  <c r="AL1118" i="1"/>
  <c r="AK1118" i="1"/>
  <c r="AG1118" i="1"/>
  <c r="AC1118" i="1"/>
  <c r="AB1118" i="1"/>
  <c r="AA1118" i="1"/>
  <c r="W1118" i="1"/>
  <c r="V1118" i="1"/>
  <c r="U1118" i="1"/>
  <c r="Q1118" i="1"/>
  <c r="P1118" i="1"/>
  <c r="O1118" i="1"/>
  <c r="K1118" i="1"/>
  <c r="J1118" i="1"/>
  <c r="I1118" i="1"/>
  <c r="H1118" i="1"/>
  <c r="G1118" i="1"/>
  <c r="F1118" i="1"/>
  <c r="N1117" i="1"/>
  <c r="T1117" i="1" s="1"/>
  <c r="Z1117" i="1" s="1"/>
  <c r="AF1117" i="1" s="1"/>
  <c r="AJ1117" i="1" s="1"/>
  <c r="AP1117" i="1" s="1"/>
  <c r="AV1117" i="1" s="1"/>
  <c r="BF1117" i="1" s="1"/>
  <c r="BH1117" i="1" s="1"/>
  <c r="M1117" i="1"/>
  <c r="S1117" i="1" s="1"/>
  <c r="Y1117" i="1" s="1"/>
  <c r="AE1117" i="1" s="1"/>
  <c r="AI1117" i="1" s="1"/>
  <c r="AO1117" i="1" s="1"/>
  <c r="AU1117" i="1" s="1"/>
  <c r="BC1117" i="1" s="1"/>
  <c r="BE1117" i="1" s="1"/>
  <c r="L1117" i="1"/>
  <c r="R1117" i="1" s="1"/>
  <c r="X1117" i="1" s="1"/>
  <c r="AD1117" i="1" s="1"/>
  <c r="AH1117" i="1" s="1"/>
  <c r="AN1117" i="1" s="1"/>
  <c r="AT1117" i="1" s="1"/>
  <c r="AZ1117" i="1" s="1"/>
  <c r="BB1117" i="1" s="1"/>
  <c r="BI1116" i="1"/>
  <c r="AY1116" i="1"/>
  <c r="AX1116" i="1"/>
  <c r="AW1116" i="1"/>
  <c r="AS1116" i="1"/>
  <c r="AR1116" i="1"/>
  <c r="AQ1116" i="1"/>
  <c r="AM1116" i="1"/>
  <c r="AL1116" i="1"/>
  <c r="AK1116" i="1"/>
  <c r="AG1116" i="1"/>
  <c r="AC1116" i="1"/>
  <c r="AB1116" i="1"/>
  <c r="AA1116" i="1"/>
  <c r="W1116" i="1"/>
  <c r="V1116" i="1"/>
  <c r="U1116" i="1"/>
  <c r="Q1116" i="1"/>
  <c r="P1116" i="1"/>
  <c r="O1116" i="1"/>
  <c r="K1116" i="1"/>
  <c r="J1116" i="1"/>
  <c r="I1116" i="1"/>
  <c r="H1116" i="1"/>
  <c r="G1116" i="1"/>
  <c r="F1116" i="1"/>
  <c r="N1115" i="1"/>
  <c r="T1115" i="1" s="1"/>
  <c r="Z1115" i="1" s="1"/>
  <c r="AF1115" i="1" s="1"/>
  <c r="AJ1115" i="1" s="1"/>
  <c r="AP1115" i="1" s="1"/>
  <c r="AV1115" i="1" s="1"/>
  <c r="BF1115" i="1" s="1"/>
  <c r="BH1115" i="1" s="1"/>
  <c r="M1115" i="1"/>
  <c r="S1115" i="1" s="1"/>
  <c r="Y1115" i="1" s="1"/>
  <c r="AE1115" i="1" s="1"/>
  <c r="AI1115" i="1" s="1"/>
  <c r="AO1115" i="1" s="1"/>
  <c r="AU1115" i="1" s="1"/>
  <c r="BC1115" i="1" s="1"/>
  <c r="BE1115" i="1" s="1"/>
  <c r="L1115" i="1"/>
  <c r="R1115" i="1" s="1"/>
  <c r="X1115" i="1" s="1"/>
  <c r="AD1115" i="1" s="1"/>
  <c r="AH1115" i="1" s="1"/>
  <c r="AN1115" i="1" s="1"/>
  <c r="AT1115" i="1" s="1"/>
  <c r="AZ1115" i="1" s="1"/>
  <c r="BB1115" i="1" s="1"/>
  <c r="BI1114" i="1"/>
  <c r="AY1114" i="1"/>
  <c r="AX1114" i="1"/>
  <c r="AW1114" i="1"/>
  <c r="AS1114" i="1"/>
  <c r="AR1114" i="1"/>
  <c r="AQ1114" i="1"/>
  <c r="AM1114" i="1"/>
  <c r="AL1114" i="1"/>
  <c r="AK1114" i="1"/>
  <c r="AG1114" i="1"/>
  <c r="AC1114" i="1"/>
  <c r="AB1114" i="1"/>
  <c r="AA1114" i="1"/>
  <c r="W1114" i="1"/>
  <c r="V1114" i="1"/>
  <c r="U1114" i="1"/>
  <c r="Q1114" i="1"/>
  <c r="P1114" i="1"/>
  <c r="O1114" i="1"/>
  <c r="K1114" i="1"/>
  <c r="J1114" i="1"/>
  <c r="I1114" i="1"/>
  <c r="H1114" i="1"/>
  <c r="G1114" i="1"/>
  <c r="F1114" i="1"/>
  <c r="N1112" i="1"/>
  <c r="T1112" i="1" s="1"/>
  <c r="Z1112" i="1" s="1"/>
  <c r="AF1112" i="1" s="1"/>
  <c r="AJ1112" i="1" s="1"/>
  <c r="AP1112" i="1" s="1"/>
  <c r="AV1112" i="1" s="1"/>
  <c r="BF1112" i="1" s="1"/>
  <c r="BH1112" i="1" s="1"/>
  <c r="M1112" i="1"/>
  <c r="S1112" i="1" s="1"/>
  <c r="Y1112" i="1" s="1"/>
  <c r="AE1112" i="1" s="1"/>
  <c r="AI1112" i="1" s="1"/>
  <c r="AO1112" i="1" s="1"/>
  <c r="AU1112" i="1" s="1"/>
  <c r="BC1112" i="1" s="1"/>
  <c r="BE1112" i="1" s="1"/>
  <c r="L1112" i="1"/>
  <c r="R1112" i="1" s="1"/>
  <c r="X1112" i="1" s="1"/>
  <c r="AD1112" i="1" s="1"/>
  <c r="AH1112" i="1" s="1"/>
  <c r="AN1112" i="1" s="1"/>
  <c r="AT1112" i="1" s="1"/>
  <c r="AZ1112" i="1" s="1"/>
  <c r="BB1112" i="1" s="1"/>
  <c r="BI1111" i="1"/>
  <c r="AY1111" i="1"/>
  <c r="AX1111" i="1"/>
  <c r="AW1111" i="1"/>
  <c r="AS1111" i="1"/>
  <c r="AR1111" i="1"/>
  <c r="AQ1111" i="1"/>
  <c r="AM1111" i="1"/>
  <c r="AL1111" i="1"/>
  <c r="AK1111" i="1"/>
  <c r="AG1111" i="1"/>
  <c r="AC1111" i="1"/>
  <c r="AB1111" i="1"/>
  <c r="AA1111" i="1"/>
  <c r="W1111" i="1"/>
  <c r="V1111" i="1"/>
  <c r="U1111" i="1"/>
  <c r="Q1111" i="1"/>
  <c r="P1111" i="1"/>
  <c r="O1111" i="1"/>
  <c r="K1111" i="1"/>
  <c r="J1111" i="1"/>
  <c r="I1111" i="1"/>
  <c r="H1111" i="1"/>
  <c r="G1111" i="1"/>
  <c r="F1111" i="1"/>
  <c r="N1110" i="1"/>
  <c r="T1110" i="1" s="1"/>
  <c r="Z1110" i="1" s="1"/>
  <c r="AF1110" i="1" s="1"/>
  <c r="AJ1110" i="1" s="1"/>
  <c r="AP1110" i="1" s="1"/>
  <c r="AV1110" i="1" s="1"/>
  <c r="BF1110" i="1" s="1"/>
  <c r="BH1110" i="1" s="1"/>
  <c r="M1110" i="1"/>
  <c r="S1110" i="1" s="1"/>
  <c r="Y1110" i="1" s="1"/>
  <c r="AE1110" i="1" s="1"/>
  <c r="AI1110" i="1" s="1"/>
  <c r="AO1110" i="1" s="1"/>
  <c r="AU1110" i="1" s="1"/>
  <c r="BC1110" i="1" s="1"/>
  <c r="BE1110" i="1" s="1"/>
  <c r="L1110" i="1"/>
  <c r="R1110" i="1" s="1"/>
  <c r="X1110" i="1" s="1"/>
  <c r="AD1110" i="1" s="1"/>
  <c r="AH1110" i="1" s="1"/>
  <c r="AN1110" i="1" s="1"/>
  <c r="AT1110" i="1" s="1"/>
  <c r="AZ1110" i="1" s="1"/>
  <c r="BB1110" i="1" s="1"/>
  <c r="BI1109" i="1"/>
  <c r="AY1109" i="1"/>
  <c r="AX1109" i="1"/>
  <c r="AW1109" i="1"/>
  <c r="AS1109" i="1"/>
  <c r="AR1109" i="1"/>
  <c r="AQ1109" i="1"/>
  <c r="AM1109" i="1"/>
  <c r="AL1109" i="1"/>
  <c r="AK1109" i="1"/>
  <c r="AG1109" i="1"/>
  <c r="AC1109" i="1"/>
  <c r="AB1109" i="1"/>
  <c r="AA1109" i="1"/>
  <c r="W1109" i="1"/>
  <c r="V1109" i="1"/>
  <c r="U1109" i="1"/>
  <c r="Q1109" i="1"/>
  <c r="P1109" i="1"/>
  <c r="O1109" i="1"/>
  <c r="K1109" i="1"/>
  <c r="J1109" i="1"/>
  <c r="I1109" i="1"/>
  <c r="H1109" i="1"/>
  <c r="G1109" i="1"/>
  <c r="F1109" i="1"/>
  <c r="AF1106" i="1"/>
  <c r="AJ1106" i="1" s="1"/>
  <c r="AP1106" i="1" s="1"/>
  <c r="AV1106" i="1" s="1"/>
  <c r="BF1106" i="1" s="1"/>
  <c r="BH1106" i="1" s="1"/>
  <c r="AE1106" i="1"/>
  <c r="AI1106" i="1" s="1"/>
  <c r="AO1106" i="1" s="1"/>
  <c r="AU1106" i="1" s="1"/>
  <c r="BC1106" i="1" s="1"/>
  <c r="BE1106" i="1" s="1"/>
  <c r="AD1106" i="1"/>
  <c r="AH1106" i="1" s="1"/>
  <c r="AN1106" i="1" s="1"/>
  <c r="AT1106" i="1" s="1"/>
  <c r="AZ1106" i="1" s="1"/>
  <c r="BB1106" i="1" s="1"/>
  <c r="AC1105" i="1"/>
  <c r="AF1105" i="1" s="1"/>
  <c r="AJ1105" i="1" s="1"/>
  <c r="AP1105" i="1" s="1"/>
  <c r="AV1105" i="1" s="1"/>
  <c r="BF1105" i="1" s="1"/>
  <c r="BH1105" i="1" s="1"/>
  <c r="AB1105" i="1"/>
  <c r="AB1104" i="1" s="1"/>
  <c r="AE1104" i="1" s="1"/>
  <c r="AI1104" i="1" s="1"/>
  <c r="AO1104" i="1" s="1"/>
  <c r="AU1104" i="1" s="1"/>
  <c r="BC1104" i="1" s="1"/>
  <c r="BE1104" i="1" s="1"/>
  <c r="AA1105" i="1"/>
  <c r="AD1105" i="1" s="1"/>
  <c r="AH1105" i="1" s="1"/>
  <c r="AN1105" i="1" s="1"/>
  <c r="AT1105" i="1" s="1"/>
  <c r="AZ1105" i="1" s="1"/>
  <c r="BB1105" i="1" s="1"/>
  <c r="N1103" i="1"/>
  <c r="T1103" i="1" s="1"/>
  <c r="Z1103" i="1" s="1"/>
  <c r="AF1103" i="1" s="1"/>
  <c r="AJ1103" i="1" s="1"/>
  <c r="AP1103" i="1" s="1"/>
  <c r="AV1103" i="1" s="1"/>
  <c r="BF1103" i="1" s="1"/>
  <c r="BH1103" i="1" s="1"/>
  <c r="M1103" i="1"/>
  <c r="S1103" i="1" s="1"/>
  <c r="Y1103" i="1" s="1"/>
  <c r="AE1103" i="1" s="1"/>
  <c r="AI1103" i="1" s="1"/>
  <c r="AO1103" i="1" s="1"/>
  <c r="AU1103" i="1" s="1"/>
  <c r="BC1103" i="1" s="1"/>
  <c r="BE1103" i="1" s="1"/>
  <c r="L1103" i="1"/>
  <c r="R1103" i="1" s="1"/>
  <c r="X1103" i="1" s="1"/>
  <c r="AD1103" i="1" s="1"/>
  <c r="AH1103" i="1" s="1"/>
  <c r="AN1103" i="1" s="1"/>
  <c r="AT1103" i="1" s="1"/>
  <c r="AZ1103" i="1" s="1"/>
  <c r="BB1103" i="1" s="1"/>
  <c r="BI1102" i="1"/>
  <c r="BI1101" i="1" s="1"/>
  <c r="AY1102" i="1"/>
  <c r="AY1101" i="1" s="1"/>
  <c r="AX1102" i="1"/>
  <c r="AX1101" i="1" s="1"/>
  <c r="AW1102" i="1"/>
  <c r="AW1101" i="1" s="1"/>
  <c r="AS1102" i="1"/>
  <c r="AS1101" i="1" s="1"/>
  <c r="AR1102" i="1"/>
  <c r="AR1101" i="1" s="1"/>
  <c r="AQ1102" i="1"/>
  <c r="AQ1101" i="1" s="1"/>
  <c r="AM1102" i="1"/>
  <c r="AM1101" i="1" s="1"/>
  <c r="AL1102" i="1"/>
  <c r="AL1101" i="1" s="1"/>
  <c r="AK1102" i="1"/>
  <c r="AK1101" i="1" s="1"/>
  <c r="AG1102" i="1"/>
  <c r="AG1101" i="1" s="1"/>
  <c r="AC1102" i="1"/>
  <c r="AC1101" i="1" s="1"/>
  <c r="AB1102" i="1"/>
  <c r="AB1101" i="1" s="1"/>
  <c r="AA1102" i="1"/>
  <c r="AA1101" i="1" s="1"/>
  <c r="W1102" i="1"/>
  <c r="W1101" i="1" s="1"/>
  <c r="V1102" i="1"/>
  <c r="V1101" i="1" s="1"/>
  <c r="U1102" i="1"/>
  <c r="U1101" i="1" s="1"/>
  <c r="Q1102" i="1"/>
  <c r="Q1101" i="1" s="1"/>
  <c r="P1102" i="1"/>
  <c r="P1101" i="1" s="1"/>
  <c r="O1102" i="1"/>
  <c r="O1101" i="1" s="1"/>
  <c r="K1102" i="1"/>
  <c r="K1101" i="1" s="1"/>
  <c r="J1102" i="1"/>
  <c r="J1101" i="1" s="1"/>
  <c r="I1102" i="1"/>
  <c r="I1101" i="1" s="1"/>
  <c r="H1102" i="1"/>
  <c r="H1101" i="1" s="1"/>
  <c r="G1102" i="1"/>
  <c r="F1102" i="1"/>
  <c r="O1100" i="1"/>
  <c r="O1098" i="1" s="1"/>
  <c r="O1097" i="1" s="1"/>
  <c r="N1100" i="1"/>
  <c r="T1100" i="1" s="1"/>
  <c r="Z1100" i="1" s="1"/>
  <c r="AF1100" i="1" s="1"/>
  <c r="AJ1100" i="1" s="1"/>
  <c r="AP1100" i="1" s="1"/>
  <c r="AV1100" i="1" s="1"/>
  <c r="BF1100" i="1" s="1"/>
  <c r="BH1100" i="1" s="1"/>
  <c r="M1100" i="1"/>
  <c r="S1100" i="1" s="1"/>
  <c r="Y1100" i="1" s="1"/>
  <c r="AE1100" i="1" s="1"/>
  <c r="AI1100" i="1" s="1"/>
  <c r="AO1100" i="1" s="1"/>
  <c r="AU1100" i="1" s="1"/>
  <c r="BC1100" i="1" s="1"/>
  <c r="BE1100" i="1" s="1"/>
  <c r="I1100" i="1"/>
  <c r="L1100" i="1" s="1"/>
  <c r="T1099" i="1"/>
  <c r="Z1099" i="1" s="1"/>
  <c r="AF1099" i="1" s="1"/>
  <c r="AJ1099" i="1" s="1"/>
  <c r="AP1099" i="1" s="1"/>
  <c r="AV1099" i="1" s="1"/>
  <c r="BF1099" i="1" s="1"/>
  <c r="BH1099" i="1" s="1"/>
  <c r="S1099" i="1"/>
  <c r="Y1099" i="1" s="1"/>
  <c r="AE1099" i="1" s="1"/>
  <c r="AI1099" i="1" s="1"/>
  <c r="AO1099" i="1" s="1"/>
  <c r="AU1099" i="1" s="1"/>
  <c r="BC1099" i="1" s="1"/>
  <c r="BE1099" i="1" s="1"/>
  <c r="R1099" i="1"/>
  <c r="X1099" i="1" s="1"/>
  <c r="AD1099" i="1" s="1"/>
  <c r="AH1099" i="1" s="1"/>
  <c r="AN1099" i="1" s="1"/>
  <c r="AT1099" i="1" s="1"/>
  <c r="AZ1099" i="1" s="1"/>
  <c r="BB1099" i="1" s="1"/>
  <c r="BI1098" i="1"/>
  <c r="BI1097" i="1" s="1"/>
  <c r="AY1098" i="1"/>
  <c r="AY1097" i="1" s="1"/>
  <c r="AX1098" i="1"/>
  <c r="AX1097" i="1" s="1"/>
  <c r="AW1098" i="1"/>
  <c r="AW1097" i="1" s="1"/>
  <c r="AS1098" i="1"/>
  <c r="AS1097" i="1" s="1"/>
  <c r="AR1098" i="1"/>
  <c r="AR1097" i="1" s="1"/>
  <c r="AQ1098" i="1"/>
  <c r="AQ1097" i="1" s="1"/>
  <c r="AM1098" i="1"/>
  <c r="AM1097" i="1" s="1"/>
  <c r="AL1098" i="1"/>
  <c r="AL1097" i="1" s="1"/>
  <c r="AK1098" i="1"/>
  <c r="AK1097" i="1" s="1"/>
  <c r="AG1098" i="1"/>
  <c r="AG1097" i="1" s="1"/>
  <c r="AC1098" i="1"/>
  <c r="AC1097" i="1" s="1"/>
  <c r="AB1098" i="1"/>
  <c r="AB1097" i="1" s="1"/>
  <c r="AA1098" i="1"/>
  <c r="AA1097" i="1" s="1"/>
  <c r="W1098" i="1"/>
  <c r="W1097" i="1" s="1"/>
  <c r="V1098" i="1"/>
  <c r="V1097" i="1" s="1"/>
  <c r="U1098" i="1"/>
  <c r="U1097" i="1" s="1"/>
  <c r="Q1098" i="1"/>
  <c r="Q1097" i="1" s="1"/>
  <c r="P1098" i="1"/>
  <c r="P1097" i="1" s="1"/>
  <c r="K1098" i="1"/>
  <c r="K1097" i="1" s="1"/>
  <c r="J1098" i="1"/>
  <c r="I1098" i="1"/>
  <c r="I1097" i="1" s="1"/>
  <c r="H1098" i="1"/>
  <c r="H1097" i="1" s="1"/>
  <c r="G1098" i="1"/>
  <c r="G1097" i="1" s="1"/>
  <c r="F1098" i="1"/>
  <c r="N1096" i="1"/>
  <c r="T1096" i="1" s="1"/>
  <c r="Z1096" i="1" s="1"/>
  <c r="AF1096" i="1" s="1"/>
  <c r="AJ1096" i="1" s="1"/>
  <c r="AP1096" i="1" s="1"/>
  <c r="AV1096" i="1" s="1"/>
  <c r="BF1096" i="1" s="1"/>
  <c r="BH1096" i="1" s="1"/>
  <c r="M1096" i="1"/>
  <c r="S1096" i="1" s="1"/>
  <c r="Y1096" i="1" s="1"/>
  <c r="AE1096" i="1" s="1"/>
  <c r="AI1096" i="1" s="1"/>
  <c r="AO1096" i="1" s="1"/>
  <c r="AU1096" i="1" s="1"/>
  <c r="BC1096" i="1" s="1"/>
  <c r="BE1096" i="1" s="1"/>
  <c r="L1096" i="1"/>
  <c r="R1096" i="1" s="1"/>
  <c r="X1096" i="1" s="1"/>
  <c r="AD1096" i="1" s="1"/>
  <c r="AH1096" i="1" s="1"/>
  <c r="AN1096" i="1" s="1"/>
  <c r="AT1096" i="1" s="1"/>
  <c r="AZ1096" i="1" s="1"/>
  <c r="BB1096" i="1" s="1"/>
  <c r="BI1095" i="1"/>
  <c r="BI1094" i="1" s="1"/>
  <c r="AY1095" i="1"/>
  <c r="AY1094" i="1" s="1"/>
  <c r="AX1095" i="1"/>
  <c r="AX1094" i="1" s="1"/>
  <c r="AW1095" i="1"/>
  <c r="AW1094" i="1" s="1"/>
  <c r="AS1095" i="1"/>
  <c r="AS1094" i="1" s="1"/>
  <c r="AR1095" i="1"/>
  <c r="AR1094" i="1" s="1"/>
  <c r="AQ1095" i="1"/>
  <c r="AQ1094" i="1" s="1"/>
  <c r="AM1095" i="1"/>
  <c r="AM1094" i="1" s="1"/>
  <c r="AL1095" i="1"/>
  <c r="AL1094" i="1" s="1"/>
  <c r="AK1095" i="1"/>
  <c r="AK1094" i="1" s="1"/>
  <c r="AG1095" i="1"/>
  <c r="AG1094" i="1" s="1"/>
  <c r="AC1095" i="1"/>
  <c r="AC1094" i="1" s="1"/>
  <c r="AB1095" i="1"/>
  <c r="AB1094" i="1" s="1"/>
  <c r="AA1095" i="1"/>
  <c r="AA1094" i="1" s="1"/>
  <c r="W1095" i="1"/>
  <c r="W1094" i="1" s="1"/>
  <c r="V1095" i="1"/>
  <c r="V1094" i="1" s="1"/>
  <c r="U1095" i="1"/>
  <c r="U1094" i="1" s="1"/>
  <c r="Q1095" i="1"/>
  <c r="Q1094" i="1" s="1"/>
  <c r="P1095" i="1"/>
  <c r="P1094" i="1" s="1"/>
  <c r="O1095" i="1"/>
  <c r="O1094" i="1" s="1"/>
  <c r="K1095" i="1"/>
  <c r="K1094" i="1" s="1"/>
  <c r="J1095" i="1"/>
  <c r="I1095" i="1"/>
  <c r="I1094" i="1" s="1"/>
  <c r="H1095" i="1"/>
  <c r="H1094" i="1" s="1"/>
  <c r="G1095" i="1"/>
  <c r="G1094" i="1" s="1"/>
  <c r="F1095" i="1"/>
  <c r="N1093" i="1"/>
  <c r="T1093" i="1" s="1"/>
  <c r="Z1093" i="1" s="1"/>
  <c r="AF1093" i="1" s="1"/>
  <c r="AJ1093" i="1" s="1"/>
  <c r="AP1093" i="1" s="1"/>
  <c r="AV1093" i="1" s="1"/>
  <c r="BF1093" i="1" s="1"/>
  <c r="BH1093" i="1" s="1"/>
  <c r="M1093" i="1"/>
  <c r="S1093" i="1" s="1"/>
  <c r="Y1093" i="1" s="1"/>
  <c r="AE1093" i="1" s="1"/>
  <c r="AI1093" i="1" s="1"/>
  <c r="AO1093" i="1" s="1"/>
  <c r="AU1093" i="1" s="1"/>
  <c r="BC1093" i="1" s="1"/>
  <c r="BE1093" i="1" s="1"/>
  <c r="L1093" i="1"/>
  <c r="R1093" i="1" s="1"/>
  <c r="X1093" i="1" s="1"/>
  <c r="AD1093" i="1" s="1"/>
  <c r="AH1093" i="1" s="1"/>
  <c r="AN1093" i="1" s="1"/>
  <c r="AT1093" i="1" s="1"/>
  <c r="AZ1093" i="1" s="1"/>
  <c r="BB1093" i="1" s="1"/>
  <c r="BI1092" i="1"/>
  <c r="BI1091" i="1" s="1"/>
  <c r="AY1092" i="1"/>
  <c r="AY1091" i="1" s="1"/>
  <c r="AX1092" i="1"/>
  <c r="AX1091" i="1" s="1"/>
  <c r="AW1092" i="1"/>
  <c r="AW1091" i="1" s="1"/>
  <c r="AS1092" i="1"/>
  <c r="AS1091" i="1" s="1"/>
  <c r="AR1092" i="1"/>
  <c r="AR1091" i="1" s="1"/>
  <c r="AQ1092" i="1"/>
  <c r="AQ1091" i="1" s="1"/>
  <c r="AM1092" i="1"/>
  <c r="AM1091" i="1" s="1"/>
  <c r="AL1092" i="1"/>
  <c r="AK1092" i="1"/>
  <c r="AK1091" i="1" s="1"/>
  <c r="AG1092" i="1"/>
  <c r="AG1091" i="1" s="1"/>
  <c r="AC1092" i="1"/>
  <c r="AC1091" i="1" s="1"/>
  <c r="AB1092" i="1"/>
  <c r="AA1092" i="1"/>
  <c r="AA1091" i="1" s="1"/>
  <c r="W1092" i="1"/>
  <c r="W1091" i="1" s="1"/>
  <c r="V1092" i="1"/>
  <c r="V1091" i="1" s="1"/>
  <c r="U1092" i="1"/>
  <c r="U1091" i="1" s="1"/>
  <c r="Q1092" i="1"/>
  <c r="Q1091" i="1" s="1"/>
  <c r="P1092" i="1"/>
  <c r="P1091" i="1" s="1"/>
  <c r="O1092" i="1"/>
  <c r="O1091" i="1" s="1"/>
  <c r="K1092" i="1"/>
  <c r="K1091" i="1" s="1"/>
  <c r="N1091" i="1" s="1"/>
  <c r="J1092" i="1"/>
  <c r="I1092" i="1"/>
  <c r="L1092" i="1" s="1"/>
  <c r="AL1091" i="1"/>
  <c r="AB1091" i="1"/>
  <c r="N1090" i="1"/>
  <c r="T1090" i="1" s="1"/>
  <c r="Z1090" i="1" s="1"/>
  <c r="AF1090" i="1" s="1"/>
  <c r="AJ1090" i="1" s="1"/>
  <c r="AP1090" i="1" s="1"/>
  <c r="AV1090" i="1" s="1"/>
  <c r="BF1090" i="1" s="1"/>
  <c r="M1090" i="1"/>
  <c r="S1090" i="1" s="1"/>
  <c r="Y1090" i="1" s="1"/>
  <c r="AE1090" i="1" s="1"/>
  <c r="AI1090" i="1" s="1"/>
  <c r="AO1090" i="1" s="1"/>
  <c r="AU1090" i="1" s="1"/>
  <c r="BC1090" i="1" s="1"/>
  <c r="L1090" i="1"/>
  <c r="R1090" i="1" s="1"/>
  <c r="X1090" i="1" s="1"/>
  <c r="AD1090" i="1" s="1"/>
  <c r="AH1090" i="1" s="1"/>
  <c r="AN1090" i="1" s="1"/>
  <c r="AT1090" i="1" s="1"/>
  <c r="AZ1090" i="1" s="1"/>
  <c r="BI1089" i="1"/>
  <c r="AY1089" i="1"/>
  <c r="AX1089" i="1"/>
  <c r="AW1089" i="1"/>
  <c r="AS1089" i="1"/>
  <c r="AR1089" i="1"/>
  <c r="AQ1089" i="1"/>
  <c r="AM1089" i="1"/>
  <c r="AL1089" i="1"/>
  <c r="AK1089" i="1"/>
  <c r="AG1089" i="1"/>
  <c r="AC1089" i="1"/>
  <c r="AB1089" i="1"/>
  <c r="AA1089" i="1"/>
  <c r="W1089" i="1"/>
  <c r="V1089" i="1"/>
  <c r="U1089" i="1"/>
  <c r="Q1089" i="1"/>
  <c r="P1089" i="1"/>
  <c r="O1089" i="1"/>
  <c r="K1089" i="1"/>
  <c r="J1089" i="1"/>
  <c r="I1089" i="1"/>
  <c r="H1089" i="1"/>
  <c r="G1089" i="1"/>
  <c r="F1089" i="1"/>
  <c r="N1088" i="1"/>
  <c r="T1088" i="1" s="1"/>
  <c r="Z1088" i="1" s="1"/>
  <c r="AF1088" i="1" s="1"/>
  <c r="AJ1088" i="1" s="1"/>
  <c r="AP1088" i="1" s="1"/>
  <c r="AV1088" i="1" s="1"/>
  <c r="BF1088" i="1" s="1"/>
  <c r="BH1088" i="1" s="1"/>
  <c r="M1088" i="1"/>
  <c r="S1088" i="1" s="1"/>
  <c r="Y1088" i="1" s="1"/>
  <c r="AE1088" i="1" s="1"/>
  <c r="AI1088" i="1" s="1"/>
  <c r="AO1088" i="1" s="1"/>
  <c r="AU1088" i="1" s="1"/>
  <c r="BC1088" i="1" s="1"/>
  <c r="BE1088" i="1" s="1"/>
  <c r="L1088" i="1"/>
  <c r="R1088" i="1" s="1"/>
  <c r="X1088" i="1" s="1"/>
  <c r="AD1088" i="1" s="1"/>
  <c r="AH1088" i="1" s="1"/>
  <c r="AN1088" i="1" s="1"/>
  <c r="AT1088" i="1" s="1"/>
  <c r="AZ1088" i="1" s="1"/>
  <c r="BB1088" i="1" s="1"/>
  <c r="BI1087" i="1"/>
  <c r="AY1087" i="1"/>
  <c r="AX1087" i="1"/>
  <c r="AW1087" i="1"/>
  <c r="AS1087" i="1"/>
  <c r="AR1087" i="1"/>
  <c r="AQ1087" i="1"/>
  <c r="AM1087" i="1"/>
  <c r="AL1087" i="1"/>
  <c r="AK1087" i="1"/>
  <c r="AG1087" i="1"/>
  <c r="AC1087" i="1"/>
  <c r="AB1087" i="1"/>
  <c r="AA1087" i="1"/>
  <c r="W1087" i="1"/>
  <c r="V1087" i="1"/>
  <c r="U1087" i="1"/>
  <c r="Q1087" i="1"/>
  <c r="P1087" i="1"/>
  <c r="O1087" i="1"/>
  <c r="K1087" i="1"/>
  <c r="J1087" i="1"/>
  <c r="I1087" i="1"/>
  <c r="H1087" i="1"/>
  <c r="G1087" i="1"/>
  <c r="F1087" i="1"/>
  <c r="N1086" i="1"/>
  <c r="T1086" i="1" s="1"/>
  <c r="Z1086" i="1" s="1"/>
  <c r="AF1086" i="1" s="1"/>
  <c r="AJ1086" i="1" s="1"/>
  <c r="AP1086" i="1" s="1"/>
  <c r="AV1086" i="1" s="1"/>
  <c r="BF1086" i="1" s="1"/>
  <c r="BH1086" i="1" s="1"/>
  <c r="M1086" i="1"/>
  <c r="S1086" i="1" s="1"/>
  <c r="Y1086" i="1" s="1"/>
  <c r="AE1086" i="1" s="1"/>
  <c r="AI1086" i="1" s="1"/>
  <c r="AO1086" i="1" s="1"/>
  <c r="AU1086" i="1" s="1"/>
  <c r="BC1086" i="1" s="1"/>
  <c r="BE1086" i="1" s="1"/>
  <c r="L1086" i="1"/>
  <c r="R1086" i="1" s="1"/>
  <c r="X1086" i="1" s="1"/>
  <c r="AD1086" i="1" s="1"/>
  <c r="AH1086" i="1" s="1"/>
  <c r="AN1086" i="1" s="1"/>
  <c r="AT1086" i="1" s="1"/>
  <c r="AZ1086" i="1" s="1"/>
  <c r="BB1086" i="1" s="1"/>
  <c r="BI1085" i="1"/>
  <c r="AY1085" i="1"/>
  <c r="AX1085" i="1"/>
  <c r="AW1085" i="1"/>
  <c r="AS1085" i="1"/>
  <c r="AR1085" i="1"/>
  <c r="AQ1085" i="1"/>
  <c r="AM1085" i="1"/>
  <c r="AL1085" i="1"/>
  <c r="AK1085" i="1"/>
  <c r="AG1085" i="1"/>
  <c r="AC1085" i="1"/>
  <c r="AB1085" i="1"/>
  <c r="AA1085" i="1"/>
  <c r="W1085" i="1"/>
  <c r="V1085" i="1"/>
  <c r="U1085" i="1"/>
  <c r="Q1085" i="1"/>
  <c r="P1085" i="1"/>
  <c r="O1085" i="1"/>
  <c r="K1085" i="1"/>
  <c r="J1085" i="1"/>
  <c r="I1085" i="1"/>
  <c r="H1085" i="1"/>
  <c r="G1085" i="1"/>
  <c r="F1085" i="1"/>
  <c r="L1085" i="1" s="1"/>
  <c r="AW1083" i="1"/>
  <c r="AA1083" i="1"/>
  <c r="AA1082" i="1" s="1"/>
  <c r="AA1081" i="1" s="1"/>
  <c r="N1083" i="1"/>
  <c r="T1083" i="1" s="1"/>
  <c r="Z1083" i="1" s="1"/>
  <c r="AF1083" i="1" s="1"/>
  <c r="AJ1083" i="1" s="1"/>
  <c r="AP1083" i="1" s="1"/>
  <c r="AV1083" i="1" s="1"/>
  <c r="BF1083" i="1" s="1"/>
  <c r="BH1083" i="1" s="1"/>
  <c r="M1083" i="1"/>
  <c r="S1083" i="1" s="1"/>
  <c r="Y1083" i="1" s="1"/>
  <c r="AE1083" i="1" s="1"/>
  <c r="AI1083" i="1" s="1"/>
  <c r="AO1083" i="1" s="1"/>
  <c r="AU1083" i="1" s="1"/>
  <c r="BC1083" i="1" s="1"/>
  <c r="BE1083" i="1" s="1"/>
  <c r="F1083" i="1"/>
  <c r="L1083" i="1" s="1"/>
  <c r="R1083" i="1" s="1"/>
  <c r="X1083" i="1" s="1"/>
  <c r="BI1082" i="1"/>
  <c r="BI1081" i="1" s="1"/>
  <c r="AY1082" i="1"/>
  <c r="AY1081" i="1" s="1"/>
  <c r="AX1082" i="1"/>
  <c r="AX1081" i="1" s="1"/>
  <c r="AW1082" i="1"/>
  <c r="AW1081" i="1" s="1"/>
  <c r="AS1082" i="1"/>
  <c r="AS1081" i="1" s="1"/>
  <c r="AR1082" i="1"/>
  <c r="AQ1082" i="1"/>
  <c r="AQ1081" i="1" s="1"/>
  <c r="AM1082" i="1"/>
  <c r="AM1081" i="1" s="1"/>
  <c r="AL1082" i="1"/>
  <c r="AL1081" i="1" s="1"/>
  <c r="AK1082" i="1"/>
  <c r="AK1081" i="1" s="1"/>
  <c r="AG1082" i="1"/>
  <c r="AC1082" i="1"/>
  <c r="AC1081" i="1" s="1"/>
  <c r="AB1082" i="1"/>
  <c r="AB1081" i="1" s="1"/>
  <c r="W1082" i="1"/>
  <c r="W1081" i="1" s="1"/>
  <c r="V1082" i="1"/>
  <c r="V1081" i="1" s="1"/>
  <c r="U1082" i="1"/>
  <c r="U1081" i="1" s="1"/>
  <c r="Q1082" i="1"/>
  <c r="Q1081" i="1" s="1"/>
  <c r="P1082" i="1"/>
  <c r="P1081" i="1" s="1"/>
  <c r="O1082" i="1"/>
  <c r="O1081" i="1" s="1"/>
  <c r="K1082" i="1"/>
  <c r="K1081" i="1" s="1"/>
  <c r="J1082" i="1"/>
  <c r="I1082" i="1"/>
  <c r="I1081" i="1" s="1"/>
  <c r="H1082" i="1"/>
  <c r="G1082" i="1"/>
  <c r="G1081" i="1" s="1"/>
  <c r="F1082" i="1"/>
  <c r="AR1081" i="1"/>
  <c r="AG1081" i="1"/>
  <c r="N1080" i="1"/>
  <c r="T1080" i="1" s="1"/>
  <c r="Z1080" i="1" s="1"/>
  <c r="AF1080" i="1" s="1"/>
  <c r="AJ1080" i="1" s="1"/>
  <c r="AP1080" i="1" s="1"/>
  <c r="AV1080" i="1" s="1"/>
  <c r="BF1080" i="1" s="1"/>
  <c r="BH1080" i="1" s="1"/>
  <c r="M1080" i="1"/>
  <c r="S1080" i="1" s="1"/>
  <c r="Y1080" i="1" s="1"/>
  <c r="AE1080" i="1" s="1"/>
  <c r="AI1080" i="1" s="1"/>
  <c r="AO1080" i="1" s="1"/>
  <c r="AU1080" i="1" s="1"/>
  <c r="BC1080" i="1" s="1"/>
  <c r="BE1080" i="1" s="1"/>
  <c r="L1080" i="1"/>
  <c r="R1080" i="1" s="1"/>
  <c r="X1080" i="1" s="1"/>
  <c r="AD1080" i="1" s="1"/>
  <c r="AH1080" i="1" s="1"/>
  <c r="AN1080" i="1" s="1"/>
  <c r="AT1080" i="1" s="1"/>
  <c r="AZ1080" i="1" s="1"/>
  <c r="BB1080" i="1" s="1"/>
  <c r="BI1079" i="1"/>
  <c r="BI1078" i="1" s="1"/>
  <c r="AY1079" i="1"/>
  <c r="AY1078" i="1" s="1"/>
  <c r="AX1079" i="1"/>
  <c r="AX1078" i="1" s="1"/>
  <c r="AW1079" i="1"/>
  <c r="AW1078" i="1" s="1"/>
  <c r="AS1079" i="1"/>
  <c r="AS1078" i="1" s="1"/>
  <c r="AR1079" i="1"/>
  <c r="AR1078" i="1" s="1"/>
  <c r="AQ1079" i="1"/>
  <c r="AQ1078" i="1" s="1"/>
  <c r="AM1079" i="1"/>
  <c r="AM1078" i="1" s="1"/>
  <c r="AL1079" i="1"/>
  <c r="AL1078" i="1" s="1"/>
  <c r="AK1079" i="1"/>
  <c r="AK1078" i="1" s="1"/>
  <c r="AG1079" i="1"/>
  <c r="AC1079" i="1"/>
  <c r="AC1078" i="1" s="1"/>
  <c r="AB1079" i="1"/>
  <c r="AB1078" i="1" s="1"/>
  <c r="AA1079" i="1"/>
  <c r="AA1078" i="1" s="1"/>
  <c r="W1079" i="1"/>
  <c r="W1078" i="1" s="1"/>
  <c r="V1079" i="1"/>
  <c r="V1078" i="1" s="1"/>
  <c r="U1079" i="1"/>
  <c r="Q1079" i="1"/>
  <c r="Q1078" i="1" s="1"/>
  <c r="P1079" i="1"/>
  <c r="P1078" i="1" s="1"/>
  <c r="O1079" i="1"/>
  <c r="O1078" i="1" s="1"/>
  <c r="K1079" i="1"/>
  <c r="K1078" i="1" s="1"/>
  <c r="J1079" i="1"/>
  <c r="I1079" i="1"/>
  <c r="I1078" i="1" s="1"/>
  <c r="H1079" i="1"/>
  <c r="H1078" i="1" s="1"/>
  <c r="G1079" i="1"/>
  <c r="G1078" i="1" s="1"/>
  <c r="F1079" i="1"/>
  <c r="AG1078" i="1"/>
  <c r="U1078" i="1"/>
  <c r="N1075" i="1"/>
  <c r="T1075" i="1" s="1"/>
  <c r="Z1075" i="1" s="1"/>
  <c r="AF1075" i="1" s="1"/>
  <c r="AJ1075" i="1" s="1"/>
  <c r="AP1075" i="1" s="1"/>
  <c r="AV1075" i="1" s="1"/>
  <c r="BF1075" i="1" s="1"/>
  <c r="BH1075" i="1" s="1"/>
  <c r="M1075" i="1"/>
  <c r="S1075" i="1" s="1"/>
  <c r="Y1075" i="1" s="1"/>
  <c r="AE1075" i="1" s="1"/>
  <c r="AI1075" i="1" s="1"/>
  <c r="AO1075" i="1" s="1"/>
  <c r="AU1075" i="1" s="1"/>
  <c r="BC1075" i="1" s="1"/>
  <c r="BE1075" i="1" s="1"/>
  <c r="F1075" i="1"/>
  <c r="L1075" i="1" s="1"/>
  <c r="R1075" i="1" s="1"/>
  <c r="X1075" i="1" s="1"/>
  <c r="AD1075" i="1" s="1"/>
  <c r="AH1075" i="1" s="1"/>
  <c r="AN1075" i="1" s="1"/>
  <c r="AT1075" i="1" s="1"/>
  <c r="AZ1075" i="1" s="1"/>
  <c r="BB1075" i="1" s="1"/>
  <c r="BI1074" i="1"/>
  <c r="BI1073" i="1" s="1"/>
  <c r="BI1072" i="1" s="1"/>
  <c r="BI1071" i="1" s="1"/>
  <c r="AY1074" i="1"/>
  <c r="AY1073" i="1" s="1"/>
  <c r="AY1072" i="1" s="1"/>
  <c r="AY1071" i="1" s="1"/>
  <c r="AX1074" i="1"/>
  <c r="AW1074" i="1"/>
  <c r="AW1073" i="1" s="1"/>
  <c r="AW1072" i="1" s="1"/>
  <c r="AW1071" i="1" s="1"/>
  <c r="AS1074" i="1"/>
  <c r="AR1074" i="1"/>
  <c r="AQ1074" i="1"/>
  <c r="AQ1073" i="1" s="1"/>
  <c r="AQ1072" i="1" s="1"/>
  <c r="AQ1071" i="1" s="1"/>
  <c r="AM1074" i="1"/>
  <c r="AM1073" i="1" s="1"/>
  <c r="AM1072" i="1" s="1"/>
  <c r="AM1071" i="1" s="1"/>
  <c r="AL1074" i="1"/>
  <c r="AL1073" i="1" s="1"/>
  <c r="AL1072" i="1" s="1"/>
  <c r="AL1071" i="1" s="1"/>
  <c r="AK1074" i="1"/>
  <c r="AK1073" i="1" s="1"/>
  <c r="AK1072" i="1" s="1"/>
  <c r="AK1071" i="1" s="1"/>
  <c r="AG1074" i="1"/>
  <c r="AG1073" i="1" s="1"/>
  <c r="AG1072" i="1" s="1"/>
  <c r="AG1071" i="1" s="1"/>
  <c r="AC1074" i="1"/>
  <c r="AC1073" i="1" s="1"/>
  <c r="AC1072" i="1" s="1"/>
  <c r="AC1071" i="1" s="1"/>
  <c r="AB1074" i="1"/>
  <c r="AB1073" i="1" s="1"/>
  <c r="AB1072" i="1" s="1"/>
  <c r="AB1071" i="1" s="1"/>
  <c r="AA1074" i="1"/>
  <c r="AA1073" i="1" s="1"/>
  <c r="AA1072" i="1" s="1"/>
  <c r="AA1071" i="1" s="1"/>
  <c r="W1074" i="1"/>
  <c r="W1073" i="1" s="1"/>
  <c r="W1072" i="1" s="1"/>
  <c r="W1071" i="1" s="1"/>
  <c r="V1074" i="1"/>
  <c r="V1073" i="1" s="1"/>
  <c r="V1072" i="1" s="1"/>
  <c r="V1071" i="1" s="1"/>
  <c r="U1074" i="1"/>
  <c r="U1073" i="1" s="1"/>
  <c r="U1072" i="1" s="1"/>
  <c r="U1071" i="1" s="1"/>
  <c r="Q1074" i="1"/>
  <c r="P1074" i="1"/>
  <c r="P1073" i="1" s="1"/>
  <c r="P1072" i="1" s="1"/>
  <c r="P1071" i="1" s="1"/>
  <c r="O1074" i="1"/>
  <c r="O1073" i="1" s="1"/>
  <c r="O1072" i="1" s="1"/>
  <c r="O1071" i="1" s="1"/>
  <c r="K1074" i="1"/>
  <c r="J1074" i="1"/>
  <c r="J1073" i="1" s="1"/>
  <c r="J1072" i="1" s="1"/>
  <c r="J1071" i="1" s="1"/>
  <c r="I1074" i="1"/>
  <c r="I1073" i="1" s="1"/>
  <c r="H1074" i="1"/>
  <c r="H1073" i="1" s="1"/>
  <c r="H1072" i="1" s="1"/>
  <c r="H1071" i="1" s="1"/>
  <c r="G1074" i="1"/>
  <c r="AX1073" i="1"/>
  <c r="AX1072" i="1" s="1"/>
  <c r="AX1071" i="1" s="1"/>
  <c r="AS1073" i="1"/>
  <c r="AS1072" i="1" s="1"/>
  <c r="AS1071" i="1" s="1"/>
  <c r="AR1073" i="1"/>
  <c r="AR1072" i="1" s="1"/>
  <c r="AR1071" i="1" s="1"/>
  <c r="Q1073" i="1"/>
  <c r="Q1072" i="1" s="1"/>
  <c r="Q1071" i="1" s="1"/>
  <c r="N1070" i="1"/>
  <c r="T1070" i="1" s="1"/>
  <c r="Z1070" i="1" s="1"/>
  <c r="AF1070" i="1" s="1"/>
  <c r="AJ1070" i="1" s="1"/>
  <c r="AP1070" i="1" s="1"/>
  <c r="AV1070" i="1" s="1"/>
  <c r="BF1070" i="1" s="1"/>
  <c r="BH1070" i="1" s="1"/>
  <c r="M1070" i="1"/>
  <c r="S1070" i="1" s="1"/>
  <c r="Y1070" i="1" s="1"/>
  <c r="AE1070" i="1" s="1"/>
  <c r="AI1070" i="1" s="1"/>
  <c r="AO1070" i="1" s="1"/>
  <c r="AU1070" i="1" s="1"/>
  <c r="BC1070" i="1" s="1"/>
  <c r="BE1070" i="1" s="1"/>
  <c r="L1070" i="1"/>
  <c r="R1070" i="1" s="1"/>
  <c r="X1070" i="1" s="1"/>
  <c r="AD1070" i="1" s="1"/>
  <c r="AH1070" i="1" s="1"/>
  <c r="AN1070" i="1" s="1"/>
  <c r="AT1070" i="1" s="1"/>
  <c r="AZ1070" i="1" s="1"/>
  <c r="BB1070" i="1" s="1"/>
  <c r="BI1069" i="1"/>
  <c r="BI1068" i="1" s="1"/>
  <c r="BI1067" i="1" s="1"/>
  <c r="BI1066" i="1" s="1"/>
  <c r="AY1069" i="1"/>
  <c r="AY1068" i="1" s="1"/>
  <c r="AY1067" i="1" s="1"/>
  <c r="AY1066" i="1" s="1"/>
  <c r="AX1069" i="1"/>
  <c r="AW1069" i="1"/>
  <c r="AS1069" i="1"/>
  <c r="AR1069" i="1"/>
  <c r="AQ1069" i="1"/>
  <c r="AQ1068" i="1" s="1"/>
  <c r="AQ1067" i="1" s="1"/>
  <c r="AQ1066" i="1" s="1"/>
  <c r="AM1069" i="1"/>
  <c r="AM1068" i="1" s="1"/>
  <c r="AM1067" i="1" s="1"/>
  <c r="AM1066" i="1" s="1"/>
  <c r="AL1069" i="1"/>
  <c r="AL1068" i="1" s="1"/>
  <c r="AL1067" i="1" s="1"/>
  <c r="AL1066" i="1" s="1"/>
  <c r="AK1069" i="1"/>
  <c r="AK1068" i="1" s="1"/>
  <c r="AK1067" i="1" s="1"/>
  <c r="AK1066" i="1" s="1"/>
  <c r="AG1069" i="1"/>
  <c r="AG1068" i="1" s="1"/>
  <c r="AG1067" i="1" s="1"/>
  <c r="AG1066" i="1" s="1"/>
  <c r="AC1069" i="1"/>
  <c r="AC1068" i="1" s="1"/>
  <c r="AC1067" i="1" s="1"/>
  <c r="AC1066" i="1" s="1"/>
  <c r="AB1069" i="1"/>
  <c r="AB1068" i="1" s="1"/>
  <c r="AB1067" i="1" s="1"/>
  <c r="AB1066" i="1" s="1"/>
  <c r="AA1069" i="1"/>
  <c r="AA1068" i="1" s="1"/>
  <c r="AA1067" i="1" s="1"/>
  <c r="AA1066" i="1" s="1"/>
  <c r="W1069" i="1"/>
  <c r="W1068" i="1" s="1"/>
  <c r="W1067" i="1" s="1"/>
  <c r="W1066" i="1" s="1"/>
  <c r="V1069" i="1"/>
  <c r="V1068" i="1" s="1"/>
  <c r="V1067" i="1" s="1"/>
  <c r="V1066" i="1" s="1"/>
  <c r="U1069" i="1"/>
  <c r="U1068" i="1" s="1"/>
  <c r="U1067" i="1" s="1"/>
  <c r="U1066" i="1" s="1"/>
  <c r="Q1069" i="1"/>
  <c r="Q1068" i="1" s="1"/>
  <c r="Q1067" i="1" s="1"/>
  <c r="Q1066" i="1" s="1"/>
  <c r="P1069" i="1"/>
  <c r="P1068" i="1" s="1"/>
  <c r="P1067" i="1" s="1"/>
  <c r="P1066" i="1" s="1"/>
  <c r="O1069" i="1"/>
  <c r="O1068" i="1" s="1"/>
  <c r="O1067" i="1" s="1"/>
  <c r="O1066" i="1" s="1"/>
  <c r="K1069" i="1"/>
  <c r="K1068" i="1" s="1"/>
  <c r="K1067" i="1" s="1"/>
  <c r="K1066" i="1" s="1"/>
  <c r="J1069" i="1"/>
  <c r="J1068" i="1" s="1"/>
  <c r="J1067" i="1" s="1"/>
  <c r="J1066" i="1" s="1"/>
  <c r="I1069" i="1"/>
  <c r="I1068" i="1" s="1"/>
  <c r="I1067" i="1" s="1"/>
  <c r="I1066" i="1" s="1"/>
  <c r="H1069" i="1"/>
  <c r="G1069" i="1"/>
  <c r="F1069" i="1"/>
  <c r="F1068" i="1" s="1"/>
  <c r="AX1068" i="1"/>
  <c r="AX1067" i="1" s="1"/>
  <c r="AX1066" i="1" s="1"/>
  <c r="AW1068" i="1"/>
  <c r="AW1067" i="1" s="1"/>
  <c r="AW1066" i="1" s="1"/>
  <c r="AS1068" i="1"/>
  <c r="AS1067" i="1" s="1"/>
  <c r="AS1066" i="1" s="1"/>
  <c r="AR1068" i="1"/>
  <c r="AR1067" i="1" s="1"/>
  <c r="AR1066" i="1" s="1"/>
  <c r="N1064" i="1"/>
  <c r="T1064" i="1" s="1"/>
  <c r="Z1064" i="1" s="1"/>
  <c r="AF1064" i="1" s="1"/>
  <c r="AJ1064" i="1" s="1"/>
  <c r="AP1064" i="1" s="1"/>
  <c r="AV1064" i="1" s="1"/>
  <c r="BF1064" i="1" s="1"/>
  <c r="BH1064" i="1" s="1"/>
  <c r="M1064" i="1"/>
  <c r="S1064" i="1" s="1"/>
  <c r="Y1064" i="1" s="1"/>
  <c r="AE1064" i="1" s="1"/>
  <c r="AI1064" i="1" s="1"/>
  <c r="AO1064" i="1" s="1"/>
  <c r="AU1064" i="1" s="1"/>
  <c r="BC1064" i="1" s="1"/>
  <c r="BE1064" i="1" s="1"/>
  <c r="L1064" i="1"/>
  <c r="R1064" i="1" s="1"/>
  <c r="X1064" i="1" s="1"/>
  <c r="AD1064" i="1" s="1"/>
  <c r="AH1064" i="1" s="1"/>
  <c r="AN1064" i="1" s="1"/>
  <c r="AT1064" i="1" s="1"/>
  <c r="AZ1064" i="1" s="1"/>
  <c r="BB1064" i="1" s="1"/>
  <c r="BI1063" i="1"/>
  <c r="AY1063" i="1"/>
  <c r="AX1063" i="1"/>
  <c r="AW1063" i="1"/>
  <c r="AS1063" i="1"/>
  <c r="AR1063" i="1"/>
  <c r="AQ1063" i="1"/>
  <c r="AM1063" i="1"/>
  <c r="AL1063" i="1"/>
  <c r="AK1063" i="1"/>
  <c r="AG1063" i="1"/>
  <c r="AC1063" i="1"/>
  <c r="AB1063" i="1"/>
  <c r="AA1063" i="1"/>
  <c r="W1063" i="1"/>
  <c r="V1063" i="1"/>
  <c r="U1063" i="1"/>
  <c r="Q1063" i="1"/>
  <c r="P1063" i="1"/>
  <c r="O1063" i="1"/>
  <c r="K1063" i="1"/>
  <c r="J1063" i="1"/>
  <c r="I1063" i="1"/>
  <c r="H1063" i="1"/>
  <c r="G1063" i="1"/>
  <c r="F1063" i="1"/>
  <c r="N1062" i="1"/>
  <c r="T1062" i="1" s="1"/>
  <c r="Z1062" i="1" s="1"/>
  <c r="AF1062" i="1" s="1"/>
  <c r="AJ1062" i="1" s="1"/>
  <c r="AP1062" i="1" s="1"/>
  <c r="AV1062" i="1" s="1"/>
  <c r="BF1062" i="1" s="1"/>
  <c r="BH1062" i="1" s="1"/>
  <c r="M1062" i="1"/>
  <c r="S1062" i="1" s="1"/>
  <c r="Y1062" i="1" s="1"/>
  <c r="AE1062" i="1" s="1"/>
  <c r="AI1062" i="1" s="1"/>
  <c r="AO1062" i="1" s="1"/>
  <c r="AU1062" i="1" s="1"/>
  <c r="BC1062" i="1" s="1"/>
  <c r="BE1062" i="1" s="1"/>
  <c r="L1062" i="1"/>
  <c r="R1062" i="1" s="1"/>
  <c r="X1062" i="1" s="1"/>
  <c r="AD1062" i="1" s="1"/>
  <c r="AH1062" i="1" s="1"/>
  <c r="AN1062" i="1" s="1"/>
  <c r="AT1062" i="1" s="1"/>
  <c r="AZ1062" i="1" s="1"/>
  <c r="BB1062" i="1" s="1"/>
  <c r="BI1061" i="1"/>
  <c r="AY1061" i="1"/>
  <c r="AX1061" i="1"/>
  <c r="AW1061" i="1"/>
  <c r="AS1061" i="1"/>
  <c r="AR1061" i="1"/>
  <c r="AQ1061" i="1"/>
  <c r="AM1061" i="1"/>
  <c r="AL1061" i="1"/>
  <c r="AK1061" i="1"/>
  <c r="AG1061" i="1"/>
  <c r="AC1061" i="1"/>
  <c r="AB1061" i="1"/>
  <c r="AA1061" i="1"/>
  <c r="W1061" i="1"/>
  <c r="V1061" i="1"/>
  <c r="U1061" i="1"/>
  <c r="Q1061" i="1"/>
  <c r="P1061" i="1"/>
  <c r="O1061" i="1"/>
  <c r="K1061" i="1"/>
  <c r="J1061" i="1"/>
  <c r="I1061" i="1"/>
  <c r="H1061" i="1"/>
  <c r="G1061" i="1"/>
  <c r="F1061" i="1"/>
  <c r="N1058" i="1"/>
  <c r="T1058" i="1" s="1"/>
  <c r="Z1058" i="1" s="1"/>
  <c r="AF1058" i="1" s="1"/>
  <c r="AJ1058" i="1" s="1"/>
  <c r="AP1058" i="1" s="1"/>
  <c r="AV1058" i="1" s="1"/>
  <c r="BF1058" i="1" s="1"/>
  <c r="BH1058" i="1" s="1"/>
  <c r="M1058" i="1"/>
  <c r="S1058" i="1" s="1"/>
  <c r="Y1058" i="1" s="1"/>
  <c r="AE1058" i="1" s="1"/>
  <c r="AI1058" i="1" s="1"/>
  <c r="AO1058" i="1" s="1"/>
  <c r="AU1058" i="1" s="1"/>
  <c r="BC1058" i="1" s="1"/>
  <c r="BE1058" i="1" s="1"/>
  <c r="L1058" i="1"/>
  <c r="R1058" i="1" s="1"/>
  <c r="X1058" i="1" s="1"/>
  <c r="AD1058" i="1" s="1"/>
  <c r="AH1058" i="1" s="1"/>
  <c r="AN1058" i="1" s="1"/>
  <c r="AT1058" i="1" s="1"/>
  <c r="AZ1058" i="1" s="1"/>
  <c r="BB1058" i="1" s="1"/>
  <c r="BI1057" i="1"/>
  <c r="BI1056" i="1" s="1"/>
  <c r="AY1057" i="1"/>
  <c r="AY1056" i="1" s="1"/>
  <c r="AX1057" i="1"/>
  <c r="AX1056" i="1" s="1"/>
  <c r="AW1057" i="1"/>
  <c r="AW1056" i="1" s="1"/>
  <c r="AS1057" i="1"/>
  <c r="AS1056" i="1" s="1"/>
  <c r="AR1057" i="1"/>
  <c r="AR1056" i="1" s="1"/>
  <c r="AQ1057" i="1"/>
  <c r="AQ1056" i="1" s="1"/>
  <c r="AM1057" i="1"/>
  <c r="AM1056" i="1" s="1"/>
  <c r="AL1057" i="1"/>
  <c r="AL1056" i="1" s="1"/>
  <c r="AK1057" i="1"/>
  <c r="AK1056" i="1" s="1"/>
  <c r="AG1057" i="1"/>
  <c r="AG1056" i="1" s="1"/>
  <c r="AC1057" i="1"/>
  <c r="AC1056" i="1" s="1"/>
  <c r="AB1057" i="1"/>
  <c r="AB1056" i="1" s="1"/>
  <c r="AA1057" i="1"/>
  <c r="AA1056" i="1" s="1"/>
  <c r="W1057" i="1"/>
  <c r="W1056" i="1" s="1"/>
  <c r="V1057" i="1"/>
  <c r="V1056" i="1" s="1"/>
  <c r="U1057" i="1"/>
  <c r="U1056" i="1" s="1"/>
  <c r="Q1057" i="1"/>
  <c r="Q1056" i="1" s="1"/>
  <c r="P1057" i="1"/>
  <c r="P1056" i="1" s="1"/>
  <c r="O1057" i="1"/>
  <c r="O1056" i="1" s="1"/>
  <c r="K1057" i="1"/>
  <c r="K1056" i="1" s="1"/>
  <c r="J1057" i="1"/>
  <c r="J1056" i="1" s="1"/>
  <c r="I1057" i="1"/>
  <c r="H1057" i="1"/>
  <c r="G1057" i="1"/>
  <c r="G1056" i="1" s="1"/>
  <c r="F1057" i="1"/>
  <c r="F1056" i="1" s="1"/>
  <c r="N1055" i="1"/>
  <c r="T1055" i="1" s="1"/>
  <c r="Z1055" i="1" s="1"/>
  <c r="AF1055" i="1" s="1"/>
  <c r="AJ1055" i="1" s="1"/>
  <c r="AP1055" i="1" s="1"/>
  <c r="AV1055" i="1" s="1"/>
  <c r="BF1055" i="1" s="1"/>
  <c r="BH1055" i="1" s="1"/>
  <c r="M1055" i="1"/>
  <c r="S1055" i="1" s="1"/>
  <c r="Y1055" i="1" s="1"/>
  <c r="AE1055" i="1" s="1"/>
  <c r="AI1055" i="1" s="1"/>
  <c r="AO1055" i="1" s="1"/>
  <c r="AU1055" i="1" s="1"/>
  <c r="BC1055" i="1" s="1"/>
  <c r="BE1055" i="1" s="1"/>
  <c r="L1055" i="1"/>
  <c r="R1055" i="1" s="1"/>
  <c r="X1055" i="1" s="1"/>
  <c r="AD1055" i="1" s="1"/>
  <c r="AH1055" i="1" s="1"/>
  <c r="AN1055" i="1" s="1"/>
  <c r="AT1055" i="1" s="1"/>
  <c r="AZ1055" i="1" s="1"/>
  <c r="BB1055" i="1" s="1"/>
  <c r="BI1054" i="1"/>
  <c r="BI1053" i="1" s="1"/>
  <c r="AY1054" i="1"/>
  <c r="AY1053" i="1" s="1"/>
  <c r="AX1054" i="1"/>
  <c r="AX1053" i="1" s="1"/>
  <c r="AW1054" i="1"/>
  <c r="AW1053" i="1" s="1"/>
  <c r="AS1054" i="1"/>
  <c r="AS1053" i="1" s="1"/>
  <c r="AR1054" i="1"/>
  <c r="AR1053" i="1" s="1"/>
  <c r="AQ1054" i="1"/>
  <c r="AQ1053" i="1" s="1"/>
  <c r="AM1054" i="1"/>
  <c r="AM1053" i="1" s="1"/>
  <c r="AL1054" i="1"/>
  <c r="AL1053" i="1" s="1"/>
  <c r="AK1054" i="1"/>
  <c r="AK1053" i="1" s="1"/>
  <c r="AG1054" i="1"/>
  <c r="AG1053" i="1" s="1"/>
  <c r="AC1054" i="1"/>
  <c r="AC1053" i="1" s="1"/>
  <c r="AB1054" i="1"/>
  <c r="AB1053" i="1" s="1"/>
  <c r="AA1054" i="1"/>
  <c r="AA1053" i="1" s="1"/>
  <c r="W1054" i="1"/>
  <c r="W1053" i="1" s="1"/>
  <c r="V1054" i="1"/>
  <c r="V1053" i="1" s="1"/>
  <c r="U1054" i="1"/>
  <c r="U1053" i="1" s="1"/>
  <c r="Q1054" i="1"/>
  <c r="Q1053" i="1" s="1"/>
  <c r="P1054" i="1"/>
  <c r="P1053" i="1" s="1"/>
  <c r="O1054" i="1"/>
  <c r="O1053" i="1" s="1"/>
  <c r="K1054" i="1"/>
  <c r="K1053" i="1" s="1"/>
  <c r="J1054" i="1"/>
  <c r="J1053" i="1" s="1"/>
  <c r="I1054" i="1"/>
  <c r="H1054" i="1"/>
  <c r="H1053" i="1" s="1"/>
  <c r="G1054" i="1"/>
  <c r="F1054" i="1"/>
  <c r="F1053" i="1" s="1"/>
  <c r="N1052" i="1"/>
  <c r="T1052" i="1" s="1"/>
  <c r="Z1052" i="1" s="1"/>
  <c r="AF1052" i="1" s="1"/>
  <c r="AJ1052" i="1" s="1"/>
  <c r="AP1052" i="1" s="1"/>
  <c r="AV1052" i="1" s="1"/>
  <c r="BF1052" i="1" s="1"/>
  <c r="BH1052" i="1" s="1"/>
  <c r="M1052" i="1"/>
  <c r="S1052" i="1" s="1"/>
  <c r="Y1052" i="1" s="1"/>
  <c r="AE1052" i="1" s="1"/>
  <c r="AI1052" i="1" s="1"/>
  <c r="AO1052" i="1" s="1"/>
  <c r="AU1052" i="1" s="1"/>
  <c r="BC1052" i="1" s="1"/>
  <c r="BE1052" i="1" s="1"/>
  <c r="L1052" i="1"/>
  <c r="R1052" i="1" s="1"/>
  <c r="X1052" i="1" s="1"/>
  <c r="AD1052" i="1" s="1"/>
  <c r="AH1052" i="1" s="1"/>
  <c r="AN1052" i="1" s="1"/>
  <c r="AT1052" i="1" s="1"/>
  <c r="AZ1052" i="1" s="1"/>
  <c r="BB1052" i="1" s="1"/>
  <c r="BI1051" i="1"/>
  <c r="BI1050" i="1" s="1"/>
  <c r="AY1051" i="1"/>
  <c r="AY1050" i="1" s="1"/>
  <c r="AX1051" i="1"/>
  <c r="AX1050" i="1" s="1"/>
  <c r="AW1051" i="1"/>
  <c r="AW1050" i="1" s="1"/>
  <c r="AS1051" i="1"/>
  <c r="AS1050" i="1" s="1"/>
  <c r="AR1051" i="1"/>
  <c r="AR1050" i="1" s="1"/>
  <c r="AQ1051" i="1"/>
  <c r="AM1051" i="1"/>
  <c r="AM1050" i="1" s="1"/>
  <c r="AL1051" i="1"/>
  <c r="AL1050" i="1" s="1"/>
  <c r="AK1051" i="1"/>
  <c r="AK1050" i="1" s="1"/>
  <c r="AG1051" i="1"/>
  <c r="AG1050" i="1" s="1"/>
  <c r="AC1051" i="1"/>
  <c r="AC1050" i="1" s="1"/>
  <c r="AB1051" i="1"/>
  <c r="AB1050" i="1" s="1"/>
  <c r="AA1051" i="1"/>
  <c r="AA1050" i="1" s="1"/>
  <c r="W1051" i="1"/>
  <c r="W1050" i="1" s="1"/>
  <c r="V1051" i="1"/>
  <c r="V1050" i="1" s="1"/>
  <c r="U1051" i="1"/>
  <c r="U1050" i="1" s="1"/>
  <c r="Q1051" i="1"/>
  <c r="Q1050" i="1" s="1"/>
  <c r="P1051" i="1"/>
  <c r="P1050" i="1" s="1"/>
  <c r="O1051" i="1"/>
  <c r="O1050" i="1" s="1"/>
  <c r="K1051" i="1"/>
  <c r="K1050" i="1" s="1"/>
  <c r="J1051" i="1"/>
  <c r="J1050" i="1" s="1"/>
  <c r="I1051" i="1"/>
  <c r="I1050" i="1" s="1"/>
  <c r="H1051" i="1"/>
  <c r="G1051" i="1"/>
  <c r="F1051" i="1"/>
  <c r="F1050" i="1" s="1"/>
  <c r="AQ1050" i="1"/>
  <c r="N1049" i="1"/>
  <c r="T1049" i="1" s="1"/>
  <c r="Z1049" i="1" s="1"/>
  <c r="AF1049" i="1" s="1"/>
  <c r="AJ1049" i="1" s="1"/>
  <c r="AP1049" i="1" s="1"/>
  <c r="AV1049" i="1" s="1"/>
  <c r="BF1049" i="1" s="1"/>
  <c r="BH1049" i="1" s="1"/>
  <c r="M1049" i="1"/>
  <c r="S1049" i="1" s="1"/>
  <c r="Y1049" i="1" s="1"/>
  <c r="AE1049" i="1" s="1"/>
  <c r="AI1049" i="1" s="1"/>
  <c r="AO1049" i="1" s="1"/>
  <c r="AU1049" i="1" s="1"/>
  <c r="BC1049" i="1" s="1"/>
  <c r="BE1049" i="1" s="1"/>
  <c r="L1049" i="1"/>
  <c r="R1049" i="1" s="1"/>
  <c r="X1049" i="1" s="1"/>
  <c r="AD1049" i="1" s="1"/>
  <c r="AH1049" i="1" s="1"/>
  <c r="AN1049" i="1" s="1"/>
  <c r="AT1049" i="1" s="1"/>
  <c r="AZ1049" i="1" s="1"/>
  <c r="BB1049" i="1" s="1"/>
  <c r="BI1048" i="1"/>
  <c r="AY1048" i="1"/>
  <c r="AX1048" i="1"/>
  <c r="AW1048" i="1"/>
  <c r="AS1048" i="1"/>
  <c r="AR1048" i="1"/>
  <c r="AQ1048" i="1"/>
  <c r="AM1048" i="1"/>
  <c r="AL1048" i="1"/>
  <c r="AK1048" i="1"/>
  <c r="AG1048" i="1"/>
  <c r="AC1048" i="1"/>
  <c r="AB1048" i="1"/>
  <c r="AA1048" i="1"/>
  <c r="W1048" i="1"/>
  <c r="V1048" i="1"/>
  <c r="U1048" i="1"/>
  <c r="Q1048" i="1"/>
  <c r="P1048" i="1"/>
  <c r="O1048" i="1"/>
  <c r="K1048" i="1"/>
  <c r="J1048" i="1"/>
  <c r="I1048" i="1"/>
  <c r="H1048" i="1"/>
  <c r="G1048" i="1"/>
  <c r="F1048" i="1"/>
  <c r="N1047" i="1"/>
  <c r="T1047" i="1" s="1"/>
  <c r="Z1047" i="1" s="1"/>
  <c r="AF1047" i="1" s="1"/>
  <c r="AJ1047" i="1" s="1"/>
  <c r="AP1047" i="1" s="1"/>
  <c r="AV1047" i="1" s="1"/>
  <c r="BF1047" i="1" s="1"/>
  <c r="BH1047" i="1" s="1"/>
  <c r="M1047" i="1"/>
  <c r="S1047" i="1" s="1"/>
  <c r="Y1047" i="1" s="1"/>
  <c r="AE1047" i="1" s="1"/>
  <c r="AI1047" i="1" s="1"/>
  <c r="AO1047" i="1" s="1"/>
  <c r="AU1047" i="1" s="1"/>
  <c r="BC1047" i="1" s="1"/>
  <c r="BE1047" i="1" s="1"/>
  <c r="L1047" i="1"/>
  <c r="R1047" i="1" s="1"/>
  <c r="X1047" i="1" s="1"/>
  <c r="AD1047" i="1" s="1"/>
  <c r="AH1047" i="1" s="1"/>
  <c r="AN1047" i="1" s="1"/>
  <c r="AT1047" i="1" s="1"/>
  <c r="AZ1047" i="1" s="1"/>
  <c r="BB1047" i="1" s="1"/>
  <c r="BI1046" i="1"/>
  <c r="AY1046" i="1"/>
  <c r="AX1046" i="1"/>
  <c r="AW1046" i="1"/>
  <c r="AS1046" i="1"/>
  <c r="AR1046" i="1"/>
  <c r="AQ1046" i="1"/>
  <c r="AM1046" i="1"/>
  <c r="AL1046" i="1"/>
  <c r="AK1046" i="1"/>
  <c r="AG1046" i="1"/>
  <c r="AC1046" i="1"/>
  <c r="AB1046" i="1"/>
  <c r="AA1046" i="1"/>
  <c r="W1046" i="1"/>
  <c r="V1046" i="1"/>
  <c r="U1046" i="1"/>
  <c r="Q1046" i="1"/>
  <c r="P1046" i="1"/>
  <c r="O1046" i="1"/>
  <c r="K1046" i="1"/>
  <c r="J1046" i="1"/>
  <c r="I1046" i="1"/>
  <c r="H1046" i="1"/>
  <c r="G1046" i="1"/>
  <c r="F1046" i="1"/>
  <c r="N1041" i="1"/>
  <c r="T1041" i="1" s="1"/>
  <c r="Z1041" i="1" s="1"/>
  <c r="AF1041" i="1" s="1"/>
  <c r="AJ1041" i="1" s="1"/>
  <c r="AP1041" i="1" s="1"/>
  <c r="AV1041" i="1" s="1"/>
  <c r="BF1041" i="1" s="1"/>
  <c r="BH1041" i="1" s="1"/>
  <c r="M1041" i="1"/>
  <c r="S1041" i="1" s="1"/>
  <c r="Y1041" i="1" s="1"/>
  <c r="AE1041" i="1" s="1"/>
  <c r="AI1041" i="1" s="1"/>
  <c r="AO1041" i="1" s="1"/>
  <c r="AU1041" i="1" s="1"/>
  <c r="BC1041" i="1" s="1"/>
  <c r="BE1041" i="1" s="1"/>
  <c r="L1041" i="1"/>
  <c r="R1041" i="1" s="1"/>
  <c r="X1041" i="1" s="1"/>
  <c r="AD1041" i="1" s="1"/>
  <c r="AH1041" i="1" s="1"/>
  <c r="AN1041" i="1" s="1"/>
  <c r="AT1041" i="1" s="1"/>
  <c r="AZ1041" i="1" s="1"/>
  <c r="BB1041" i="1" s="1"/>
  <c r="BI1040" i="1"/>
  <c r="AY1040" i="1"/>
  <c r="AX1040" i="1"/>
  <c r="AW1040" i="1"/>
  <c r="AS1040" i="1"/>
  <c r="AR1040" i="1"/>
  <c r="AQ1040" i="1"/>
  <c r="AM1040" i="1"/>
  <c r="AL1040" i="1"/>
  <c r="AK1040" i="1"/>
  <c r="AG1040" i="1"/>
  <c r="AC1040" i="1"/>
  <c r="AB1040" i="1"/>
  <c r="AA1040" i="1"/>
  <c r="W1040" i="1"/>
  <c r="V1040" i="1"/>
  <c r="U1040" i="1"/>
  <c r="Q1040" i="1"/>
  <c r="P1040" i="1"/>
  <c r="O1040" i="1"/>
  <c r="K1040" i="1"/>
  <c r="J1040" i="1"/>
  <c r="I1040" i="1"/>
  <c r="H1040" i="1"/>
  <c r="G1040" i="1"/>
  <c r="F1040" i="1"/>
  <c r="N1039" i="1"/>
  <c r="T1039" i="1" s="1"/>
  <c r="Z1039" i="1" s="1"/>
  <c r="AF1039" i="1" s="1"/>
  <c r="AJ1039" i="1" s="1"/>
  <c r="AP1039" i="1" s="1"/>
  <c r="AV1039" i="1" s="1"/>
  <c r="BF1039" i="1" s="1"/>
  <c r="BH1039" i="1" s="1"/>
  <c r="M1039" i="1"/>
  <c r="S1039" i="1" s="1"/>
  <c r="Y1039" i="1" s="1"/>
  <c r="AE1039" i="1" s="1"/>
  <c r="AI1039" i="1" s="1"/>
  <c r="AO1039" i="1" s="1"/>
  <c r="AU1039" i="1" s="1"/>
  <c r="BC1039" i="1" s="1"/>
  <c r="BE1039" i="1" s="1"/>
  <c r="L1039" i="1"/>
  <c r="R1039" i="1" s="1"/>
  <c r="X1039" i="1" s="1"/>
  <c r="AD1039" i="1" s="1"/>
  <c r="AH1039" i="1" s="1"/>
  <c r="AN1039" i="1" s="1"/>
  <c r="AT1039" i="1" s="1"/>
  <c r="AZ1039" i="1" s="1"/>
  <c r="BB1039" i="1" s="1"/>
  <c r="BI1038" i="1"/>
  <c r="AY1038" i="1"/>
  <c r="AX1038" i="1"/>
  <c r="AW1038" i="1"/>
  <c r="AS1038" i="1"/>
  <c r="AR1038" i="1"/>
  <c r="AQ1038" i="1"/>
  <c r="AM1038" i="1"/>
  <c r="AL1038" i="1"/>
  <c r="AK1038" i="1"/>
  <c r="AG1038" i="1"/>
  <c r="AC1038" i="1"/>
  <c r="AB1038" i="1"/>
  <c r="AA1038" i="1"/>
  <c r="W1038" i="1"/>
  <c r="V1038" i="1"/>
  <c r="U1038" i="1"/>
  <c r="Q1038" i="1"/>
  <c r="P1038" i="1"/>
  <c r="O1038" i="1"/>
  <c r="K1038" i="1"/>
  <c r="J1038" i="1"/>
  <c r="I1038" i="1"/>
  <c r="H1038" i="1"/>
  <c r="G1038" i="1"/>
  <c r="F1038" i="1"/>
  <c r="N1037" i="1"/>
  <c r="T1037" i="1" s="1"/>
  <c r="Z1037" i="1" s="1"/>
  <c r="AF1037" i="1" s="1"/>
  <c r="AJ1037" i="1" s="1"/>
  <c r="AP1037" i="1" s="1"/>
  <c r="AV1037" i="1" s="1"/>
  <c r="BF1037" i="1" s="1"/>
  <c r="BH1037" i="1" s="1"/>
  <c r="M1037" i="1"/>
  <c r="S1037" i="1" s="1"/>
  <c r="Y1037" i="1" s="1"/>
  <c r="AE1037" i="1" s="1"/>
  <c r="AI1037" i="1" s="1"/>
  <c r="AO1037" i="1" s="1"/>
  <c r="AU1037" i="1" s="1"/>
  <c r="BC1037" i="1" s="1"/>
  <c r="BE1037" i="1" s="1"/>
  <c r="L1037" i="1"/>
  <c r="R1037" i="1" s="1"/>
  <c r="X1037" i="1" s="1"/>
  <c r="AD1037" i="1" s="1"/>
  <c r="AH1037" i="1" s="1"/>
  <c r="AN1037" i="1" s="1"/>
  <c r="AT1037" i="1" s="1"/>
  <c r="AZ1037" i="1" s="1"/>
  <c r="BB1037" i="1" s="1"/>
  <c r="BI1036" i="1"/>
  <c r="AY1036" i="1"/>
  <c r="AX1036" i="1"/>
  <c r="AW1036" i="1"/>
  <c r="AS1036" i="1"/>
  <c r="AR1036" i="1"/>
  <c r="AQ1036" i="1"/>
  <c r="AM1036" i="1"/>
  <c r="AL1036" i="1"/>
  <c r="AK1036" i="1"/>
  <c r="AG1036" i="1"/>
  <c r="AC1036" i="1"/>
  <c r="AB1036" i="1"/>
  <c r="AA1036" i="1"/>
  <c r="W1036" i="1"/>
  <c r="V1036" i="1"/>
  <c r="U1036" i="1"/>
  <c r="Q1036" i="1"/>
  <c r="P1036" i="1"/>
  <c r="O1036" i="1"/>
  <c r="K1036" i="1"/>
  <c r="J1036" i="1"/>
  <c r="I1036" i="1"/>
  <c r="H1036" i="1"/>
  <c r="G1036" i="1"/>
  <c r="F1036" i="1"/>
  <c r="N1034" i="1"/>
  <c r="T1034" i="1" s="1"/>
  <c r="Z1034" i="1" s="1"/>
  <c r="AF1034" i="1" s="1"/>
  <c r="AJ1034" i="1" s="1"/>
  <c r="AP1034" i="1" s="1"/>
  <c r="AV1034" i="1" s="1"/>
  <c r="BF1034" i="1" s="1"/>
  <c r="BH1034" i="1" s="1"/>
  <c r="M1034" i="1"/>
  <c r="S1034" i="1" s="1"/>
  <c r="Y1034" i="1" s="1"/>
  <c r="AE1034" i="1" s="1"/>
  <c r="AI1034" i="1" s="1"/>
  <c r="AO1034" i="1" s="1"/>
  <c r="AU1034" i="1" s="1"/>
  <c r="BC1034" i="1" s="1"/>
  <c r="BE1034" i="1" s="1"/>
  <c r="L1034" i="1"/>
  <c r="R1034" i="1" s="1"/>
  <c r="X1034" i="1" s="1"/>
  <c r="AD1034" i="1" s="1"/>
  <c r="AH1034" i="1" s="1"/>
  <c r="AN1034" i="1" s="1"/>
  <c r="AT1034" i="1" s="1"/>
  <c r="AZ1034" i="1" s="1"/>
  <c r="BB1034" i="1" s="1"/>
  <c r="BI1033" i="1"/>
  <c r="AY1033" i="1"/>
  <c r="AX1033" i="1"/>
  <c r="AW1033" i="1"/>
  <c r="AS1033" i="1"/>
  <c r="AR1033" i="1"/>
  <c r="AQ1033" i="1"/>
  <c r="AM1033" i="1"/>
  <c r="AL1033" i="1"/>
  <c r="AK1033" i="1"/>
  <c r="AG1033" i="1"/>
  <c r="AC1033" i="1"/>
  <c r="AB1033" i="1"/>
  <c r="AA1033" i="1"/>
  <c r="W1033" i="1"/>
  <c r="V1033" i="1"/>
  <c r="U1033" i="1"/>
  <c r="Q1033" i="1"/>
  <c r="P1033" i="1"/>
  <c r="O1033" i="1"/>
  <c r="K1033" i="1"/>
  <c r="J1033" i="1"/>
  <c r="I1033" i="1"/>
  <c r="H1033" i="1"/>
  <c r="G1033" i="1"/>
  <c r="F1033" i="1"/>
  <c r="N1032" i="1"/>
  <c r="T1032" i="1" s="1"/>
  <c r="Z1032" i="1" s="1"/>
  <c r="AF1032" i="1" s="1"/>
  <c r="AJ1032" i="1" s="1"/>
  <c r="AP1032" i="1" s="1"/>
  <c r="AV1032" i="1" s="1"/>
  <c r="BF1032" i="1" s="1"/>
  <c r="BH1032" i="1" s="1"/>
  <c r="M1032" i="1"/>
  <c r="S1032" i="1" s="1"/>
  <c r="Y1032" i="1" s="1"/>
  <c r="AE1032" i="1" s="1"/>
  <c r="AI1032" i="1" s="1"/>
  <c r="AO1032" i="1" s="1"/>
  <c r="AU1032" i="1" s="1"/>
  <c r="BC1032" i="1" s="1"/>
  <c r="BE1032" i="1" s="1"/>
  <c r="L1032" i="1"/>
  <c r="R1032" i="1" s="1"/>
  <c r="X1032" i="1" s="1"/>
  <c r="AD1032" i="1" s="1"/>
  <c r="AH1032" i="1" s="1"/>
  <c r="AN1032" i="1" s="1"/>
  <c r="AT1032" i="1" s="1"/>
  <c r="AZ1032" i="1" s="1"/>
  <c r="BB1032" i="1" s="1"/>
  <c r="BI1031" i="1"/>
  <c r="AY1031" i="1"/>
  <c r="AX1031" i="1"/>
  <c r="AW1031" i="1"/>
  <c r="AS1031" i="1"/>
  <c r="AR1031" i="1"/>
  <c r="AQ1031" i="1"/>
  <c r="AM1031" i="1"/>
  <c r="AL1031" i="1"/>
  <c r="AK1031" i="1"/>
  <c r="AG1031" i="1"/>
  <c r="AC1031" i="1"/>
  <c r="AB1031" i="1"/>
  <c r="AA1031" i="1"/>
  <c r="W1031" i="1"/>
  <c r="V1031" i="1"/>
  <c r="U1031" i="1"/>
  <c r="Q1031" i="1"/>
  <c r="P1031" i="1"/>
  <c r="O1031" i="1"/>
  <c r="K1031" i="1"/>
  <c r="J1031" i="1"/>
  <c r="I1031" i="1"/>
  <c r="H1031" i="1"/>
  <c r="G1031" i="1"/>
  <c r="F1031" i="1"/>
  <c r="T1028" i="1"/>
  <c r="Z1028" i="1" s="1"/>
  <c r="AF1028" i="1" s="1"/>
  <c r="AJ1028" i="1" s="1"/>
  <c r="AP1028" i="1" s="1"/>
  <c r="AV1028" i="1" s="1"/>
  <c r="BF1028" i="1" s="1"/>
  <c r="BH1028" i="1" s="1"/>
  <c r="S1028" i="1"/>
  <c r="Y1028" i="1" s="1"/>
  <c r="AE1028" i="1" s="1"/>
  <c r="AI1028" i="1" s="1"/>
  <c r="AO1028" i="1" s="1"/>
  <c r="AU1028" i="1" s="1"/>
  <c r="BC1028" i="1" s="1"/>
  <c r="BE1028" i="1" s="1"/>
  <c r="R1028" i="1"/>
  <c r="X1028" i="1" s="1"/>
  <c r="AD1028" i="1" s="1"/>
  <c r="AH1028" i="1" s="1"/>
  <c r="AN1028" i="1" s="1"/>
  <c r="AT1028" i="1" s="1"/>
  <c r="AZ1028" i="1" s="1"/>
  <c r="BB1028" i="1" s="1"/>
  <c r="BI1027" i="1"/>
  <c r="BI1026" i="1" s="1"/>
  <c r="AY1027" i="1"/>
  <c r="AY1026" i="1" s="1"/>
  <c r="AX1027" i="1"/>
  <c r="AX1026" i="1" s="1"/>
  <c r="AW1027" i="1"/>
  <c r="AW1026" i="1" s="1"/>
  <c r="AS1027" i="1"/>
  <c r="AS1026" i="1" s="1"/>
  <c r="AR1027" i="1"/>
  <c r="AR1026" i="1" s="1"/>
  <c r="AQ1027" i="1"/>
  <c r="AQ1026" i="1" s="1"/>
  <c r="AM1027" i="1"/>
  <c r="AM1026" i="1" s="1"/>
  <c r="AL1027" i="1"/>
  <c r="AL1026" i="1" s="1"/>
  <c r="AK1027" i="1"/>
  <c r="AK1026" i="1" s="1"/>
  <c r="AG1027" i="1"/>
  <c r="AG1026" i="1" s="1"/>
  <c r="AC1027" i="1"/>
  <c r="AC1026" i="1" s="1"/>
  <c r="AB1027" i="1"/>
  <c r="AB1026" i="1" s="1"/>
  <c r="AA1027" i="1"/>
  <c r="AA1026" i="1" s="1"/>
  <c r="W1027" i="1"/>
  <c r="W1026" i="1" s="1"/>
  <c r="V1027" i="1"/>
  <c r="V1026" i="1" s="1"/>
  <c r="U1027" i="1"/>
  <c r="U1026" i="1" s="1"/>
  <c r="Q1027" i="1"/>
  <c r="P1027" i="1"/>
  <c r="O1027" i="1"/>
  <c r="N1025" i="1"/>
  <c r="T1025" i="1" s="1"/>
  <c r="Z1025" i="1" s="1"/>
  <c r="AF1025" i="1" s="1"/>
  <c r="AJ1025" i="1" s="1"/>
  <c r="AP1025" i="1" s="1"/>
  <c r="AV1025" i="1" s="1"/>
  <c r="BF1025" i="1" s="1"/>
  <c r="BH1025" i="1" s="1"/>
  <c r="M1025" i="1"/>
  <c r="S1025" i="1" s="1"/>
  <c r="Y1025" i="1" s="1"/>
  <c r="AE1025" i="1" s="1"/>
  <c r="AI1025" i="1" s="1"/>
  <c r="AO1025" i="1" s="1"/>
  <c r="AU1025" i="1" s="1"/>
  <c r="BC1025" i="1" s="1"/>
  <c r="BE1025" i="1" s="1"/>
  <c r="L1025" i="1"/>
  <c r="R1025" i="1" s="1"/>
  <c r="X1025" i="1" s="1"/>
  <c r="AD1025" i="1" s="1"/>
  <c r="AH1025" i="1" s="1"/>
  <c r="AN1025" i="1" s="1"/>
  <c r="AT1025" i="1" s="1"/>
  <c r="AZ1025" i="1" s="1"/>
  <c r="BB1025" i="1" s="1"/>
  <c r="BI1024" i="1"/>
  <c r="BI1023" i="1" s="1"/>
  <c r="AY1024" i="1"/>
  <c r="AY1023" i="1" s="1"/>
  <c r="AX1024" i="1"/>
  <c r="AX1023" i="1" s="1"/>
  <c r="AW1024" i="1"/>
  <c r="AW1023" i="1" s="1"/>
  <c r="AS1024" i="1"/>
  <c r="AS1023" i="1" s="1"/>
  <c r="AR1024" i="1"/>
  <c r="AR1023" i="1" s="1"/>
  <c r="AQ1024" i="1"/>
  <c r="AQ1023" i="1" s="1"/>
  <c r="AM1024" i="1"/>
  <c r="AM1023" i="1" s="1"/>
  <c r="AL1024" i="1"/>
  <c r="AL1023" i="1" s="1"/>
  <c r="AK1024" i="1"/>
  <c r="AK1023" i="1" s="1"/>
  <c r="AG1024" i="1"/>
  <c r="AG1023" i="1" s="1"/>
  <c r="AC1024" i="1"/>
  <c r="AC1023" i="1" s="1"/>
  <c r="AB1024" i="1"/>
  <c r="AB1023" i="1" s="1"/>
  <c r="AA1024" i="1"/>
  <c r="AA1023" i="1" s="1"/>
  <c r="W1024" i="1"/>
  <c r="W1023" i="1" s="1"/>
  <c r="V1024" i="1"/>
  <c r="V1023" i="1" s="1"/>
  <c r="U1024" i="1"/>
  <c r="U1023" i="1" s="1"/>
  <c r="Q1024" i="1"/>
  <c r="Q1023" i="1" s="1"/>
  <c r="P1024" i="1"/>
  <c r="P1023" i="1" s="1"/>
  <c r="O1024" i="1"/>
  <c r="O1023" i="1" s="1"/>
  <c r="K1024" i="1"/>
  <c r="K1023" i="1" s="1"/>
  <c r="J1024" i="1"/>
  <c r="J1023" i="1" s="1"/>
  <c r="I1024" i="1"/>
  <c r="H1024" i="1"/>
  <c r="G1024" i="1"/>
  <c r="G1023" i="1" s="1"/>
  <c r="F1024" i="1"/>
  <c r="F1023" i="1" s="1"/>
  <c r="O1022" i="1"/>
  <c r="N1022" i="1"/>
  <c r="T1022" i="1" s="1"/>
  <c r="Z1022" i="1" s="1"/>
  <c r="AF1022" i="1" s="1"/>
  <c r="AJ1022" i="1" s="1"/>
  <c r="AP1022" i="1" s="1"/>
  <c r="AV1022" i="1" s="1"/>
  <c r="BF1022" i="1" s="1"/>
  <c r="BH1022" i="1" s="1"/>
  <c r="M1022" i="1"/>
  <c r="S1022" i="1" s="1"/>
  <c r="Y1022" i="1" s="1"/>
  <c r="AE1022" i="1" s="1"/>
  <c r="AI1022" i="1" s="1"/>
  <c r="AO1022" i="1" s="1"/>
  <c r="AU1022" i="1" s="1"/>
  <c r="BC1022" i="1" s="1"/>
  <c r="BE1022" i="1" s="1"/>
  <c r="L1022" i="1"/>
  <c r="R1022" i="1" s="1"/>
  <c r="X1022" i="1" s="1"/>
  <c r="AD1022" i="1" s="1"/>
  <c r="AH1022" i="1" s="1"/>
  <c r="AN1022" i="1" s="1"/>
  <c r="AT1022" i="1" s="1"/>
  <c r="AZ1022" i="1" s="1"/>
  <c r="BB1022" i="1" s="1"/>
  <c r="BI1021" i="1"/>
  <c r="BI1020" i="1" s="1"/>
  <c r="AY1021" i="1"/>
  <c r="AY1020" i="1" s="1"/>
  <c r="AX1021" i="1"/>
  <c r="AX1020" i="1" s="1"/>
  <c r="AW1021" i="1"/>
  <c r="AW1020" i="1" s="1"/>
  <c r="AS1021" i="1"/>
  <c r="AS1020" i="1" s="1"/>
  <c r="AR1021" i="1"/>
  <c r="AQ1021" i="1"/>
  <c r="AQ1020" i="1" s="1"/>
  <c r="AM1021" i="1"/>
  <c r="AM1020" i="1" s="1"/>
  <c r="AL1021" i="1"/>
  <c r="AL1020" i="1" s="1"/>
  <c r="AK1021" i="1"/>
  <c r="AK1020" i="1" s="1"/>
  <c r="AG1021" i="1"/>
  <c r="AG1020" i="1" s="1"/>
  <c r="AC1021" i="1"/>
  <c r="AC1020" i="1" s="1"/>
  <c r="AB1021" i="1"/>
  <c r="AB1020" i="1" s="1"/>
  <c r="AA1021" i="1"/>
  <c r="AA1020" i="1" s="1"/>
  <c r="W1021" i="1"/>
  <c r="W1020" i="1" s="1"/>
  <c r="V1021" i="1"/>
  <c r="V1020" i="1" s="1"/>
  <c r="U1021" i="1"/>
  <c r="U1020" i="1" s="1"/>
  <c r="Q1021" i="1"/>
  <c r="Q1020" i="1" s="1"/>
  <c r="P1021" i="1"/>
  <c r="P1020" i="1" s="1"/>
  <c r="O1021" i="1"/>
  <c r="O1020" i="1" s="1"/>
  <c r="K1021" i="1"/>
  <c r="K1020" i="1" s="1"/>
  <c r="J1021" i="1"/>
  <c r="J1020" i="1" s="1"/>
  <c r="I1021" i="1"/>
  <c r="I1020" i="1" s="1"/>
  <c r="H1021" i="1"/>
  <c r="G1021" i="1"/>
  <c r="F1021" i="1"/>
  <c r="AR1020" i="1"/>
  <c r="N1019" i="1"/>
  <c r="T1019" i="1" s="1"/>
  <c r="Z1019" i="1" s="1"/>
  <c r="AF1019" i="1" s="1"/>
  <c r="AJ1019" i="1" s="1"/>
  <c r="AP1019" i="1" s="1"/>
  <c r="AV1019" i="1" s="1"/>
  <c r="BF1019" i="1" s="1"/>
  <c r="BH1019" i="1" s="1"/>
  <c r="M1019" i="1"/>
  <c r="S1019" i="1" s="1"/>
  <c r="Y1019" i="1" s="1"/>
  <c r="AE1019" i="1" s="1"/>
  <c r="AI1019" i="1" s="1"/>
  <c r="AO1019" i="1" s="1"/>
  <c r="AU1019" i="1" s="1"/>
  <c r="BC1019" i="1" s="1"/>
  <c r="BE1019" i="1" s="1"/>
  <c r="L1019" i="1"/>
  <c r="R1019" i="1" s="1"/>
  <c r="X1019" i="1" s="1"/>
  <c r="AD1019" i="1" s="1"/>
  <c r="AH1019" i="1" s="1"/>
  <c r="AN1019" i="1" s="1"/>
  <c r="AT1019" i="1" s="1"/>
  <c r="AZ1019" i="1" s="1"/>
  <c r="BB1019" i="1" s="1"/>
  <c r="BI1018" i="1"/>
  <c r="BI1017" i="1" s="1"/>
  <c r="AY1018" i="1"/>
  <c r="AY1017" i="1" s="1"/>
  <c r="AX1018" i="1"/>
  <c r="AX1017" i="1" s="1"/>
  <c r="AW1018" i="1"/>
  <c r="AW1017" i="1" s="1"/>
  <c r="AS1018" i="1"/>
  <c r="AS1017" i="1" s="1"/>
  <c r="AR1018" i="1"/>
  <c r="AR1017" i="1" s="1"/>
  <c r="AQ1018" i="1"/>
  <c r="AQ1017" i="1" s="1"/>
  <c r="AM1018" i="1"/>
  <c r="AM1017" i="1" s="1"/>
  <c r="AL1018" i="1"/>
  <c r="AL1017" i="1" s="1"/>
  <c r="AK1018" i="1"/>
  <c r="AK1017" i="1" s="1"/>
  <c r="AG1018" i="1"/>
  <c r="AG1017" i="1" s="1"/>
  <c r="AC1018" i="1"/>
  <c r="AC1017" i="1" s="1"/>
  <c r="AB1018" i="1"/>
  <c r="AB1017" i="1" s="1"/>
  <c r="AA1018" i="1"/>
  <c r="AA1017" i="1" s="1"/>
  <c r="W1018" i="1"/>
  <c r="W1017" i="1" s="1"/>
  <c r="V1018" i="1"/>
  <c r="V1017" i="1" s="1"/>
  <c r="U1018" i="1"/>
  <c r="U1017" i="1" s="1"/>
  <c r="Q1018" i="1"/>
  <c r="Q1017" i="1" s="1"/>
  <c r="P1018" i="1"/>
  <c r="P1017" i="1" s="1"/>
  <c r="O1018" i="1"/>
  <c r="O1017" i="1" s="1"/>
  <c r="K1018" i="1"/>
  <c r="K1017" i="1" s="1"/>
  <c r="J1018" i="1"/>
  <c r="J1017" i="1" s="1"/>
  <c r="I1018" i="1"/>
  <c r="I1017" i="1" s="1"/>
  <c r="H1018" i="1"/>
  <c r="H1017" i="1" s="1"/>
  <c r="N1017" i="1" s="1"/>
  <c r="G1018" i="1"/>
  <c r="F1018" i="1"/>
  <c r="N1016" i="1"/>
  <c r="T1016" i="1" s="1"/>
  <c r="Z1016" i="1" s="1"/>
  <c r="AF1016" i="1" s="1"/>
  <c r="AJ1016" i="1" s="1"/>
  <c r="AP1016" i="1" s="1"/>
  <c r="AV1016" i="1" s="1"/>
  <c r="BF1016" i="1" s="1"/>
  <c r="BH1016" i="1" s="1"/>
  <c r="M1016" i="1"/>
  <c r="S1016" i="1" s="1"/>
  <c r="Y1016" i="1" s="1"/>
  <c r="AE1016" i="1" s="1"/>
  <c r="AI1016" i="1" s="1"/>
  <c r="AO1016" i="1" s="1"/>
  <c r="AU1016" i="1" s="1"/>
  <c r="BC1016" i="1" s="1"/>
  <c r="BE1016" i="1" s="1"/>
  <c r="L1016" i="1"/>
  <c r="R1016" i="1" s="1"/>
  <c r="X1016" i="1" s="1"/>
  <c r="AD1016" i="1" s="1"/>
  <c r="AH1016" i="1" s="1"/>
  <c r="AN1016" i="1" s="1"/>
  <c r="AT1016" i="1" s="1"/>
  <c r="AZ1016" i="1" s="1"/>
  <c r="BB1016" i="1" s="1"/>
  <c r="BI1015" i="1"/>
  <c r="BI1014" i="1" s="1"/>
  <c r="AY1015" i="1"/>
  <c r="AY1014" i="1" s="1"/>
  <c r="AX1015" i="1"/>
  <c r="AW1015" i="1"/>
  <c r="AW1014" i="1" s="1"/>
  <c r="AS1015" i="1"/>
  <c r="AS1014" i="1" s="1"/>
  <c r="AR1015" i="1"/>
  <c r="AR1014" i="1" s="1"/>
  <c r="AQ1015" i="1"/>
  <c r="AQ1014" i="1" s="1"/>
  <c r="AM1015" i="1"/>
  <c r="AL1015" i="1"/>
  <c r="AK1015" i="1"/>
  <c r="AK1014" i="1" s="1"/>
  <c r="AG1015" i="1"/>
  <c r="AG1014" i="1" s="1"/>
  <c r="AC1015" i="1"/>
  <c r="AC1014" i="1" s="1"/>
  <c r="AB1015" i="1"/>
  <c r="AB1014" i="1" s="1"/>
  <c r="AA1015" i="1"/>
  <c r="AA1014" i="1" s="1"/>
  <c r="W1015" i="1"/>
  <c r="W1014" i="1" s="1"/>
  <c r="V1015" i="1"/>
  <c r="V1014" i="1" s="1"/>
  <c r="U1015" i="1"/>
  <c r="U1014" i="1" s="1"/>
  <c r="Q1015" i="1"/>
  <c r="Q1014" i="1" s="1"/>
  <c r="P1015" i="1"/>
  <c r="P1014" i="1" s="1"/>
  <c r="O1015" i="1"/>
  <c r="O1014" i="1" s="1"/>
  <c r="K1015" i="1"/>
  <c r="K1014" i="1" s="1"/>
  <c r="J1015" i="1"/>
  <c r="J1014" i="1" s="1"/>
  <c r="I1015" i="1"/>
  <c r="I1014" i="1" s="1"/>
  <c r="H1015" i="1"/>
  <c r="G1015" i="1"/>
  <c r="F1015" i="1"/>
  <c r="AX1014" i="1"/>
  <c r="AM1014" i="1"/>
  <c r="AL1014" i="1"/>
  <c r="N1013" i="1"/>
  <c r="T1013" i="1" s="1"/>
  <c r="Z1013" i="1" s="1"/>
  <c r="AF1013" i="1" s="1"/>
  <c r="AJ1013" i="1" s="1"/>
  <c r="AP1013" i="1" s="1"/>
  <c r="AV1013" i="1" s="1"/>
  <c r="BF1013" i="1" s="1"/>
  <c r="BH1013" i="1" s="1"/>
  <c r="M1013" i="1"/>
  <c r="S1013" i="1" s="1"/>
  <c r="Y1013" i="1" s="1"/>
  <c r="AE1013" i="1" s="1"/>
  <c r="AI1013" i="1" s="1"/>
  <c r="AO1013" i="1" s="1"/>
  <c r="AU1013" i="1" s="1"/>
  <c r="BC1013" i="1" s="1"/>
  <c r="BE1013" i="1" s="1"/>
  <c r="L1013" i="1"/>
  <c r="R1013" i="1" s="1"/>
  <c r="X1013" i="1" s="1"/>
  <c r="AD1013" i="1" s="1"/>
  <c r="AH1013" i="1" s="1"/>
  <c r="AN1013" i="1" s="1"/>
  <c r="AT1013" i="1" s="1"/>
  <c r="AZ1013" i="1" s="1"/>
  <c r="BB1013" i="1" s="1"/>
  <c r="BI1012" i="1"/>
  <c r="BI1011" i="1" s="1"/>
  <c r="AY1012" i="1"/>
  <c r="AY1011" i="1" s="1"/>
  <c r="AX1012" i="1"/>
  <c r="AW1012" i="1"/>
  <c r="AW1011" i="1" s="1"/>
  <c r="AS1012" i="1"/>
  <c r="AS1011" i="1" s="1"/>
  <c r="AR1012" i="1"/>
  <c r="AR1011" i="1" s="1"/>
  <c r="AQ1012" i="1"/>
  <c r="AQ1011" i="1" s="1"/>
  <c r="AM1012" i="1"/>
  <c r="AM1011" i="1" s="1"/>
  <c r="AL1012" i="1"/>
  <c r="AL1011" i="1" s="1"/>
  <c r="AK1012" i="1"/>
  <c r="AK1011" i="1" s="1"/>
  <c r="AG1012" i="1"/>
  <c r="AG1011" i="1" s="1"/>
  <c r="AC1012" i="1"/>
  <c r="AC1011" i="1" s="1"/>
  <c r="AB1012" i="1"/>
  <c r="AB1011" i="1" s="1"/>
  <c r="AA1012" i="1"/>
  <c r="AA1011" i="1" s="1"/>
  <c r="W1012" i="1"/>
  <c r="W1011" i="1" s="1"/>
  <c r="V1012" i="1"/>
  <c r="V1011" i="1" s="1"/>
  <c r="U1012" i="1"/>
  <c r="U1011" i="1" s="1"/>
  <c r="Q1012" i="1"/>
  <c r="Q1011" i="1" s="1"/>
  <c r="P1012" i="1"/>
  <c r="P1011" i="1" s="1"/>
  <c r="O1012" i="1"/>
  <c r="O1011" i="1" s="1"/>
  <c r="K1012" i="1"/>
  <c r="K1011" i="1" s="1"/>
  <c r="J1012" i="1"/>
  <c r="J1011" i="1" s="1"/>
  <c r="I1012" i="1"/>
  <c r="I1011" i="1" s="1"/>
  <c r="H1012" i="1"/>
  <c r="G1012" i="1"/>
  <c r="F1012" i="1"/>
  <c r="F1011" i="1" s="1"/>
  <c r="AX1011" i="1"/>
  <c r="N1010" i="1"/>
  <c r="T1010" i="1" s="1"/>
  <c r="Z1010" i="1" s="1"/>
  <c r="AF1010" i="1" s="1"/>
  <c r="AJ1010" i="1" s="1"/>
  <c r="AP1010" i="1" s="1"/>
  <c r="AV1010" i="1" s="1"/>
  <c r="BF1010" i="1" s="1"/>
  <c r="BH1010" i="1" s="1"/>
  <c r="M1010" i="1"/>
  <c r="S1010" i="1" s="1"/>
  <c r="Y1010" i="1" s="1"/>
  <c r="AE1010" i="1" s="1"/>
  <c r="AI1010" i="1" s="1"/>
  <c r="AO1010" i="1" s="1"/>
  <c r="AU1010" i="1" s="1"/>
  <c r="BC1010" i="1" s="1"/>
  <c r="BE1010" i="1" s="1"/>
  <c r="L1010" i="1"/>
  <c r="R1010" i="1" s="1"/>
  <c r="X1010" i="1" s="1"/>
  <c r="AD1010" i="1" s="1"/>
  <c r="AH1010" i="1" s="1"/>
  <c r="AN1010" i="1" s="1"/>
  <c r="AT1010" i="1" s="1"/>
  <c r="AZ1010" i="1" s="1"/>
  <c r="BB1010" i="1" s="1"/>
  <c r="BI1009" i="1"/>
  <c r="BI1008" i="1" s="1"/>
  <c r="AY1009" i="1"/>
  <c r="AY1008" i="1" s="1"/>
  <c r="AX1009" i="1"/>
  <c r="AX1008" i="1" s="1"/>
  <c r="AW1009" i="1"/>
  <c r="AW1008" i="1" s="1"/>
  <c r="AS1009" i="1"/>
  <c r="AS1008" i="1" s="1"/>
  <c r="AR1009" i="1"/>
  <c r="AR1008" i="1" s="1"/>
  <c r="AQ1009" i="1"/>
  <c r="AQ1008" i="1" s="1"/>
  <c r="AM1009" i="1"/>
  <c r="AM1008" i="1" s="1"/>
  <c r="AL1009" i="1"/>
  <c r="AK1009" i="1"/>
  <c r="AK1008" i="1" s="1"/>
  <c r="AG1009" i="1"/>
  <c r="AG1008" i="1" s="1"/>
  <c r="AC1009" i="1"/>
  <c r="AC1008" i="1" s="1"/>
  <c r="AB1009" i="1"/>
  <c r="AB1008" i="1" s="1"/>
  <c r="AA1009" i="1"/>
  <c r="AA1008" i="1" s="1"/>
  <c r="W1009" i="1"/>
  <c r="W1008" i="1" s="1"/>
  <c r="V1009" i="1"/>
  <c r="V1008" i="1" s="1"/>
  <c r="U1009" i="1"/>
  <c r="U1008" i="1" s="1"/>
  <c r="Q1009" i="1"/>
  <c r="Q1008" i="1" s="1"/>
  <c r="P1009" i="1"/>
  <c r="P1008" i="1" s="1"/>
  <c r="O1009" i="1"/>
  <c r="O1008" i="1" s="1"/>
  <c r="K1009" i="1"/>
  <c r="J1009" i="1"/>
  <c r="J1008" i="1" s="1"/>
  <c r="I1009" i="1"/>
  <c r="I1008" i="1" s="1"/>
  <c r="H1009" i="1"/>
  <c r="G1009" i="1"/>
  <c r="G1008" i="1" s="1"/>
  <c r="F1009" i="1"/>
  <c r="AL1008" i="1"/>
  <c r="K1008" i="1"/>
  <c r="N1006" i="1"/>
  <c r="T1006" i="1" s="1"/>
  <c r="Z1006" i="1" s="1"/>
  <c r="AF1006" i="1" s="1"/>
  <c r="AJ1006" i="1" s="1"/>
  <c r="AP1006" i="1" s="1"/>
  <c r="AV1006" i="1" s="1"/>
  <c r="BF1006" i="1" s="1"/>
  <c r="BH1006" i="1" s="1"/>
  <c r="M1006" i="1"/>
  <c r="S1006" i="1" s="1"/>
  <c r="Y1006" i="1" s="1"/>
  <c r="AE1006" i="1" s="1"/>
  <c r="AI1006" i="1" s="1"/>
  <c r="AO1006" i="1" s="1"/>
  <c r="AU1006" i="1" s="1"/>
  <c r="BC1006" i="1" s="1"/>
  <c r="BE1006" i="1" s="1"/>
  <c r="L1006" i="1"/>
  <c r="R1006" i="1" s="1"/>
  <c r="X1006" i="1" s="1"/>
  <c r="AD1006" i="1" s="1"/>
  <c r="AH1006" i="1" s="1"/>
  <c r="AN1006" i="1" s="1"/>
  <c r="AT1006" i="1" s="1"/>
  <c r="AZ1006" i="1" s="1"/>
  <c r="BB1006" i="1" s="1"/>
  <c r="BI1005" i="1"/>
  <c r="BI1004" i="1" s="1"/>
  <c r="AY1005" i="1"/>
  <c r="AY1004" i="1" s="1"/>
  <c r="AX1005" i="1"/>
  <c r="AW1005" i="1"/>
  <c r="AS1005" i="1"/>
  <c r="AR1005" i="1"/>
  <c r="AQ1005" i="1"/>
  <c r="AQ1004" i="1" s="1"/>
  <c r="AM1005" i="1"/>
  <c r="AM1004" i="1" s="1"/>
  <c r="AL1005" i="1"/>
  <c r="AL1004" i="1" s="1"/>
  <c r="AK1005" i="1"/>
  <c r="AK1004" i="1" s="1"/>
  <c r="AG1005" i="1"/>
  <c r="AG1004" i="1" s="1"/>
  <c r="AC1005" i="1"/>
  <c r="AC1004" i="1" s="1"/>
  <c r="AB1005" i="1"/>
  <c r="AB1004" i="1" s="1"/>
  <c r="AA1005" i="1"/>
  <c r="AA1004" i="1" s="1"/>
  <c r="W1005" i="1"/>
  <c r="W1004" i="1" s="1"/>
  <c r="V1005" i="1"/>
  <c r="V1004" i="1" s="1"/>
  <c r="U1005" i="1"/>
  <c r="U1004" i="1" s="1"/>
  <c r="Q1005" i="1"/>
  <c r="Q1004" i="1" s="1"/>
  <c r="P1005" i="1"/>
  <c r="P1004" i="1" s="1"/>
  <c r="O1005" i="1"/>
  <c r="O1004" i="1" s="1"/>
  <c r="K1005" i="1"/>
  <c r="K1004" i="1" s="1"/>
  <c r="J1005" i="1"/>
  <c r="J1004" i="1" s="1"/>
  <c r="I1005" i="1"/>
  <c r="I1004" i="1" s="1"/>
  <c r="H1005" i="1"/>
  <c r="G1005" i="1"/>
  <c r="F1005" i="1"/>
  <c r="AX1004" i="1"/>
  <c r="AW1004" i="1"/>
  <c r="AS1004" i="1"/>
  <c r="AR1004" i="1"/>
  <c r="N1003" i="1"/>
  <c r="T1003" i="1" s="1"/>
  <c r="Z1003" i="1" s="1"/>
  <c r="AF1003" i="1" s="1"/>
  <c r="AJ1003" i="1" s="1"/>
  <c r="AP1003" i="1" s="1"/>
  <c r="AV1003" i="1" s="1"/>
  <c r="BF1003" i="1" s="1"/>
  <c r="BH1003" i="1" s="1"/>
  <c r="M1003" i="1"/>
  <c r="S1003" i="1" s="1"/>
  <c r="Y1003" i="1" s="1"/>
  <c r="AE1003" i="1" s="1"/>
  <c r="AI1003" i="1" s="1"/>
  <c r="AO1003" i="1" s="1"/>
  <c r="AU1003" i="1" s="1"/>
  <c r="BC1003" i="1" s="1"/>
  <c r="BE1003" i="1" s="1"/>
  <c r="L1003" i="1"/>
  <c r="R1003" i="1" s="1"/>
  <c r="X1003" i="1" s="1"/>
  <c r="AD1003" i="1" s="1"/>
  <c r="AH1003" i="1" s="1"/>
  <c r="AN1003" i="1" s="1"/>
  <c r="AT1003" i="1" s="1"/>
  <c r="AZ1003" i="1" s="1"/>
  <c r="BB1003" i="1" s="1"/>
  <c r="BI1002" i="1"/>
  <c r="BI1001" i="1" s="1"/>
  <c r="AY1002" i="1"/>
  <c r="AY1001" i="1" s="1"/>
  <c r="AX1002" i="1"/>
  <c r="AX1001" i="1" s="1"/>
  <c r="AW1002" i="1"/>
  <c r="AW1001" i="1" s="1"/>
  <c r="AS1002" i="1"/>
  <c r="AS1001" i="1" s="1"/>
  <c r="AR1002" i="1"/>
  <c r="AR1001" i="1" s="1"/>
  <c r="AQ1002" i="1"/>
  <c r="AQ1001" i="1" s="1"/>
  <c r="AM1002" i="1"/>
  <c r="AM1001" i="1" s="1"/>
  <c r="AL1002" i="1"/>
  <c r="AK1002" i="1"/>
  <c r="AK1001" i="1" s="1"/>
  <c r="AG1002" i="1"/>
  <c r="AG1001" i="1" s="1"/>
  <c r="AC1002" i="1"/>
  <c r="AC1001" i="1" s="1"/>
  <c r="AB1002" i="1"/>
  <c r="AA1002" i="1"/>
  <c r="AA1001" i="1" s="1"/>
  <c r="W1002" i="1"/>
  <c r="W1001" i="1" s="1"/>
  <c r="V1002" i="1"/>
  <c r="V1001" i="1" s="1"/>
  <c r="U1002" i="1"/>
  <c r="U1001" i="1" s="1"/>
  <c r="Q1002" i="1"/>
  <c r="Q1001" i="1" s="1"/>
  <c r="P1002" i="1"/>
  <c r="P1001" i="1" s="1"/>
  <c r="O1002" i="1"/>
  <c r="O1001" i="1" s="1"/>
  <c r="K1002" i="1"/>
  <c r="N1002" i="1" s="1"/>
  <c r="J1002" i="1"/>
  <c r="M1002" i="1" s="1"/>
  <c r="I1002" i="1"/>
  <c r="AL1001" i="1"/>
  <c r="AB1001" i="1"/>
  <c r="N1000" i="1"/>
  <c r="T1000" i="1" s="1"/>
  <c r="Z1000" i="1" s="1"/>
  <c r="AF1000" i="1" s="1"/>
  <c r="AJ1000" i="1" s="1"/>
  <c r="AP1000" i="1" s="1"/>
  <c r="AV1000" i="1" s="1"/>
  <c r="BF1000" i="1" s="1"/>
  <c r="BH1000" i="1" s="1"/>
  <c r="M1000" i="1"/>
  <c r="S1000" i="1" s="1"/>
  <c r="Y1000" i="1" s="1"/>
  <c r="AE1000" i="1" s="1"/>
  <c r="AI1000" i="1" s="1"/>
  <c r="AO1000" i="1" s="1"/>
  <c r="AU1000" i="1" s="1"/>
  <c r="BC1000" i="1" s="1"/>
  <c r="BE1000" i="1" s="1"/>
  <c r="L1000" i="1"/>
  <c r="R1000" i="1" s="1"/>
  <c r="X1000" i="1" s="1"/>
  <c r="AD1000" i="1" s="1"/>
  <c r="AH1000" i="1" s="1"/>
  <c r="AN1000" i="1" s="1"/>
  <c r="AT1000" i="1" s="1"/>
  <c r="AZ1000" i="1" s="1"/>
  <c r="BB1000" i="1" s="1"/>
  <c r="BI999" i="1"/>
  <c r="BI998" i="1" s="1"/>
  <c r="AY999" i="1"/>
  <c r="AY998" i="1" s="1"/>
  <c r="AX999" i="1"/>
  <c r="AX998" i="1" s="1"/>
  <c r="AW999" i="1"/>
  <c r="AW998" i="1" s="1"/>
  <c r="AS999" i="1"/>
  <c r="AS998" i="1" s="1"/>
  <c r="AR999" i="1"/>
  <c r="AR998" i="1" s="1"/>
  <c r="AQ999" i="1"/>
  <c r="AQ998" i="1" s="1"/>
  <c r="AM999" i="1"/>
  <c r="AM998" i="1" s="1"/>
  <c r="AL999" i="1"/>
  <c r="AL998" i="1" s="1"/>
  <c r="AK999" i="1"/>
  <c r="AK998" i="1" s="1"/>
  <c r="AG999" i="1"/>
  <c r="AG998" i="1" s="1"/>
  <c r="AC999" i="1"/>
  <c r="AC998" i="1" s="1"/>
  <c r="AB999" i="1"/>
  <c r="AB998" i="1" s="1"/>
  <c r="AA999" i="1"/>
  <c r="AA998" i="1" s="1"/>
  <c r="W999" i="1"/>
  <c r="W998" i="1" s="1"/>
  <c r="V999" i="1"/>
  <c r="V998" i="1" s="1"/>
  <c r="U999" i="1"/>
  <c r="U998" i="1" s="1"/>
  <c r="Q999" i="1"/>
  <c r="Q998" i="1" s="1"/>
  <c r="P999" i="1"/>
  <c r="P998" i="1" s="1"/>
  <c r="O999" i="1"/>
  <c r="O998" i="1" s="1"/>
  <c r="K999" i="1"/>
  <c r="K998" i="1" s="1"/>
  <c r="J999" i="1"/>
  <c r="J998" i="1" s="1"/>
  <c r="I999" i="1"/>
  <c r="H999" i="1"/>
  <c r="H998" i="1" s="1"/>
  <c r="G999" i="1"/>
  <c r="G998" i="1" s="1"/>
  <c r="F999" i="1"/>
  <c r="F998" i="1" s="1"/>
  <c r="T997" i="1"/>
  <c r="Z997" i="1" s="1"/>
  <c r="AF997" i="1" s="1"/>
  <c r="AJ997" i="1" s="1"/>
  <c r="AP997" i="1" s="1"/>
  <c r="AV997" i="1" s="1"/>
  <c r="BF997" i="1" s="1"/>
  <c r="BH997" i="1" s="1"/>
  <c r="S997" i="1"/>
  <c r="Y997" i="1" s="1"/>
  <c r="AE997" i="1" s="1"/>
  <c r="AI997" i="1" s="1"/>
  <c r="AO997" i="1" s="1"/>
  <c r="AU997" i="1" s="1"/>
  <c r="BC997" i="1" s="1"/>
  <c r="BE997" i="1" s="1"/>
  <c r="R997" i="1"/>
  <c r="X997" i="1" s="1"/>
  <c r="AD997" i="1" s="1"/>
  <c r="AH997" i="1" s="1"/>
  <c r="AN997" i="1" s="1"/>
  <c r="AT997" i="1" s="1"/>
  <c r="AZ997" i="1" s="1"/>
  <c r="BB997" i="1" s="1"/>
  <c r="BI996" i="1"/>
  <c r="AY996" i="1"/>
  <c r="AX996" i="1"/>
  <c r="AX995" i="1" s="1"/>
  <c r="AW996" i="1"/>
  <c r="AW995" i="1" s="1"/>
  <c r="AS996" i="1"/>
  <c r="AS995" i="1" s="1"/>
  <c r="AR996" i="1"/>
  <c r="AR995" i="1" s="1"/>
  <c r="AQ996" i="1"/>
  <c r="AM996" i="1"/>
  <c r="AM995" i="1" s="1"/>
  <c r="AL996" i="1"/>
  <c r="AL995" i="1" s="1"/>
  <c r="AK996" i="1"/>
  <c r="AK995" i="1" s="1"/>
  <c r="AG996" i="1"/>
  <c r="AG995" i="1" s="1"/>
  <c r="AC996" i="1"/>
  <c r="AC995" i="1" s="1"/>
  <c r="AB996" i="1"/>
  <c r="AB995" i="1" s="1"/>
  <c r="AA996" i="1"/>
  <c r="AA995" i="1" s="1"/>
  <c r="W996" i="1"/>
  <c r="W995" i="1" s="1"/>
  <c r="V996" i="1"/>
  <c r="V995" i="1" s="1"/>
  <c r="U996" i="1"/>
  <c r="U995" i="1" s="1"/>
  <c r="Q996" i="1"/>
  <c r="P996" i="1"/>
  <c r="O996" i="1"/>
  <c r="BI995" i="1"/>
  <c r="AY995" i="1"/>
  <c r="AQ995" i="1"/>
  <c r="N994" i="1"/>
  <c r="T994" i="1" s="1"/>
  <c r="Z994" i="1" s="1"/>
  <c r="AF994" i="1" s="1"/>
  <c r="AJ994" i="1" s="1"/>
  <c r="AP994" i="1" s="1"/>
  <c r="AV994" i="1" s="1"/>
  <c r="BF994" i="1" s="1"/>
  <c r="BH994" i="1" s="1"/>
  <c r="M994" i="1"/>
  <c r="S994" i="1" s="1"/>
  <c r="Y994" i="1" s="1"/>
  <c r="AE994" i="1" s="1"/>
  <c r="AI994" i="1" s="1"/>
  <c r="AO994" i="1" s="1"/>
  <c r="AU994" i="1" s="1"/>
  <c r="BC994" i="1" s="1"/>
  <c r="BE994" i="1" s="1"/>
  <c r="L994" i="1"/>
  <c r="R994" i="1" s="1"/>
  <c r="X994" i="1" s="1"/>
  <c r="AD994" i="1" s="1"/>
  <c r="AH994" i="1" s="1"/>
  <c r="AN994" i="1" s="1"/>
  <c r="AT994" i="1" s="1"/>
  <c r="AZ994" i="1" s="1"/>
  <c r="BB994" i="1" s="1"/>
  <c r="BI993" i="1"/>
  <c r="BI992" i="1" s="1"/>
  <c r="AY993" i="1"/>
  <c r="AY992" i="1" s="1"/>
  <c r="AX993" i="1"/>
  <c r="AX992" i="1" s="1"/>
  <c r="AW993" i="1"/>
  <c r="AS993" i="1"/>
  <c r="AS992" i="1" s="1"/>
  <c r="AR993" i="1"/>
  <c r="AR992" i="1" s="1"/>
  <c r="AQ993" i="1"/>
  <c r="AQ992" i="1" s="1"/>
  <c r="AM993" i="1"/>
  <c r="AM992" i="1" s="1"/>
  <c r="AL993" i="1"/>
  <c r="AL992" i="1" s="1"/>
  <c r="AK993" i="1"/>
  <c r="AK992" i="1" s="1"/>
  <c r="AG993" i="1"/>
  <c r="AG992" i="1" s="1"/>
  <c r="AC993" i="1"/>
  <c r="AC992" i="1" s="1"/>
  <c r="AB993" i="1"/>
  <c r="AB992" i="1" s="1"/>
  <c r="AA993" i="1"/>
  <c r="AA992" i="1" s="1"/>
  <c r="W993" i="1"/>
  <c r="W992" i="1" s="1"/>
  <c r="V993" i="1"/>
  <c r="V992" i="1" s="1"/>
  <c r="U993" i="1"/>
  <c r="U992" i="1" s="1"/>
  <c r="Q993" i="1"/>
  <c r="Q992" i="1" s="1"/>
  <c r="P993" i="1"/>
  <c r="P992" i="1" s="1"/>
  <c r="O993" i="1"/>
  <c r="O992" i="1" s="1"/>
  <c r="K993" i="1"/>
  <c r="K992" i="1" s="1"/>
  <c r="J993" i="1"/>
  <c r="J992" i="1" s="1"/>
  <c r="I993" i="1"/>
  <c r="I992" i="1" s="1"/>
  <c r="H993" i="1"/>
  <c r="G993" i="1"/>
  <c r="F993" i="1"/>
  <c r="AW992" i="1"/>
  <c r="O991" i="1"/>
  <c r="N991" i="1"/>
  <c r="T991" i="1" s="1"/>
  <c r="Z991" i="1" s="1"/>
  <c r="AF991" i="1" s="1"/>
  <c r="AJ991" i="1" s="1"/>
  <c r="AP991" i="1" s="1"/>
  <c r="AV991" i="1" s="1"/>
  <c r="BF991" i="1" s="1"/>
  <c r="BH991" i="1" s="1"/>
  <c r="M991" i="1"/>
  <c r="S991" i="1" s="1"/>
  <c r="Y991" i="1" s="1"/>
  <c r="AE991" i="1" s="1"/>
  <c r="AI991" i="1" s="1"/>
  <c r="AO991" i="1" s="1"/>
  <c r="AU991" i="1" s="1"/>
  <c r="BC991" i="1" s="1"/>
  <c r="BE991" i="1" s="1"/>
  <c r="L991" i="1"/>
  <c r="BI990" i="1"/>
  <c r="BI989" i="1" s="1"/>
  <c r="AY990" i="1"/>
  <c r="AY989" i="1" s="1"/>
  <c r="AX990" i="1"/>
  <c r="AW990" i="1"/>
  <c r="AW989" i="1" s="1"/>
  <c r="AS990" i="1"/>
  <c r="AS989" i="1" s="1"/>
  <c r="AR990" i="1"/>
  <c r="AR989" i="1" s="1"/>
  <c r="AQ990" i="1"/>
  <c r="AQ989" i="1" s="1"/>
  <c r="AM990" i="1"/>
  <c r="AM989" i="1" s="1"/>
  <c r="AL990" i="1"/>
  <c r="AL989" i="1" s="1"/>
  <c r="AK990" i="1"/>
  <c r="AK989" i="1" s="1"/>
  <c r="AG990" i="1"/>
  <c r="AG989" i="1" s="1"/>
  <c r="AC990" i="1"/>
  <c r="AC989" i="1" s="1"/>
  <c r="AB990" i="1"/>
  <c r="AB989" i="1" s="1"/>
  <c r="AA990" i="1"/>
  <c r="AA989" i="1" s="1"/>
  <c r="W990" i="1"/>
  <c r="W989" i="1" s="1"/>
  <c r="V990" i="1"/>
  <c r="V989" i="1" s="1"/>
  <c r="U990" i="1"/>
  <c r="U989" i="1" s="1"/>
  <c r="Q990" i="1"/>
  <c r="Q989" i="1" s="1"/>
  <c r="P990" i="1"/>
  <c r="P989" i="1" s="1"/>
  <c r="O990" i="1"/>
  <c r="O989" i="1" s="1"/>
  <c r="K990" i="1"/>
  <c r="K989" i="1" s="1"/>
  <c r="J990" i="1"/>
  <c r="J989" i="1" s="1"/>
  <c r="I990" i="1"/>
  <c r="I989" i="1" s="1"/>
  <c r="H990" i="1"/>
  <c r="G990" i="1"/>
  <c r="G989" i="1" s="1"/>
  <c r="F990" i="1"/>
  <c r="AX989" i="1"/>
  <c r="N988" i="1"/>
  <c r="T988" i="1" s="1"/>
  <c r="Z988" i="1" s="1"/>
  <c r="AF988" i="1" s="1"/>
  <c r="AJ988" i="1" s="1"/>
  <c r="AP988" i="1" s="1"/>
  <c r="AV988" i="1" s="1"/>
  <c r="BF988" i="1" s="1"/>
  <c r="BH988" i="1" s="1"/>
  <c r="M988" i="1"/>
  <c r="S988" i="1" s="1"/>
  <c r="Y988" i="1" s="1"/>
  <c r="AE988" i="1" s="1"/>
  <c r="AI988" i="1" s="1"/>
  <c r="AO988" i="1" s="1"/>
  <c r="AU988" i="1" s="1"/>
  <c r="BC988" i="1" s="1"/>
  <c r="BE988" i="1" s="1"/>
  <c r="L988" i="1"/>
  <c r="R988" i="1" s="1"/>
  <c r="X988" i="1" s="1"/>
  <c r="AD988" i="1" s="1"/>
  <c r="AH988" i="1" s="1"/>
  <c r="AN988" i="1" s="1"/>
  <c r="AT988" i="1" s="1"/>
  <c r="AZ988" i="1" s="1"/>
  <c r="BB988" i="1" s="1"/>
  <c r="BI987" i="1"/>
  <c r="BI986" i="1" s="1"/>
  <c r="AY987" i="1"/>
  <c r="AY986" i="1" s="1"/>
  <c r="AX987" i="1"/>
  <c r="AX986" i="1" s="1"/>
  <c r="AW987" i="1"/>
  <c r="AW986" i="1" s="1"/>
  <c r="AS987" i="1"/>
  <c r="AS986" i="1" s="1"/>
  <c r="AR987" i="1"/>
  <c r="AR986" i="1" s="1"/>
  <c r="AQ987" i="1"/>
  <c r="AQ986" i="1" s="1"/>
  <c r="AM987" i="1"/>
  <c r="AM986" i="1" s="1"/>
  <c r="AL987" i="1"/>
  <c r="AL986" i="1" s="1"/>
  <c r="AK987" i="1"/>
  <c r="AK986" i="1" s="1"/>
  <c r="AG987" i="1"/>
  <c r="AG986" i="1" s="1"/>
  <c r="AC987" i="1"/>
  <c r="AC986" i="1" s="1"/>
  <c r="AB987" i="1"/>
  <c r="AB986" i="1" s="1"/>
  <c r="AA987" i="1"/>
  <c r="AA986" i="1" s="1"/>
  <c r="W987" i="1"/>
  <c r="W986" i="1" s="1"/>
  <c r="V987" i="1"/>
  <c r="V986" i="1" s="1"/>
  <c r="U987" i="1"/>
  <c r="U986" i="1" s="1"/>
  <c r="Q987" i="1"/>
  <c r="Q986" i="1" s="1"/>
  <c r="P987" i="1"/>
  <c r="P986" i="1" s="1"/>
  <c r="O987" i="1"/>
  <c r="O986" i="1" s="1"/>
  <c r="K987" i="1"/>
  <c r="K986" i="1" s="1"/>
  <c r="J987" i="1"/>
  <c r="I987" i="1"/>
  <c r="I986" i="1" s="1"/>
  <c r="H987" i="1"/>
  <c r="G987" i="1"/>
  <c r="G986" i="1" s="1"/>
  <c r="F987" i="1"/>
  <c r="F986" i="1" s="1"/>
  <c r="AK985" i="1"/>
  <c r="N985" i="1"/>
  <c r="T985" i="1" s="1"/>
  <c r="Z985" i="1" s="1"/>
  <c r="AF985" i="1" s="1"/>
  <c r="AJ985" i="1" s="1"/>
  <c r="AP985" i="1" s="1"/>
  <c r="AV985" i="1" s="1"/>
  <c r="BF985" i="1" s="1"/>
  <c r="BH985" i="1" s="1"/>
  <c r="M985" i="1"/>
  <c r="S985" i="1" s="1"/>
  <c r="Y985" i="1" s="1"/>
  <c r="AE985" i="1" s="1"/>
  <c r="AI985" i="1" s="1"/>
  <c r="AO985" i="1" s="1"/>
  <c r="AU985" i="1" s="1"/>
  <c r="BC985" i="1" s="1"/>
  <c r="BE985" i="1" s="1"/>
  <c r="L985" i="1"/>
  <c r="R985" i="1" s="1"/>
  <c r="X985" i="1" s="1"/>
  <c r="AD985" i="1" s="1"/>
  <c r="AH985" i="1" s="1"/>
  <c r="AN985" i="1" s="1"/>
  <c r="AT985" i="1" s="1"/>
  <c r="AZ985" i="1" s="1"/>
  <c r="BB985" i="1" s="1"/>
  <c r="BI984" i="1"/>
  <c r="BI983" i="1" s="1"/>
  <c r="AY984" i="1"/>
  <c r="AY983" i="1" s="1"/>
  <c r="AX984" i="1"/>
  <c r="AX983" i="1" s="1"/>
  <c r="AW984" i="1"/>
  <c r="AW983" i="1" s="1"/>
  <c r="AS984" i="1"/>
  <c r="AS983" i="1" s="1"/>
  <c r="AR984" i="1"/>
  <c r="AR983" i="1" s="1"/>
  <c r="AQ984" i="1"/>
  <c r="AQ983" i="1" s="1"/>
  <c r="AM984" i="1"/>
  <c r="AM983" i="1" s="1"/>
  <c r="AL984" i="1"/>
  <c r="AL983" i="1" s="1"/>
  <c r="AK984" i="1"/>
  <c r="AK983" i="1" s="1"/>
  <c r="AG984" i="1"/>
  <c r="AG983" i="1" s="1"/>
  <c r="AC984" i="1"/>
  <c r="AC983" i="1" s="1"/>
  <c r="AB984" i="1"/>
  <c r="AB983" i="1" s="1"/>
  <c r="AA984" i="1"/>
  <c r="AA983" i="1" s="1"/>
  <c r="W984" i="1"/>
  <c r="W983" i="1" s="1"/>
  <c r="V984" i="1"/>
  <c r="V983" i="1" s="1"/>
  <c r="U984" i="1"/>
  <c r="U983" i="1" s="1"/>
  <c r="Q984" i="1"/>
  <c r="Q983" i="1" s="1"/>
  <c r="P984" i="1"/>
  <c r="P983" i="1" s="1"/>
  <c r="O984" i="1"/>
  <c r="O983" i="1" s="1"/>
  <c r="K984" i="1"/>
  <c r="K983" i="1" s="1"/>
  <c r="J984" i="1"/>
  <c r="J983" i="1" s="1"/>
  <c r="I984" i="1"/>
  <c r="I983" i="1" s="1"/>
  <c r="H984" i="1"/>
  <c r="H983" i="1" s="1"/>
  <c r="G984" i="1"/>
  <c r="F984" i="1"/>
  <c r="N982" i="1"/>
  <c r="T982" i="1" s="1"/>
  <c r="Z982" i="1" s="1"/>
  <c r="AF982" i="1" s="1"/>
  <c r="AJ982" i="1" s="1"/>
  <c r="AP982" i="1" s="1"/>
  <c r="AV982" i="1" s="1"/>
  <c r="BF982" i="1" s="1"/>
  <c r="BH982" i="1" s="1"/>
  <c r="M982" i="1"/>
  <c r="S982" i="1" s="1"/>
  <c r="Y982" i="1" s="1"/>
  <c r="AE982" i="1" s="1"/>
  <c r="AI982" i="1" s="1"/>
  <c r="AO982" i="1" s="1"/>
  <c r="AU982" i="1" s="1"/>
  <c r="BC982" i="1" s="1"/>
  <c r="BE982" i="1" s="1"/>
  <c r="L982" i="1"/>
  <c r="R982" i="1" s="1"/>
  <c r="X982" i="1" s="1"/>
  <c r="AD982" i="1" s="1"/>
  <c r="AH982" i="1" s="1"/>
  <c r="AN982" i="1" s="1"/>
  <c r="AT982" i="1" s="1"/>
  <c r="AZ982" i="1" s="1"/>
  <c r="BB982" i="1" s="1"/>
  <c r="BI981" i="1"/>
  <c r="BI980" i="1" s="1"/>
  <c r="AY981" i="1"/>
  <c r="AY980" i="1" s="1"/>
  <c r="AX981" i="1"/>
  <c r="AX980" i="1" s="1"/>
  <c r="AW981" i="1"/>
  <c r="AW980" i="1" s="1"/>
  <c r="AS981" i="1"/>
  <c r="AS980" i="1" s="1"/>
  <c r="AR981" i="1"/>
  <c r="AR980" i="1" s="1"/>
  <c r="AQ981" i="1"/>
  <c r="AQ980" i="1" s="1"/>
  <c r="AM981" i="1"/>
  <c r="AM980" i="1" s="1"/>
  <c r="AL981" i="1"/>
  <c r="AL980" i="1" s="1"/>
  <c r="AK981" i="1"/>
  <c r="AK980" i="1" s="1"/>
  <c r="AG981" i="1"/>
  <c r="AG980" i="1" s="1"/>
  <c r="AC981" i="1"/>
  <c r="AC980" i="1" s="1"/>
  <c r="AB981" i="1"/>
  <c r="AB980" i="1" s="1"/>
  <c r="AA981" i="1"/>
  <c r="AA980" i="1" s="1"/>
  <c r="W981" i="1"/>
  <c r="V981" i="1"/>
  <c r="V980" i="1" s="1"/>
  <c r="U981" i="1"/>
  <c r="U980" i="1" s="1"/>
  <c r="Q981" i="1"/>
  <c r="Q980" i="1" s="1"/>
  <c r="P981" i="1"/>
  <c r="P980" i="1" s="1"/>
  <c r="O981" i="1"/>
  <c r="O980" i="1" s="1"/>
  <c r="K981" i="1"/>
  <c r="K980" i="1" s="1"/>
  <c r="J981" i="1"/>
  <c r="I981" i="1"/>
  <c r="I980" i="1" s="1"/>
  <c r="H981" i="1"/>
  <c r="H980" i="1" s="1"/>
  <c r="G981" i="1"/>
  <c r="G980" i="1" s="1"/>
  <c r="F981" i="1"/>
  <c r="W980" i="1"/>
  <c r="N979" i="1"/>
  <c r="T979" i="1" s="1"/>
  <c r="Z979" i="1" s="1"/>
  <c r="AF979" i="1" s="1"/>
  <c r="AJ979" i="1" s="1"/>
  <c r="AP979" i="1" s="1"/>
  <c r="AV979" i="1" s="1"/>
  <c r="BF979" i="1" s="1"/>
  <c r="BH979" i="1" s="1"/>
  <c r="M979" i="1"/>
  <c r="S979" i="1" s="1"/>
  <c r="Y979" i="1" s="1"/>
  <c r="AE979" i="1" s="1"/>
  <c r="AI979" i="1" s="1"/>
  <c r="AO979" i="1" s="1"/>
  <c r="AU979" i="1" s="1"/>
  <c r="BC979" i="1" s="1"/>
  <c r="BE979" i="1" s="1"/>
  <c r="L979" i="1"/>
  <c r="R979" i="1" s="1"/>
  <c r="X979" i="1" s="1"/>
  <c r="AD979" i="1" s="1"/>
  <c r="AH979" i="1" s="1"/>
  <c r="AN979" i="1" s="1"/>
  <c r="AT979" i="1" s="1"/>
  <c r="AZ979" i="1" s="1"/>
  <c r="BB979" i="1" s="1"/>
  <c r="BI978" i="1"/>
  <c r="BI977" i="1" s="1"/>
  <c r="AY978" i="1"/>
  <c r="AY977" i="1" s="1"/>
  <c r="AX978" i="1"/>
  <c r="AX977" i="1" s="1"/>
  <c r="AW978" i="1"/>
  <c r="AW977" i="1" s="1"/>
  <c r="AS978" i="1"/>
  <c r="AS977" i="1" s="1"/>
  <c r="AR978" i="1"/>
  <c r="AR977" i="1" s="1"/>
  <c r="AQ978" i="1"/>
  <c r="AQ977" i="1" s="1"/>
  <c r="AM978" i="1"/>
  <c r="AM977" i="1" s="1"/>
  <c r="AL978" i="1"/>
  <c r="AL977" i="1" s="1"/>
  <c r="AK978" i="1"/>
  <c r="AK977" i="1" s="1"/>
  <c r="AG978" i="1"/>
  <c r="AG977" i="1" s="1"/>
  <c r="AC978" i="1"/>
  <c r="AC977" i="1" s="1"/>
  <c r="AB978" i="1"/>
  <c r="AA978" i="1"/>
  <c r="AA977" i="1" s="1"/>
  <c r="W978" i="1"/>
  <c r="W977" i="1" s="1"/>
  <c r="V978" i="1"/>
  <c r="V977" i="1" s="1"/>
  <c r="U978" i="1"/>
  <c r="Q978" i="1"/>
  <c r="Q977" i="1" s="1"/>
  <c r="P978" i="1"/>
  <c r="P977" i="1" s="1"/>
  <c r="O978" i="1"/>
  <c r="O977" i="1" s="1"/>
  <c r="K978" i="1"/>
  <c r="J978" i="1"/>
  <c r="I978" i="1"/>
  <c r="I977" i="1" s="1"/>
  <c r="H978" i="1"/>
  <c r="G978" i="1"/>
  <c r="G977" i="1" s="1"/>
  <c r="F978" i="1"/>
  <c r="AB977" i="1"/>
  <c r="U977" i="1"/>
  <c r="K977" i="1"/>
  <c r="N976" i="1"/>
  <c r="T976" i="1" s="1"/>
  <c r="Z976" i="1" s="1"/>
  <c r="AF976" i="1" s="1"/>
  <c r="AJ976" i="1" s="1"/>
  <c r="AP976" i="1" s="1"/>
  <c r="AV976" i="1" s="1"/>
  <c r="BF976" i="1" s="1"/>
  <c r="BH976" i="1" s="1"/>
  <c r="M976" i="1"/>
  <c r="S976" i="1" s="1"/>
  <c r="Y976" i="1" s="1"/>
  <c r="AE976" i="1" s="1"/>
  <c r="AI976" i="1" s="1"/>
  <c r="AO976" i="1" s="1"/>
  <c r="AU976" i="1" s="1"/>
  <c r="BC976" i="1" s="1"/>
  <c r="BE976" i="1" s="1"/>
  <c r="L976" i="1"/>
  <c r="R976" i="1" s="1"/>
  <c r="X976" i="1" s="1"/>
  <c r="AD976" i="1" s="1"/>
  <c r="AH976" i="1" s="1"/>
  <c r="AN976" i="1" s="1"/>
  <c r="AT976" i="1" s="1"/>
  <c r="AZ976" i="1" s="1"/>
  <c r="BB976" i="1" s="1"/>
  <c r="BI975" i="1"/>
  <c r="AY975" i="1"/>
  <c r="AX975" i="1"/>
  <c r="AW975" i="1"/>
  <c r="AS975" i="1"/>
  <c r="AR975" i="1"/>
  <c r="AQ975" i="1"/>
  <c r="AM975" i="1"/>
  <c r="AL975" i="1"/>
  <c r="AK975" i="1"/>
  <c r="AG975" i="1"/>
  <c r="AC975" i="1"/>
  <c r="AB975" i="1"/>
  <c r="AA975" i="1"/>
  <c r="W975" i="1"/>
  <c r="V975" i="1"/>
  <c r="U975" i="1"/>
  <c r="Q975" i="1"/>
  <c r="P975" i="1"/>
  <c r="O975" i="1"/>
  <c r="K975" i="1"/>
  <c r="J975" i="1"/>
  <c r="I975" i="1"/>
  <c r="H975" i="1"/>
  <c r="G975" i="1"/>
  <c r="F975" i="1"/>
  <c r="AK974" i="1"/>
  <c r="AK973" i="1" s="1"/>
  <c r="N974" i="1"/>
  <c r="T974" i="1" s="1"/>
  <c r="Z974" i="1" s="1"/>
  <c r="AF974" i="1" s="1"/>
  <c r="AJ974" i="1" s="1"/>
  <c r="AP974" i="1" s="1"/>
  <c r="AV974" i="1" s="1"/>
  <c r="BF974" i="1" s="1"/>
  <c r="BH974" i="1" s="1"/>
  <c r="M974" i="1"/>
  <c r="S974" i="1" s="1"/>
  <c r="Y974" i="1" s="1"/>
  <c r="AE974" i="1" s="1"/>
  <c r="AI974" i="1" s="1"/>
  <c r="AO974" i="1" s="1"/>
  <c r="AU974" i="1" s="1"/>
  <c r="BC974" i="1" s="1"/>
  <c r="BE974" i="1" s="1"/>
  <c r="L974" i="1"/>
  <c r="R974" i="1" s="1"/>
  <c r="X974" i="1" s="1"/>
  <c r="AD974" i="1" s="1"/>
  <c r="AH974" i="1" s="1"/>
  <c r="BI973" i="1"/>
  <c r="BI972" i="1" s="1"/>
  <c r="AY973" i="1"/>
  <c r="AX973" i="1"/>
  <c r="AW973" i="1"/>
  <c r="AS973" i="1"/>
  <c r="AR973" i="1"/>
  <c r="AQ973" i="1"/>
  <c r="AM973" i="1"/>
  <c r="AL973" i="1"/>
  <c r="AL972" i="1" s="1"/>
  <c r="AG973" i="1"/>
  <c r="AC973" i="1"/>
  <c r="AB973" i="1"/>
  <c r="AA973" i="1"/>
  <c r="W973" i="1"/>
  <c r="V973" i="1"/>
  <c r="U973" i="1"/>
  <c r="Q973" i="1"/>
  <c r="P973" i="1"/>
  <c r="O973" i="1"/>
  <c r="K973" i="1"/>
  <c r="J973" i="1"/>
  <c r="I973" i="1"/>
  <c r="H973" i="1"/>
  <c r="G973" i="1"/>
  <c r="F973" i="1"/>
  <c r="N970" i="1"/>
  <c r="T970" i="1" s="1"/>
  <c r="Z970" i="1" s="1"/>
  <c r="AF970" i="1" s="1"/>
  <c r="AJ970" i="1" s="1"/>
  <c r="AP970" i="1" s="1"/>
  <c r="AV970" i="1" s="1"/>
  <c r="BF970" i="1" s="1"/>
  <c r="BH970" i="1" s="1"/>
  <c r="M970" i="1"/>
  <c r="S970" i="1" s="1"/>
  <c r="Y970" i="1" s="1"/>
  <c r="AE970" i="1" s="1"/>
  <c r="AI970" i="1" s="1"/>
  <c r="AO970" i="1" s="1"/>
  <c r="AU970" i="1" s="1"/>
  <c r="BC970" i="1" s="1"/>
  <c r="BE970" i="1" s="1"/>
  <c r="F970" i="1"/>
  <c r="F969" i="1" s="1"/>
  <c r="BI969" i="1"/>
  <c r="BI968" i="1" s="1"/>
  <c r="AY969" i="1"/>
  <c r="AY968" i="1" s="1"/>
  <c r="AX969" i="1"/>
  <c r="AX968" i="1" s="1"/>
  <c r="AW969" i="1"/>
  <c r="AW968" i="1" s="1"/>
  <c r="AS969" i="1"/>
  <c r="AS968" i="1" s="1"/>
  <c r="AR969" i="1"/>
  <c r="AR968" i="1" s="1"/>
  <c r="AQ969" i="1"/>
  <c r="AQ968" i="1" s="1"/>
  <c r="AM969" i="1"/>
  <c r="AM968" i="1" s="1"/>
  <c r="AL969" i="1"/>
  <c r="AL968" i="1" s="1"/>
  <c r="AK969" i="1"/>
  <c r="AK968" i="1" s="1"/>
  <c r="AG969" i="1"/>
  <c r="AG968" i="1" s="1"/>
  <c r="AC969" i="1"/>
  <c r="AC968" i="1" s="1"/>
  <c r="AB969" i="1"/>
  <c r="AB968" i="1" s="1"/>
  <c r="AA969" i="1"/>
  <c r="AA968" i="1" s="1"/>
  <c r="W969" i="1"/>
  <c r="W968" i="1" s="1"/>
  <c r="V969" i="1"/>
  <c r="V968" i="1" s="1"/>
  <c r="U969" i="1"/>
  <c r="U968" i="1" s="1"/>
  <c r="Q969" i="1"/>
  <c r="Q968" i="1" s="1"/>
  <c r="P969" i="1"/>
  <c r="P968" i="1" s="1"/>
  <c r="O969" i="1"/>
  <c r="O968" i="1" s="1"/>
  <c r="K969" i="1"/>
  <c r="K968" i="1" s="1"/>
  <c r="J969" i="1"/>
  <c r="J968" i="1" s="1"/>
  <c r="I969" i="1"/>
  <c r="I968" i="1" s="1"/>
  <c r="H969" i="1"/>
  <c r="G969" i="1"/>
  <c r="AP967" i="1"/>
  <c r="AV967" i="1" s="1"/>
  <c r="BF967" i="1" s="1"/>
  <c r="BH967" i="1" s="1"/>
  <c r="AO967" i="1"/>
  <c r="AU967" i="1" s="1"/>
  <c r="BC967" i="1" s="1"/>
  <c r="BE967" i="1" s="1"/>
  <c r="AN967" i="1"/>
  <c r="AT967" i="1" s="1"/>
  <c r="AZ967" i="1" s="1"/>
  <c r="BB967" i="1" s="1"/>
  <c r="BI966" i="1"/>
  <c r="BI965" i="1" s="1"/>
  <c r="AY966" i="1"/>
  <c r="AY965" i="1" s="1"/>
  <c r="AX966" i="1"/>
  <c r="AX965" i="1" s="1"/>
  <c r="AW966" i="1"/>
  <c r="AW965" i="1" s="1"/>
  <c r="AS966" i="1"/>
  <c r="AS965" i="1" s="1"/>
  <c r="AR966" i="1"/>
  <c r="AR965" i="1" s="1"/>
  <c r="AQ966" i="1"/>
  <c r="AM966" i="1"/>
  <c r="AL966" i="1"/>
  <c r="AL965" i="1" s="1"/>
  <c r="AO965" i="1" s="1"/>
  <c r="AK966" i="1"/>
  <c r="AQ965" i="1"/>
  <c r="AX964" i="1"/>
  <c r="AX963" i="1" s="1"/>
  <c r="N964" i="1"/>
  <c r="T964" i="1" s="1"/>
  <c r="Z964" i="1" s="1"/>
  <c r="AF964" i="1" s="1"/>
  <c r="AJ964" i="1" s="1"/>
  <c r="AP964" i="1" s="1"/>
  <c r="AV964" i="1" s="1"/>
  <c r="BF964" i="1" s="1"/>
  <c r="BH964" i="1" s="1"/>
  <c r="M964" i="1"/>
  <c r="S964" i="1" s="1"/>
  <c r="Y964" i="1" s="1"/>
  <c r="AE964" i="1" s="1"/>
  <c r="AI964" i="1" s="1"/>
  <c r="AO964" i="1" s="1"/>
  <c r="AU964" i="1" s="1"/>
  <c r="F964" i="1"/>
  <c r="L964" i="1" s="1"/>
  <c r="R964" i="1" s="1"/>
  <c r="X964" i="1" s="1"/>
  <c r="AD964" i="1" s="1"/>
  <c r="AH964" i="1" s="1"/>
  <c r="AN964" i="1" s="1"/>
  <c r="AT964" i="1" s="1"/>
  <c r="AZ964" i="1" s="1"/>
  <c r="BB964" i="1" s="1"/>
  <c r="BI963" i="1"/>
  <c r="AY963" i="1"/>
  <c r="AW963" i="1"/>
  <c r="AS963" i="1"/>
  <c r="AS960" i="1" s="1"/>
  <c r="AR963" i="1"/>
  <c r="AR960" i="1" s="1"/>
  <c r="AQ963" i="1"/>
  <c r="AQ960" i="1" s="1"/>
  <c r="AM963" i="1"/>
  <c r="AM960" i="1" s="1"/>
  <c r="AL963" i="1"/>
  <c r="AL960" i="1" s="1"/>
  <c r="AK963" i="1"/>
  <c r="AK960" i="1" s="1"/>
  <c r="AG963" i="1"/>
  <c r="AG960" i="1" s="1"/>
  <c r="AC963" i="1"/>
  <c r="AC960" i="1" s="1"/>
  <c r="AB963" i="1"/>
  <c r="AB960" i="1" s="1"/>
  <c r="AA963" i="1"/>
  <c r="AA960" i="1" s="1"/>
  <c r="W963" i="1"/>
  <c r="W960" i="1" s="1"/>
  <c r="V963" i="1"/>
  <c r="V960" i="1" s="1"/>
  <c r="U963" i="1"/>
  <c r="U960" i="1" s="1"/>
  <c r="Q963" i="1"/>
  <c r="Q960" i="1" s="1"/>
  <c r="P963" i="1"/>
  <c r="P960" i="1" s="1"/>
  <c r="O963" i="1"/>
  <c r="O960" i="1" s="1"/>
  <c r="K963" i="1"/>
  <c r="K960" i="1" s="1"/>
  <c r="J963" i="1"/>
  <c r="J960" i="1" s="1"/>
  <c r="I963" i="1"/>
  <c r="I960" i="1" s="1"/>
  <c r="H963" i="1"/>
  <c r="H960" i="1" s="1"/>
  <c r="G963" i="1"/>
  <c r="G960" i="1" s="1"/>
  <c r="BF962" i="1"/>
  <c r="BH962" i="1" s="1"/>
  <c r="BC962" i="1"/>
  <c r="BE962" i="1" s="1"/>
  <c r="AW962" i="1"/>
  <c r="AZ962" i="1" s="1"/>
  <c r="BB962" i="1" s="1"/>
  <c r="BI961" i="1"/>
  <c r="AY961" i="1"/>
  <c r="BF961" i="1" s="1"/>
  <c r="BH961" i="1" s="1"/>
  <c r="AX961" i="1"/>
  <c r="AW961" i="1"/>
  <c r="AZ961" i="1" s="1"/>
  <c r="BB961" i="1" s="1"/>
  <c r="N959" i="1"/>
  <c r="T959" i="1" s="1"/>
  <c r="Z959" i="1" s="1"/>
  <c r="AF959" i="1" s="1"/>
  <c r="AJ959" i="1" s="1"/>
  <c r="AP959" i="1" s="1"/>
  <c r="AV959" i="1" s="1"/>
  <c r="BF959" i="1" s="1"/>
  <c r="BH959" i="1" s="1"/>
  <c r="M959" i="1"/>
  <c r="S959" i="1" s="1"/>
  <c r="Y959" i="1" s="1"/>
  <c r="AE959" i="1" s="1"/>
  <c r="AI959" i="1" s="1"/>
  <c r="AO959" i="1" s="1"/>
  <c r="AU959" i="1" s="1"/>
  <c r="BC959" i="1" s="1"/>
  <c r="BE959" i="1" s="1"/>
  <c r="L959" i="1"/>
  <c r="R959" i="1" s="1"/>
  <c r="X959" i="1" s="1"/>
  <c r="AD959" i="1" s="1"/>
  <c r="AH959" i="1" s="1"/>
  <c r="AN959" i="1" s="1"/>
  <c r="AT959" i="1" s="1"/>
  <c r="AZ959" i="1" s="1"/>
  <c r="BB959" i="1" s="1"/>
  <c r="BI958" i="1"/>
  <c r="BI957" i="1" s="1"/>
  <c r="AY958" i="1"/>
  <c r="AY957" i="1" s="1"/>
  <c r="AX958" i="1"/>
  <c r="AW958" i="1"/>
  <c r="AW957" i="1" s="1"/>
  <c r="AS958" i="1"/>
  <c r="AS957" i="1" s="1"/>
  <c r="AR958" i="1"/>
  <c r="AR957" i="1" s="1"/>
  <c r="AQ958" i="1"/>
  <c r="AQ957" i="1" s="1"/>
  <c r="AM958" i="1"/>
  <c r="AM957" i="1" s="1"/>
  <c r="AL958" i="1"/>
  <c r="AL957" i="1" s="1"/>
  <c r="AK958" i="1"/>
  <c r="AK957" i="1" s="1"/>
  <c r="AG958" i="1"/>
  <c r="AG957" i="1" s="1"/>
  <c r="AC958" i="1"/>
  <c r="AC957" i="1" s="1"/>
  <c r="AB958" i="1"/>
  <c r="AB957" i="1" s="1"/>
  <c r="AA958" i="1"/>
  <c r="AA957" i="1" s="1"/>
  <c r="W958" i="1"/>
  <c r="W957" i="1" s="1"/>
  <c r="V958" i="1"/>
  <c r="V957" i="1" s="1"/>
  <c r="U958" i="1"/>
  <c r="U957" i="1" s="1"/>
  <c r="Q958" i="1"/>
  <c r="Q957" i="1" s="1"/>
  <c r="P958" i="1"/>
  <c r="P957" i="1" s="1"/>
  <c r="O958" i="1"/>
  <c r="O957" i="1" s="1"/>
  <c r="K958" i="1"/>
  <c r="K957" i="1" s="1"/>
  <c r="J958" i="1"/>
  <c r="J957" i="1" s="1"/>
  <c r="I958" i="1"/>
  <c r="I957" i="1" s="1"/>
  <c r="H958" i="1"/>
  <c r="G958" i="1"/>
  <c r="F958" i="1"/>
  <c r="AX957" i="1"/>
  <c r="N956" i="1"/>
  <c r="T956" i="1" s="1"/>
  <c r="Z956" i="1" s="1"/>
  <c r="AF956" i="1" s="1"/>
  <c r="AJ956" i="1" s="1"/>
  <c r="AP956" i="1" s="1"/>
  <c r="AV956" i="1" s="1"/>
  <c r="BF956" i="1" s="1"/>
  <c r="BH956" i="1" s="1"/>
  <c r="M956" i="1"/>
  <c r="S956" i="1" s="1"/>
  <c r="Y956" i="1" s="1"/>
  <c r="AE956" i="1" s="1"/>
  <c r="AI956" i="1" s="1"/>
  <c r="AO956" i="1" s="1"/>
  <c r="AU956" i="1" s="1"/>
  <c r="BC956" i="1" s="1"/>
  <c r="BE956" i="1" s="1"/>
  <c r="L956" i="1"/>
  <c r="R956" i="1" s="1"/>
  <c r="X956" i="1" s="1"/>
  <c r="AD956" i="1" s="1"/>
  <c r="AH956" i="1" s="1"/>
  <c r="AN956" i="1" s="1"/>
  <c r="AT956" i="1" s="1"/>
  <c r="AZ956" i="1" s="1"/>
  <c r="BB956" i="1" s="1"/>
  <c r="BI955" i="1"/>
  <c r="BI954" i="1" s="1"/>
  <c r="AY955" i="1"/>
  <c r="AY954" i="1" s="1"/>
  <c r="AX955" i="1"/>
  <c r="AW955" i="1"/>
  <c r="AW954" i="1" s="1"/>
  <c r="AS955" i="1"/>
  <c r="AS954" i="1" s="1"/>
  <c r="AR955" i="1"/>
  <c r="AR954" i="1" s="1"/>
  <c r="AQ955" i="1"/>
  <c r="AQ954" i="1" s="1"/>
  <c r="AM955" i="1"/>
  <c r="AM954" i="1" s="1"/>
  <c r="AL955" i="1"/>
  <c r="AL954" i="1" s="1"/>
  <c r="AK955" i="1"/>
  <c r="AK954" i="1" s="1"/>
  <c r="AG955" i="1"/>
  <c r="AG954" i="1" s="1"/>
  <c r="AC955" i="1"/>
  <c r="AB955" i="1"/>
  <c r="AB954" i="1" s="1"/>
  <c r="AA955" i="1"/>
  <c r="AA954" i="1" s="1"/>
  <c r="W955" i="1"/>
  <c r="W954" i="1" s="1"/>
  <c r="V955" i="1"/>
  <c r="V954" i="1" s="1"/>
  <c r="U955" i="1"/>
  <c r="U954" i="1" s="1"/>
  <c r="Q955" i="1"/>
  <c r="Q954" i="1" s="1"/>
  <c r="P955" i="1"/>
  <c r="P954" i="1" s="1"/>
  <c r="O955" i="1"/>
  <c r="O954" i="1" s="1"/>
  <c r="K955" i="1"/>
  <c r="K954" i="1" s="1"/>
  <c r="J955" i="1"/>
  <c r="J954" i="1" s="1"/>
  <c r="I955" i="1"/>
  <c r="H955" i="1"/>
  <c r="G955" i="1"/>
  <c r="F955" i="1"/>
  <c r="F954" i="1" s="1"/>
  <c r="AX954" i="1"/>
  <c r="AC954" i="1"/>
  <c r="N952" i="1"/>
  <c r="T952" i="1" s="1"/>
  <c r="Z952" i="1" s="1"/>
  <c r="AF952" i="1" s="1"/>
  <c r="AJ952" i="1" s="1"/>
  <c r="AP952" i="1" s="1"/>
  <c r="AV952" i="1" s="1"/>
  <c r="BF952" i="1" s="1"/>
  <c r="BH952" i="1" s="1"/>
  <c r="M952" i="1"/>
  <c r="S952" i="1" s="1"/>
  <c r="Y952" i="1" s="1"/>
  <c r="AE952" i="1" s="1"/>
  <c r="AI952" i="1" s="1"/>
  <c r="AO952" i="1" s="1"/>
  <c r="AU952" i="1" s="1"/>
  <c r="BC952" i="1" s="1"/>
  <c r="BE952" i="1" s="1"/>
  <c r="L952" i="1"/>
  <c r="R952" i="1" s="1"/>
  <c r="X952" i="1" s="1"/>
  <c r="AD952" i="1" s="1"/>
  <c r="AH952" i="1" s="1"/>
  <c r="AN952" i="1" s="1"/>
  <c r="AT952" i="1" s="1"/>
  <c r="AZ952" i="1" s="1"/>
  <c r="BB952" i="1" s="1"/>
  <c r="BI951" i="1"/>
  <c r="AY951" i="1"/>
  <c r="AX951" i="1"/>
  <c r="AW951" i="1"/>
  <c r="AS951" i="1"/>
  <c r="AR951" i="1"/>
  <c r="AQ951" i="1"/>
  <c r="AM951" i="1"/>
  <c r="AL951" i="1"/>
  <c r="AK951" i="1"/>
  <c r="AG951" i="1"/>
  <c r="AC951" i="1"/>
  <c r="AB951" i="1"/>
  <c r="AA951" i="1"/>
  <c r="W951" i="1"/>
  <c r="V951" i="1"/>
  <c r="U951" i="1"/>
  <c r="Q951" i="1"/>
  <c r="P951" i="1"/>
  <c r="O951" i="1"/>
  <c r="K951" i="1"/>
  <c r="J951" i="1"/>
  <c r="I951" i="1"/>
  <c r="H951" i="1"/>
  <c r="G951" i="1"/>
  <c r="F951" i="1"/>
  <c r="N950" i="1"/>
  <c r="T950" i="1" s="1"/>
  <c r="Z950" i="1" s="1"/>
  <c r="AF950" i="1" s="1"/>
  <c r="AJ950" i="1" s="1"/>
  <c r="AP950" i="1" s="1"/>
  <c r="AV950" i="1" s="1"/>
  <c r="BF950" i="1" s="1"/>
  <c r="BH950" i="1" s="1"/>
  <c r="M950" i="1"/>
  <c r="S950" i="1" s="1"/>
  <c r="Y950" i="1" s="1"/>
  <c r="AE950" i="1" s="1"/>
  <c r="AI950" i="1" s="1"/>
  <c r="AO950" i="1" s="1"/>
  <c r="AU950" i="1" s="1"/>
  <c r="BC950" i="1" s="1"/>
  <c r="BE950" i="1" s="1"/>
  <c r="L950" i="1"/>
  <c r="R950" i="1" s="1"/>
  <c r="X950" i="1" s="1"/>
  <c r="AD950" i="1" s="1"/>
  <c r="AH950" i="1" s="1"/>
  <c r="AN950" i="1" s="1"/>
  <c r="AT950" i="1" s="1"/>
  <c r="AZ950" i="1" s="1"/>
  <c r="BB950" i="1" s="1"/>
  <c r="BI949" i="1"/>
  <c r="AY949" i="1"/>
  <c r="AX949" i="1"/>
  <c r="AW949" i="1"/>
  <c r="AS949" i="1"/>
  <c r="AR949" i="1"/>
  <c r="AQ949" i="1"/>
  <c r="AM949" i="1"/>
  <c r="AL949" i="1"/>
  <c r="AK949" i="1"/>
  <c r="AG949" i="1"/>
  <c r="AC949" i="1"/>
  <c r="AB949" i="1"/>
  <c r="AA949" i="1"/>
  <c r="W949" i="1"/>
  <c r="V949" i="1"/>
  <c r="U949" i="1"/>
  <c r="Q949" i="1"/>
  <c r="P949" i="1"/>
  <c r="O949" i="1"/>
  <c r="K949" i="1"/>
  <c r="J949" i="1"/>
  <c r="I949" i="1"/>
  <c r="H949" i="1"/>
  <c r="G949" i="1"/>
  <c r="F949" i="1"/>
  <c r="N948" i="1"/>
  <c r="T948" i="1" s="1"/>
  <c r="Z948" i="1" s="1"/>
  <c r="AF948" i="1" s="1"/>
  <c r="AJ948" i="1" s="1"/>
  <c r="AP948" i="1" s="1"/>
  <c r="AV948" i="1" s="1"/>
  <c r="BF948" i="1" s="1"/>
  <c r="BH948" i="1" s="1"/>
  <c r="M948" i="1"/>
  <c r="S948" i="1" s="1"/>
  <c r="Y948" i="1" s="1"/>
  <c r="AE948" i="1" s="1"/>
  <c r="AI948" i="1" s="1"/>
  <c r="AO948" i="1" s="1"/>
  <c r="AU948" i="1" s="1"/>
  <c r="BC948" i="1" s="1"/>
  <c r="BE948" i="1" s="1"/>
  <c r="L948" i="1"/>
  <c r="R948" i="1" s="1"/>
  <c r="X948" i="1" s="1"/>
  <c r="AD948" i="1" s="1"/>
  <c r="AH948" i="1" s="1"/>
  <c r="AN948" i="1" s="1"/>
  <c r="AT948" i="1" s="1"/>
  <c r="AZ948" i="1" s="1"/>
  <c r="BB948" i="1" s="1"/>
  <c r="BI947" i="1"/>
  <c r="AY947" i="1"/>
  <c r="AX947" i="1"/>
  <c r="AW947" i="1"/>
  <c r="AS947" i="1"/>
  <c r="AR947" i="1"/>
  <c r="AQ947" i="1"/>
  <c r="AM947" i="1"/>
  <c r="AL947" i="1"/>
  <c r="AK947" i="1"/>
  <c r="AG947" i="1"/>
  <c r="AC947" i="1"/>
  <c r="AB947" i="1"/>
  <c r="AA947" i="1"/>
  <c r="W947" i="1"/>
  <c r="V947" i="1"/>
  <c r="U947" i="1"/>
  <c r="Q947" i="1"/>
  <c r="P947" i="1"/>
  <c r="O947" i="1"/>
  <c r="K947" i="1"/>
  <c r="J947" i="1"/>
  <c r="I947" i="1"/>
  <c r="H947" i="1"/>
  <c r="G947" i="1"/>
  <c r="F947" i="1"/>
  <c r="AW945" i="1"/>
  <c r="N945" i="1"/>
  <c r="T945" i="1" s="1"/>
  <c r="Z945" i="1" s="1"/>
  <c r="AF945" i="1" s="1"/>
  <c r="AJ945" i="1" s="1"/>
  <c r="AP945" i="1" s="1"/>
  <c r="AV945" i="1" s="1"/>
  <c r="BF945" i="1" s="1"/>
  <c r="BH945" i="1" s="1"/>
  <c r="M945" i="1"/>
  <c r="S945" i="1" s="1"/>
  <c r="Y945" i="1" s="1"/>
  <c r="AE945" i="1" s="1"/>
  <c r="AI945" i="1" s="1"/>
  <c r="AO945" i="1" s="1"/>
  <c r="AU945" i="1" s="1"/>
  <c r="BC945" i="1" s="1"/>
  <c r="BE945" i="1" s="1"/>
  <c r="L945" i="1"/>
  <c r="R945" i="1" s="1"/>
  <c r="X945" i="1" s="1"/>
  <c r="AD945" i="1" s="1"/>
  <c r="AH945" i="1" s="1"/>
  <c r="AN945" i="1" s="1"/>
  <c r="AT945" i="1" s="1"/>
  <c r="AZ945" i="1" s="1"/>
  <c r="BB945" i="1" s="1"/>
  <c r="BI944" i="1"/>
  <c r="BI943" i="1" s="1"/>
  <c r="AY944" i="1"/>
  <c r="AY943" i="1" s="1"/>
  <c r="AX944" i="1"/>
  <c r="AX943" i="1" s="1"/>
  <c r="AW944" i="1"/>
  <c r="AW943" i="1" s="1"/>
  <c r="AS944" i="1"/>
  <c r="AS943" i="1" s="1"/>
  <c r="AR944" i="1"/>
  <c r="AR943" i="1" s="1"/>
  <c r="AQ944" i="1"/>
  <c r="AM944" i="1"/>
  <c r="AM943" i="1" s="1"/>
  <c r="AL944" i="1"/>
  <c r="AL943" i="1" s="1"/>
  <c r="AK944" i="1"/>
  <c r="AK943" i="1" s="1"/>
  <c r="AG944" i="1"/>
  <c r="AG943" i="1" s="1"/>
  <c r="AC944" i="1"/>
  <c r="AC943" i="1" s="1"/>
  <c r="AB944" i="1"/>
  <c r="AB943" i="1" s="1"/>
  <c r="AA944" i="1"/>
  <c r="AA943" i="1" s="1"/>
  <c r="W944" i="1"/>
  <c r="W943" i="1" s="1"/>
  <c r="V944" i="1"/>
  <c r="V943" i="1" s="1"/>
  <c r="U944" i="1"/>
  <c r="U943" i="1" s="1"/>
  <c r="Q944" i="1"/>
  <c r="Q943" i="1" s="1"/>
  <c r="P944" i="1"/>
  <c r="P943" i="1" s="1"/>
  <c r="O944" i="1"/>
  <c r="O943" i="1" s="1"/>
  <c r="K944" i="1"/>
  <c r="K943" i="1" s="1"/>
  <c r="J944" i="1"/>
  <c r="J943" i="1" s="1"/>
  <c r="I944" i="1"/>
  <c r="I943" i="1" s="1"/>
  <c r="H944" i="1"/>
  <c r="H943" i="1" s="1"/>
  <c r="G944" i="1"/>
  <c r="F944" i="1"/>
  <c r="AQ943" i="1"/>
  <c r="N942" i="1"/>
  <c r="T942" i="1" s="1"/>
  <c r="Z942" i="1" s="1"/>
  <c r="AF942" i="1" s="1"/>
  <c r="AJ942" i="1" s="1"/>
  <c r="AP942" i="1" s="1"/>
  <c r="AV942" i="1" s="1"/>
  <c r="BF942" i="1" s="1"/>
  <c r="BH942" i="1" s="1"/>
  <c r="M942" i="1"/>
  <c r="S942" i="1" s="1"/>
  <c r="Y942" i="1" s="1"/>
  <c r="AE942" i="1" s="1"/>
  <c r="AI942" i="1" s="1"/>
  <c r="AO942" i="1" s="1"/>
  <c r="AU942" i="1" s="1"/>
  <c r="BC942" i="1" s="1"/>
  <c r="BE942" i="1" s="1"/>
  <c r="L942" i="1"/>
  <c r="R942" i="1" s="1"/>
  <c r="X942" i="1" s="1"/>
  <c r="AD942" i="1" s="1"/>
  <c r="AH942" i="1" s="1"/>
  <c r="AN942" i="1" s="1"/>
  <c r="AT942" i="1" s="1"/>
  <c r="AZ942" i="1" s="1"/>
  <c r="BB942" i="1" s="1"/>
  <c r="BI941" i="1"/>
  <c r="BI940" i="1" s="1"/>
  <c r="AY941" i="1"/>
  <c r="AY940" i="1" s="1"/>
  <c r="AX941" i="1"/>
  <c r="AX940" i="1" s="1"/>
  <c r="AW941" i="1"/>
  <c r="AW940" i="1" s="1"/>
  <c r="AS941" i="1"/>
  <c r="AS940" i="1" s="1"/>
  <c r="AR941" i="1"/>
  <c r="AR940" i="1" s="1"/>
  <c r="AQ941" i="1"/>
  <c r="AQ940" i="1" s="1"/>
  <c r="AM941" i="1"/>
  <c r="AM940" i="1" s="1"/>
  <c r="AL941" i="1"/>
  <c r="AL940" i="1" s="1"/>
  <c r="AK941" i="1"/>
  <c r="AK940" i="1" s="1"/>
  <c r="AG941" i="1"/>
  <c r="AG940" i="1" s="1"/>
  <c r="AC941" i="1"/>
  <c r="AC940" i="1" s="1"/>
  <c r="AB941" i="1"/>
  <c r="AB940" i="1" s="1"/>
  <c r="AA941" i="1"/>
  <c r="AA940" i="1" s="1"/>
  <c r="W941" i="1"/>
  <c r="W940" i="1" s="1"/>
  <c r="V941" i="1"/>
  <c r="V940" i="1" s="1"/>
  <c r="U941" i="1"/>
  <c r="U940" i="1" s="1"/>
  <c r="Q941" i="1"/>
  <c r="Q940" i="1" s="1"/>
  <c r="P941" i="1"/>
  <c r="P940" i="1" s="1"/>
  <c r="O941" i="1"/>
  <c r="O940" i="1" s="1"/>
  <c r="K941" i="1"/>
  <c r="K940" i="1" s="1"/>
  <c r="J941" i="1"/>
  <c r="J940" i="1" s="1"/>
  <c r="I941" i="1"/>
  <c r="I940" i="1" s="1"/>
  <c r="H941" i="1"/>
  <c r="H940" i="1" s="1"/>
  <c r="G941" i="1"/>
  <c r="F941" i="1"/>
  <c r="N939" i="1"/>
  <c r="T939" i="1" s="1"/>
  <c r="Z939" i="1" s="1"/>
  <c r="AF939" i="1" s="1"/>
  <c r="AJ939" i="1" s="1"/>
  <c r="AP939" i="1" s="1"/>
  <c r="AV939" i="1" s="1"/>
  <c r="BF939" i="1" s="1"/>
  <c r="BH939" i="1" s="1"/>
  <c r="M939" i="1"/>
  <c r="S939" i="1" s="1"/>
  <c r="Y939" i="1" s="1"/>
  <c r="AE939" i="1" s="1"/>
  <c r="AI939" i="1" s="1"/>
  <c r="AO939" i="1" s="1"/>
  <c r="AU939" i="1" s="1"/>
  <c r="BC939" i="1" s="1"/>
  <c r="BE939" i="1" s="1"/>
  <c r="L939" i="1"/>
  <c r="R939" i="1" s="1"/>
  <c r="X939" i="1" s="1"/>
  <c r="AD939" i="1" s="1"/>
  <c r="AH939" i="1" s="1"/>
  <c r="AN939" i="1" s="1"/>
  <c r="AT939" i="1" s="1"/>
  <c r="AZ939" i="1" s="1"/>
  <c r="BB939" i="1" s="1"/>
  <c r="BI938" i="1"/>
  <c r="AY938" i="1"/>
  <c r="AX938" i="1"/>
  <c r="AW938" i="1"/>
  <c r="AS938" i="1"/>
  <c r="AR938" i="1"/>
  <c r="AQ938" i="1"/>
  <c r="AM938" i="1"/>
  <c r="AL938" i="1"/>
  <c r="AK938" i="1"/>
  <c r="AG938" i="1"/>
  <c r="AC938" i="1"/>
  <c r="AB938" i="1"/>
  <c r="AA938" i="1"/>
  <c r="W938" i="1"/>
  <c r="V938" i="1"/>
  <c r="U938" i="1"/>
  <c r="Q938" i="1"/>
  <c r="P938" i="1"/>
  <c r="O938" i="1"/>
  <c r="K938" i="1"/>
  <c r="J938" i="1"/>
  <c r="I938" i="1"/>
  <c r="H938" i="1"/>
  <c r="G938" i="1"/>
  <c r="F938" i="1"/>
  <c r="O937" i="1"/>
  <c r="O936" i="1" s="1"/>
  <c r="N937" i="1"/>
  <c r="T937" i="1" s="1"/>
  <c r="Z937" i="1" s="1"/>
  <c r="AF937" i="1" s="1"/>
  <c r="AJ937" i="1" s="1"/>
  <c r="AP937" i="1" s="1"/>
  <c r="AV937" i="1" s="1"/>
  <c r="BF937" i="1" s="1"/>
  <c r="BH937" i="1" s="1"/>
  <c r="M937" i="1"/>
  <c r="S937" i="1" s="1"/>
  <c r="Y937" i="1" s="1"/>
  <c r="AE937" i="1" s="1"/>
  <c r="AI937" i="1" s="1"/>
  <c r="AO937" i="1" s="1"/>
  <c r="AU937" i="1" s="1"/>
  <c r="BC937" i="1" s="1"/>
  <c r="BE937" i="1" s="1"/>
  <c r="L937" i="1"/>
  <c r="BI936" i="1"/>
  <c r="AY936" i="1"/>
  <c r="AX936" i="1"/>
  <c r="AW936" i="1"/>
  <c r="AS936" i="1"/>
  <c r="AR936" i="1"/>
  <c r="AQ936" i="1"/>
  <c r="AM936" i="1"/>
  <c r="AL936" i="1"/>
  <c r="AK936" i="1"/>
  <c r="AG936" i="1"/>
  <c r="AC936" i="1"/>
  <c r="AB936" i="1"/>
  <c r="AA936" i="1"/>
  <c r="W936" i="1"/>
  <c r="V936" i="1"/>
  <c r="U936" i="1"/>
  <c r="Q936" i="1"/>
  <c r="P936" i="1"/>
  <c r="K936" i="1"/>
  <c r="K935" i="1" s="1"/>
  <c r="J936" i="1"/>
  <c r="I936" i="1"/>
  <c r="H936" i="1"/>
  <c r="G936" i="1"/>
  <c r="F936" i="1"/>
  <c r="O934" i="1"/>
  <c r="N934" i="1"/>
  <c r="T934" i="1" s="1"/>
  <c r="Z934" i="1" s="1"/>
  <c r="AF934" i="1" s="1"/>
  <c r="AJ934" i="1" s="1"/>
  <c r="AP934" i="1" s="1"/>
  <c r="AV934" i="1" s="1"/>
  <c r="BF934" i="1" s="1"/>
  <c r="BH934" i="1" s="1"/>
  <c r="M934" i="1"/>
  <c r="S934" i="1" s="1"/>
  <c r="Y934" i="1" s="1"/>
  <c r="AE934" i="1" s="1"/>
  <c r="AI934" i="1" s="1"/>
  <c r="AO934" i="1" s="1"/>
  <c r="AU934" i="1" s="1"/>
  <c r="BC934" i="1" s="1"/>
  <c r="BE934" i="1" s="1"/>
  <c r="L934" i="1"/>
  <c r="R934" i="1" s="1"/>
  <c r="X934" i="1" s="1"/>
  <c r="AD934" i="1" s="1"/>
  <c r="AH934" i="1" s="1"/>
  <c r="AN934" i="1" s="1"/>
  <c r="AT934" i="1" s="1"/>
  <c r="AZ934" i="1" s="1"/>
  <c r="BB934" i="1" s="1"/>
  <c r="BI933" i="1"/>
  <c r="BI932" i="1" s="1"/>
  <c r="AY933" i="1"/>
  <c r="AY932" i="1" s="1"/>
  <c r="AX933" i="1"/>
  <c r="AX932" i="1" s="1"/>
  <c r="AW933" i="1"/>
  <c r="AW932" i="1" s="1"/>
  <c r="AS933" i="1"/>
  <c r="AS932" i="1" s="1"/>
  <c r="AR933" i="1"/>
  <c r="AR932" i="1" s="1"/>
  <c r="AQ933" i="1"/>
  <c r="AQ932" i="1" s="1"/>
  <c r="AM933" i="1"/>
  <c r="AM932" i="1" s="1"/>
  <c r="AL933" i="1"/>
  <c r="AL932" i="1" s="1"/>
  <c r="AK933" i="1"/>
  <c r="AK932" i="1" s="1"/>
  <c r="AG933" i="1"/>
  <c r="AG932" i="1" s="1"/>
  <c r="AC933" i="1"/>
  <c r="AC932" i="1" s="1"/>
  <c r="AB933" i="1"/>
  <c r="AB932" i="1" s="1"/>
  <c r="AA933" i="1"/>
  <c r="AA932" i="1" s="1"/>
  <c r="W933" i="1"/>
  <c r="W932" i="1" s="1"/>
  <c r="V933" i="1"/>
  <c r="V932" i="1" s="1"/>
  <c r="U933" i="1"/>
  <c r="U932" i="1" s="1"/>
  <c r="Q933" i="1"/>
  <c r="Q932" i="1" s="1"/>
  <c r="P933" i="1"/>
  <c r="P932" i="1" s="1"/>
  <c r="O933" i="1"/>
  <c r="O932" i="1" s="1"/>
  <c r="K933" i="1"/>
  <c r="K932" i="1" s="1"/>
  <c r="J933" i="1"/>
  <c r="J932" i="1" s="1"/>
  <c r="I933" i="1"/>
  <c r="I932" i="1" s="1"/>
  <c r="H933" i="1"/>
  <c r="H932" i="1" s="1"/>
  <c r="G933" i="1"/>
  <c r="F933" i="1"/>
  <c r="AW931" i="1"/>
  <c r="AW930" i="1" s="1"/>
  <c r="AW929" i="1" s="1"/>
  <c r="AL931" i="1"/>
  <c r="AK931" i="1"/>
  <c r="AA931" i="1"/>
  <c r="O931" i="1"/>
  <c r="O930" i="1" s="1"/>
  <c r="O929" i="1" s="1"/>
  <c r="N931" i="1"/>
  <c r="T931" i="1" s="1"/>
  <c r="Z931" i="1" s="1"/>
  <c r="AF931" i="1" s="1"/>
  <c r="AJ931" i="1" s="1"/>
  <c r="AP931" i="1" s="1"/>
  <c r="AV931" i="1" s="1"/>
  <c r="BF931" i="1" s="1"/>
  <c r="BH931" i="1" s="1"/>
  <c r="M931" i="1"/>
  <c r="S931" i="1" s="1"/>
  <c r="Y931" i="1" s="1"/>
  <c r="AE931" i="1" s="1"/>
  <c r="AI931" i="1" s="1"/>
  <c r="L931" i="1"/>
  <c r="BI930" i="1"/>
  <c r="BI929" i="1" s="1"/>
  <c r="AY930" i="1"/>
  <c r="AY929" i="1" s="1"/>
  <c r="AX930" i="1"/>
  <c r="AS930" i="1"/>
  <c r="AR930" i="1"/>
  <c r="AQ930" i="1"/>
  <c r="AQ929" i="1" s="1"/>
  <c r="AM930" i="1"/>
  <c r="AM929" i="1" s="1"/>
  <c r="AL930" i="1"/>
  <c r="AL929" i="1" s="1"/>
  <c r="AK930" i="1"/>
  <c r="AK929" i="1" s="1"/>
  <c r="AG930" i="1"/>
  <c r="AG929" i="1" s="1"/>
  <c r="AC930" i="1"/>
  <c r="AC929" i="1" s="1"/>
  <c r="AB930" i="1"/>
  <c r="AB929" i="1" s="1"/>
  <c r="AA930" i="1"/>
  <c r="AA929" i="1" s="1"/>
  <c r="W930" i="1"/>
  <c r="W929" i="1" s="1"/>
  <c r="V930" i="1"/>
  <c r="V929" i="1" s="1"/>
  <c r="U930" i="1"/>
  <c r="U929" i="1" s="1"/>
  <c r="Q930" i="1"/>
  <c r="Q929" i="1" s="1"/>
  <c r="P930" i="1"/>
  <c r="P929" i="1" s="1"/>
  <c r="K930" i="1"/>
  <c r="K929" i="1" s="1"/>
  <c r="J930" i="1"/>
  <c r="J929" i="1" s="1"/>
  <c r="I930" i="1"/>
  <c r="I929" i="1" s="1"/>
  <c r="H930" i="1"/>
  <c r="G930" i="1"/>
  <c r="F930" i="1"/>
  <c r="F929" i="1" s="1"/>
  <c r="AX929" i="1"/>
  <c r="AS929" i="1"/>
  <c r="AR929" i="1"/>
  <c r="N928" i="1"/>
  <c r="T928" i="1" s="1"/>
  <c r="Z928" i="1" s="1"/>
  <c r="AF928" i="1" s="1"/>
  <c r="AJ928" i="1" s="1"/>
  <c r="AP928" i="1" s="1"/>
  <c r="AV928" i="1" s="1"/>
  <c r="BF928" i="1" s="1"/>
  <c r="BH928" i="1" s="1"/>
  <c r="M928" i="1"/>
  <c r="S928" i="1" s="1"/>
  <c r="Y928" i="1" s="1"/>
  <c r="AE928" i="1" s="1"/>
  <c r="AI928" i="1" s="1"/>
  <c r="AO928" i="1" s="1"/>
  <c r="AU928" i="1" s="1"/>
  <c r="BC928" i="1" s="1"/>
  <c r="BE928" i="1" s="1"/>
  <c r="L928" i="1"/>
  <c r="R928" i="1" s="1"/>
  <c r="X928" i="1" s="1"/>
  <c r="AD928" i="1" s="1"/>
  <c r="AH928" i="1" s="1"/>
  <c r="AN928" i="1" s="1"/>
  <c r="AT928" i="1" s="1"/>
  <c r="AZ928" i="1" s="1"/>
  <c r="BB928" i="1" s="1"/>
  <c r="BI927" i="1"/>
  <c r="BI926" i="1" s="1"/>
  <c r="AY927" i="1"/>
  <c r="AY926" i="1" s="1"/>
  <c r="AX927" i="1"/>
  <c r="AW927" i="1"/>
  <c r="AS927" i="1"/>
  <c r="AR927" i="1"/>
  <c r="AQ927" i="1"/>
  <c r="AQ926" i="1" s="1"/>
  <c r="AM927" i="1"/>
  <c r="AM926" i="1" s="1"/>
  <c r="AL927" i="1"/>
  <c r="AL926" i="1" s="1"/>
  <c r="AK927" i="1"/>
  <c r="AK926" i="1" s="1"/>
  <c r="AG927" i="1"/>
  <c r="AC927" i="1"/>
  <c r="AB927" i="1"/>
  <c r="AB926" i="1" s="1"/>
  <c r="AA927" i="1"/>
  <c r="AA926" i="1" s="1"/>
  <c r="W927" i="1"/>
  <c r="W926" i="1" s="1"/>
  <c r="V927" i="1"/>
  <c r="V926" i="1" s="1"/>
  <c r="U927" i="1"/>
  <c r="U926" i="1" s="1"/>
  <c r="Q927" i="1"/>
  <c r="Q926" i="1" s="1"/>
  <c r="P927" i="1"/>
  <c r="P926" i="1" s="1"/>
  <c r="O927" i="1"/>
  <c r="O926" i="1" s="1"/>
  <c r="K927" i="1"/>
  <c r="K926" i="1" s="1"/>
  <c r="J927" i="1"/>
  <c r="J926" i="1" s="1"/>
  <c r="I927" i="1"/>
  <c r="I926" i="1" s="1"/>
  <c r="H927" i="1"/>
  <c r="H926" i="1" s="1"/>
  <c r="G927" i="1"/>
  <c r="F927" i="1"/>
  <c r="AX926" i="1"/>
  <c r="AW926" i="1"/>
  <c r="AS926" i="1"/>
  <c r="AR926" i="1"/>
  <c r="AG926" i="1"/>
  <c r="AC926" i="1"/>
  <c r="AF923" i="1"/>
  <c r="AJ923" i="1" s="1"/>
  <c r="AP923" i="1" s="1"/>
  <c r="AV923" i="1" s="1"/>
  <c r="BF923" i="1" s="1"/>
  <c r="BH923" i="1" s="1"/>
  <c r="AE923" i="1"/>
  <c r="AI923" i="1" s="1"/>
  <c r="AO923" i="1" s="1"/>
  <c r="AU923" i="1" s="1"/>
  <c r="BC923" i="1" s="1"/>
  <c r="BE923" i="1" s="1"/>
  <c r="AD923" i="1"/>
  <c r="AH923" i="1" s="1"/>
  <c r="AN923" i="1" s="1"/>
  <c r="AT923" i="1" s="1"/>
  <c r="AZ923" i="1" s="1"/>
  <c r="BB923" i="1" s="1"/>
  <c r="BI922" i="1"/>
  <c r="BI921" i="1" s="1"/>
  <c r="BI920" i="1" s="1"/>
  <c r="AY922" i="1"/>
  <c r="AY921" i="1" s="1"/>
  <c r="AY920" i="1" s="1"/>
  <c r="AX922" i="1"/>
  <c r="AX921" i="1" s="1"/>
  <c r="AX920" i="1" s="1"/>
  <c r="AW922" i="1"/>
  <c r="AW921" i="1" s="1"/>
  <c r="AW920" i="1" s="1"/>
  <c r="AS922" i="1"/>
  <c r="AS921" i="1" s="1"/>
  <c r="AS920" i="1" s="1"/>
  <c r="AR922" i="1"/>
  <c r="AR921" i="1" s="1"/>
  <c r="AR920" i="1" s="1"/>
  <c r="AQ922" i="1"/>
  <c r="AQ921" i="1" s="1"/>
  <c r="AQ920" i="1" s="1"/>
  <c r="AM922" i="1"/>
  <c r="AM921" i="1" s="1"/>
  <c r="AM920" i="1" s="1"/>
  <c r="AL922" i="1"/>
  <c r="AL921" i="1" s="1"/>
  <c r="AL920" i="1" s="1"/>
  <c r="AK922" i="1"/>
  <c r="AK921" i="1" s="1"/>
  <c r="AK920" i="1" s="1"/>
  <c r="AG922" i="1"/>
  <c r="AG921" i="1" s="1"/>
  <c r="AG920" i="1" s="1"/>
  <c r="AC922" i="1"/>
  <c r="AF922" i="1" s="1"/>
  <c r="AJ922" i="1" s="1"/>
  <c r="AB922" i="1"/>
  <c r="AE922" i="1" s="1"/>
  <c r="AI922" i="1" s="1"/>
  <c r="AO922" i="1" s="1"/>
  <c r="AA922" i="1"/>
  <c r="N919" i="1"/>
  <c r="T919" i="1" s="1"/>
  <c r="Z919" i="1" s="1"/>
  <c r="AF919" i="1" s="1"/>
  <c r="AJ919" i="1" s="1"/>
  <c r="AP919" i="1" s="1"/>
  <c r="AV919" i="1" s="1"/>
  <c r="BF919" i="1" s="1"/>
  <c r="BH919" i="1" s="1"/>
  <c r="M919" i="1"/>
  <c r="S919" i="1" s="1"/>
  <c r="Y919" i="1" s="1"/>
  <c r="AE919" i="1" s="1"/>
  <c r="AI919" i="1" s="1"/>
  <c r="AO919" i="1" s="1"/>
  <c r="AU919" i="1" s="1"/>
  <c r="BC919" i="1" s="1"/>
  <c r="BE919" i="1" s="1"/>
  <c r="L919" i="1"/>
  <c r="R919" i="1" s="1"/>
  <c r="X919" i="1" s="1"/>
  <c r="AD919" i="1" s="1"/>
  <c r="AH919" i="1" s="1"/>
  <c r="AN919" i="1" s="1"/>
  <c r="AT919" i="1" s="1"/>
  <c r="AZ919" i="1" s="1"/>
  <c r="BB919" i="1" s="1"/>
  <c r="BI918" i="1"/>
  <c r="AY918" i="1"/>
  <c r="AX918" i="1"/>
  <c r="AW918" i="1"/>
  <c r="AS918" i="1"/>
  <c r="AR918" i="1"/>
  <c r="AQ918" i="1"/>
  <c r="AM918" i="1"/>
  <c r="AL918" i="1"/>
  <c r="AK918" i="1"/>
  <c r="AG918" i="1"/>
  <c r="AC918" i="1"/>
  <c r="AB918" i="1"/>
  <c r="AA918" i="1"/>
  <c r="W918" i="1"/>
  <c r="V918" i="1"/>
  <c r="U918" i="1"/>
  <c r="Q918" i="1"/>
  <c r="P918" i="1"/>
  <c r="O918" i="1"/>
  <c r="K918" i="1"/>
  <c r="J918" i="1"/>
  <c r="I918" i="1"/>
  <c r="H918" i="1"/>
  <c r="G918" i="1"/>
  <c r="F918" i="1"/>
  <c r="N917" i="1"/>
  <c r="T917" i="1" s="1"/>
  <c r="Z917" i="1" s="1"/>
  <c r="AF917" i="1" s="1"/>
  <c r="AJ917" i="1" s="1"/>
  <c r="AP917" i="1" s="1"/>
  <c r="AV917" i="1" s="1"/>
  <c r="BF917" i="1" s="1"/>
  <c r="BH917" i="1" s="1"/>
  <c r="M917" i="1"/>
  <c r="S917" i="1" s="1"/>
  <c r="Y917" i="1" s="1"/>
  <c r="AE917" i="1" s="1"/>
  <c r="AI917" i="1" s="1"/>
  <c r="AO917" i="1" s="1"/>
  <c r="AU917" i="1" s="1"/>
  <c r="BC917" i="1" s="1"/>
  <c r="BE917" i="1" s="1"/>
  <c r="L917" i="1"/>
  <c r="R917" i="1" s="1"/>
  <c r="X917" i="1" s="1"/>
  <c r="AD917" i="1" s="1"/>
  <c r="AH917" i="1" s="1"/>
  <c r="AN917" i="1" s="1"/>
  <c r="AT917" i="1" s="1"/>
  <c r="AZ917" i="1" s="1"/>
  <c r="BB917" i="1" s="1"/>
  <c r="BI916" i="1"/>
  <c r="AY916" i="1"/>
  <c r="AX916" i="1"/>
  <c r="AW916" i="1"/>
  <c r="AS916" i="1"/>
  <c r="AR916" i="1"/>
  <c r="AQ916" i="1"/>
  <c r="AM916" i="1"/>
  <c r="AL916" i="1"/>
  <c r="AK916" i="1"/>
  <c r="AG916" i="1"/>
  <c r="AC916" i="1"/>
  <c r="AB916" i="1"/>
  <c r="AA916" i="1"/>
  <c r="W916" i="1"/>
  <c r="V916" i="1"/>
  <c r="U916" i="1"/>
  <c r="Q916" i="1"/>
  <c r="P916" i="1"/>
  <c r="O916" i="1"/>
  <c r="K916" i="1"/>
  <c r="J916" i="1"/>
  <c r="I916" i="1"/>
  <c r="H916" i="1"/>
  <c r="G916" i="1"/>
  <c r="F916" i="1"/>
  <c r="AM913" i="1"/>
  <c r="AM912" i="1" s="1"/>
  <c r="AM911" i="1" s="1"/>
  <c r="AM910" i="1" s="1"/>
  <c r="AL913" i="1"/>
  <c r="AL912" i="1" s="1"/>
  <c r="AL911" i="1" s="1"/>
  <c r="AL910" i="1" s="1"/>
  <c r="AK913" i="1"/>
  <c r="Q913" i="1"/>
  <c r="N913" i="1"/>
  <c r="M913" i="1"/>
  <c r="S913" i="1" s="1"/>
  <c r="Y913" i="1" s="1"/>
  <c r="AE913" i="1" s="1"/>
  <c r="AI913" i="1" s="1"/>
  <c r="AO913" i="1" s="1"/>
  <c r="AU913" i="1" s="1"/>
  <c r="BC913" i="1" s="1"/>
  <c r="BE913" i="1" s="1"/>
  <c r="L913" i="1"/>
  <c r="R913" i="1" s="1"/>
  <c r="X913" i="1" s="1"/>
  <c r="AD913" i="1" s="1"/>
  <c r="AH913" i="1" s="1"/>
  <c r="AN913" i="1" s="1"/>
  <c r="AT913" i="1" s="1"/>
  <c r="AZ913" i="1" s="1"/>
  <c r="BB913" i="1" s="1"/>
  <c r="BI912" i="1"/>
  <c r="BI911" i="1" s="1"/>
  <c r="BI910" i="1" s="1"/>
  <c r="AY912" i="1"/>
  <c r="AX912" i="1"/>
  <c r="AW912" i="1"/>
  <c r="AW911" i="1" s="1"/>
  <c r="AW910" i="1" s="1"/>
  <c r="AS912" i="1"/>
  <c r="AS911" i="1" s="1"/>
  <c r="AS910" i="1" s="1"/>
  <c r="AR912" i="1"/>
  <c r="AR911" i="1" s="1"/>
  <c r="AR910" i="1" s="1"/>
  <c r="AQ912" i="1"/>
  <c r="AQ911" i="1" s="1"/>
  <c r="AQ910" i="1" s="1"/>
  <c r="AK912" i="1"/>
  <c r="AK911" i="1" s="1"/>
  <c r="AK910" i="1" s="1"/>
  <c r="AG912" i="1"/>
  <c r="AG911" i="1" s="1"/>
  <c r="AG910" i="1" s="1"/>
  <c r="AC912" i="1"/>
  <c r="AC911" i="1" s="1"/>
  <c r="AC910" i="1" s="1"/>
  <c r="AB912" i="1"/>
  <c r="AB911" i="1" s="1"/>
  <c r="AB910" i="1" s="1"/>
  <c r="AA912" i="1"/>
  <c r="AA911" i="1" s="1"/>
  <c r="AA910" i="1" s="1"/>
  <c r="W912" i="1"/>
  <c r="W911" i="1" s="1"/>
  <c r="W910" i="1" s="1"/>
  <c r="V912" i="1"/>
  <c r="V911" i="1" s="1"/>
  <c r="V910" i="1" s="1"/>
  <c r="U912" i="1"/>
  <c r="U911" i="1" s="1"/>
  <c r="U910" i="1" s="1"/>
  <c r="Q912" i="1"/>
  <c r="Q911" i="1" s="1"/>
  <c r="Q910" i="1" s="1"/>
  <c r="P912" i="1"/>
  <c r="P911" i="1" s="1"/>
  <c r="P910" i="1" s="1"/>
  <c r="O912" i="1"/>
  <c r="O911" i="1" s="1"/>
  <c r="O910" i="1" s="1"/>
  <c r="K912" i="1"/>
  <c r="K911" i="1" s="1"/>
  <c r="K910" i="1" s="1"/>
  <c r="J912" i="1"/>
  <c r="J911" i="1" s="1"/>
  <c r="J910" i="1" s="1"/>
  <c r="I912" i="1"/>
  <c r="I911" i="1" s="1"/>
  <c r="H912" i="1"/>
  <c r="H911" i="1" s="1"/>
  <c r="G912" i="1"/>
  <c r="G911" i="1" s="1"/>
  <c r="F912" i="1"/>
  <c r="F911" i="1" s="1"/>
  <c r="F910" i="1" s="1"/>
  <c r="AY911" i="1"/>
  <c r="AY910" i="1" s="1"/>
  <c r="AX911" i="1"/>
  <c r="AX910" i="1" s="1"/>
  <c r="N909" i="1"/>
  <c r="T909" i="1" s="1"/>
  <c r="Z909" i="1" s="1"/>
  <c r="AF909" i="1" s="1"/>
  <c r="AJ909" i="1" s="1"/>
  <c r="AP909" i="1" s="1"/>
  <c r="AV909" i="1" s="1"/>
  <c r="BF909" i="1" s="1"/>
  <c r="BH909" i="1" s="1"/>
  <c r="M909" i="1"/>
  <c r="S909" i="1" s="1"/>
  <c r="Y909" i="1" s="1"/>
  <c r="AE909" i="1" s="1"/>
  <c r="AI909" i="1" s="1"/>
  <c r="AO909" i="1" s="1"/>
  <c r="AU909" i="1" s="1"/>
  <c r="BC909" i="1" s="1"/>
  <c r="BE909" i="1" s="1"/>
  <c r="L909" i="1"/>
  <c r="R909" i="1" s="1"/>
  <c r="X909" i="1" s="1"/>
  <c r="AD909" i="1" s="1"/>
  <c r="AH909" i="1" s="1"/>
  <c r="AN909" i="1" s="1"/>
  <c r="AT909" i="1" s="1"/>
  <c r="AZ909" i="1" s="1"/>
  <c r="BB909" i="1" s="1"/>
  <c r="BI908" i="1"/>
  <c r="BI907" i="1" s="1"/>
  <c r="BI906" i="1" s="1"/>
  <c r="AY908" i="1"/>
  <c r="AY907" i="1" s="1"/>
  <c r="AY906" i="1" s="1"/>
  <c r="AX908" i="1"/>
  <c r="AW908" i="1"/>
  <c r="AW907" i="1" s="1"/>
  <c r="AW906" i="1" s="1"/>
  <c r="AS908" i="1"/>
  <c r="AS907" i="1" s="1"/>
  <c r="AS906" i="1" s="1"/>
  <c r="AR908" i="1"/>
  <c r="AR907" i="1" s="1"/>
  <c r="AR906" i="1" s="1"/>
  <c r="AQ908" i="1"/>
  <c r="AQ907" i="1" s="1"/>
  <c r="AQ906" i="1" s="1"/>
  <c r="AM908" i="1"/>
  <c r="AM907" i="1" s="1"/>
  <c r="AM906" i="1" s="1"/>
  <c r="AL908" i="1"/>
  <c r="AL907" i="1" s="1"/>
  <c r="AL906" i="1" s="1"/>
  <c r="AK908" i="1"/>
  <c r="AK907" i="1" s="1"/>
  <c r="AK906" i="1" s="1"/>
  <c r="AG908" i="1"/>
  <c r="AG907" i="1" s="1"/>
  <c r="AG906" i="1" s="1"/>
  <c r="AC908" i="1"/>
  <c r="AC907" i="1" s="1"/>
  <c r="AC906" i="1" s="1"/>
  <c r="AB908" i="1"/>
  <c r="AB907" i="1" s="1"/>
  <c r="AB906" i="1" s="1"/>
  <c r="AA908" i="1"/>
  <c r="AA907" i="1" s="1"/>
  <c r="AA906" i="1" s="1"/>
  <c r="W908" i="1"/>
  <c r="W907" i="1" s="1"/>
  <c r="W906" i="1" s="1"/>
  <c r="V908" i="1"/>
  <c r="V907" i="1" s="1"/>
  <c r="V906" i="1" s="1"/>
  <c r="U908" i="1"/>
  <c r="U907" i="1" s="1"/>
  <c r="U906" i="1" s="1"/>
  <c r="Q908" i="1"/>
  <c r="Q907" i="1" s="1"/>
  <c r="Q906" i="1" s="1"/>
  <c r="P908" i="1"/>
  <c r="P907" i="1" s="1"/>
  <c r="P906" i="1" s="1"/>
  <c r="O908" i="1"/>
  <c r="O907" i="1" s="1"/>
  <c r="O906" i="1" s="1"/>
  <c r="K908" i="1"/>
  <c r="K907" i="1" s="1"/>
  <c r="J908" i="1"/>
  <c r="J907" i="1" s="1"/>
  <c r="J906" i="1" s="1"/>
  <c r="I908" i="1"/>
  <c r="I907" i="1" s="1"/>
  <c r="I906" i="1" s="1"/>
  <c r="H908" i="1"/>
  <c r="H907" i="1" s="1"/>
  <c r="H906" i="1" s="1"/>
  <c r="G908" i="1"/>
  <c r="F908" i="1"/>
  <c r="AX907" i="1"/>
  <c r="AX906" i="1" s="1"/>
  <c r="BF905" i="1"/>
  <c r="BH905" i="1" s="1"/>
  <c r="BC905" i="1"/>
  <c r="BE905" i="1" s="1"/>
  <c r="AZ905" i="1"/>
  <c r="BB905" i="1" s="1"/>
  <c r="BI904" i="1"/>
  <c r="BI903" i="1" s="1"/>
  <c r="AY904" i="1"/>
  <c r="BF904" i="1" s="1"/>
  <c r="BH904" i="1" s="1"/>
  <c r="AX904" i="1"/>
  <c r="BC904" i="1" s="1"/>
  <c r="BE904" i="1" s="1"/>
  <c r="AW904" i="1"/>
  <c r="Z902" i="1"/>
  <c r="AF902" i="1" s="1"/>
  <c r="AJ902" i="1" s="1"/>
  <c r="AP902" i="1" s="1"/>
  <c r="AV902" i="1" s="1"/>
  <c r="BF902" i="1" s="1"/>
  <c r="BH902" i="1" s="1"/>
  <c r="Y902" i="1"/>
  <c r="AE902" i="1" s="1"/>
  <c r="AI902" i="1" s="1"/>
  <c r="AO902" i="1" s="1"/>
  <c r="AU902" i="1" s="1"/>
  <c r="BC902" i="1" s="1"/>
  <c r="BE902" i="1" s="1"/>
  <c r="X902" i="1"/>
  <c r="AD902" i="1" s="1"/>
  <c r="AH902" i="1" s="1"/>
  <c r="AN902" i="1" s="1"/>
  <c r="AT902" i="1" s="1"/>
  <c r="AZ902" i="1" s="1"/>
  <c r="BB902" i="1" s="1"/>
  <c r="BI901" i="1"/>
  <c r="BI900" i="1" s="1"/>
  <c r="AY901" i="1"/>
  <c r="AY900" i="1" s="1"/>
  <c r="AX901" i="1"/>
  <c r="AX900" i="1" s="1"/>
  <c r="AW901" i="1"/>
  <c r="AW900" i="1" s="1"/>
  <c r="AS901" i="1"/>
  <c r="AS900" i="1" s="1"/>
  <c r="AR901" i="1"/>
  <c r="AR900" i="1" s="1"/>
  <c r="AQ901" i="1"/>
  <c r="AQ900" i="1" s="1"/>
  <c r="AM901" i="1"/>
  <c r="AM900" i="1" s="1"/>
  <c r="AL901" i="1"/>
  <c r="AL900" i="1" s="1"/>
  <c r="AK901" i="1"/>
  <c r="AK900" i="1" s="1"/>
  <c r="AG901" i="1"/>
  <c r="AG900" i="1" s="1"/>
  <c r="AC901" i="1"/>
  <c r="AC900" i="1" s="1"/>
  <c r="AB901" i="1"/>
  <c r="AB900" i="1" s="1"/>
  <c r="AA901" i="1"/>
  <c r="AA900" i="1" s="1"/>
  <c r="W901" i="1"/>
  <c r="Z901" i="1" s="1"/>
  <c r="V901" i="1"/>
  <c r="Y901" i="1" s="1"/>
  <c r="U901" i="1"/>
  <c r="T899" i="1"/>
  <c r="Z899" i="1" s="1"/>
  <c r="AF899" i="1" s="1"/>
  <c r="AJ899" i="1" s="1"/>
  <c r="AP899" i="1" s="1"/>
  <c r="AV899" i="1" s="1"/>
  <c r="BF899" i="1" s="1"/>
  <c r="BH899" i="1" s="1"/>
  <c r="S899" i="1"/>
  <c r="Y899" i="1" s="1"/>
  <c r="AE899" i="1" s="1"/>
  <c r="AI899" i="1" s="1"/>
  <c r="AO899" i="1" s="1"/>
  <c r="AU899" i="1" s="1"/>
  <c r="BC899" i="1" s="1"/>
  <c r="BE899" i="1" s="1"/>
  <c r="R899" i="1"/>
  <c r="X899" i="1" s="1"/>
  <c r="AD899" i="1" s="1"/>
  <c r="AH899" i="1" s="1"/>
  <c r="AN899" i="1" s="1"/>
  <c r="AT899" i="1" s="1"/>
  <c r="AZ899" i="1" s="1"/>
  <c r="BB899" i="1" s="1"/>
  <c r="BI898" i="1"/>
  <c r="AY898" i="1"/>
  <c r="AX898" i="1"/>
  <c r="AW898" i="1"/>
  <c r="AS898" i="1"/>
  <c r="AR898" i="1"/>
  <c r="AQ898" i="1"/>
  <c r="AM898" i="1"/>
  <c r="AL898" i="1"/>
  <c r="AK898" i="1"/>
  <c r="AG898" i="1"/>
  <c r="AC898" i="1"/>
  <c r="AB898" i="1"/>
  <c r="AA898" i="1"/>
  <c r="W898" i="1"/>
  <c r="V898" i="1"/>
  <c r="U898" i="1"/>
  <c r="Q898" i="1"/>
  <c r="P898" i="1"/>
  <c r="O898" i="1"/>
  <c r="R898" i="1" s="1"/>
  <c r="Z897" i="1"/>
  <c r="AF897" i="1" s="1"/>
  <c r="AJ897" i="1" s="1"/>
  <c r="AP897" i="1" s="1"/>
  <c r="AV897" i="1" s="1"/>
  <c r="BF897" i="1" s="1"/>
  <c r="BH897" i="1" s="1"/>
  <c r="Y897" i="1"/>
  <c r="AE897" i="1" s="1"/>
  <c r="AI897" i="1" s="1"/>
  <c r="AO897" i="1" s="1"/>
  <c r="AU897" i="1" s="1"/>
  <c r="BC897" i="1" s="1"/>
  <c r="BE897" i="1" s="1"/>
  <c r="X897" i="1"/>
  <c r="AD897" i="1" s="1"/>
  <c r="AH897" i="1" s="1"/>
  <c r="AN897" i="1" s="1"/>
  <c r="AT897" i="1" s="1"/>
  <c r="AZ897" i="1" s="1"/>
  <c r="BB897" i="1" s="1"/>
  <c r="BI896" i="1"/>
  <c r="AY896" i="1"/>
  <c r="AX896" i="1"/>
  <c r="AW896" i="1"/>
  <c r="AS896" i="1"/>
  <c r="AR896" i="1"/>
  <c r="AQ896" i="1"/>
  <c r="AM896" i="1"/>
  <c r="AL896" i="1"/>
  <c r="AK896" i="1"/>
  <c r="AG896" i="1"/>
  <c r="AC896" i="1"/>
  <c r="AB896" i="1"/>
  <c r="AA896" i="1"/>
  <c r="W896" i="1"/>
  <c r="Z896" i="1" s="1"/>
  <c r="V896" i="1"/>
  <c r="U896" i="1"/>
  <c r="X896" i="1" s="1"/>
  <c r="T894" i="1"/>
  <c r="Z894" i="1" s="1"/>
  <c r="AF894" i="1" s="1"/>
  <c r="AJ894" i="1" s="1"/>
  <c r="AP894" i="1" s="1"/>
  <c r="AV894" i="1" s="1"/>
  <c r="BF894" i="1" s="1"/>
  <c r="BH894" i="1" s="1"/>
  <c r="S894" i="1"/>
  <c r="Y894" i="1" s="1"/>
  <c r="AE894" i="1" s="1"/>
  <c r="AI894" i="1" s="1"/>
  <c r="AO894" i="1" s="1"/>
  <c r="AU894" i="1" s="1"/>
  <c r="BC894" i="1" s="1"/>
  <c r="BE894" i="1" s="1"/>
  <c r="O894" i="1"/>
  <c r="R894" i="1" s="1"/>
  <c r="X894" i="1" s="1"/>
  <c r="AD894" i="1" s="1"/>
  <c r="AH894" i="1" s="1"/>
  <c r="AN894" i="1" s="1"/>
  <c r="AT894" i="1" s="1"/>
  <c r="AZ894" i="1" s="1"/>
  <c r="BB894" i="1" s="1"/>
  <c r="BI893" i="1"/>
  <c r="AY893" i="1"/>
  <c r="AX893" i="1"/>
  <c r="AW893" i="1"/>
  <c r="AS893" i="1"/>
  <c r="AR893" i="1"/>
  <c r="AQ893" i="1"/>
  <c r="AM893" i="1"/>
  <c r="AL893" i="1"/>
  <c r="AK893" i="1"/>
  <c r="AG893" i="1"/>
  <c r="AC893" i="1"/>
  <c r="AB893" i="1"/>
  <c r="AA893" i="1"/>
  <c r="W893" i="1"/>
  <c r="V893" i="1"/>
  <c r="U893" i="1"/>
  <c r="Q893" i="1"/>
  <c r="T893" i="1" s="1"/>
  <c r="P893" i="1"/>
  <c r="S893" i="1" s="1"/>
  <c r="T892" i="1"/>
  <c r="Z892" i="1" s="1"/>
  <c r="AF892" i="1" s="1"/>
  <c r="AJ892" i="1" s="1"/>
  <c r="AP892" i="1" s="1"/>
  <c r="AV892" i="1" s="1"/>
  <c r="BF892" i="1" s="1"/>
  <c r="S892" i="1"/>
  <c r="Y892" i="1" s="1"/>
  <c r="AE892" i="1" s="1"/>
  <c r="AI892" i="1" s="1"/>
  <c r="AO892" i="1" s="1"/>
  <c r="AU892" i="1" s="1"/>
  <c r="BC892" i="1" s="1"/>
  <c r="O892" i="1"/>
  <c r="R892" i="1" s="1"/>
  <c r="X892" i="1" s="1"/>
  <c r="AD892" i="1" s="1"/>
  <c r="AH892" i="1" s="1"/>
  <c r="AN892" i="1" s="1"/>
  <c r="AT892" i="1" s="1"/>
  <c r="AZ892" i="1" s="1"/>
  <c r="BI891" i="1"/>
  <c r="AY891" i="1"/>
  <c r="AX891" i="1"/>
  <c r="AW891" i="1"/>
  <c r="AS891" i="1"/>
  <c r="AR891" i="1"/>
  <c r="AQ891" i="1"/>
  <c r="AM891" i="1"/>
  <c r="AL891" i="1"/>
  <c r="AK891" i="1"/>
  <c r="AG891" i="1"/>
  <c r="AC891" i="1"/>
  <c r="AB891" i="1"/>
  <c r="AA891" i="1"/>
  <c r="W891" i="1"/>
  <c r="V891" i="1"/>
  <c r="U891" i="1"/>
  <c r="Q891" i="1"/>
  <c r="P891" i="1"/>
  <c r="O891" i="1"/>
  <c r="R891" i="1" s="1"/>
  <c r="T889" i="1"/>
  <c r="Z889" i="1" s="1"/>
  <c r="AF889" i="1" s="1"/>
  <c r="AJ889" i="1" s="1"/>
  <c r="AP889" i="1" s="1"/>
  <c r="AV889" i="1" s="1"/>
  <c r="BF889" i="1" s="1"/>
  <c r="BH889" i="1" s="1"/>
  <c r="S889" i="1"/>
  <c r="Y889" i="1" s="1"/>
  <c r="AE889" i="1" s="1"/>
  <c r="AI889" i="1" s="1"/>
  <c r="AO889" i="1" s="1"/>
  <c r="AU889" i="1" s="1"/>
  <c r="BC889" i="1" s="1"/>
  <c r="BE889" i="1" s="1"/>
  <c r="R889" i="1"/>
  <c r="X889" i="1" s="1"/>
  <c r="AD889" i="1" s="1"/>
  <c r="AH889" i="1" s="1"/>
  <c r="AN889" i="1" s="1"/>
  <c r="AT889" i="1" s="1"/>
  <c r="AZ889" i="1" s="1"/>
  <c r="BB889" i="1" s="1"/>
  <c r="BI888" i="1"/>
  <c r="BI887" i="1" s="1"/>
  <c r="AY888" i="1"/>
  <c r="AY887" i="1" s="1"/>
  <c r="AX888" i="1"/>
  <c r="AX887" i="1" s="1"/>
  <c r="AW888" i="1"/>
  <c r="AW887" i="1" s="1"/>
  <c r="AS888" i="1"/>
  <c r="AS887" i="1" s="1"/>
  <c r="AR888" i="1"/>
  <c r="AR887" i="1" s="1"/>
  <c r="AQ888" i="1"/>
  <c r="AQ887" i="1" s="1"/>
  <c r="AM888" i="1"/>
  <c r="AM887" i="1" s="1"/>
  <c r="AL888" i="1"/>
  <c r="AL887" i="1" s="1"/>
  <c r="AK888" i="1"/>
  <c r="AK887" i="1" s="1"/>
  <c r="AG888" i="1"/>
  <c r="AG887" i="1" s="1"/>
  <c r="AC888" i="1"/>
  <c r="AC887" i="1" s="1"/>
  <c r="AB888" i="1"/>
  <c r="AB887" i="1" s="1"/>
  <c r="AA888" i="1"/>
  <c r="AA887" i="1" s="1"/>
  <c r="W888" i="1"/>
  <c r="W887" i="1" s="1"/>
  <c r="V888" i="1"/>
  <c r="V887" i="1" s="1"/>
  <c r="U888" i="1"/>
  <c r="U887" i="1" s="1"/>
  <c r="Q888" i="1"/>
  <c r="T888" i="1" s="1"/>
  <c r="P888" i="1"/>
  <c r="O888" i="1"/>
  <c r="O887" i="1" s="1"/>
  <c r="R887" i="1" s="1"/>
  <c r="T886" i="1"/>
  <c r="Z886" i="1" s="1"/>
  <c r="AF886" i="1" s="1"/>
  <c r="AJ886" i="1" s="1"/>
  <c r="AP886" i="1" s="1"/>
  <c r="AV886" i="1" s="1"/>
  <c r="BF886" i="1" s="1"/>
  <c r="BH886" i="1" s="1"/>
  <c r="S886" i="1"/>
  <c r="Y886" i="1" s="1"/>
  <c r="AE886" i="1" s="1"/>
  <c r="AI886" i="1" s="1"/>
  <c r="AO886" i="1" s="1"/>
  <c r="AU886" i="1" s="1"/>
  <c r="BC886" i="1" s="1"/>
  <c r="BE886" i="1" s="1"/>
  <c r="R886" i="1"/>
  <c r="X886" i="1" s="1"/>
  <c r="AD886" i="1" s="1"/>
  <c r="AH886" i="1" s="1"/>
  <c r="AN886" i="1" s="1"/>
  <c r="AT886" i="1" s="1"/>
  <c r="AZ886" i="1" s="1"/>
  <c r="BB886" i="1" s="1"/>
  <c r="O886" i="1"/>
  <c r="BI885" i="1"/>
  <c r="AY885" i="1"/>
  <c r="AX885" i="1"/>
  <c r="AW885" i="1"/>
  <c r="AS885" i="1"/>
  <c r="AR885" i="1"/>
  <c r="AQ885" i="1"/>
  <c r="AM885" i="1"/>
  <c r="AL885" i="1"/>
  <c r="AK885" i="1"/>
  <c r="AG885" i="1"/>
  <c r="AC885" i="1"/>
  <c r="AB885" i="1"/>
  <c r="AA885" i="1"/>
  <c r="W885" i="1"/>
  <c r="V885" i="1"/>
  <c r="U885" i="1"/>
  <c r="Q885" i="1"/>
  <c r="Q882" i="1" s="1"/>
  <c r="T882" i="1" s="1"/>
  <c r="P885" i="1"/>
  <c r="O885" i="1"/>
  <c r="R885" i="1" s="1"/>
  <c r="Z884" i="1"/>
  <c r="AF884" i="1" s="1"/>
  <c r="AJ884" i="1" s="1"/>
  <c r="AP884" i="1" s="1"/>
  <c r="AV884" i="1" s="1"/>
  <c r="BF884" i="1" s="1"/>
  <c r="BH884" i="1" s="1"/>
  <c r="Y884" i="1"/>
  <c r="AE884" i="1" s="1"/>
  <c r="AI884" i="1" s="1"/>
  <c r="AO884" i="1" s="1"/>
  <c r="AU884" i="1" s="1"/>
  <c r="BC884" i="1" s="1"/>
  <c r="BE884" i="1" s="1"/>
  <c r="X884" i="1"/>
  <c r="AD884" i="1" s="1"/>
  <c r="AH884" i="1" s="1"/>
  <c r="AN884" i="1" s="1"/>
  <c r="AT884" i="1" s="1"/>
  <c r="AZ884" i="1" s="1"/>
  <c r="BB884" i="1" s="1"/>
  <c r="BI883" i="1"/>
  <c r="AY883" i="1"/>
  <c r="AX883" i="1"/>
  <c r="AW883" i="1"/>
  <c r="AS883" i="1"/>
  <c r="AR883" i="1"/>
  <c r="AQ883" i="1"/>
  <c r="AM883" i="1"/>
  <c r="AL883" i="1"/>
  <c r="AK883" i="1"/>
  <c r="AG883" i="1"/>
  <c r="AC883" i="1"/>
  <c r="AB883" i="1"/>
  <c r="AA883" i="1"/>
  <c r="W883" i="1"/>
  <c r="V883" i="1"/>
  <c r="Y883" i="1" s="1"/>
  <c r="U883" i="1"/>
  <c r="X883" i="1" s="1"/>
  <c r="U881" i="1"/>
  <c r="U880" i="1" s="1"/>
  <c r="T881" i="1"/>
  <c r="Z881" i="1" s="1"/>
  <c r="AF881" i="1" s="1"/>
  <c r="AJ881" i="1" s="1"/>
  <c r="AP881" i="1" s="1"/>
  <c r="AV881" i="1" s="1"/>
  <c r="BF881" i="1" s="1"/>
  <c r="BH881" i="1" s="1"/>
  <c r="S881" i="1"/>
  <c r="Y881" i="1" s="1"/>
  <c r="AE881" i="1" s="1"/>
  <c r="AI881" i="1" s="1"/>
  <c r="AO881" i="1" s="1"/>
  <c r="AU881" i="1" s="1"/>
  <c r="BC881" i="1" s="1"/>
  <c r="BE881" i="1" s="1"/>
  <c r="O881" i="1"/>
  <c r="R881" i="1" s="1"/>
  <c r="X881" i="1" s="1"/>
  <c r="AD881" i="1" s="1"/>
  <c r="AH881" i="1" s="1"/>
  <c r="AN881" i="1" s="1"/>
  <c r="AT881" i="1" s="1"/>
  <c r="AZ881" i="1" s="1"/>
  <c r="BB881" i="1" s="1"/>
  <c r="BI880" i="1"/>
  <c r="AY880" i="1"/>
  <c r="AX880" i="1"/>
  <c r="AW880" i="1"/>
  <c r="AS880" i="1"/>
  <c r="AR880" i="1"/>
  <c r="AQ880" i="1"/>
  <c r="AM880" i="1"/>
  <c r="AL880" i="1"/>
  <c r="AK880" i="1"/>
  <c r="AG880" i="1"/>
  <c r="AC880" i="1"/>
  <c r="AB880" i="1"/>
  <c r="AA880" i="1"/>
  <c r="W880" i="1"/>
  <c r="V880" i="1"/>
  <c r="Q880" i="1"/>
  <c r="P880" i="1"/>
  <c r="S880" i="1" s="1"/>
  <c r="Z879" i="1"/>
  <c r="AF879" i="1" s="1"/>
  <c r="AJ879" i="1" s="1"/>
  <c r="AP879" i="1" s="1"/>
  <c r="AV879" i="1" s="1"/>
  <c r="BF879" i="1" s="1"/>
  <c r="BH879" i="1" s="1"/>
  <c r="Y879" i="1"/>
  <c r="AE879" i="1" s="1"/>
  <c r="AI879" i="1" s="1"/>
  <c r="AO879" i="1" s="1"/>
  <c r="AU879" i="1" s="1"/>
  <c r="BC879" i="1" s="1"/>
  <c r="BE879" i="1" s="1"/>
  <c r="X879" i="1"/>
  <c r="AD879" i="1" s="1"/>
  <c r="AH879" i="1" s="1"/>
  <c r="AN879" i="1" s="1"/>
  <c r="AT879" i="1" s="1"/>
  <c r="AZ879" i="1" s="1"/>
  <c r="BB879" i="1" s="1"/>
  <c r="BI878" i="1"/>
  <c r="AY878" i="1"/>
  <c r="AX878" i="1"/>
  <c r="AW878" i="1"/>
  <c r="AS878" i="1"/>
  <c r="AS877" i="1" s="1"/>
  <c r="AR878" i="1"/>
  <c r="AQ878" i="1"/>
  <c r="AM878" i="1"/>
  <c r="AL878" i="1"/>
  <c r="AK878" i="1"/>
  <c r="AG878" i="1"/>
  <c r="AC878" i="1"/>
  <c r="AB878" i="1"/>
  <c r="AA878" i="1"/>
  <c r="W878" i="1"/>
  <c r="V878" i="1"/>
  <c r="Y878" i="1" s="1"/>
  <c r="U878" i="1"/>
  <c r="X878" i="1" s="1"/>
  <c r="N876" i="1"/>
  <c r="T876" i="1" s="1"/>
  <c r="Z876" i="1" s="1"/>
  <c r="AF876" i="1" s="1"/>
  <c r="AJ876" i="1" s="1"/>
  <c r="AP876" i="1" s="1"/>
  <c r="AV876" i="1" s="1"/>
  <c r="BF876" i="1" s="1"/>
  <c r="BH876" i="1" s="1"/>
  <c r="M876" i="1"/>
  <c r="S876" i="1" s="1"/>
  <c r="Y876" i="1" s="1"/>
  <c r="AE876" i="1" s="1"/>
  <c r="AI876" i="1" s="1"/>
  <c r="AO876" i="1" s="1"/>
  <c r="AU876" i="1" s="1"/>
  <c r="BC876" i="1" s="1"/>
  <c r="BE876" i="1" s="1"/>
  <c r="L876" i="1"/>
  <c r="R876" i="1" s="1"/>
  <c r="X876" i="1" s="1"/>
  <c r="AD876" i="1" s="1"/>
  <c r="AH876" i="1" s="1"/>
  <c r="AN876" i="1" s="1"/>
  <c r="AT876" i="1" s="1"/>
  <c r="AZ876" i="1" s="1"/>
  <c r="BB876" i="1" s="1"/>
  <c r="BI875" i="1"/>
  <c r="BI874" i="1" s="1"/>
  <c r="AY875" i="1"/>
  <c r="AY874" i="1" s="1"/>
  <c r="AX875" i="1"/>
  <c r="AW875" i="1"/>
  <c r="AS875" i="1"/>
  <c r="AR875" i="1"/>
  <c r="AQ875" i="1"/>
  <c r="AQ874" i="1" s="1"/>
  <c r="AM875" i="1"/>
  <c r="AM874" i="1" s="1"/>
  <c r="AL875" i="1"/>
  <c r="AL874" i="1" s="1"/>
  <c r="AK875" i="1"/>
  <c r="AK874" i="1" s="1"/>
  <c r="AG875" i="1"/>
  <c r="AG874" i="1" s="1"/>
  <c r="AC875" i="1"/>
  <c r="AC874" i="1" s="1"/>
  <c r="AB875" i="1"/>
  <c r="AB874" i="1" s="1"/>
  <c r="AA875" i="1"/>
  <c r="AA874" i="1" s="1"/>
  <c r="W875" i="1"/>
  <c r="W874" i="1" s="1"/>
  <c r="V875" i="1"/>
  <c r="V874" i="1" s="1"/>
  <c r="U875" i="1"/>
  <c r="U874" i="1" s="1"/>
  <c r="Q875" i="1"/>
  <c r="Q874" i="1" s="1"/>
  <c r="P875" i="1"/>
  <c r="P874" i="1" s="1"/>
  <c r="O875" i="1"/>
  <c r="O874" i="1" s="1"/>
  <c r="K875" i="1"/>
  <c r="J875" i="1"/>
  <c r="J874" i="1" s="1"/>
  <c r="I875" i="1"/>
  <c r="I874" i="1" s="1"/>
  <c r="H875" i="1"/>
  <c r="H874" i="1" s="1"/>
  <c r="G875" i="1"/>
  <c r="F875" i="1"/>
  <c r="F874" i="1" s="1"/>
  <c r="AX874" i="1"/>
  <c r="AW874" i="1"/>
  <c r="AS874" i="1"/>
  <c r="AR874" i="1"/>
  <c r="N873" i="1"/>
  <c r="T873" i="1" s="1"/>
  <c r="Z873" i="1" s="1"/>
  <c r="AF873" i="1" s="1"/>
  <c r="AJ873" i="1" s="1"/>
  <c r="AP873" i="1" s="1"/>
  <c r="AV873" i="1" s="1"/>
  <c r="BF873" i="1" s="1"/>
  <c r="BH873" i="1" s="1"/>
  <c r="M873" i="1"/>
  <c r="S873" i="1" s="1"/>
  <c r="Y873" i="1" s="1"/>
  <c r="AE873" i="1" s="1"/>
  <c r="AI873" i="1" s="1"/>
  <c r="AO873" i="1" s="1"/>
  <c r="AU873" i="1" s="1"/>
  <c r="BC873" i="1" s="1"/>
  <c r="BE873" i="1" s="1"/>
  <c r="L873" i="1"/>
  <c r="R873" i="1" s="1"/>
  <c r="X873" i="1" s="1"/>
  <c r="AD873" i="1" s="1"/>
  <c r="AH873" i="1" s="1"/>
  <c r="AN873" i="1" s="1"/>
  <c r="AT873" i="1" s="1"/>
  <c r="AZ873" i="1" s="1"/>
  <c r="BB873" i="1" s="1"/>
  <c r="BI872" i="1"/>
  <c r="BI871" i="1" s="1"/>
  <c r="AY872" i="1"/>
  <c r="AY871" i="1" s="1"/>
  <c r="AX872" i="1"/>
  <c r="AW872" i="1"/>
  <c r="AS872" i="1"/>
  <c r="AR872" i="1"/>
  <c r="AQ872" i="1"/>
  <c r="AQ871" i="1" s="1"/>
  <c r="AM872" i="1"/>
  <c r="AM871" i="1" s="1"/>
  <c r="AL872" i="1"/>
  <c r="AL871" i="1" s="1"/>
  <c r="AK872" i="1"/>
  <c r="AK871" i="1" s="1"/>
  <c r="AG872" i="1"/>
  <c r="AG871" i="1" s="1"/>
  <c r="AC872" i="1"/>
  <c r="AC871" i="1" s="1"/>
  <c r="AB872" i="1"/>
  <c r="AB871" i="1" s="1"/>
  <c r="AA872" i="1"/>
  <c r="AA871" i="1" s="1"/>
  <c r="W872" i="1"/>
  <c r="W871" i="1" s="1"/>
  <c r="V872" i="1"/>
  <c r="V871" i="1" s="1"/>
  <c r="U872" i="1"/>
  <c r="U871" i="1" s="1"/>
  <c r="Q872" i="1"/>
  <c r="Q871" i="1" s="1"/>
  <c r="P872" i="1"/>
  <c r="P871" i="1" s="1"/>
  <c r="O872" i="1"/>
  <c r="O871" i="1" s="1"/>
  <c r="K872" i="1"/>
  <c r="K871" i="1" s="1"/>
  <c r="J872" i="1"/>
  <c r="J871" i="1" s="1"/>
  <c r="I872" i="1"/>
  <c r="I871" i="1" s="1"/>
  <c r="H872" i="1"/>
  <c r="G872" i="1"/>
  <c r="F872" i="1"/>
  <c r="F871" i="1" s="1"/>
  <c r="AX871" i="1"/>
  <c r="AW871" i="1"/>
  <c r="AS871" i="1"/>
  <c r="AR871" i="1"/>
  <c r="N870" i="1"/>
  <c r="T870" i="1" s="1"/>
  <c r="Z870" i="1" s="1"/>
  <c r="AF870" i="1" s="1"/>
  <c r="AJ870" i="1" s="1"/>
  <c r="AP870" i="1" s="1"/>
  <c r="AV870" i="1" s="1"/>
  <c r="BF870" i="1" s="1"/>
  <c r="BH870" i="1" s="1"/>
  <c r="M870" i="1"/>
  <c r="S870" i="1" s="1"/>
  <c r="Y870" i="1" s="1"/>
  <c r="AE870" i="1" s="1"/>
  <c r="AI870" i="1" s="1"/>
  <c r="AO870" i="1" s="1"/>
  <c r="AU870" i="1" s="1"/>
  <c r="BC870" i="1" s="1"/>
  <c r="BE870" i="1" s="1"/>
  <c r="L870" i="1"/>
  <c r="R870" i="1" s="1"/>
  <c r="X870" i="1" s="1"/>
  <c r="AD870" i="1" s="1"/>
  <c r="AH870" i="1" s="1"/>
  <c r="AN870" i="1" s="1"/>
  <c r="AT870" i="1" s="1"/>
  <c r="AZ870" i="1" s="1"/>
  <c r="BB870" i="1" s="1"/>
  <c r="BI869" i="1"/>
  <c r="BI868" i="1" s="1"/>
  <c r="AY869" i="1"/>
  <c r="AY868" i="1" s="1"/>
  <c r="AX869" i="1"/>
  <c r="AW869" i="1"/>
  <c r="AS869" i="1"/>
  <c r="AR869" i="1"/>
  <c r="AQ869" i="1"/>
  <c r="AQ868" i="1" s="1"/>
  <c r="AM869" i="1"/>
  <c r="AM868" i="1" s="1"/>
  <c r="AL869" i="1"/>
  <c r="AL868" i="1" s="1"/>
  <c r="AK869" i="1"/>
  <c r="AK868" i="1" s="1"/>
  <c r="AG869" i="1"/>
  <c r="AC869" i="1"/>
  <c r="AB869" i="1"/>
  <c r="AB868" i="1" s="1"/>
  <c r="AA869" i="1"/>
  <c r="AA868" i="1" s="1"/>
  <c r="W869" i="1"/>
  <c r="W868" i="1" s="1"/>
  <c r="V869" i="1"/>
  <c r="V868" i="1" s="1"/>
  <c r="U869" i="1"/>
  <c r="U868" i="1" s="1"/>
  <c r="Q869" i="1"/>
  <c r="Q868" i="1" s="1"/>
  <c r="P869" i="1"/>
  <c r="P868" i="1" s="1"/>
  <c r="O869" i="1"/>
  <c r="O868" i="1" s="1"/>
  <c r="K869" i="1"/>
  <c r="K868" i="1" s="1"/>
  <c r="J869" i="1"/>
  <c r="J868" i="1" s="1"/>
  <c r="I869" i="1"/>
  <c r="I868" i="1" s="1"/>
  <c r="H869" i="1"/>
  <c r="H868" i="1" s="1"/>
  <c r="G869" i="1"/>
  <c r="F869" i="1"/>
  <c r="AX868" i="1"/>
  <c r="AW868" i="1"/>
  <c r="AS868" i="1"/>
  <c r="AR868" i="1"/>
  <c r="AG868" i="1"/>
  <c r="AC868" i="1"/>
  <c r="N867" i="1"/>
  <c r="T867" i="1" s="1"/>
  <c r="Z867" i="1" s="1"/>
  <c r="AF867" i="1" s="1"/>
  <c r="AJ867" i="1" s="1"/>
  <c r="AP867" i="1" s="1"/>
  <c r="AV867" i="1" s="1"/>
  <c r="BF867" i="1" s="1"/>
  <c r="BH867" i="1" s="1"/>
  <c r="M867" i="1"/>
  <c r="S867" i="1" s="1"/>
  <c r="Y867" i="1" s="1"/>
  <c r="AE867" i="1" s="1"/>
  <c r="AI867" i="1" s="1"/>
  <c r="AO867" i="1" s="1"/>
  <c r="AU867" i="1" s="1"/>
  <c r="BC867" i="1" s="1"/>
  <c r="BE867" i="1" s="1"/>
  <c r="L867" i="1"/>
  <c r="R867" i="1" s="1"/>
  <c r="X867" i="1" s="1"/>
  <c r="AD867" i="1" s="1"/>
  <c r="AH867" i="1" s="1"/>
  <c r="AN867" i="1" s="1"/>
  <c r="AT867" i="1" s="1"/>
  <c r="AZ867" i="1" s="1"/>
  <c r="BB867" i="1" s="1"/>
  <c r="BI866" i="1"/>
  <c r="BI865" i="1" s="1"/>
  <c r="AY866" i="1"/>
  <c r="AY865" i="1" s="1"/>
  <c r="AX866" i="1"/>
  <c r="AW866" i="1"/>
  <c r="AS866" i="1"/>
  <c r="AR866" i="1"/>
  <c r="AQ866" i="1"/>
  <c r="AQ865" i="1" s="1"/>
  <c r="AM866" i="1"/>
  <c r="AM865" i="1" s="1"/>
  <c r="AL866" i="1"/>
  <c r="AL865" i="1" s="1"/>
  <c r="AK866" i="1"/>
  <c r="AK865" i="1" s="1"/>
  <c r="AG866" i="1"/>
  <c r="AG865" i="1" s="1"/>
  <c r="AC866" i="1"/>
  <c r="AC865" i="1" s="1"/>
  <c r="AB866" i="1"/>
  <c r="AB865" i="1" s="1"/>
  <c r="AA866" i="1"/>
  <c r="AA865" i="1" s="1"/>
  <c r="W866" i="1"/>
  <c r="W865" i="1" s="1"/>
  <c r="V866" i="1"/>
  <c r="V865" i="1" s="1"/>
  <c r="U866" i="1"/>
  <c r="U865" i="1" s="1"/>
  <c r="Q866" i="1"/>
  <c r="Q865" i="1" s="1"/>
  <c r="P866" i="1"/>
  <c r="P865" i="1" s="1"/>
  <c r="O866" i="1"/>
  <c r="O865" i="1" s="1"/>
  <c r="K866" i="1"/>
  <c r="K865" i="1" s="1"/>
  <c r="J866" i="1"/>
  <c r="J865" i="1" s="1"/>
  <c r="I866" i="1"/>
  <c r="I865" i="1" s="1"/>
  <c r="H866" i="1"/>
  <c r="H865" i="1" s="1"/>
  <c r="G866" i="1"/>
  <c r="F866" i="1"/>
  <c r="AX865" i="1"/>
  <c r="AW865" i="1"/>
  <c r="AS865" i="1"/>
  <c r="AR865" i="1"/>
  <c r="N864" i="1"/>
  <c r="T864" i="1" s="1"/>
  <c r="Z864" i="1" s="1"/>
  <c r="AF864" i="1" s="1"/>
  <c r="AJ864" i="1" s="1"/>
  <c r="AP864" i="1" s="1"/>
  <c r="AV864" i="1" s="1"/>
  <c r="BF864" i="1" s="1"/>
  <c r="BH864" i="1" s="1"/>
  <c r="M864" i="1"/>
  <c r="S864" i="1" s="1"/>
  <c r="Y864" i="1" s="1"/>
  <c r="AE864" i="1" s="1"/>
  <c r="AI864" i="1" s="1"/>
  <c r="AO864" i="1" s="1"/>
  <c r="AU864" i="1" s="1"/>
  <c r="BC864" i="1" s="1"/>
  <c r="BE864" i="1" s="1"/>
  <c r="L864" i="1"/>
  <c r="R864" i="1" s="1"/>
  <c r="X864" i="1" s="1"/>
  <c r="AD864" i="1" s="1"/>
  <c r="AH864" i="1" s="1"/>
  <c r="AN864" i="1" s="1"/>
  <c r="AT864" i="1" s="1"/>
  <c r="AZ864" i="1" s="1"/>
  <c r="BB864" i="1" s="1"/>
  <c r="BI863" i="1"/>
  <c r="BI862" i="1" s="1"/>
  <c r="AY863" i="1"/>
  <c r="AY862" i="1" s="1"/>
  <c r="AX863" i="1"/>
  <c r="AX862" i="1" s="1"/>
  <c r="AW863" i="1"/>
  <c r="AW862" i="1" s="1"/>
  <c r="AS863" i="1"/>
  <c r="AS862" i="1" s="1"/>
  <c r="AR863" i="1"/>
  <c r="AR862" i="1" s="1"/>
  <c r="AQ863" i="1"/>
  <c r="AQ862" i="1" s="1"/>
  <c r="AM863" i="1"/>
  <c r="AM862" i="1" s="1"/>
  <c r="AL863" i="1"/>
  <c r="AL862" i="1" s="1"/>
  <c r="AK863" i="1"/>
  <c r="AK862" i="1" s="1"/>
  <c r="AG863" i="1"/>
  <c r="AG862" i="1" s="1"/>
  <c r="AC863" i="1"/>
  <c r="AC862" i="1" s="1"/>
  <c r="AB863" i="1"/>
  <c r="AB862" i="1" s="1"/>
  <c r="AA863" i="1"/>
  <c r="AA862" i="1" s="1"/>
  <c r="W863" i="1"/>
  <c r="W862" i="1" s="1"/>
  <c r="V863" i="1"/>
  <c r="V862" i="1" s="1"/>
  <c r="U863" i="1"/>
  <c r="U862" i="1" s="1"/>
  <c r="Q863" i="1"/>
  <c r="Q862" i="1" s="1"/>
  <c r="P863" i="1"/>
  <c r="P862" i="1" s="1"/>
  <c r="O863" i="1"/>
  <c r="O862" i="1" s="1"/>
  <c r="K863" i="1"/>
  <c r="K862" i="1" s="1"/>
  <c r="J863" i="1"/>
  <c r="J862" i="1" s="1"/>
  <c r="I863" i="1"/>
  <c r="I862" i="1" s="1"/>
  <c r="H863" i="1"/>
  <c r="G863" i="1"/>
  <c r="F863" i="1"/>
  <c r="F862" i="1" s="1"/>
  <c r="AM861" i="1"/>
  <c r="AL861" i="1"/>
  <c r="N861" i="1"/>
  <c r="T861" i="1" s="1"/>
  <c r="Z861" i="1" s="1"/>
  <c r="AF861" i="1" s="1"/>
  <c r="AJ861" i="1" s="1"/>
  <c r="AP861" i="1" s="1"/>
  <c r="AV861" i="1" s="1"/>
  <c r="BF861" i="1" s="1"/>
  <c r="BH861" i="1" s="1"/>
  <c r="M861" i="1"/>
  <c r="S861" i="1" s="1"/>
  <c r="Y861" i="1" s="1"/>
  <c r="AE861" i="1" s="1"/>
  <c r="AI861" i="1" s="1"/>
  <c r="AO861" i="1" s="1"/>
  <c r="AU861" i="1" s="1"/>
  <c r="BC861" i="1" s="1"/>
  <c r="BE861" i="1" s="1"/>
  <c r="L861" i="1"/>
  <c r="R861" i="1" s="1"/>
  <c r="X861" i="1" s="1"/>
  <c r="AD861" i="1" s="1"/>
  <c r="AH861" i="1" s="1"/>
  <c r="AN861" i="1" s="1"/>
  <c r="AT861" i="1" s="1"/>
  <c r="AZ861" i="1" s="1"/>
  <c r="BB861" i="1" s="1"/>
  <c r="BI860" i="1"/>
  <c r="BI859" i="1" s="1"/>
  <c r="AY860" i="1"/>
  <c r="AY859" i="1" s="1"/>
  <c r="AX860" i="1"/>
  <c r="AX859" i="1" s="1"/>
  <c r="AW860" i="1"/>
  <c r="AW859" i="1" s="1"/>
  <c r="AS860" i="1"/>
  <c r="AS859" i="1" s="1"/>
  <c r="AR860" i="1"/>
  <c r="AR859" i="1" s="1"/>
  <c r="AQ860" i="1"/>
  <c r="AQ859" i="1" s="1"/>
  <c r="AM860" i="1"/>
  <c r="AM859" i="1" s="1"/>
  <c r="AL860" i="1"/>
  <c r="AL859" i="1" s="1"/>
  <c r="AK860" i="1"/>
  <c r="AK859" i="1" s="1"/>
  <c r="AG860" i="1"/>
  <c r="AG859" i="1" s="1"/>
  <c r="AC860" i="1"/>
  <c r="AC859" i="1" s="1"/>
  <c r="AB860" i="1"/>
  <c r="AB859" i="1" s="1"/>
  <c r="AA860" i="1"/>
  <c r="AA859" i="1" s="1"/>
  <c r="W860" i="1"/>
  <c r="W859" i="1" s="1"/>
  <c r="V860" i="1"/>
  <c r="V859" i="1" s="1"/>
  <c r="U860" i="1"/>
  <c r="U859" i="1" s="1"/>
  <c r="Q860" i="1"/>
  <c r="Q859" i="1" s="1"/>
  <c r="P860" i="1"/>
  <c r="P859" i="1" s="1"/>
  <c r="O860" i="1"/>
  <c r="O859" i="1" s="1"/>
  <c r="K860" i="1"/>
  <c r="K859" i="1" s="1"/>
  <c r="J860" i="1"/>
  <c r="J859" i="1" s="1"/>
  <c r="I860" i="1"/>
  <c r="I859" i="1" s="1"/>
  <c r="H860" i="1"/>
  <c r="H859" i="1" s="1"/>
  <c r="G860" i="1"/>
  <c r="G859" i="1" s="1"/>
  <c r="F860" i="1"/>
  <c r="AF856" i="1"/>
  <c r="AJ856" i="1" s="1"/>
  <c r="AP856" i="1" s="1"/>
  <c r="AV856" i="1" s="1"/>
  <c r="BF856" i="1" s="1"/>
  <c r="BH856" i="1" s="1"/>
  <c r="AE856" i="1"/>
  <c r="AI856" i="1" s="1"/>
  <c r="AO856" i="1" s="1"/>
  <c r="AU856" i="1" s="1"/>
  <c r="BC856" i="1" s="1"/>
  <c r="BE856" i="1" s="1"/>
  <c r="AD856" i="1"/>
  <c r="AH856" i="1" s="1"/>
  <c r="AN856" i="1" s="1"/>
  <c r="AT856" i="1" s="1"/>
  <c r="AZ856" i="1" s="1"/>
  <c r="BB856" i="1" s="1"/>
  <c r="BI855" i="1"/>
  <c r="AY855" i="1"/>
  <c r="AX855" i="1"/>
  <c r="AW855" i="1"/>
  <c r="AS855" i="1"/>
  <c r="AR855" i="1"/>
  <c r="AQ855" i="1"/>
  <c r="AM855" i="1"/>
  <c r="AL855" i="1"/>
  <c r="AK855" i="1"/>
  <c r="AG855" i="1"/>
  <c r="AC855" i="1"/>
  <c r="AF855" i="1" s="1"/>
  <c r="AJ855" i="1" s="1"/>
  <c r="AP855" i="1" s="1"/>
  <c r="AB855" i="1"/>
  <c r="AE855" i="1" s="1"/>
  <c r="AI855" i="1" s="1"/>
  <c r="AA855" i="1"/>
  <c r="AD855" i="1" s="1"/>
  <c r="O854" i="1"/>
  <c r="N854" i="1"/>
  <c r="T854" i="1" s="1"/>
  <c r="Z854" i="1" s="1"/>
  <c r="AF854" i="1" s="1"/>
  <c r="AJ854" i="1" s="1"/>
  <c r="AP854" i="1" s="1"/>
  <c r="AV854" i="1" s="1"/>
  <c r="BF854" i="1" s="1"/>
  <c r="BH854" i="1" s="1"/>
  <c r="M854" i="1"/>
  <c r="S854" i="1" s="1"/>
  <c r="Y854" i="1" s="1"/>
  <c r="AE854" i="1" s="1"/>
  <c r="AI854" i="1" s="1"/>
  <c r="AO854" i="1" s="1"/>
  <c r="AU854" i="1" s="1"/>
  <c r="BC854" i="1" s="1"/>
  <c r="BE854" i="1" s="1"/>
  <c r="L854" i="1"/>
  <c r="R854" i="1" s="1"/>
  <c r="X854" i="1" s="1"/>
  <c r="AD854" i="1" s="1"/>
  <c r="AH854" i="1" s="1"/>
  <c r="AN854" i="1" s="1"/>
  <c r="AT854" i="1" s="1"/>
  <c r="AZ854" i="1" s="1"/>
  <c r="BB854" i="1" s="1"/>
  <c r="BI853" i="1"/>
  <c r="BI852" i="1" s="1"/>
  <c r="AY853" i="1"/>
  <c r="AY852" i="1" s="1"/>
  <c r="AX853" i="1"/>
  <c r="AX852" i="1" s="1"/>
  <c r="AW853" i="1"/>
  <c r="AW852" i="1" s="1"/>
  <c r="AS853" i="1"/>
  <c r="AS852" i="1" s="1"/>
  <c r="AR853" i="1"/>
  <c r="AR852" i="1" s="1"/>
  <c r="AQ853" i="1"/>
  <c r="AQ852" i="1" s="1"/>
  <c r="AM853" i="1"/>
  <c r="AM852" i="1" s="1"/>
  <c r="AL853" i="1"/>
  <c r="AL852" i="1" s="1"/>
  <c r="AK853" i="1"/>
  <c r="AK852" i="1" s="1"/>
  <c r="AG853" i="1"/>
  <c r="AC853" i="1"/>
  <c r="AB853" i="1"/>
  <c r="AA853" i="1"/>
  <c r="W853" i="1"/>
  <c r="W852" i="1" s="1"/>
  <c r="V853" i="1"/>
  <c r="V852" i="1" s="1"/>
  <c r="U853" i="1"/>
  <c r="U852" i="1" s="1"/>
  <c r="Q853" i="1"/>
  <c r="Q852" i="1" s="1"/>
  <c r="P853" i="1"/>
  <c r="P852" i="1" s="1"/>
  <c r="O853" i="1"/>
  <c r="O852" i="1" s="1"/>
  <c r="K853" i="1"/>
  <c r="K852" i="1" s="1"/>
  <c r="J853" i="1"/>
  <c r="J852" i="1" s="1"/>
  <c r="I853" i="1"/>
  <c r="I852" i="1" s="1"/>
  <c r="H853" i="1"/>
  <c r="H852" i="1" s="1"/>
  <c r="G853" i="1"/>
  <c r="F853" i="1"/>
  <c r="AG852" i="1"/>
  <c r="N851" i="1"/>
  <c r="T851" i="1" s="1"/>
  <c r="Z851" i="1" s="1"/>
  <c r="AF851" i="1" s="1"/>
  <c r="AJ851" i="1" s="1"/>
  <c r="AP851" i="1" s="1"/>
  <c r="AV851" i="1" s="1"/>
  <c r="BF851" i="1" s="1"/>
  <c r="BH851" i="1" s="1"/>
  <c r="M851" i="1"/>
  <c r="S851" i="1" s="1"/>
  <c r="Y851" i="1" s="1"/>
  <c r="AE851" i="1" s="1"/>
  <c r="AI851" i="1" s="1"/>
  <c r="AO851" i="1" s="1"/>
  <c r="AU851" i="1" s="1"/>
  <c r="BC851" i="1" s="1"/>
  <c r="BE851" i="1" s="1"/>
  <c r="L851" i="1"/>
  <c r="R851" i="1" s="1"/>
  <c r="X851" i="1" s="1"/>
  <c r="AD851" i="1" s="1"/>
  <c r="AH851" i="1" s="1"/>
  <c r="AN851" i="1" s="1"/>
  <c r="AT851" i="1" s="1"/>
  <c r="AZ851" i="1" s="1"/>
  <c r="BB851" i="1" s="1"/>
  <c r="BI850" i="1"/>
  <c r="BI849" i="1" s="1"/>
  <c r="AY850" i="1"/>
  <c r="AY849" i="1" s="1"/>
  <c r="AX850" i="1"/>
  <c r="AX849" i="1" s="1"/>
  <c r="AW850" i="1"/>
  <c r="AW849" i="1" s="1"/>
  <c r="AS850" i="1"/>
  <c r="AS849" i="1" s="1"/>
  <c r="AR850" i="1"/>
  <c r="AR849" i="1" s="1"/>
  <c r="AQ850" i="1"/>
  <c r="AQ849" i="1" s="1"/>
  <c r="AM850" i="1"/>
  <c r="AM849" i="1" s="1"/>
  <c r="AL850" i="1"/>
  <c r="AL849" i="1" s="1"/>
  <c r="AK850" i="1"/>
  <c r="AK849" i="1" s="1"/>
  <c r="AG850" i="1"/>
  <c r="AG849" i="1" s="1"/>
  <c r="AC850" i="1"/>
  <c r="AC849" i="1" s="1"/>
  <c r="AB850" i="1"/>
  <c r="AB849" i="1" s="1"/>
  <c r="AA850" i="1"/>
  <c r="AA849" i="1" s="1"/>
  <c r="W850" i="1"/>
  <c r="W849" i="1" s="1"/>
  <c r="V850" i="1"/>
  <c r="V849" i="1" s="1"/>
  <c r="U850" i="1"/>
  <c r="U849" i="1" s="1"/>
  <c r="Q850" i="1"/>
  <c r="Q849" i="1" s="1"/>
  <c r="P850" i="1"/>
  <c r="P849" i="1" s="1"/>
  <c r="O850" i="1"/>
  <c r="O849" i="1" s="1"/>
  <c r="K850" i="1"/>
  <c r="K849" i="1" s="1"/>
  <c r="J850" i="1"/>
  <c r="J849" i="1" s="1"/>
  <c r="I850" i="1"/>
  <c r="I849" i="1" s="1"/>
  <c r="H850" i="1"/>
  <c r="G850" i="1"/>
  <c r="F850" i="1"/>
  <c r="N848" i="1"/>
  <c r="T848" i="1" s="1"/>
  <c r="Z848" i="1" s="1"/>
  <c r="AF848" i="1" s="1"/>
  <c r="AJ848" i="1" s="1"/>
  <c r="AP848" i="1" s="1"/>
  <c r="AV848" i="1" s="1"/>
  <c r="BF848" i="1" s="1"/>
  <c r="BH848" i="1" s="1"/>
  <c r="M848" i="1"/>
  <c r="S848" i="1" s="1"/>
  <c r="Y848" i="1" s="1"/>
  <c r="AE848" i="1" s="1"/>
  <c r="AI848" i="1" s="1"/>
  <c r="AO848" i="1" s="1"/>
  <c r="AU848" i="1" s="1"/>
  <c r="BC848" i="1" s="1"/>
  <c r="BE848" i="1" s="1"/>
  <c r="L848" i="1"/>
  <c r="R848" i="1" s="1"/>
  <c r="X848" i="1" s="1"/>
  <c r="AD848" i="1" s="1"/>
  <c r="AH848" i="1" s="1"/>
  <c r="AN848" i="1" s="1"/>
  <c r="AT848" i="1" s="1"/>
  <c r="AZ848" i="1" s="1"/>
  <c r="BB848" i="1" s="1"/>
  <c r="BI847" i="1"/>
  <c r="BI846" i="1" s="1"/>
  <c r="AY847" i="1"/>
  <c r="AY846" i="1" s="1"/>
  <c r="AX847" i="1"/>
  <c r="AX846" i="1" s="1"/>
  <c r="AW847" i="1"/>
  <c r="AW846" i="1" s="1"/>
  <c r="AS847" i="1"/>
  <c r="AS846" i="1" s="1"/>
  <c r="AR847" i="1"/>
  <c r="AR846" i="1" s="1"/>
  <c r="AQ847" i="1"/>
  <c r="AQ846" i="1" s="1"/>
  <c r="AM847" i="1"/>
  <c r="AM846" i="1" s="1"/>
  <c r="AL847" i="1"/>
  <c r="AL846" i="1" s="1"/>
  <c r="AK847" i="1"/>
  <c r="AK846" i="1" s="1"/>
  <c r="AG847" i="1"/>
  <c r="AC847" i="1"/>
  <c r="AC846" i="1" s="1"/>
  <c r="AB847" i="1"/>
  <c r="AB846" i="1" s="1"/>
  <c r="AA847" i="1"/>
  <c r="AA846" i="1" s="1"/>
  <c r="W847" i="1"/>
  <c r="W846" i="1" s="1"/>
  <c r="V847" i="1"/>
  <c r="V846" i="1" s="1"/>
  <c r="U847" i="1"/>
  <c r="U846" i="1" s="1"/>
  <c r="Q847" i="1"/>
  <c r="Q846" i="1" s="1"/>
  <c r="P847" i="1"/>
  <c r="P846" i="1" s="1"/>
  <c r="O847" i="1"/>
  <c r="O846" i="1" s="1"/>
  <c r="K847" i="1"/>
  <c r="K846" i="1" s="1"/>
  <c r="J847" i="1"/>
  <c r="J846" i="1" s="1"/>
  <c r="I847" i="1"/>
  <c r="I846" i="1" s="1"/>
  <c r="H847" i="1"/>
  <c r="G847" i="1"/>
  <c r="F847" i="1"/>
  <c r="AG846" i="1"/>
  <c r="N845" i="1"/>
  <c r="T845" i="1" s="1"/>
  <c r="Z845" i="1" s="1"/>
  <c r="AF845" i="1" s="1"/>
  <c r="AJ845" i="1" s="1"/>
  <c r="AP845" i="1" s="1"/>
  <c r="AV845" i="1" s="1"/>
  <c r="BF845" i="1" s="1"/>
  <c r="BH845" i="1" s="1"/>
  <c r="M845" i="1"/>
  <c r="S845" i="1" s="1"/>
  <c r="Y845" i="1" s="1"/>
  <c r="AE845" i="1" s="1"/>
  <c r="AI845" i="1" s="1"/>
  <c r="AO845" i="1" s="1"/>
  <c r="AU845" i="1" s="1"/>
  <c r="BC845" i="1" s="1"/>
  <c r="BE845" i="1" s="1"/>
  <c r="L845" i="1"/>
  <c r="R845" i="1" s="1"/>
  <c r="X845" i="1" s="1"/>
  <c r="AD845" i="1" s="1"/>
  <c r="AH845" i="1" s="1"/>
  <c r="AN845" i="1" s="1"/>
  <c r="AT845" i="1" s="1"/>
  <c r="AZ845" i="1" s="1"/>
  <c r="BB845" i="1" s="1"/>
  <c r="BI844" i="1"/>
  <c r="BI843" i="1" s="1"/>
  <c r="AY844" i="1"/>
  <c r="AY843" i="1" s="1"/>
  <c r="AX844" i="1"/>
  <c r="AX843" i="1" s="1"/>
  <c r="AW844" i="1"/>
  <c r="AW843" i="1" s="1"/>
  <c r="AS844" i="1"/>
  <c r="AS843" i="1" s="1"/>
  <c r="AR844" i="1"/>
  <c r="AR843" i="1" s="1"/>
  <c r="AQ844" i="1"/>
  <c r="AQ843" i="1" s="1"/>
  <c r="AM844" i="1"/>
  <c r="AM843" i="1" s="1"/>
  <c r="AL844" i="1"/>
  <c r="AL843" i="1" s="1"/>
  <c r="AK844" i="1"/>
  <c r="AK843" i="1" s="1"/>
  <c r="AG844" i="1"/>
  <c r="AC844" i="1"/>
  <c r="AC843" i="1" s="1"/>
  <c r="AB844" i="1"/>
  <c r="AB843" i="1" s="1"/>
  <c r="AA844" i="1"/>
  <c r="AA843" i="1" s="1"/>
  <c r="W844" i="1"/>
  <c r="W843" i="1" s="1"/>
  <c r="V844" i="1"/>
  <c r="V843" i="1" s="1"/>
  <c r="U844" i="1"/>
  <c r="U843" i="1" s="1"/>
  <c r="Q844" i="1"/>
  <c r="Q843" i="1" s="1"/>
  <c r="P844" i="1"/>
  <c r="P843" i="1" s="1"/>
  <c r="O844" i="1"/>
  <c r="O843" i="1" s="1"/>
  <c r="K844" i="1"/>
  <c r="K843" i="1" s="1"/>
  <c r="J844" i="1"/>
  <c r="J843" i="1" s="1"/>
  <c r="I844" i="1"/>
  <c r="I843" i="1" s="1"/>
  <c r="H844" i="1"/>
  <c r="H843" i="1" s="1"/>
  <c r="G844" i="1"/>
  <c r="F844" i="1"/>
  <c r="AG843" i="1"/>
  <c r="O841" i="1"/>
  <c r="N841" i="1"/>
  <c r="T841" i="1" s="1"/>
  <c r="Z841" i="1" s="1"/>
  <c r="AF841" i="1" s="1"/>
  <c r="AJ841" i="1" s="1"/>
  <c r="AP841" i="1" s="1"/>
  <c r="AV841" i="1" s="1"/>
  <c r="BF841" i="1" s="1"/>
  <c r="BH841" i="1" s="1"/>
  <c r="M841" i="1"/>
  <c r="S841" i="1" s="1"/>
  <c r="Y841" i="1" s="1"/>
  <c r="AE841" i="1" s="1"/>
  <c r="AI841" i="1" s="1"/>
  <c r="AO841" i="1" s="1"/>
  <c r="AU841" i="1" s="1"/>
  <c r="BC841" i="1" s="1"/>
  <c r="BE841" i="1" s="1"/>
  <c r="L841" i="1"/>
  <c r="BI840" i="1"/>
  <c r="AY840" i="1"/>
  <c r="AX840" i="1"/>
  <c r="AW840" i="1"/>
  <c r="AS840" i="1"/>
  <c r="AR840" i="1"/>
  <c r="AQ840" i="1"/>
  <c r="AM840" i="1"/>
  <c r="AL840" i="1"/>
  <c r="AK840" i="1"/>
  <c r="AG840" i="1"/>
  <c r="AC840" i="1"/>
  <c r="AB840" i="1"/>
  <c r="AA840" i="1"/>
  <c r="W840" i="1"/>
  <c r="V840" i="1"/>
  <c r="U840" i="1"/>
  <c r="Q840" i="1"/>
  <c r="P840" i="1"/>
  <c r="O840" i="1"/>
  <c r="K840" i="1"/>
  <c r="J840" i="1"/>
  <c r="I840" i="1"/>
  <c r="H840" i="1"/>
  <c r="G840" i="1"/>
  <c r="F840" i="1"/>
  <c r="N839" i="1"/>
  <c r="T839" i="1" s="1"/>
  <c r="Z839" i="1" s="1"/>
  <c r="AF839" i="1" s="1"/>
  <c r="AJ839" i="1" s="1"/>
  <c r="AP839" i="1" s="1"/>
  <c r="AV839" i="1" s="1"/>
  <c r="BF839" i="1" s="1"/>
  <c r="BH839" i="1" s="1"/>
  <c r="M839" i="1"/>
  <c r="S839" i="1" s="1"/>
  <c r="Y839" i="1" s="1"/>
  <c r="AE839" i="1" s="1"/>
  <c r="AI839" i="1" s="1"/>
  <c r="AO839" i="1" s="1"/>
  <c r="AU839" i="1" s="1"/>
  <c r="BC839" i="1" s="1"/>
  <c r="BE839" i="1" s="1"/>
  <c r="L839" i="1"/>
  <c r="R839" i="1" s="1"/>
  <c r="X839" i="1" s="1"/>
  <c r="AD839" i="1" s="1"/>
  <c r="AH839" i="1" s="1"/>
  <c r="AN839" i="1" s="1"/>
  <c r="AT839" i="1" s="1"/>
  <c r="AZ839" i="1" s="1"/>
  <c r="BB839" i="1" s="1"/>
  <c r="BI838" i="1"/>
  <c r="AY838" i="1"/>
  <c r="AX838" i="1"/>
  <c r="AW838" i="1"/>
  <c r="AS838" i="1"/>
  <c r="AR838" i="1"/>
  <c r="AQ838" i="1"/>
  <c r="AM838" i="1"/>
  <c r="AL838" i="1"/>
  <c r="AK838" i="1"/>
  <c r="AG838" i="1"/>
  <c r="AC838" i="1"/>
  <c r="AB838" i="1"/>
  <c r="AA838" i="1"/>
  <c r="W838" i="1"/>
  <c r="V838" i="1"/>
  <c r="U838" i="1"/>
  <c r="Q838" i="1"/>
  <c r="P838" i="1"/>
  <c r="O838" i="1"/>
  <c r="K838" i="1"/>
  <c r="J838" i="1"/>
  <c r="I838" i="1"/>
  <c r="H838" i="1"/>
  <c r="G838" i="1"/>
  <c r="F838" i="1"/>
  <c r="N834" i="1"/>
  <c r="T834" i="1" s="1"/>
  <c r="Z834" i="1" s="1"/>
  <c r="AF834" i="1" s="1"/>
  <c r="AJ834" i="1" s="1"/>
  <c r="AP834" i="1" s="1"/>
  <c r="AV834" i="1" s="1"/>
  <c r="BF834" i="1" s="1"/>
  <c r="BH834" i="1" s="1"/>
  <c r="M834" i="1"/>
  <c r="S834" i="1" s="1"/>
  <c r="Y834" i="1" s="1"/>
  <c r="AE834" i="1" s="1"/>
  <c r="AI834" i="1" s="1"/>
  <c r="AO834" i="1" s="1"/>
  <c r="AU834" i="1" s="1"/>
  <c r="BC834" i="1" s="1"/>
  <c r="BE834" i="1" s="1"/>
  <c r="L834" i="1"/>
  <c r="R834" i="1" s="1"/>
  <c r="X834" i="1" s="1"/>
  <c r="AD834" i="1" s="1"/>
  <c r="AH834" i="1" s="1"/>
  <c r="AN834" i="1" s="1"/>
  <c r="AT834" i="1" s="1"/>
  <c r="AZ834" i="1" s="1"/>
  <c r="BB834" i="1" s="1"/>
  <c r="BI833" i="1"/>
  <c r="BI832" i="1" s="1"/>
  <c r="AY833" i="1"/>
  <c r="AY832" i="1" s="1"/>
  <c r="AX833" i="1"/>
  <c r="AX832" i="1" s="1"/>
  <c r="AW833" i="1"/>
  <c r="AW832" i="1" s="1"/>
  <c r="AS833" i="1"/>
  <c r="AS832" i="1" s="1"/>
  <c r="AR833" i="1"/>
  <c r="AR832" i="1" s="1"/>
  <c r="AQ833" i="1"/>
  <c r="AQ832" i="1" s="1"/>
  <c r="AM833" i="1"/>
  <c r="AM832" i="1" s="1"/>
  <c r="AL833" i="1"/>
  <c r="AL832" i="1" s="1"/>
  <c r="AK833" i="1"/>
  <c r="AK832" i="1" s="1"/>
  <c r="AG833" i="1"/>
  <c r="AG832" i="1" s="1"/>
  <c r="AC833" i="1"/>
  <c r="AC832" i="1" s="1"/>
  <c r="AB833" i="1"/>
  <c r="AB832" i="1" s="1"/>
  <c r="AA833" i="1"/>
  <c r="AA832" i="1" s="1"/>
  <c r="W833" i="1"/>
  <c r="W832" i="1" s="1"/>
  <c r="V833" i="1"/>
  <c r="V832" i="1" s="1"/>
  <c r="U833" i="1"/>
  <c r="U832" i="1" s="1"/>
  <c r="Q833" i="1"/>
  <c r="Q832" i="1" s="1"/>
  <c r="P833" i="1"/>
  <c r="P832" i="1" s="1"/>
  <c r="O833" i="1"/>
  <c r="O832" i="1" s="1"/>
  <c r="K833" i="1"/>
  <c r="J833" i="1"/>
  <c r="J832" i="1" s="1"/>
  <c r="I833" i="1"/>
  <c r="I832" i="1" s="1"/>
  <c r="H833" i="1"/>
  <c r="H832" i="1" s="1"/>
  <c r="G833" i="1"/>
  <c r="F833" i="1"/>
  <c r="N831" i="1"/>
  <c r="T831" i="1" s="1"/>
  <c r="Z831" i="1" s="1"/>
  <c r="AF831" i="1" s="1"/>
  <c r="AJ831" i="1" s="1"/>
  <c r="AP831" i="1" s="1"/>
  <c r="AV831" i="1" s="1"/>
  <c r="BF831" i="1" s="1"/>
  <c r="BH831" i="1" s="1"/>
  <c r="M831" i="1"/>
  <c r="S831" i="1" s="1"/>
  <c r="Y831" i="1" s="1"/>
  <c r="AE831" i="1" s="1"/>
  <c r="AI831" i="1" s="1"/>
  <c r="AO831" i="1" s="1"/>
  <c r="AU831" i="1" s="1"/>
  <c r="BC831" i="1" s="1"/>
  <c r="BE831" i="1" s="1"/>
  <c r="L831" i="1"/>
  <c r="R831" i="1" s="1"/>
  <c r="X831" i="1" s="1"/>
  <c r="AD831" i="1" s="1"/>
  <c r="AH831" i="1" s="1"/>
  <c r="AN831" i="1" s="1"/>
  <c r="AT831" i="1" s="1"/>
  <c r="AZ831" i="1" s="1"/>
  <c r="BB831" i="1" s="1"/>
  <c r="BI830" i="1"/>
  <c r="BI829" i="1" s="1"/>
  <c r="AY830" i="1"/>
  <c r="AY829" i="1" s="1"/>
  <c r="AX830" i="1"/>
  <c r="AX829" i="1" s="1"/>
  <c r="AW830" i="1"/>
  <c r="AW829" i="1" s="1"/>
  <c r="AS830" i="1"/>
  <c r="AS829" i="1" s="1"/>
  <c r="AR830" i="1"/>
  <c r="AR829" i="1" s="1"/>
  <c r="AQ830" i="1"/>
  <c r="AQ829" i="1" s="1"/>
  <c r="AM830" i="1"/>
  <c r="AM829" i="1" s="1"/>
  <c r="AL830" i="1"/>
  <c r="AL829" i="1" s="1"/>
  <c r="AK830" i="1"/>
  <c r="AK829" i="1" s="1"/>
  <c r="AG830" i="1"/>
  <c r="AG829" i="1" s="1"/>
  <c r="AC830" i="1"/>
  <c r="AC829" i="1" s="1"/>
  <c r="AB830" i="1"/>
  <c r="AB829" i="1" s="1"/>
  <c r="AA830" i="1"/>
  <c r="AA829" i="1" s="1"/>
  <c r="W830" i="1"/>
  <c r="W829" i="1" s="1"/>
  <c r="V830" i="1"/>
  <c r="V829" i="1" s="1"/>
  <c r="U830" i="1"/>
  <c r="U829" i="1" s="1"/>
  <c r="Q830" i="1"/>
  <c r="Q829" i="1" s="1"/>
  <c r="P830" i="1"/>
  <c r="P829" i="1" s="1"/>
  <c r="O830" i="1"/>
  <c r="O829" i="1" s="1"/>
  <c r="K830" i="1"/>
  <c r="J830" i="1"/>
  <c r="J829" i="1" s="1"/>
  <c r="I830" i="1"/>
  <c r="I829" i="1" s="1"/>
  <c r="H830" i="1"/>
  <c r="H829" i="1" s="1"/>
  <c r="G830" i="1"/>
  <c r="F830" i="1"/>
  <c r="N827" i="1"/>
  <c r="T827" i="1" s="1"/>
  <c r="Z827" i="1" s="1"/>
  <c r="AF827" i="1" s="1"/>
  <c r="AJ827" i="1" s="1"/>
  <c r="AP827" i="1" s="1"/>
  <c r="AV827" i="1" s="1"/>
  <c r="BF827" i="1" s="1"/>
  <c r="BH827" i="1" s="1"/>
  <c r="M827" i="1"/>
  <c r="S827" i="1" s="1"/>
  <c r="Y827" i="1" s="1"/>
  <c r="AE827" i="1" s="1"/>
  <c r="AI827" i="1" s="1"/>
  <c r="AO827" i="1" s="1"/>
  <c r="AU827" i="1" s="1"/>
  <c r="BC827" i="1" s="1"/>
  <c r="BE827" i="1" s="1"/>
  <c r="L827" i="1"/>
  <c r="R827" i="1" s="1"/>
  <c r="X827" i="1" s="1"/>
  <c r="AD827" i="1" s="1"/>
  <c r="AH827" i="1" s="1"/>
  <c r="AN827" i="1" s="1"/>
  <c r="AT827" i="1" s="1"/>
  <c r="AZ827" i="1" s="1"/>
  <c r="BB827" i="1" s="1"/>
  <c r="BI826" i="1"/>
  <c r="BI825" i="1" s="1"/>
  <c r="BI824" i="1" s="1"/>
  <c r="AY826" i="1"/>
  <c r="AY825" i="1" s="1"/>
  <c r="AY824" i="1" s="1"/>
  <c r="AX826" i="1"/>
  <c r="AX825" i="1" s="1"/>
  <c r="AX824" i="1" s="1"/>
  <c r="AW826" i="1"/>
  <c r="AW825" i="1" s="1"/>
  <c r="AW824" i="1" s="1"/>
  <c r="AS826" i="1"/>
  <c r="AS825" i="1" s="1"/>
  <c r="AS824" i="1" s="1"/>
  <c r="AR826" i="1"/>
  <c r="AR825" i="1" s="1"/>
  <c r="AR824" i="1" s="1"/>
  <c r="AQ826" i="1"/>
  <c r="AQ825" i="1" s="1"/>
  <c r="AQ824" i="1" s="1"/>
  <c r="AM826" i="1"/>
  <c r="AM825" i="1" s="1"/>
  <c r="AM824" i="1" s="1"/>
  <c r="AL826" i="1"/>
  <c r="AL825" i="1" s="1"/>
  <c r="AL824" i="1" s="1"/>
  <c r="AK826" i="1"/>
  <c r="AK825" i="1" s="1"/>
  <c r="AK824" i="1" s="1"/>
  <c r="AG826" i="1"/>
  <c r="AG825" i="1" s="1"/>
  <c r="AG824" i="1" s="1"/>
  <c r="AC826" i="1"/>
  <c r="AC825" i="1" s="1"/>
  <c r="AC824" i="1" s="1"/>
  <c r="AB826" i="1"/>
  <c r="AB825" i="1" s="1"/>
  <c r="AB824" i="1" s="1"/>
  <c r="AA826" i="1"/>
  <c r="AA825" i="1" s="1"/>
  <c r="AA824" i="1" s="1"/>
  <c r="W826" i="1"/>
  <c r="W825" i="1" s="1"/>
  <c r="W824" i="1" s="1"/>
  <c r="V826" i="1"/>
  <c r="V825" i="1" s="1"/>
  <c r="V824" i="1" s="1"/>
  <c r="U826" i="1"/>
  <c r="U825" i="1" s="1"/>
  <c r="U824" i="1" s="1"/>
  <c r="Q826" i="1"/>
  <c r="Q825" i="1" s="1"/>
  <c r="Q824" i="1" s="1"/>
  <c r="P826" i="1"/>
  <c r="P825" i="1" s="1"/>
  <c r="P824" i="1" s="1"/>
  <c r="O826" i="1"/>
  <c r="O825" i="1" s="1"/>
  <c r="O824" i="1" s="1"/>
  <c r="K826" i="1"/>
  <c r="N826" i="1" s="1"/>
  <c r="J826" i="1"/>
  <c r="M826" i="1" s="1"/>
  <c r="I826" i="1"/>
  <c r="L826" i="1" s="1"/>
  <c r="N821" i="1"/>
  <c r="T821" i="1" s="1"/>
  <c r="Z821" i="1" s="1"/>
  <c r="AF821" i="1" s="1"/>
  <c r="AJ821" i="1" s="1"/>
  <c r="AP821" i="1" s="1"/>
  <c r="AV821" i="1" s="1"/>
  <c r="BF821" i="1" s="1"/>
  <c r="BH821" i="1" s="1"/>
  <c r="M821" i="1"/>
  <c r="S821" i="1" s="1"/>
  <c r="Y821" i="1" s="1"/>
  <c r="AE821" i="1" s="1"/>
  <c r="AI821" i="1" s="1"/>
  <c r="AO821" i="1" s="1"/>
  <c r="AU821" i="1" s="1"/>
  <c r="BC821" i="1" s="1"/>
  <c r="BE821" i="1" s="1"/>
  <c r="L821" i="1"/>
  <c r="R821" i="1" s="1"/>
  <c r="X821" i="1" s="1"/>
  <c r="AD821" i="1" s="1"/>
  <c r="AH821" i="1" s="1"/>
  <c r="AN821" i="1" s="1"/>
  <c r="AT821" i="1" s="1"/>
  <c r="AZ821" i="1" s="1"/>
  <c r="BB821" i="1" s="1"/>
  <c r="BI820" i="1"/>
  <c r="AY820" i="1"/>
  <c r="AX820" i="1"/>
  <c r="AW820" i="1"/>
  <c r="AS820" i="1"/>
  <c r="AR820" i="1"/>
  <c r="AQ820" i="1"/>
  <c r="AM820" i="1"/>
  <c r="AL820" i="1"/>
  <c r="AK820" i="1"/>
  <c r="AG820" i="1"/>
  <c r="AC820" i="1"/>
  <c r="AB820" i="1"/>
  <c r="AA820" i="1"/>
  <c r="W820" i="1"/>
  <c r="V820" i="1"/>
  <c r="U820" i="1"/>
  <c r="Q820" i="1"/>
  <c r="P820" i="1"/>
  <c r="O820" i="1"/>
  <c r="K820" i="1"/>
  <c r="J820" i="1"/>
  <c r="I820" i="1"/>
  <c r="H820" i="1"/>
  <c r="G820" i="1"/>
  <c r="F820" i="1"/>
  <c r="N819" i="1"/>
  <c r="T819" i="1" s="1"/>
  <c r="Z819" i="1" s="1"/>
  <c r="AF819" i="1" s="1"/>
  <c r="AJ819" i="1" s="1"/>
  <c r="AP819" i="1" s="1"/>
  <c r="AV819" i="1" s="1"/>
  <c r="BF819" i="1" s="1"/>
  <c r="BH819" i="1" s="1"/>
  <c r="M819" i="1"/>
  <c r="S819" i="1" s="1"/>
  <c r="Y819" i="1" s="1"/>
  <c r="AE819" i="1" s="1"/>
  <c r="AI819" i="1" s="1"/>
  <c r="AO819" i="1" s="1"/>
  <c r="AU819" i="1" s="1"/>
  <c r="BC819" i="1" s="1"/>
  <c r="BE819" i="1" s="1"/>
  <c r="L819" i="1"/>
  <c r="R819" i="1" s="1"/>
  <c r="X819" i="1" s="1"/>
  <c r="AD819" i="1" s="1"/>
  <c r="AH819" i="1" s="1"/>
  <c r="AN819" i="1" s="1"/>
  <c r="AT819" i="1" s="1"/>
  <c r="AZ819" i="1" s="1"/>
  <c r="BB819" i="1" s="1"/>
  <c r="BI818" i="1"/>
  <c r="AY818" i="1"/>
  <c r="AX818" i="1"/>
  <c r="AW818" i="1"/>
  <c r="AS818" i="1"/>
  <c r="AR818" i="1"/>
  <c r="AQ818" i="1"/>
  <c r="AM818" i="1"/>
  <c r="AL818" i="1"/>
  <c r="AK818" i="1"/>
  <c r="AG818" i="1"/>
  <c r="AC818" i="1"/>
  <c r="AB818" i="1"/>
  <c r="AA818" i="1"/>
  <c r="W818" i="1"/>
  <c r="V818" i="1"/>
  <c r="U818" i="1"/>
  <c r="Q818" i="1"/>
  <c r="P818" i="1"/>
  <c r="O818" i="1"/>
  <c r="K818" i="1"/>
  <c r="J818" i="1"/>
  <c r="I818" i="1"/>
  <c r="H818" i="1"/>
  <c r="G818" i="1"/>
  <c r="F818" i="1"/>
  <c r="N815" i="1"/>
  <c r="T815" i="1" s="1"/>
  <c r="Z815" i="1" s="1"/>
  <c r="AF815" i="1" s="1"/>
  <c r="AJ815" i="1" s="1"/>
  <c r="AP815" i="1" s="1"/>
  <c r="AV815" i="1" s="1"/>
  <c r="BF815" i="1" s="1"/>
  <c r="BH815" i="1" s="1"/>
  <c r="M815" i="1"/>
  <c r="S815" i="1" s="1"/>
  <c r="Y815" i="1" s="1"/>
  <c r="AE815" i="1" s="1"/>
  <c r="AI815" i="1" s="1"/>
  <c r="AO815" i="1" s="1"/>
  <c r="AU815" i="1" s="1"/>
  <c r="BC815" i="1" s="1"/>
  <c r="BE815" i="1" s="1"/>
  <c r="L815" i="1"/>
  <c r="R815" i="1" s="1"/>
  <c r="X815" i="1" s="1"/>
  <c r="AD815" i="1" s="1"/>
  <c r="AH815" i="1" s="1"/>
  <c r="AN815" i="1" s="1"/>
  <c r="AT815" i="1" s="1"/>
  <c r="AZ815" i="1" s="1"/>
  <c r="BB815" i="1" s="1"/>
  <c r="BI814" i="1"/>
  <c r="BI813" i="1" s="1"/>
  <c r="AY814" i="1"/>
  <c r="AY813" i="1" s="1"/>
  <c r="AX814" i="1"/>
  <c r="AX813" i="1" s="1"/>
  <c r="AW814" i="1"/>
  <c r="AW813" i="1" s="1"/>
  <c r="AS814" i="1"/>
  <c r="AS813" i="1" s="1"/>
  <c r="AR814" i="1"/>
  <c r="AR813" i="1" s="1"/>
  <c r="AQ814" i="1"/>
  <c r="AQ813" i="1" s="1"/>
  <c r="AM814" i="1"/>
  <c r="AM813" i="1" s="1"/>
  <c r="AL814" i="1"/>
  <c r="AL813" i="1" s="1"/>
  <c r="AK814" i="1"/>
  <c r="AK813" i="1" s="1"/>
  <c r="AG814" i="1"/>
  <c r="AG813" i="1" s="1"/>
  <c r="AC814" i="1"/>
  <c r="AB814" i="1"/>
  <c r="AA814" i="1"/>
  <c r="AA813" i="1" s="1"/>
  <c r="W814" i="1"/>
  <c r="W813" i="1" s="1"/>
  <c r="V814" i="1"/>
  <c r="V813" i="1" s="1"/>
  <c r="U814" i="1"/>
  <c r="U813" i="1" s="1"/>
  <c r="Q814" i="1"/>
  <c r="Q813" i="1" s="1"/>
  <c r="P814" i="1"/>
  <c r="P813" i="1" s="1"/>
  <c r="O814" i="1"/>
  <c r="O813" i="1" s="1"/>
  <c r="K814" i="1"/>
  <c r="K813" i="1" s="1"/>
  <c r="J814" i="1"/>
  <c r="J813" i="1" s="1"/>
  <c r="I814" i="1"/>
  <c r="I813" i="1" s="1"/>
  <c r="H814" i="1"/>
  <c r="H813" i="1" s="1"/>
  <c r="G814" i="1"/>
  <c r="F814" i="1"/>
  <c r="AC813" i="1"/>
  <c r="AB813" i="1"/>
  <c r="N812" i="1"/>
  <c r="T812" i="1" s="1"/>
  <c r="Z812" i="1" s="1"/>
  <c r="AF812" i="1" s="1"/>
  <c r="AJ812" i="1" s="1"/>
  <c r="AP812" i="1" s="1"/>
  <c r="AV812" i="1" s="1"/>
  <c r="BF812" i="1" s="1"/>
  <c r="BH812" i="1" s="1"/>
  <c r="M812" i="1"/>
  <c r="S812" i="1" s="1"/>
  <c r="Y812" i="1" s="1"/>
  <c r="AE812" i="1" s="1"/>
  <c r="AI812" i="1" s="1"/>
  <c r="AO812" i="1" s="1"/>
  <c r="AU812" i="1" s="1"/>
  <c r="BC812" i="1" s="1"/>
  <c r="BE812" i="1" s="1"/>
  <c r="L812" i="1"/>
  <c r="R812" i="1" s="1"/>
  <c r="X812" i="1" s="1"/>
  <c r="AD812" i="1" s="1"/>
  <c r="AH812" i="1" s="1"/>
  <c r="AN812" i="1" s="1"/>
  <c r="AT812" i="1" s="1"/>
  <c r="AZ812" i="1" s="1"/>
  <c r="BB812" i="1" s="1"/>
  <c r="N811" i="1"/>
  <c r="T811" i="1" s="1"/>
  <c r="Z811" i="1" s="1"/>
  <c r="AF811" i="1" s="1"/>
  <c r="AJ811" i="1" s="1"/>
  <c r="AP811" i="1" s="1"/>
  <c r="AV811" i="1" s="1"/>
  <c r="BF811" i="1" s="1"/>
  <c r="BH811" i="1" s="1"/>
  <c r="M811" i="1"/>
  <c r="S811" i="1" s="1"/>
  <c r="Y811" i="1" s="1"/>
  <c r="AE811" i="1" s="1"/>
  <c r="AI811" i="1" s="1"/>
  <c r="AO811" i="1" s="1"/>
  <c r="AU811" i="1" s="1"/>
  <c r="BC811" i="1" s="1"/>
  <c r="BE811" i="1" s="1"/>
  <c r="L811" i="1"/>
  <c r="R811" i="1" s="1"/>
  <c r="X811" i="1" s="1"/>
  <c r="AD811" i="1" s="1"/>
  <c r="AH811" i="1" s="1"/>
  <c r="AN811" i="1" s="1"/>
  <c r="AT811" i="1" s="1"/>
  <c r="AZ811" i="1" s="1"/>
  <c r="BB811" i="1" s="1"/>
  <c r="BI810" i="1"/>
  <c r="BI809" i="1" s="1"/>
  <c r="BI808" i="1" s="1"/>
  <c r="AY810" i="1"/>
  <c r="AY809" i="1" s="1"/>
  <c r="AX810" i="1"/>
  <c r="AX809" i="1" s="1"/>
  <c r="AW810" i="1"/>
  <c r="AW809" i="1" s="1"/>
  <c r="AS810" i="1"/>
  <c r="AS809" i="1" s="1"/>
  <c r="AS808" i="1" s="1"/>
  <c r="AR810" i="1"/>
  <c r="AR809" i="1" s="1"/>
  <c r="AQ810" i="1"/>
  <c r="AQ809" i="1" s="1"/>
  <c r="AM810" i="1"/>
  <c r="AM809" i="1" s="1"/>
  <c r="AL810" i="1"/>
  <c r="AL809" i="1" s="1"/>
  <c r="AK810" i="1"/>
  <c r="AK809" i="1" s="1"/>
  <c r="AG810" i="1"/>
  <c r="AG809" i="1" s="1"/>
  <c r="AC810" i="1"/>
  <c r="AC809" i="1" s="1"/>
  <c r="AB810" i="1"/>
  <c r="AB809" i="1" s="1"/>
  <c r="AB808" i="1" s="1"/>
  <c r="AA810" i="1"/>
  <c r="W810" i="1"/>
  <c r="W809" i="1" s="1"/>
  <c r="V810" i="1"/>
  <c r="V809" i="1" s="1"/>
  <c r="U810" i="1"/>
  <c r="U809" i="1" s="1"/>
  <c r="Q810" i="1"/>
  <c r="Q809" i="1" s="1"/>
  <c r="P810" i="1"/>
  <c r="P809" i="1" s="1"/>
  <c r="O810" i="1"/>
  <c r="O809" i="1" s="1"/>
  <c r="K810" i="1"/>
  <c r="K809" i="1" s="1"/>
  <c r="K808" i="1" s="1"/>
  <c r="J810" i="1"/>
  <c r="J809" i="1" s="1"/>
  <c r="I810" i="1"/>
  <c r="I809" i="1" s="1"/>
  <c r="H810" i="1"/>
  <c r="G810" i="1"/>
  <c r="G809" i="1" s="1"/>
  <c r="F810" i="1"/>
  <c r="F809" i="1" s="1"/>
  <c r="AA809" i="1"/>
  <c r="AA808" i="1" s="1"/>
  <c r="H809" i="1"/>
  <c r="N807" i="1"/>
  <c r="T807" i="1" s="1"/>
  <c r="Z807" i="1" s="1"/>
  <c r="AF807" i="1" s="1"/>
  <c r="AJ807" i="1" s="1"/>
  <c r="AP807" i="1" s="1"/>
  <c r="AV807" i="1" s="1"/>
  <c r="BF807" i="1" s="1"/>
  <c r="BH807" i="1" s="1"/>
  <c r="M807" i="1"/>
  <c r="S807" i="1" s="1"/>
  <c r="Y807" i="1" s="1"/>
  <c r="AE807" i="1" s="1"/>
  <c r="AI807" i="1" s="1"/>
  <c r="AO807" i="1" s="1"/>
  <c r="AU807" i="1" s="1"/>
  <c r="BC807" i="1" s="1"/>
  <c r="BE807" i="1" s="1"/>
  <c r="L807" i="1"/>
  <c r="R807" i="1" s="1"/>
  <c r="X807" i="1" s="1"/>
  <c r="AD807" i="1" s="1"/>
  <c r="AH807" i="1" s="1"/>
  <c r="AN807" i="1" s="1"/>
  <c r="AT807" i="1" s="1"/>
  <c r="AZ807" i="1" s="1"/>
  <c r="BB807" i="1" s="1"/>
  <c r="BI806" i="1"/>
  <c r="BI805" i="1" s="1"/>
  <c r="AY806" i="1"/>
  <c r="AY805" i="1" s="1"/>
  <c r="AX806" i="1"/>
  <c r="AX805" i="1" s="1"/>
  <c r="AW806" i="1"/>
  <c r="AW805" i="1" s="1"/>
  <c r="AS806" i="1"/>
  <c r="AS805" i="1" s="1"/>
  <c r="AR806" i="1"/>
  <c r="AR805" i="1" s="1"/>
  <c r="AQ806" i="1"/>
  <c r="AQ805" i="1" s="1"/>
  <c r="AM806" i="1"/>
  <c r="AM805" i="1" s="1"/>
  <c r="AL806" i="1"/>
  <c r="AL805" i="1" s="1"/>
  <c r="AK806" i="1"/>
  <c r="AK805" i="1" s="1"/>
  <c r="AG806" i="1"/>
  <c r="AG805" i="1" s="1"/>
  <c r="AC806" i="1"/>
  <c r="AC805" i="1" s="1"/>
  <c r="AB806" i="1"/>
  <c r="AB805" i="1" s="1"/>
  <c r="AA806" i="1"/>
  <c r="AA805" i="1" s="1"/>
  <c r="W806" i="1"/>
  <c r="W805" i="1" s="1"/>
  <c r="V806" i="1"/>
  <c r="V805" i="1" s="1"/>
  <c r="U806" i="1"/>
  <c r="U805" i="1" s="1"/>
  <c r="Q806" i="1"/>
  <c r="Q805" i="1" s="1"/>
  <c r="P806" i="1"/>
  <c r="P805" i="1" s="1"/>
  <c r="O806" i="1"/>
  <c r="O805" i="1" s="1"/>
  <c r="K806" i="1"/>
  <c r="K805" i="1" s="1"/>
  <c r="J806" i="1"/>
  <c r="J805" i="1" s="1"/>
  <c r="I806" i="1"/>
  <c r="I805" i="1" s="1"/>
  <c r="H806" i="1"/>
  <c r="H805" i="1" s="1"/>
  <c r="G806" i="1"/>
  <c r="G805" i="1" s="1"/>
  <c r="F806" i="1"/>
  <c r="O804" i="1"/>
  <c r="N804" i="1"/>
  <c r="T804" i="1" s="1"/>
  <c r="Z804" i="1" s="1"/>
  <c r="AF804" i="1" s="1"/>
  <c r="AJ804" i="1" s="1"/>
  <c r="AP804" i="1" s="1"/>
  <c r="AV804" i="1" s="1"/>
  <c r="BF804" i="1" s="1"/>
  <c r="BH804" i="1" s="1"/>
  <c r="M804" i="1"/>
  <c r="S804" i="1" s="1"/>
  <c r="Y804" i="1" s="1"/>
  <c r="AE804" i="1" s="1"/>
  <c r="AI804" i="1" s="1"/>
  <c r="AO804" i="1" s="1"/>
  <c r="AU804" i="1" s="1"/>
  <c r="BC804" i="1" s="1"/>
  <c r="BE804" i="1" s="1"/>
  <c r="L804" i="1"/>
  <c r="R804" i="1" s="1"/>
  <c r="X804" i="1" s="1"/>
  <c r="AD804" i="1" s="1"/>
  <c r="AH804" i="1" s="1"/>
  <c r="AN804" i="1" s="1"/>
  <c r="AT804" i="1" s="1"/>
  <c r="AZ804" i="1" s="1"/>
  <c r="BB804" i="1" s="1"/>
  <c r="BI803" i="1"/>
  <c r="BI802" i="1" s="1"/>
  <c r="AY803" i="1"/>
  <c r="AY802" i="1" s="1"/>
  <c r="AX803" i="1"/>
  <c r="AX802" i="1" s="1"/>
  <c r="AW803" i="1"/>
  <c r="AW802" i="1" s="1"/>
  <c r="AS803" i="1"/>
  <c r="AS802" i="1" s="1"/>
  <c r="AR803" i="1"/>
  <c r="AR802" i="1" s="1"/>
  <c r="AQ803" i="1"/>
  <c r="AQ802" i="1" s="1"/>
  <c r="AM803" i="1"/>
  <c r="AM802" i="1" s="1"/>
  <c r="AL803" i="1"/>
  <c r="AL802" i="1" s="1"/>
  <c r="AK803" i="1"/>
  <c r="AK802" i="1" s="1"/>
  <c r="AG803" i="1"/>
  <c r="AG802" i="1" s="1"/>
  <c r="AC803" i="1"/>
  <c r="AC802" i="1" s="1"/>
  <c r="AB803" i="1"/>
  <c r="AB802" i="1" s="1"/>
  <c r="AA803" i="1"/>
  <c r="AA802" i="1" s="1"/>
  <c r="W803" i="1"/>
  <c r="W802" i="1" s="1"/>
  <c r="V803" i="1"/>
  <c r="V802" i="1" s="1"/>
  <c r="U803" i="1"/>
  <c r="U802" i="1" s="1"/>
  <c r="Q803" i="1"/>
  <c r="Q802" i="1" s="1"/>
  <c r="P803" i="1"/>
  <c r="P802" i="1" s="1"/>
  <c r="O803" i="1"/>
  <c r="O802" i="1" s="1"/>
  <c r="K803" i="1"/>
  <c r="K802" i="1" s="1"/>
  <c r="J803" i="1"/>
  <c r="J802" i="1" s="1"/>
  <c r="I803" i="1"/>
  <c r="I802" i="1" s="1"/>
  <c r="H803" i="1"/>
  <c r="H802" i="1" s="1"/>
  <c r="G803" i="1"/>
  <c r="G802" i="1" s="1"/>
  <c r="F803" i="1"/>
  <c r="N801" i="1"/>
  <c r="T801" i="1" s="1"/>
  <c r="Z801" i="1" s="1"/>
  <c r="AF801" i="1" s="1"/>
  <c r="AJ801" i="1" s="1"/>
  <c r="AP801" i="1" s="1"/>
  <c r="AV801" i="1" s="1"/>
  <c r="BF801" i="1" s="1"/>
  <c r="BH801" i="1" s="1"/>
  <c r="M801" i="1"/>
  <c r="S801" i="1" s="1"/>
  <c r="Y801" i="1" s="1"/>
  <c r="AE801" i="1" s="1"/>
  <c r="AI801" i="1" s="1"/>
  <c r="AO801" i="1" s="1"/>
  <c r="AU801" i="1" s="1"/>
  <c r="BC801" i="1" s="1"/>
  <c r="BE801" i="1" s="1"/>
  <c r="L801" i="1"/>
  <c r="R801" i="1" s="1"/>
  <c r="X801" i="1" s="1"/>
  <c r="AD801" i="1" s="1"/>
  <c r="AH801" i="1" s="1"/>
  <c r="AN801" i="1" s="1"/>
  <c r="AT801" i="1" s="1"/>
  <c r="AZ801" i="1" s="1"/>
  <c r="BB801" i="1" s="1"/>
  <c r="BI800" i="1"/>
  <c r="AY800" i="1"/>
  <c r="AX800" i="1"/>
  <c r="AW800" i="1"/>
  <c r="AS800" i="1"/>
  <c r="AR800" i="1"/>
  <c r="AQ800" i="1"/>
  <c r="AM800" i="1"/>
  <c r="AL800" i="1"/>
  <c r="AK800" i="1"/>
  <c r="AG800" i="1"/>
  <c r="AC800" i="1"/>
  <c r="AB800" i="1"/>
  <c r="AA800" i="1"/>
  <c r="W800" i="1"/>
  <c r="V800" i="1"/>
  <c r="U800" i="1"/>
  <c r="Q800" i="1"/>
  <c r="P800" i="1"/>
  <c r="O800" i="1"/>
  <c r="K800" i="1"/>
  <c r="J800" i="1"/>
  <c r="I800" i="1"/>
  <c r="H800" i="1"/>
  <c r="G800" i="1"/>
  <c r="F800" i="1"/>
  <c r="O799" i="1"/>
  <c r="N799" i="1"/>
  <c r="T799" i="1" s="1"/>
  <c r="Z799" i="1" s="1"/>
  <c r="AF799" i="1" s="1"/>
  <c r="AJ799" i="1" s="1"/>
  <c r="AP799" i="1" s="1"/>
  <c r="AV799" i="1" s="1"/>
  <c r="BF799" i="1" s="1"/>
  <c r="BH799" i="1" s="1"/>
  <c r="M799" i="1"/>
  <c r="S799" i="1" s="1"/>
  <c r="Y799" i="1" s="1"/>
  <c r="AE799" i="1" s="1"/>
  <c r="AI799" i="1" s="1"/>
  <c r="AO799" i="1" s="1"/>
  <c r="AU799" i="1" s="1"/>
  <c r="BC799" i="1" s="1"/>
  <c r="BE799" i="1" s="1"/>
  <c r="L799" i="1"/>
  <c r="R799" i="1" s="1"/>
  <c r="X799" i="1" s="1"/>
  <c r="AD799" i="1" s="1"/>
  <c r="AH799" i="1" s="1"/>
  <c r="AN799" i="1" s="1"/>
  <c r="AT799" i="1" s="1"/>
  <c r="AZ799" i="1" s="1"/>
  <c r="BB799" i="1" s="1"/>
  <c r="BI798" i="1"/>
  <c r="AY798" i="1"/>
  <c r="AX798" i="1"/>
  <c r="AW798" i="1"/>
  <c r="AS798" i="1"/>
  <c r="AR798" i="1"/>
  <c r="AQ798" i="1"/>
  <c r="AM798" i="1"/>
  <c r="AL798" i="1"/>
  <c r="AK798" i="1"/>
  <c r="AG798" i="1"/>
  <c r="AC798" i="1"/>
  <c r="AB798" i="1"/>
  <c r="AA798" i="1"/>
  <c r="W798" i="1"/>
  <c r="V798" i="1"/>
  <c r="U798" i="1"/>
  <c r="Q798" i="1"/>
  <c r="P798" i="1"/>
  <c r="O798" i="1"/>
  <c r="K798" i="1"/>
  <c r="J798" i="1"/>
  <c r="I798" i="1"/>
  <c r="H798" i="1"/>
  <c r="G798" i="1"/>
  <c r="F798" i="1"/>
  <c r="N797" i="1"/>
  <c r="T797" i="1" s="1"/>
  <c r="Z797" i="1" s="1"/>
  <c r="AF797" i="1" s="1"/>
  <c r="AJ797" i="1" s="1"/>
  <c r="AP797" i="1" s="1"/>
  <c r="AV797" i="1" s="1"/>
  <c r="BF797" i="1" s="1"/>
  <c r="BH797" i="1" s="1"/>
  <c r="M797" i="1"/>
  <c r="S797" i="1" s="1"/>
  <c r="Y797" i="1" s="1"/>
  <c r="AE797" i="1" s="1"/>
  <c r="AI797" i="1" s="1"/>
  <c r="AO797" i="1" s="1"/>
  <c r="AU797" i="1" s="1"/>
  <c r="BC797" i="1" s="1"/>
  <c r="BE797" i="1" s="1"/>
  <c r="L797" i="1"/>
  <c r="R797" i="1" s="1"/>
  <c r="X797" i="1" s="1"/>
  <c r="AD797" i="1" s="1"/>
  <c r="AH797" i="1" s="1"/>
  <c r="AN797" i="1" s="1"/>
  <c r="AT797" i="1" s="1"/>
  <c r="AZ797" i="1" s="1"/>
  <c r="BB797" i="1" s="1"/>
  <c r="BI796" i="1"/>
  <c r="AY796" i="1"/>
  <c r="AX796" i="1"/>
  <c r="AW796" i="1"/>
  <c r="AS796" i="1"/>
  <c r="AR796" i="1"/>
  <c r="AQ796" i="1"/>
  <c r="AM796" i="1"/>
  <c r="AL796" i="1"/>
  <c r="AK796" i="1"/>
  <c r="AG796" i="1"/>
  <c r="AC796" i="1"/>
  <c r="AB796" i="1"/>
  <c r="AA796" i="1"/>
  <c r="W796" i="1"/>
  <c r="V796" i="1"/>
  <c r="U796" i="1"/>
  <c r="Q796" i="1"/>
  <c r="P796" i="1"/>
  <c r="O796" i="1"/>
  <c r="K796" i="1"/>
  <c r="J796" i="1"/>
  <c r="I796" i="1"/>
  <c r="H796" i="1"/>
  <c r="G796" i="1"/>
  <c r="F796" i="1"/>
  <c r="N791" i="1"/>
  <c r="T791" i="1" s="1"/>
  <c r="Z791" i="1" s="1"/>
  <c r="AF791" i="1" s="1"/>
  <c r="AJ791" i="1" s="1"/>
  <c r="AP791" i="1" s="1"/>
  <c r="AV791" i="1" s="1"/>
  <c r="BF791" i="1" s="1"/>
  <c r="BH791" i="1" s="1"/>
  <c r="M791" i="1"/>
  <c r="S791" i="1" s="1"/>
  <c r="Y791" i="1" s="1"/>
  <c r="AE791" i="1" s="1"/>
  <c r="AI791" i="1" s="1"/>
  <c r="AO791" i="1" s="1"/>
  <c r="AU791" i="1" s="1"/>
  <c r="BC791" i="1" s="1"/>
  <c r="BE791" i="1" s="1"/>
  <c r="L791" i="1"/>
  <c r="R791" i="1" s="1"/>
  <c r="X791" i="1" s="1"/>
  <c r="AD791" i="1" s="1"/>
  <c r="AH791" i="1" s="1"/>
  <c r="AN791" i="1" s="1"/>
  <c r="AT791" i="1" s="1"/>
  <c r="AZ791" i="1" s="1"/>
  <c r="BB791" i="1" s="1"/>
  <c r="BI790" i="1"/>
  <c r="AY790" i="1"/>
  <c r="AX790" i="1"/>
  <c r="AW790" i="1"/>
  <c r="AS790" i="1"/>
  <c r="AR790" i="1"/>
  <c r="AQ790" i="1"/>
  <c r="AM790" i="1"/>
  <c r="AL790" i="1"/>
  <c r="AK790" i="1"/>
  <c r="AG790" i="1"/>
  <c r="AC790" i="1"/>
  <c r="AB790" i="1"/>
  <c r="AA790" i="1"/>
  <c r="W790" i="1"/>
  <c r="V790" i="1"/>
  <c r="U790" i="1"/>
  <c r="Q790" i="1"/>
  <c r="P790" i="1"/>
  <c r="O790" i="1"/>
  <c r="K790" i="1"/>
  <c r="J790" i="1"/>
  <c r="I790" i="1"/>
  <c r="H790" i="1"/>
  <c r="G790" i="1"/>
  <c r="F790" i="1"/>
  <c r="N789" i="1"/>
  <c r="T789" i="1" s="1"/>
  <c r="Z789" i="1" s="1"/>
  <c r="AF789" i="1" s="1"/>
  <c r="AJ789" i="1" s="1"/>
  <c r="AP789" i="1" s="1"/>
  <c r="AV789" i="1" s="1"/>
  <c r="BF789" i="1" s="1"/>
  <c r="BH789" i="1" s="1"/>
  <c r="M789" i="1"/>
  <c r="S789" i="1" s="1"/>
  <c r="Y789" i="1" s="1"/>
  <c r="AE789" i="1" s="1"/>
  <c r="AI789" i="1" s="1"/>
  <c r="AO789" i="1" s="1"/>
  <c r="AU789" i="1" s="1"/>
  <c r="BC789" i="1" s="1"/>
  <c r="BE789" i="1" s="1"/>
  <c r="L789" i="1"/>
  <c r="R789" i="1" s="1"/>
  <c r="X789" i="1" s="1"/>
  <c r="AD789" i="1" s="1"/>
  <c r="AH789" i="1" s="1"/>
  <c r="AN789" i="1" s="1"/>
  <c r="AT789" i="1" s="1"/>
  <c r="AZ789" i="1" s="1"/>
  <c r="BB789" i="1" s="1"/>
  <c r="BI788" i="1"/>
  <c r="AY788" i="1"/>
  <c r="AX788" i="1"/>
  <c r="AW788" i="1"/>
  <c r="AS788" i="1"/>
  <c r="AR788" i="1"/>
  <c r="AQ788" i="1"/>
  <c r="AM788" i="1"/>
  <c r="AL788" i="1"/>
  <c r="AK788" i="1"/>
  <c r="AG788" i="1"/>
  <c r="AC788" i="1"/>
  <c r="AB788" i="1"/>
  <c r="AA788" i="1"/>
  <c r="W788" i="1"/>
  <c r="V788" i="1"/>
  <c r="U788" i="1"/>
  <c r="Q788" i="1"/>
  <c r="P788" i="1"/>
  <c r="O788" i="1"/>
  <c r="K788" i="1"/>
  <c r="J788" i="1"/>
  <c r="I788" i="1"/>
  <c r="H788" i="1"/>
  <c r="G788" i="1"/>
  <c r="F788" i="1"/>
  <c r="N785" i="1"/>
  <c r="T785" i="1" s="1"/>
  <c r="Z785" i="1" s="1"/>
  <c r="AF785" i="1" s="1"/>
  <c r="AJ785" i="1" s="1"/>
  <c r="AP785" i="1" s="1"/>
  <c r="AV785" i="1" s="1"/>
  <c r="BF785" i="1" s="1"/>
  <c r="BH785" i="1" s="1"/>
  <c r="M785" i="1"/>
  <c r="S785" i="1" s="1"/>
  <c r="Y785" i="1" s="1"/>
  <c r="AE785" i="1" s="1"/>
  <c r="AI785" i="1" s="1"/>
  <c r="AO785" i="1" s="1"/>
  <c r="AU785" i="1" s="1"/>
  <c r="BC785" i="1" s="1"/>
  <c r="BE785" i="1" s="1"/>
  <c r="L785" i="1"/>
  <c r="R785" i="1" s="1"/>
  <c r="X785" i="1" s="1"/>
  <c r="AD785" i="1" s="1"/>
  <c r="AH785" i="1" s="1"/>
  <c r="AN785" i="1" s="1"/>
  <c r="AT785" i="1" s="1"/>
  <c r="AZ785" i="1" s="1"/>
  <c r="BB785" i="1" s="1"/>
  <c r="BI784" i="1"/>
  <c r="BI783" i="1" s="1"/>
  <c r="AY784" i="1"/>
  <c r="AY783" i="1" s="1"/>
  <c r="AX784" i="1"/>
  <c r="AX783" i="1" s="1"/>
  <c r="AW784" i="1"/>
  <c r="AW783" i="1" s="1"/>
  <c r="AS784" i="1"/>
  <c r="AS783" i="1" s="1"/>
  <c r="AR784" i="1"/>
  <c r="AR783" i="1" s="1"/>
  <c r="AQ784" i="1"/>
  <c r="AQ783" i="1" s="1"/>
  <c r="AM784" i="1"/>
  <c r="AM783" i="1" s="1"/>
  <c r="AL784" i="1"/>
  <c r="AL783" i="1" s="1"/>
  <c r="AK784" i="1"/>
  <c r="AK783" i="1" s="1"/>
  <c r="AG784" i="1"/>
  <c r="AG783" i="1" s="1"/>
  <c r="AC784" i="1"/>
  <c r="AC783" i="1" s="1"/>
  <c r="AB784" i="1"/>
  <c r="AB783" i="1" s="1"/>
  <c r="AA784" i="1"/>
  <c r="AA783" i="1" s="1"/>
  <c r="W784" i="1"/>
  <c r="W783" i="1" s="1"/>
  <c r="V784" i="1"/>
  <c r="V783" i="1" s="1"/>
  <c r="U784" i="1"/>
  <c r="U783" i="1" s="1"/>
  <c r="Q784" i="1"/>
  <c r="Q783" i="1" s="1"/>
  <c r="P784" i="1"/>
  <c r="P783" i="1" s="1"/>
  <c r="O784" i="1"/>
  <c r="O783" i="1" s="1"/>
  <c r="K784" i="1"/>
  <c r="K783" i="1" s="1"/>
  <c r="J784" i="1"/>
  <c r="J783" i="1" s="1"/>
  <c r="I784" i="1"/>
  <c r="I783" i="1" s="1"/>
  <c r="H784" i="1"/>
  <c r="G784" i="1"/>
  <c r="G783" i="1" s="1"/>
  <c r="F784" i="1"/>
  <c r="F783" i="1" s="1"/>
  <c r="N782" i="1"/>
  <c r="T782" i="1" s="1"/>
  <c r="Z782" i="1" s="1"/>
  <c r="AF782" i="1" s="1"/>
  <c r="AJ782" i="1" s="1"/>
  <c r="AP782" i="1" s="1"/>
  <c r="AV782" i="1" s="1"/>
  <c r="BF782" i="1" s="1"/>
  <c r="BH782" i="1" s="1"/>
  <c r="M782" i="1"/>
  <c r="S782" i="1" s="1"/>
  <c r="Y782" i="1" s="1"/>
  <c r="AE782" i="1" s="1"/>
  <c r="AI782" i="1" s="1"/>
  <c r="AO782" i="1" s="1"/>
  <c r="AU782" i="1" s="1"/>
  <c r="BC782" i="1" s="1"/>
  <c r="BE782" i="1" s="1"/>
  <c r="L782" i="1"/>
  <c r="R782" i="1" s="1"/>
  <c r="X782" i="1" s="1"/>
  <c r="AD782" i="1" s="1"/>
  <c r="AH782" i="1" s="1"/>
  <c r="AN782" i="1" s="1"/>
  <c r="AT782" i="1" s="1"/>
  <c r="AZ782" i="1" s="1"/>
  <c r="BB782" i="1" s="1"/>
  <c r="BI781" i="1"/>
  <c r="BI780" i="1" s="1"/>
  <c r="AY781" i="1"/>
  <c r="AY780" i="1" s="1"/>
  <c r="AX781" i="1"/>
  <c r="AX780" i="1" s="1"/>
  <c r="AW781" i="1"/>
  <c r="AW780" i="1" s="1"/>
  <c r="AS781" i="1"/>
  <c r="AS780" i="1" s="1"/>
  <c r="AR781" i="1"/>
  <c r="AR780" i="1" s="1"/>
  <c r="AQ781" i="1"/>
  <c r="AQ780" i="1" s="1"/>
  <c r="AM781" i="1"/>
  <c r="AM780" i="1" s="1"/>
  <c r="AL781" i="1"/>
  <c r="AL780" i="1" s="1"/>
  <c r="AK781" i="1"/>
  <c r="AK780" i="1" s="1"/>
  <c r="AG781" i="1"/>
  <c r="AG780" i="1" s="1"/>
  <c r="AC781" i="1"/>
  <c r="AC780" i="1" s="1"/>
  <c r="AB781" i="1"/>
  <c r="AB780" i="1" s="1"/>
  <c r="AA781" i="1"/>
  <c r="AA780" i="1" s="1"/>
  <c r="W781" i="1"/>
  <c r="W780" i="1" s="1"/>
  <c r="V781" i="1"/>
  <c r="V780" i="1" s="1"/>
  <c r="U781" i="1"/>
  <c r="U780" i="1" s="1"/>
  <c r="Q781" i="1"/>
  <c r="Q780" i="1" s="1"/>
  <c r="P781" i="1"/>
  <c r="P780" i="1" s="1"/>
  <c r="O781" i="1"/>
  <c r="O780" i="1" s="1"/>
  <c r="K781" i="1"/>
  <c r="K780" i="1" s="1"/>
  <c r="J781" i="1"/>
  <c r="J780" i="1" s="1"/>
  <c r="I781" i="1"/>
  <c r="I780" i="1" s="1"/>
  <c r="H781" i="1"/>
  <c r="G781" i="1"/>
  <c r="G780" i="1" s="1"/>
  <c r="F781" i="1"/>
  <c r="F780" i="1" s="1"/>
  <c r="N779" i="1"/>
  <c r="T779" i="1" s="1"/>
  <c r="Z779" i="1" s="1"/>
  <c r="AF779" i="1" s="1"/>
  <c r="AJ779" i="1" s="1"/>
  <c r="AP779" i="1" s="1"/>
  <c r="AV779" i="1" s="1"/>
  <c r="BF779" i="1" s="1"/>
  <c r="BH779" i="1" s="1"/>
  <c r="M779" i="1"/>
  <c r="S779" i="1" s="1"/>
  <c r="Y779" i="1" s="1"/>
  <c r="AE779" i="1" s="1"/>
  <c r="AI779" i="1" s="1"/>
  <c r="AO779" i="1" s="1"/>
  <c r="AU779" i="1" s="1"/>
  <c r="BC779" i="1" s="1"/>
  <c r="BE779" i="1" s="1"/>
  <c r="L779" i="1"/>
  <c r="R779" i="1" s="1"/>
  <c r="X779" i="1" s="1"/>
  <c r="AD779" i="1" s="1"/>
  <c r="AH779" i="1" s="1"/>
  <c r="AN779" i="1" s="1"/>
  <c r="AT779" i="1" s="1"/>
  <c r="AZ779" i="1" s="1"/>
  <c r="BB779" i="1" s="1"/>
  <c r="BI778" i="1"/>
  <c r="AY778" i="1"/>
  <c r="AX778" i="1"/>
  <c r="AW778" i="1"/>
  <c r="AS778" i="1"/>
  <c r="AR778" i="1"/>
  <c r="AQ778" i="1"/>
  <c r="AM778" i="1"/>
  <c r="AL778" i="1"/>
  <c r="AK778" i="1"/>
  <c r="AG778" i="1"/>
  <c r="AC778" i="1"/>
  <c r="AB778" i="1"/>
  <c r="AA778" i="1"/>
  <c r="W778" i="1"/>
  <c r="V778" i="1"/>
  <c r="U778" i="1"/>
  <c r="Q778" i="1"/>
  <c r="P778" i="1"/>
  <c r="O778" i="1"/>
  <c r="K778" i="1"/>
  <c r="J778" i="1"/>
  <c r="I778" i="1"/>
  <c r="H778" i="1"/>
  <c r="G778" i="1"/>
  <c r="F778" i="1"/>
  <c r="AA777" i="1"/>
  <c r="N777" i="1"/>
  <c r="T777" i="1" s="1"/>
  <c r="Z777" i="1" s="1"/>
  <c r="AF777" i="1" s="1"/>
  <c r="AJ777" i="1" s="1"/>
  <c r="AP777" i="1" s="1"/>
  <c r="AV777" i="1" s="1"/>
  <c r="BF777" i="1" s="1"/>
  <c r="BH777" i="1" s="1"/>
  <c r="M777" i="1"/>
  <c r="S777" i="1" s="1"/>
  <c r="Y777" i="1" s="1"/>
  <c r="AE777" i="1" s="1"/>
  <c r="AI777" i="1" s="1"/>
  <c r="AO777" i="1" s="1"/>
  <c r="AU777" i="1" s="1"/>
  <c r="BC777" i="1" s="1"/>
  <c r="BE777" i="1" s="1"/>
  <c r="L777" i="1"/>
  <c r="R777" i="1" s="1"/>
  <c r="X777" i="1" s="1"/>
  <c r="AD777" i="1" s="1"/>
  <c r="AH777" i="1" s="1"/>
  <c r="AN777" i="1" s="1"/>
  <c r="AT777" i="1" s="1"/>
  <c r="AZ777" i="1" s="1"/>
  <c r="BB777" i="1" s="1"/>
  <c r="BI776" i="1"/>
  <c r="AY776" i="1"/>
  <c r="AX776" i="1"/>
  <c r="AW776" i="1"/>
  <c r="AS776" i="1"/>
  <c r="AR776" i="1"/>
  <c r="AQ776" i="1"/>
  <c r="AM776" i="1"/>
  <c r="AL776" i="1"/>
  <c r="AK776" i="1"/>
  <c r="AG776" i="1"/>
  <c r="AC776" i="1"/>
  <c r="AB776" i="1"/>
  <c r="AA776" i="1"/>
  <c r="W776" i="1"/>
  <c r="V776" i="1"/>
  <c r="U776" i="1"/>
  <c r="Q776" i="1"/>
  <c r="P776" i="1"/>
  <c r="O776" i="1"/>
  <c r="K776" i="1"/>
  <c r="J776" i="1"/>
  <c r="I776" i="1"/>
  <c r="H776" i="1"/>
  <c r="G776" i="1"/>
  <c r="F776" i="1"/>
  <c r="N771" i="1"/>
  <c r="T771" i="1" s="1"/>
  <c r="Z771" i="1" s="1"/>
  <c r="AF771" i="1" s="1"/>
  <c r="AJ771" i="1" s="1"/>
  <c r="AP771" i="1" s="1"/>
  <c r="AV771" i="1" s="1"/>
  <c r="BF771" i="1" s="1"/>
  <c r="BH771" i="1" s="1"/>
  <c r="M771" i="1"/>
  <c r="S771" i="1" s="1"/>
  <c r="Y771" i="1" s="1"/>
  <c r="AE771" i="1" s="1"/>
  <c r="AI771" i="1" s="1"/>
  <c r="AO771" i="1" s="1"/>
  <c r="AU771" i="1" s="1"/>
  <c r="BC771" i="1" s="1"/>
  <c r="BE771" i="1" s="1"/>
  <c r="L771" i="1"/>
  <c r="R771" i="1" s="1"/>
  <c r="X771" i="1" s="1"/>
  <c r="AD771" i="1" s="1"/>
  <c r="AH771" i="1" s="1"/>
  <c r="AN771" i="1" s="1"/>
  <c r="AT771" i="1" s="1"/>
  <c r="AZ771" i="1" s="1"/>
  <c r="BB771" i="1" s="1"/>
  <c r="BI770" i="1"/>
  <c r="AY770" i="1"/>
  <c r="AX770" i="1"/>
  <c r="AW770" i="1"/>
  <c r="AS770" i="1"/>
  <c r="AR770" i="1"/>
  <c r="AQ770" i="1"/>
  <c r="AM770" i="1"/>
  <c r="AL770" i="1"/>
  <c r="AK770" i="1"/>
  <c r="AG770" i="1"/>
  <c r="AC770" i="1"/>
  <c r="AB770" i="1"/>
  <c r="AA770" i="1"/>
  <c r="W770" i="1"/>
  <c r="V770" i="1"/>
  <c r="U770" i="1"/>
  <c r="Q770" i="1"/>
  <c r="P770" i="1"/>
  <c r="O770" i="1"/>
  <c r="K770" i="1"/>
  <c r="J770" i="1"/>
  <c r="I770" i="1"/>
  <c r="H770" i="1"/>
  <c r="G770" i="1"/>
  <c r="F770" i="1"/>
  <c r="N769" i="1"/>
  <c r="T769" i="1" s="1"/>
  <c r="Z769" i="1" s="1"/>
  <c r="AF769" i="1" s="1"/>
  <c r="AJ769" i="1" s="1"/>
  <c r="AP769" i="1" s="1"/>
  <c r="AV769" i="1" s="1"/>
  <c r="BF769" i="1" s="1"/>
  <c r="BH769" i="1" s="1"/>
  <c r="M769" i="1"/>
  <c r="S769" i="1" s="1"/>
  <c r="Y769" i="1" s="1"/>
  <c r="AE769" i="1" s="1"/>
  <c r="AI769" i="1" s="1"/>
  <c r="AO769" i="1" s="1"/>
  <c r="AU769" i="1" s="1"/>
  <c r="BC769" i="1" s="1"/>
  <c r="BE769" i="1" s="1"/>
  <c r="L769" i="1"/>
  <c r="R769" i="1" s="1"/>
  <c r="X769" i="1" s="1"/>
  <c r="AD769" i="1" s="1"/>
  <c r="AH769" i="1" s="1"/>
  <c r="AN769" i="1" s="1"/>
  <c r="AT769" i="1" s="1"/>
  <c r="AZ769" i="1" s="1"/>
  <c r="BB769" i="1" s="1"/>
  <c r="BI768" i="1"/>
  <c r="AY768" i="1"/>
  <c r="AX768" i="1"/>
  <c r="AW768" i="1"/>
  <c r="AS768" i="1"/>
  <c r="AR768" i="1"/>
  <c r="AQ768" i="1"/>
  <c r="AM768" i="1"/>
  <c r="AL768" i="1"/>
  <c r="AK768" i="1"/>
  <c r="AG768" i="1"/>
  <c r="AC768" i="1"/>
  <c r="AB768" i="1"/>
  <c r="AA768" i="1"/>
  <c r="W768" i="1"/>
  <c r="V768" i="1"/>
  <c r="U768" i="1"/>
  <c r="Q768" i="1"/>
  <c r="P768" i="1"/>
  <c r="O768" i="1"/>
  <c r="K768" i="1"/>
  <c r="J768" i="1"/>
  <c r="I768" i="1"/>
  <c r="H768" i="1"/>
  <c r="G768" i="1"/>
  <c r="F768" i="1"/>
  <c r="N766" i="1"/>
  <c r="T766" i="1" s="1"/>
  <c r="Z766" i="1" s="1"/>
  <c r="AF766" i="1" s="1"/>
  <c r="AJ766" i="1" s="1"/>
  <c r="AP766" i="1" s="1"/>
  <c r="AV766" i="1" s="1"/>
  <c r="BF766" i="1" s="1"/>
  <c r="BH766" i="1" s="1"/>
  <c r="M766" i="1"/>
  <c r="S766" i="1" s="1"/>
  <c r="Y766" i="1" s="1"/>
  <c r="AE766" i="1" s="1"/>
  <c r="AI766" i="1" s="1"/>
  <c r="AO766" i="1" s="1"/>
  <c r="AU766" i="1" s="1"/>
  <c r="BC766" i="1" s="1"/>
  <c r="BE766" i="1" s="1"/>
  <c r="L766" i="1"/>
  <c r="R766" i="1" s="1"/>
  <c r="X766" i="1" s="1"/>
  <c r="AD766" i="1" s="1"/>
  <c r="AH766" i="1" s="1"/>
  <c r="AN766" i="1" s="1"/>
  <c r="AT766" i="1" s="1"/>
  <c r="AZ766" i="1" s="1"/>
  <c r="BB766" i="1" s="1"/>
  <c r="BI765" i="1"/>
  <c r="AY765" i="1"/>
  <c r="AX765" i="1"/>
  <c r="AW765" i="1"/>
  <c r="AS765" i="1"/>
  <c r="AR765" i="1"/>
  <c r="AQ765" i="1"/>
  <c r="AM765" i="1"/>
  <c r="AL765" i="1"/>
  <c r="AK765" i="1"/>
  <c r="AG765" i="1"/>
  <c r="AC765" i="1"/>
  <c r="AB765" i="1"/>
  <c r="AA765" i="1"/>
  <c r="W765" i="1"/>
  <c r="V765" i="1"/>
  <c r="U765" i="1"/>
  <c r="Q765" i="1"/>
  <c r="P765" i="1"/>
  <c r="O765" i="1"/>
  <c r="K765" i="1"/>
  <c r="J765" i="1"/>
  <c r="I765" i="1"/>
  <c r="H765" i="1"/>
  <c r="G765" i="1"/>
  <c r="F765" i="1"/>
  <c r="N764" i="1"/>
  <c r="T764" i="1" s="1"/>
  <c r="Z764" i="1" s="1"/>
  <c r="AF764" i="1" s="1"/>
  <c r="AJ764" i="1" s="1"/>
  <c r="AP764" i="1" s="1"/>
  <c r="AV764" i="1" s="1"/>
  <c r="BF764" i="1" s="1"/>
  <c r="BH764" i="1" s="1"/>
  <c r="M764" i="1"/>
  <c r="S764" i="1" s="1"/>
  <c r="Y764" i="1" s="1"/>
  <c r="AE764" i="1" s="1"/>
  <c r="AI764" i="1" s="1"/>
  <c r="AO764" i="1" s="1"/>
  <c r="AU764" i="1" s="1"/>
  <c r="BC764" i="1" s="1"/>
  <c r="BE764" i="1" s="1"/>
  <c r="L764" i="1"/>
  <c r="R764" i="1" s="1"/>
  <c r="X764" i="1" s="1"/>
  <c r="AD764" i="1" s="1"/>
  <c r="AH764" i="1" s="1"/>
  <c r="AN764" i="1" s="1"/>
  <c r="AT764" i="1" s="1"/>
  <c r="AZ764" i="1" s="1"/>
  <c r="BB764" i="1" s="1"/>
  <c r="BI763" i="1"/>
  <c r="AY763" i="1"/>
  <c r="AX763" i="1"/>
  <c r="AW763" i="1"/>
  <c r="AS763" i="1"/>
  <c r="AR763" i="1"/>
  <c r="AQ763" i="1"/>
  <c r="AM763" i="1"/>
  <c r="AL763" i="1"/>
  <c r="AK763" i="1"/>
  <c r="AG763" i="1"/>
  <c r="AC763" i="1"/>
  <c r="AB763" i="1"/>
  <c r="AA763" i="1"/>
  <c r="W763" i="1"/>
  <c r="V763" i="1"/>
  <c r="U763" i="1"/>
  <c r="Q763" i="1"/>
  <c r="P763" i="1"/>
  <c r="O763" i="1"/>
  <c r="K763" i="1"/>
  <c r="J763" i="1"/>
  <c r="I763" i="1"/>
  <c r="H763" i="1"/>
  <c r="G763" i="1"/>
  <c r="F763" i="1"/>
  <c r="N761" i="1"/>
  <c r="T761" i="1" s="1"/>
  <c r="Z761" i="1" s="1"/>
  <c r="AF761" i="1" s="1"/>
  <c r="AJ761" i="1" s="1"/>
  <c r="AP761" i="1" s="1"/>
  <c r="AV761" i="1" s="1"/>
  <c r="BF761" i="1" s="1"/>
  <c r="BH761" i="1" s="1"/>
  <c r="M761" i="1"/>
  <c r="S761" i="1" s="1"/>
  <c r="Y761" i="1" s="1"/>
  <c r="AE761" i="1" s="1"/>
  <c r="AI761" i="1" s="1"/>
  <c r="AO761" i="1" s="1"/>
  <c r="AU761" i="1" s="1"/>
  <c r="BC761" i="1" s="1"/>
  <c r="BE761" i="1" s="1"/>
  <c r="L761" i="1"/>
  <c r="R761" i="1" s="1"/>
  <c r="X761" i="1" s="1"/>
  <c r="AD761" i="1" s="1"/>
  <c r="AH761" i="1" s="1"/>
  <c r="AN761" i="1" s="1"/>
  <c r="AT761" i="1" s="1"/>
  <c r="AZ761" i="1" s="1"/>
  <c r="BB761" i="1" s="1"/>
  <c r="BI760" i="1"/>
  <c r="AY760" i="1"/>
  <c r="AX760" i="1"/>
  <c r="AW760" i="1"/>
  <c r="AS760" i="1"/>
  <c r="AR760" i="1"/>
  <c r="AQ760" i="1"/>
  <c r="AM760" i="1"/>
  <c r="AL760" i="1"/>
  <c r="AK760" i="1"/>
  <c r="AG760" i="1"/>
  <c r="AC760" i="1"/>
  <c r="AB760" i="1"/>
  <c r="AA760" i="1"/>
  <c r="W760" i="1"/>
  <c r="V760" i="1"/>
  <c r="U760" i="1"/>
  <c r="Q760" i="1"/>
  <c r="P760" i="1"/>
  <c r="O760" i="1"/>
  <c r="K760" i="1"/>
  <c r="J760" i="1"/>
  <c r="I760" i="1"/>
  <c r="H760" i="1"/>
  <c r="G760" i="1"/>
  <c r="F760" i="1"/>
  <c r="N759" i="1"/>
  <c r="T759" i="1" s="1"/>
  <c r="Z759" i="1" s="1"/>
  <c r="AF759" i="1" s="1"/>
  <c r="AJ759" i="1" s="1"/>
  <c r="AP759" i="1" s="1"/>
  <c r="AV759" i="1" s="1"/>
  <c r="BF759" i="1" s="1"/>
  <c r="BH759" i="1" s="1"/>
  <c r="M759" i="1"/>
  <c r="S759" i="1" s="1"/>
  <c r="Y759" i="1" s="1"/>
  <c r="AE759" i="1" s="1"/>
  <c r="AI759" i="1" s="1"/>
  <c r="AO759" i="1" s="1"/>
  <c r="AU759" i="1" s="1"/>
  <c r="BC759" i="1" s="1"/>
  <c r="BE759" i="1" s="1"/>
  <c r="L759" i="1"/>
  <c r="R759" i="1" s="1"/>
  <c r="X759" i="1" s="1"/>
  <c r="AD759" i="1" s="1"/>
  <c r="AH759" i="1" s="1"/>
  <c r="AN759" i="1" s="1"/>
  <c r="AT759" i="1" s="1"/>
  <c r="AZ759" i="1" s="1"/>
  <c r="BB759" i="1" s="1"/>
  <c r="BI758" i="1"/>
  <c r="AY758" i="1"/>
  <c r="AX758" i="1"/>
  <c r="AW758" i="1"/>
  <c r="AS758" i="1"/>
  <c r="AR758" i="1"/>
  <c r="AQ758" i="1"/>
  <c r="AM758" i="1"/>
  <c r="AL758" i="1"/>
  <c r="AK758" i="1"/>
  <c r="AG758" i="1"/>
  <c r="AC758" i="1"/>
  <c r="AB758" i="1"/>
  <c r="AA758" i="1"/>
  <c r="W758" i="1"/>
  <c r="V758" i="1"/>
  <c r="U758" i="1"/>
  <c r="Q758" i="1"/>
  <c r="P758" i="1"/>
  <c r="O758" i="1"/>
  <c r="K758" i="1"/>
  <c r="J758" i="1"/>
  <c r="I758" i="1"/>
  <c r="H758" i="1"/>
  <c r="G758" i="1"/>
  <c r="F758" i="1"/>
  <c r="N755" i="1"/>
  <c r="T755" i="1" s="1"/>
  <c r="Z755" i="1" s="1"/>
  <c r="AF755" i="1" s="1"/>
  <c r="AJ755" i="1" s="1"/>
  <c r="AP755" i="1" s="1"/>
  <c r="AV755" i="1" s="1"/>
  <c r="BF755" i="1" s="1"/>
  <c r="BH755" i="1" s="1"/>
  <c r="G755" i="1"/>
  <c r="M755" i="1" s="1"/>
  <c r="S755" i="1" s="1"/>
  <c r="Y755" i="1" s="1"/>
  <c r="AE755" i="1" s="1"/>
  <c r="AI755" i="1" s="1"/>
  <c r="AO755" i="1" s="1"/>
  <c r="AU755" i="1" s="1"/>
  <c r="BC755" i="1" s="1"/>
  <c r="BE755" i="1" s="1"/>
  <c r="F755" i="1"/>
  <c r="L755" i="1" s="1"/>
  <c r="R755" i="1" s="1"/>
  <c r="X755" i="1" s="1"/>
  <c r="AD755" i="1" s="1"/>
  <c r="AH755" i="1" s="1"/>
  <c r="AN755" i="1" s="1"/>
  <c r="AT755" i="1" s="1"/>
  <c r="AZ755" i="1" s="1"/>
  <c r="BB755" i="1" s="1"/>
  <c r="BI754" i="1"/>
  <c r="BI753" i="1" s="1"/>
  <c r="AY754" i="1"/>
  <c r="AY753" i="1" s="1"/>
  <c r="AX754" i="1"/>
  <c r="AX753" i="1" s="1"/>
  <c r="AW754" i="1"/>
  <c r="AW753" i="1" s="1"/>
  <c r="AS754" i="1"/>
  <c r="AS753" i="1" s="1"/>
  <c r="AR754" i="1"/>
  <c r="AR753" i="1" s="1"/>
  <c r="AQ754" i="1"/>
  <c r="AQ753" i="1" s="1"/>
  <c r="AM754" i="1"/>
  <c r="AM753" i="1" s="1"/>
  <c r="AL754" i="1"/>
  <c r="AL753" i="1" s="1"/>
  <c r="AK754" i="1"/>
  <c r="AK753" i="1" s="1"/>
  <c r="AG754" i="1"/>
  <c r="AG753" i="1" s="1"/>
  <c r="AC754" i="1"/>
  <c r="AC753" i="1" s="1"/>
  <c r="AB754" i="1"/>
  <c r="AB753" i="1" s="1"/>
  <c r="AA754" i="1"/>
  <c r="AA753" i="1" s="1"/>
  <c r="W754" i="1"/>
  <c r="W753" i="1" s="1"/>
  <c r="V754" i="1"/>
  <c r="V753" i="1" s="1"/>
  <c r="U754" i="1"/>
  <c r="U753" i="1" s="1"/>
  <c r="Q754" i="1"/>
  <c r="Q753" i="1" s="1"/>
  <c r="P754" i="1"/>
  <c r="P753" i="1" s="1"/>
  <c r="O754" i="1"/>
  <c r="O753" i="1" s="1"/>
  <c r="K754" i="1"/>
  <c r="K753" i="1" s="1"/>
  <c r="J754" i="1"/>
  <c r="J753" i="1" s="1"/>
  <c r="I754" i="1"/>
  <c r="I753" i="1" s="1"/>
  <c r="H754" i="1"/>
  <c r="H753" i="1" s="1"/>
  <c r="G754" i="1"/>
  <c r="G753" i="1" s="1"/>
  <c r="N752" i="1"/>
  <c r="T752" i="1" s="1"/>
  <c r="Z752" i="1" s="1"/>
  <c r="AF752" i="1" s="1"/>
  <c r="AJ752" i="1" s="1"/>
  <c r="AP752" i="1" s="1"/>
  <c r="AV752" i="1" s="1"/>
  <c r="BF752" i="1" s="1"/>
  <c r="BH752" i="1" s="1"/>
  <c r="M752" i="1"/>
  <c r="S752" i="1" s="1"/>
  <c r="Y752" i="1" s="1"/>
  <c r="AE752" i="1" s="1"/>
  <c r="AI752" i="1" s="1"/>
  <c r="AO752" i="1" s="1"/>
  <c r="AU752" i="1" s="1"/>
  <c r="BC752" i="1" s="1"/>
  <c r="BE752" i="1" s="1"/>
  <c r="L752" i="1"/>
  <c r="R752" i="1" s="1"/>
  <c r="X752" i="1" s="1"/>
  <c r="AD752" i="1" s="1"/>
  <c r="AH752" i="1" s="1"/>
  <c r="AN752" i="1" s="1"/>
  <c r="AT752" i="1" s="1"/>
  <c r="AZ752" i="1" s="1"/>
  <c r="BB752" i="1" s="1"/>
  <c r="BI751" i="1"/>
  <c r="BI750" i="1" s="1"/>
  <c r="AY751" i="1"/>
  <c r="AY750" i="1" s="1"/>
  <c r="AX751" i="1"/>
  <c r="AX750" i="1" s="1"/>
  <c r="AW751" i="1"/>
  <c r="AW750" i="1" s="1"/>
  <c r="AS751" i="1"/>
  <c r="AS750" i="1" s="1"/>
  <c r="AR751" i="1"/>
  <c r="AR750" i="1" s="1"/>
  <c r="AQ751" i="1"/>
  <c r="AQ750" i="1" s="1"/>
  <c r="AM751" i="1"/>
  <c r="AM750" i="1" s="1"/>
  <c r="AL751" i="1"/>
  <c r="AL750" i="1" s="1"/>
  <c r="AK751" i="1"/>
  <c r="AK750" i="1" s="1"/>
  <c r="AG751" i="1"/>
  <c r="AG750" i="1" s="1"/>
  <c r="AC751" i="1"/>
  <c r="AC750" i="1" s="1"/>
  <c r="AB751" i="1"/>
  <c r="AB750" i="1" s="1"/>
  <c r="AA751" i="1"/>
  <c r="AA750" i="1" s="1"/>
  <c r="W751" i="1"/>
  <c r="W750" i="1" s="1"/>
  <c r="V751" i="1"/>
  <c r="V750" i="1" s="1"/>
  <c r="U751" i="1"/>
  <c r="U750" i="1" s="1"/>
  <c r="Q751" i="1"/>
  <c r="Q750" i="1" s="1"/>
  <c r="P751" i="1"/>
  <c r="P750" i="1" s="1"/>
  <c r="O751" i="1"/>
  <c r="O750" i="1" s="1"/>
  <c r="K751" i="1"/>
  <c r="K750" i="1" s="1"/>
  <c r="J751" i="1"/>
  <c r="J750" i="1" s="1"/>
  <c r="I751" i="1"/>
  <c r="H751" i="1"/>
  <c r="G751" i="1"/>
  <c r="G750" i="1" s="1"/>
  <c r="F751" i="1"/>
  <c r="F750" i="1" s="1"/>
  <c r="N749" i="1"/>
  <c r="T749" i="1" s="1"/>
  <c r="Z749" i="1" s="1"/>
  <c r="AF749" i="1" s="1"/>
  <c r="AJ749" i="1" s="1"/>
  <c r="AP749" i="1" s="1"/>
  <c r="AV749" i="1" s="1"/>
  <c r="BF749" i="1" s="1"/>
  <c r="BH749" i="1" s="1"/>
  <c r="L749" i="1"/>
  <c r="R749" i="1" s="1"/>
  <c r="X749" i="1" s="1"/>
  <c r="AD749" i="1" s="1"/>
  <c r="AH749" i="1" s="1"/>
  <c r="AN749" i="1" s="1"/>
  <c r="AT749" i="1" s="1"/>
  <c r="AZ749" i="1" s="1"/>
  <c r="BB749" i="1" s="1"/>
  <c r="G749" i="1"/>
  <c r="M749" i="1" s="1"/>
  <c r="S749" i="1" s="1"/>
  <c r="Y749" i="1" s="1"/>
  <c r="AE749" i="1" s="1"/>
  <c r="AI749" i="1" s="1"/>
  <c r="AO749" i="1" s="1"/>
  <c r="AU749" i="1" s="1"/>
  <c r="BC749" i="1" s="1"/>
  <c r="BE749" i="1" s="1"/>
  <c r="F749" i="1"/>
  <c r="BI748" i="1"/>
  <c r="BI747" i="1" s="1"/>
  <c r="AY748" i="1"/>
  <c r="AY747" i="1" s="1"/>
  <c r="AX748" i="1"/>
  <c r="AX747" i="1" s="1"/>
  <c r="AW748" i="1"/>
  <c r="AW747" i="1" s="1"/>
  <c r="AS748" i="1"/>
  <c r="AS747" i="1" s="1"/>
  <c r="AR748" i="1"/>
  <c r="AR747" i="1" s="1"/>
  <c r="AQ748" i="1"/>
  <c r="AQ747" i="1" s="1"/>
  <c r="AM748" i="1"/>
  <c r="AM747" i="1" s="1"/>
  <c r="AL748" i="1"/>
  <c r="AL747" i="1" s="1"/>
  <c r="AK748" i="1"/>
  <c r="AK747" i="1" s="1"/>
  <c r="AG748" i="1"/>
  <c r="AG747" i="1" s="1"/>
  <c r="AC748" i="1"/>
  <c r="AB748" i="1"/>
  <c r="AB747" i="1" s="1"/>
  <c r="AA748" i="1"/>
  <c r="AA747" i="1" s="1"/>
  <c r="W748" i="1"/>
  <c r="W747" i="1" s="1"/>
  <c r="V748" i="1"/>
  <c r="V747" i="1" s="1"/>
  <c r="U748" i="1"/>
  <c r="U747" i="1" s="1"/>
  <c r="Q748" i="1"/>
  <c r="Q747" i="1" s="1"/>
  <c r="P748" i="1"/>
  <c r="P747" i="1" s="1"/>
  <c r="O748" i="1"/>
  <c r="O747" i="1" s="1"/>
  <c r="K748" i="1"/>
  <c r="K747" i="1" s="1"/>
  <c r="J748" i="1"/>
  <c r="J747" i="1" s="1"/>
  <c r="I748" i="1"/>
  <c r="I747" i="1" s="1"/>
  <c r="H748" i="1"/>
  <c r="H747" i="1" s="1"/>
  <c r="G748" i="1"/>
  <c r="G747" i="1" s="1"/>
  <c r="F748" i="1"/>
  <c r="AC747" i="1"/>
  <c r="N746" i="1"/>
  <c r="T746" i="1" s="1"/>
  <c r="Z746" i="1" s="1"/>
  <c r="AF746" i="1" s="1"/>
  <c r="AJ746" i="1" s="1"/>
  <c r="AP746" i="1" s="1"/>
  <c r="AV746" i="1" s="1"/>
  <c r="BF746" i="1" s="1"/>
  <c r="BH746" i="1" s="1"/>
  <c r="M746" i="1"/>
  <c r="S746" i="1" s="1"/>
  <c r="Y746" i="1" s="1"/>
  <c r="AE746" i="1" s="1"/>
  <c r="AI746" i="1" s="1"/>
  <c r="AO746" i="1" s="1"/>
  <c r="AU746" i="1" s="1"/>
  <c r="BC746" i="1" s="1"/>
  <c r="BE746" i="1" s="1"/>
  <c r="L746" i="1"/>
  <c r="R746" i="1" s="1"/>
  <c r="X746" i="1" s="1"/>
  <c r="AD746" i="1" s="1"/>
  <c r="AH746" i="1" s="1"/>
  <c r="AN746" i="1" s="1"/>
  <c r="AT746" i="1" s="1"/>
  <c r="AZ746" i="1" s="1"/>
  <c r="BB746" i="1" s="1"/>
  <c r="BI745" i="1"/>
  <c r="BI744" i="1" s="1"/>
  <c r="AY745" i="1"/>
  <c r="AY744" i="1" s="1"/>
  <c r="AX745" i="1"/>
  <c r="AX744" i="1" s="1"/>
  <c r="AW745" i="1"/>
  <c r="AW744" i="1" s="1"/>
  <c r="AS745" i="1"/>
  <c r="AS744" i="1" s="1"/>
  <c r="AR745" i="1"/>
  <c r="AR744" i="1" s="1"/>
  <c r="AQ745" i="1"/>
  <c r="AQ744" i="1" s="1"/>
  <c r="AM745" i="1"/>
  <c r="AM744" i="1" s="1"/>
  <c r="AL745" i="1"/>
  <c r="AL744" i="1" s="1"/>
  <c r="AK745" i="1"/>
  <c r="AK744" i="1" s="1"/>
  <c r="AG745" i="1"/>
  <c r="AG744" i="1" s="1"/>
  <c r="AC745" i="1"/>
  <c r="AC744" i="1" s="1"/>
  <c r="AB745" i="1"/>
  <c r="AB744" i="1" s="1"/>
  <c r="AA745" i="1"/>
  <c r="AA744" i="1" s="1"/>
  <c r="W745" i="1"/>
  <c r="W744" i="1" s="1"/>
  <c r="V745" i="1"/>
  <c r="V744" i="1" s="1"/>
  <c r="U745" i="1"/>
  <c r="U744" i="1" s="1"/>
  <c r="Q745" i="1"/>
  <c r="Q744" i="1" s="1"/>
  <c r="P745" i="1"/>
  <c r="P744" i="1" s="1"/>
  <c r="O745" i="1"/>
  <c r="O744" i="1" s="1"/>
  <c r="K745" i="1"/>
  <c r="K744" i="1" s="1"/>
  <c r="J745" i="1"/>
  <c r="J744" i="1" s="1"/>
  <c r="I745" i="1"/>
  <c r="I744" i="1" s="1"/>
  <c r="H745" i="1"/>
  <c r="G745" i="1"/>
  <c r="G744" i="1" s="1"/>
  <c r="F745" i="1"/>
  <c r="F744" i="1" s="1"/>
  <c r="N743" i="1"/>
  <c r="T743" i="1" s="1"/>
  <c r="Z743" i="1" s="1"/>
  <c r="AF743" i="1" s="1"/>
  <c r="AJ743" i="1" s="1"/>
  <c r="AP743" i="1" s="1"/>
  <c r="AV743" i="1" s="1"/>
  <c r="BF743" i="1" s="1"/>
  <c r="BH743" i="1" s="1"/>
  <c r="M743" i="1"/>
  <c r="S743" i="1" s="1"/>
  <c r="Y743" i="1" s="1"/>
  <c r="AE743" i="1" s="1"/>
  <c r="AI743" i="1" s="1"/>
  <c r="AO743" i="1" s="1"/>
  <c r="AU743" i="1" s="1"/>
  <c r="BC743" i="1" s="1"/>
  <c r="BE743" i="1" s="1"/>
  <c r="L743" i="1"/>
  <c r="R743" i="1" s="1"/>
  <c r="X743" i="1" s="1"/>
  <c r="AD743" i="1" s="1"/>
  <c r="AH743" i="1" s="1"/>
  <c r="AN743" i="1" s="1"/>
  <c r="AT743" i="1" s="1"/>
  <c r="AZ743" i="1" s="1"/>
  <c r="BB743" i="1" s="1"/>
  <c r="N742" i="1"/>
  <c r="T742" i="1" s="1"/>
  <c r="Z742" i="1" s="1"/>
  <c r="AF742" i="1" s="1"/>
  <c r="AJ742" i="1" s="1"/>
  <c r="AP742" i="1" s="1"/>
  <c r="AV742" i="1" s="1"/>
  <c r="BF742" i="1" s="1"/>
  <c r="BH742" i="1" s="1"/>
  <c r="M742" i="1"/>
  <c r="S742" i="1" s="1"/>
  <c r="Y742" i="1" s="1"/>
  <c r="AE742" i="1" s="1"/>
  <c r="AI742" i="1" s="1"/>
  <c r="AO742" i="1" s="1"/>
  <c r="AU742" i="1" s="1"/>
  <c r="BC742" i="1" s="1"/>
  <c r="BE742" i="1" s="1"/>
  <c r="L742" i="1"/>
  <c r="R742" i="1" s="1"/>
  <c r="X742" i="1" s="1"/>
  <c r="AD742" i="1" s="1"/>
  <c r="AH742" i="1" s="1"/>
  <c r="AN742" i="1" s="1"/>
  <c r="AT742" i="1" s="1"/>
  <c r="AZ742" i="1" s="1"/>
  <c r="BB742" i="1" s="1"/>
  <c r="N741" i="1"/>
  <c r="T741" i="1" s="1"/>
  <c r="Z741" i="1" s="1"/>
  <c r="AF741" i="1" s="1"/>
  <c r="AJ741" i="1" s="1"/>
  <c r="AP741" i="1" s="1"/>
  <c r="AV741" i="1" s="1"/>
  <c r="BF741" i="1" s="1"/>
  <c r="BH741" i="1" s="1"/>
  <c r="M741" i="1"/>
  <c r="S741" i="1" s="1"/>
  <c r="Y741" i="1" s="1"/>
  <c r="AE741" i="1" s="1"/>
  <c r="AI741" i="1" s="1"/>
  <c r="AO741" i="1" s="1"/>
  <c r="AU741" i="1" s="1"/>
  <c r="BC741" i="1" s="1"/>
  <c r="BE741" i="1" s="1"/>
  <c r="L741" i="1"/>
  <c r="R741" i="1" s="1"/>
  <c r="X741" i="1" s="1"/>
  <c r="AD741" i="1" s="1"/>
  <c r="AH741" i="1" s="1"/>
  <c r="AN741" i="1" s="1"/>
  <c r="AT741" i="1" s="1"/>
  <c r="AZ741" i="1" s="1"/>
  <c r="BB741" i="1" s="1"/>
  <c r="AK740" i="1"/>
  <c r="O740" i="1"/>
  <c r="L740" i="1"/>
  <c r="R740" i="1" s="1"/>
  <c r="X740" i="1" s="1"/>
  <c r="AD740" i="1" s="1"/>
  <c r="AH740" i="1" s="1"/>
  <c r="AN740" i="1" s="1"/>
  <c r="AT740" i="1" s="1"/>
  <c r="AZ740" i="1" s="1"/>
  <c r="BB740" i="1" s="1"/>
  <c r="H740" i="1"/>
  <c r="N740" i="1" s="1"/>
  <c r="T740" i="1" s="1"/>
  <c r="Z740" i="1" s="1"/>
  <c r="AF740" i="1" s="1"/>
  <c r="AJ740" i="1" s="1"/>
  <c r="AP740" i="1" s="1"/>
  <c r="AV740" i="1" s="1"/>
  <c r="BF740" i="1" s="1"/>
  <c r="BH740" i="1" s="1"/>
  <c r="G740" i="1"/>
  <c r="M740" i="1" s="1"/>
  <c r="S740" i="1" s="1"/>
  <c r="Y740" i="1" s="1"/>
  <c r="AE740" i="1" s="1"/>
  <c r="AI740" i="1" s="1"/>
  <c r="AO740" i="1" s="1"/>
  <c r="AU740" i="1" s="1"/>
  <c r="BC740" i="1" s="1"/>
  <c r="BE740" i="1" s="1"/>
  <c r="AK739" i="1"/>
  <c r="O739" i="1"/>
  <c r="O738" i="1" s="1"/>
  <c r="N739" i="1"/>
  <c r="T739" i="1" s="1"/>
  <c r="Z739" i="1" s="1"/>
  <c r="AF739" i="1" s="1"/>
  <c r="AJ739" i="1" s="1"/>
  <c r="AP739" i="1" s="1"/>
  <c r="AV739" i="1" s="1"/>
  <c r="BF739" i="1" s="1"/>
  <c r="BH739" i="1" s="1"/>
  <c r="M739" i="1"/>
  <c r="S739" i="1" s="1"/>
  <c r="Y739" i="1" s="1"/>
  <c r="AE739" i="1" s="1"/>
  <c r="AI739" i="1" s="1"/>
  <c r="AO739" i="1" s="1"/>
  <c r="AU739" i="1" s="1"/>
  <c r="BC739" i="1" s="1"/>
  <c r="BE739" i="1" s="1"/>
  <c r="L739" i="1"/>
  <c r="BI738" i="1"/>
  <c r="AY738" i="1"/>
  <c r="AX738" i="1"/>
  <c r="AW738" i="1"/>
  <c r="AS738" i="1"/>
  <c r="AR738" i="1"/>
  <c r="AQ738" i="1"/>
  <c r="AM738" i="1"/>
  <c r="AL738" i="1"/>
  <c r="AK738" i="1"/>
  <c r="AG738" i="1"/>
  <c r="AC738" i="1"/>
  <c r="AB738" i="1"/>
  <c r="AA738" i="1"/>
  <c r="W738" i="1"/>
  <c r="V738" i="1"/>
  <c r="U738" i="1"/>
  <c r="Q738" i="1"/>
  <c r="P738" i="1"/>
  <c r="K738" i="1"/>
  <c r="J738" i="1"/>
  <c r="I738" i="1"/>
  <c r="G738" i="1"/>
  <c r="F738" i="1"/>
  <c r="N737" i="1"/>
  <c r="T737" i="1" s="1"/>
  <c r="Z737" i="1" s="1"/>
  <c r="AF737" i="1" s="1"/>
  <c r="AJ737" i="1" s="1"/>
  <c r="AP737" i="1" s="1"/>
  <c r="AV737" i="1" s="1"/>
  <c r="BF737" i="1" s="1"/>
  <c r="BH737" i="1" s="1"/>
  <c r="M737" i="1"/>
  <c r="S737" i="1" s="1"/>
  <c r="Y737" i="1" s="1"/>
  <c r="AE737" i="1" s="1"/>
  <c r="AI737" i="1" s="1"/>
  <c r="AO737" i="1" s="1"/>
  <c r="AU737" i="1" s="1"/>
  <c r="BC737" i="1" s="1"/>
  <c r="BE737" i="1" s="1"/>
  <c r="L737" i="1"/>
  <c r="R737" i="1" s="1"/>
  <c r="X737" i="1" s="1"/>
  <c r="AD737" i="1" s="1"/>
  <c r="AH737" i="1" s="1"/>
  <c r="AN737" i="1" s="1"/>
  <c r="AT737" i="1" s="1"/>
  <c r="AZ737" i="1" s="1"/>
  <c r="BB737" i="1" s="1"/>
  <c r="BI736" i="1"/>
  <c r="AY736" i="1"/>
  <c r="AX736" i="1"/>
  <c r="AW736" i="1"/>
  <c r="AS736" i="1"/>
  <c r="AR736" i="1"/>
  <c r="AQ736" i="1"/>
  <c r="AQ735" i="1" s="1"/>
  <c r="AM736" i="1"/>
  <c r="AL736" i="1"/>
  <c r="AK736" i="1"/>
  <c r="AG736" i="1"/>
  <c r="AG735" i="1" s="1"/>
  <c r="AC736" i="1"/>
  <c r="AB736" i="1"/>
  <c r="AA736" i="1"/>
  <c r="W736" i="1"/>
  <c r="W735" i="1" s="1"/>
  <c r="V736" i="1"/>
  <c r="U736" i="1"/>
  <c r="Q736" i="1"/>
  <c r="P736" i="1"/>
  <c r="P735" i="1" s="1"/>
  <c r="O736" i="1"/>
  <c r="K736" i="1"/>
  <c r="J736" i="1"/>
  <c r="I736" i="1"/>
  <c r="H736" i="1"/>
  <c r="G736" i="1"/>
  <c r="F736" i="1"/>
  <c r="AX735" i="1"/>
  <c r="N734" i="1"/>
  <c r="T734" i="1" s="1"/>
  <c r="Z734" i="1" s="1"/>
  <c r="AF734" i="1" s="1"/>
  <c r="AJ734" i="1" s="1"/>
  <c r="AP734" i="1" s="1"/>
  <c r="AV734" i="1" s="1"/>
  <c r="BF734" i="1" s="1"/>
  <c r="BH734" i="1" s="1"/>
  <c r="M734" i="1"/>
  <c r="S734" i="1" s="1"/>
  <c r="Y734" i="1" s="1"/>
  <c r="AE734" i="1" s="1"/>
  <c r="AI734" i="1" s="1"/>
  <c r="AO734" i="1" s="1"/>
  <c r="AU734" i="1" s="1"/>
  <c r="BC734" i="1" s="1"/>
  <c r="BE734" i="1" s="1"/>
  <c r="L734" i="1"/>
  <c r="R734" i="1" s="1"/>
  <c r="X734" i="1" s="1"/>
  <c r="AD734" i="1" s="1"/>
  <c r="AH734" i="1" s="1"/>
  <c r="AN734" i="1" s="1"/>
  <c r="AT734" i="1" s="1"/>
  <c r="AZ734" i="1" s="1"/>
  <c r="BB734" i="1" s="1"/>
  <c r="N733" i="1"/>
  <c r="T733" i="1" s="1"/>
  <c r="Z733" i="1" s="1"/>
  <c r="AF733" i="1" s="1"/>
  <c r="AJ733" i="1" s="1"/>
  <c r="AP733" i="1" s="1"/>
  <c r="AV733" i="1" s="1"/>
  <c r="BF733" i="1" s="1"/>
  <c r="BH733" i="1" s="1"/>
  <c r="M733" i="1"/>
  <c r="S733" i="1" s="1"/>
  <c r="Y733" i="1" s="1"/>
  <c r="AE733" i="1" s="1"/>
  <c r="AI733" i="1" s="1"/>
  <c r="AO733" i="1" s="1"/>
  <c r="AU733" i="1" s="1"/>
  <c r="BC733" i="1" s="1"/>
  <c r="BE733" i="1" s="1"/>
  <c r="L733" i="1"/>
  <c r="R733" i="1" s="1"/>
  <c r="X733" i="1" s="1"/>
  <c r="AD733" i="1" s="1"/>
  <c r="AH733" i="1" s="1"/>
  <c r="AN733" i="1" s="1"/>
  <c r="AT733" i="1" s="1"/>
  <c r="AZ733" i="1" s="1"/>
  <c r="BB733" i="1" s="1"/>
  <c r="N732" i="1"/>
  <c r="T732" i="1" s="1"/>
  <c r="Z732" i="1" s="1"/>
  <c r="AF732" i="1" s="1"/>
  <c r="AJ732" i="1" s="1"/>
  <c r="AP732" i="1" s="1"/>
  <c r="AV732" i="1" s="1"/>
  <c r="BF732" i="1" s="1"/>
  <c r="BH732" i="1" s="1"/>
  <c r="M732" i="1"/>
  <c r="S732" i="1" s="1"/>
  <c r="Y732" i="1" s="1"/>
  <c r="AE732" i="1" s="1"/>
  <c r="AI732" i="1" s="1"/>
  <c r="AO732" i="1" s="1"/>
  <c r="AU732" i="1" s="1"/>
  <c r="BC732" i="1" s="1"/>
  <c r="BE732" i="1" s="1"/>
  <c r="L732" i="1"/>
  <c r="R732" i="1" s="1"/>
  <c r="X732" i="1" s="1"/>
  <c r="AD732" i="1" s="1"/>
  <c r="AH732" i="1" s="1"/>
  <c r="AN732" i="1" s="1"/>
  <c r="AT732" i="1" s="1"/>
  <c r="AZ732" i="1" s="1"/>
  <c r="BB732" i="1" s="1"/>
  <c r="N731" i="1"/>
  <c r="T731" i="1" s="1"/>
  <c r="Z731" i="1" s="1"/>
  <c r="AF731" i="1" s="1"/>
  <c r="AJ731" i="1" s="1"/>
  <c r="AP731" i="1" s="1"/>
  <c r="AV731" i="1" s="1"/>
  <c r="BF731" i="1" s="1"/>
  <c r="BH731" i="1" s="1"/>
  <c r="M731" i="1"/>
  <c r="S731" i="1" s="1"/>
  <c r="Y731" i="1" s="1"/>
  <c r="AE731" i="1" s="1"/>
  <c r="AI731" i="1" s="1"/>
  <c r="AO731" i="1" s="1"/>
  <c r="AU731" i="1" s="1"/>
  <c r="BC731" i="1" s="1"/>
  <c r="BE731" i="1" s="1"/>
  <c r="L731" i="1"/>
  <c r="R731" i="1" s="1"/>
  <c r="X731" i="1" s="1"/>
  <c r="AD731" i="1" s="1"/>
  <c r="AH731" i="1" s="1"/>
  <c r="AN731" i="1" s="1"/>
  <c r="AT731" i="1" s="1"/>
  <c r="AZ731" i="1" s="1"/>
  <c r="BB731" i="1" s="1"/>
  <c r="N730" i="1"/>
  <c r="T730" i="1" s="1"/>
  <c r="Z730" i="1" s="1"/>
  <c r="AF730" i="1" s="1"/>
  <c r="AJ730" i="1" s="1"/>
  <c r="AP730" i="1" s="1"/>
  <c r="AV730" i="1" s="1"/>
  <c r="BF730" i="1" s="1"/>
  <c r="BH730" i="1" s="1"/>
  <c r="M730" i="1"/>
  <c r="S730" i="1" s="1"/>
  <c r="Y730" i="1" s="1"/>
  <c r="AE730" i="1" s="1"/>
  <c r="AI730" i="1" s="1"/>
  <c r="AO730" i="1" s="1"/>
  <c r="AU730" i="1" s="1"/>
  <c r="BC730" i="1" s="1"/>
  <c r="BE730" i="1" s="1"/>
  <c r="L730" i="1"/>
  <c r="R730" i="1" s="1"/>
  <c r="X730" i="1" s="1"/>
  <c r="AD730" i="1" s="1"/>
  <c r="AH730" i="1" s="1"/>
  <c r="AN730" i="1" s="1"/>
  <c r="AT730" i="1" s="1"/>
  <c r="AZ730" i="1" s="1"/>
  <c r="BB730" i="1" s="1"/>
  <c r="BI729" i="1"/>
  <c r="AY729" i="1"/>
  <c r="AX729" i="1"/>
  <c r="AW729" i="1"/>
  <c r="AS729" i="1"/>
  <c r="AR729" i="1"/>
  <c r="AQ729" i="1"/>
  <c r="AM729" i="1"/>
  <c r="AL729" i="1"/>
  <c r="AK729" i="1"/>
  <c r="AG729" i="1"/>
  <c r="AC729" i="1"/>
  <c r="AB729" i="1"/>
  <c r="AA729" i="1"/>
  <c r="W729" i="1"/>
  <c r="V729" i="1"/>
  <c r="U729" i="1"/>
  <c r="Q729" i="1"/>
  <c r="P729" i="1"/>
  <c r="O729" i="1"/>
  <c r="K729" i="1"/>
  <c r="J729" i="1"/>
  <c r="I729" i="1"/>
  <c r="H729" i="1"/>
  <c r="G729" i="1"/>
  <c r="F729" i="1"/>
  <c r="N728" i="1"/>
  <c r="T728" i="1" s="1"/>
  <c r="Z728" i="1" s="1"/>
  <c r="AF728" i="1" s="1"/>
  <c r="AJ728" i="1" s="1"/>
  <c r="AP728" i="1" s="1"/>
  <c r="AV728" i="1" s="1"/>
  <c r="BF728" i="1" s="1"/>
  <c r="BH728" i="1" s="1"/>
  <c r="M728" i="1"/>
  <c r="S728" i="1" s="1"/>
  <c r="Y728" i="1" s="1"/>
  <c r="AE728" i="1" s="1"/>
  <c r="AI728" i="1" s="1"/>
  <c r="AO728" i="1" s="1"/>
  <c r="AU728" i="1" s="1"/>
  <c r="BC728" i="1" s="1"/>
  <c r="BE728" i="1" s="1"/>
  <c r="L728" i="1"/>
  <c r="R728" i="1" s="1"/>
  <c r="X728" i="1" s="1"/>
  <c r="AD728" i="1" s="1"/>
  <c r="AH728" i="1" s="1"/>
  <c r="AN728" i="1" s="1"/>
  <c r="AT728" i="1" s="1"/>
  <c r="AZ728" i="1" s="1"/>
  <c r="BB728" i="1" s="1"/>
  <c r="BI727" i="1"/>
  <c r="AY727" i="1"/>
  <c r="AX727" i="1"/>
  <c r="AW727" i="1"/>
  <c r="AS727" i="1"/>
  <c r="AR727" i="1"/>
  <c r="AQ727" i="1"/>
  <c r="AM727" i="1"/>
  <c r="AL727" i="1"/>
  <c r="AK727" i="1"/>
  <c r="AG727" i="1"/>
  <c r="AC727" i="1"/>
  <c r="AB727" i="1"/>
  <c r="AA727" i="1"/>
  <c r="W727" i="1"/>
  <c r="V727" i="1"/>
  <c r="U727" i="1"/>
  <c r="Q727" i="1"/>
  <c r="P727" i="1"/>
  <c r="O727" i="1"/>
  <c r="K727" i="1"/>
  <c r="J727" i="1"/>
  <c r="I727" i="1"/>
  <c r="H727" i="1"/>
  <c r="G727" i="1"/>
  <c r="F727" i="1"/>
  <c r="AP725" i="1"/>
  <c r="AV725" i="1" s="1"/>
  <c r="BF725" i="1" s="1"/>
  <c r="BH725" i="1" s="1"/>
  <c r="AO725" i="1"/>
  <c r="AU725" i="1" s="1"/>
  <c r="BC725" i="1" s="1"/>
  <c r="BE725" i="1" s="1"/>
  <c r="AN725" i="1"/>
  <c r="AT725" i="1" s="1"/>
  <c r="AZ725" i="1" s="1"/>
  <c r="BB725" i="1" s="1"/>
  <c r="AP724" i="1"/>
  <c r="AV724" i="1" s="1"/>
  <c r="BF724" i="1" s="1"/>
  <c r="BH724" i="1" s="1"/>
  <c r="AO724" i="1"/>
  <c r="AU724" i="1" s="1"/>
  <c r="BC724" i="1" s="1"/>
  <c r="BE724" i="1" s="1"/>
  <c r="AN724" i="1"/>
  <c r="AT724" i="1" s="1"/>
  <c r="AZ724" i="1" s="1"/>
  <c r="BB724" i="1" s="1"/>
  <c r="BI723" i="1"/>
  <c r="BI722" i="1" s="1"/>
  <c r="AY723" i="1"/>
  <c r="AY722" i="1" s="1"/>
  <c r="AX723" i="1"/>
  <c r="AX722" i="1" s="1"/>
  <c r="AW723" i="1"/>
  <c r="AW722" i="1" s="1"/>
  <c r="AS723" i="1"/>
  <c r="AS722" i="1" s="1"/>
  <c r="AR723" i="1"/>
  <c r="AR722" i="1" s="1"/>
  <c r="AQ723" i="1"/>
  <c r="AQ722" i="1" s="1"/>
  <c r="AM723" i="1"/>
  <c r="AL723" i="1"/>
  <c r="AO723" i="1" s="1"/>
  <c r="AK723" i="1"/>
  <c r="AN723" i="1" s="1"/>
  <c r="N721" i="1"/>
  <c r="T721" i="1" s="1"/>
  <c r="Z721" i="1" s="1"/>
  <c r="AF721" i="1" s="1"/>
  <c r="AJ721" i="1" s="1"/>
  <c r="AP721" i="1" s="1"/>
  <c r="AV721" i="1" s="1"/>
  <c r="BF721" i="1" s="1"/>
  <c r="BH721" i="1" s="1"/>
  <c r="M721" i="1"/>
  <c r="S721" i="1" s="1"/>
  <c r="Y721" i="1" s="1"/>
  <c r="AE721" i="1" s="1"/>
  <c r="AI721" i="1" s="1"/>
  <c r="AO721" i="1" s="1"/>
  <c r="AU721" i="1" s="1"/>
  <c r="BC721" i="1" s="1"/>
  <c r="BE721" i="1" s="1"/>
  <c r="L721" i="1"/>
  <c r="R721" i="1" s="1"/>
  <c r="X721" i="1" s="1"/>
  <c r="AD721" i="1" s="1"/>
  <c r="AH721" i="1" s="1"/>
  <c r="AN721" i="1" s="1"/>
  <c r="AT721" i="1" s="1"/>
  <c r="AZ721" i="1" s="1"/>
  <c r="BB721" i="1" s="1"/>
  <c r="BI720" i="1"/>
  <c r="BI719" i="1" s="1"/>
  <c r="AY720" i="1"/>
  <c r="AY719" i="1" s="1"/>
  <c r="AX720" i="1"/>
  <c r="AW720" i="1"/>
  <c r="AS720" i="1"/>
  <c r="AR720" i="1"/>
  <c r="AQ720" i="1"/>
  <c r="AQ719" i="1" s="1"/>
  <c r="AM720" i="1"/>
  <c r="AM719" i="1" s="1"/>
  <c r="AL720" i="1"/>
  <c r="AL719" i="1" s="1"/>
  <c r="AK720" i="1"/>
  <c r="AK719" i="1" s="1"/>
  <c r="AG720" i="1"/>
  <c r="AG719" i="1" s="1"/>
  <c r="AC720" i="1"/>
  <c r="AC719" i="1" s="1"/>
  <c r="AB720" i="1"/>
  <c r="AB719" i="1" s="1"/>
  <c r="AA720" i="1"/>
  <c r="AA719" i="1" s="1"/>
  <c r="W720" i="1"/>
  <c r="W719" i="1" s="1"/>
  <c r="V720" i="1"/>
  <c r="V719" i="1" s="1"/>
  <c r="U720" i="1"/>
  <c r="U719" i="1" s="1"/>
  <c r="Q720" i="1"/>
  <c r="Q719" i="1" s="1"/>
  <c r="P720" i="1"/>
  <c r="P719" i="1" s="1"/>
  <c r="O720" i="1"/>
  <c r="O719" i="1" s="1"/>
  <c r="K720" i="1"/>
  <c r="K719" i="1" s="1"/>
  <c r="J720" i="1"/>
  <c r="J719" i="1" s="1"/>
  <c r="I720" i="1"/>
  <c r="I719" i="1" s="1"/>
  <c r="H720" i="1"/>
  <c r="G720" i="1"/>
  <c r="F720" i="1"/>
  <c r="F719" i="1" s="1"/>
  <c r="AX719" i="1"/>
  <c r="AW719" i="1"/>
  <c r="AS719" i="1"/>
  <c r="AR719" i="1"/>
  <c r="N717" i="1"/>
  <c r="T717" i="1" s="1"/>
  <c r="Z717" i="1" s="1"/>
  <c r="AF717" i="1" s="1"/>
  <c r="AJ717" i="1" s="1"/>
  <c r="AP717" i="1" s="1"/>
  <c r="AV717" i="1" s="1"/>
  <c r="BF717" i="1" s="1"/>
  <c r="BH717" i="1" s="1"/>
  <c r="M717" i="1"/>
  <c r="S717" i="1" s="1"/>
  <c r="Y717" i="1" s="1"/>
  <c r="AE717" i="1" s="1"/>
  <c r="AI717" i="1" s="1"/>
  <c r="AO717" i="1" s="1"/>
  <c r="AU717" i="1" s="1"/>
  <c r="BC717" i="1" s="1"/>
  <c r="BE717" i="1" s="1"/>
  <c r="L717" i="1"/>
  <c r="R717" i="1" s="1"/>
  <c r="X717" i="1" s="1"/>
  <c r="AD717" i="1" s="1"/>
  <c r="AH717" i="1" s="1"/>
  <c r="AN717" i="1" s="1"/>
  <c r="AT717" i="1" s="1"/>
  <c r="AZ717" i="1" s="1"/>
  <c r="BB717" i="1" s="1"/>
  <c r="BI716" i="1"/>
  <c r="BI715" i="1" s="1"/>
  <c r="AY716" i="1"/>
  <c r="AY715" i="1" s="1"/>
  <c r="AX716" i="1"/>
  <c r="AX715" i="1" s="1"/>
  <c r="AW716" i="1"/>
  <c r="AW715" i="1" s="1"/>
  <c r="AS716" i="1"/>
  <c r="AS715" i="1" s="1"/>
  <c r="AR716" i="1"/>
  <c r="AR715" i="1" s="1"/>
  <c r="AQ716" i="1"/>
  <c r="AQ715" i="1" s="1"/>
  <c r="AM716" i="1"/>
  <c r="AM715" i="1" s="1"/>
  <c r="AL716" i="1"/>
  <c r="AL715" i="1" s="1"/>
  <c r="AK716" i="1"/>
  <c r="AK715" i="1" s="1"/>
  <c r="AG716" i="1"/>
  <c r="AG715" i="1" s="1"/>
  <c r="AC716" i="1"/>
  <c r="AC715" i="1" s="1"/>
  <c r="AB716" i="1"/>
  <c r="AB715" i="1" s="1"/>
  <c r="AA716" i="1"/>
  <c r="AA715" i="1" s="1"/>
  <c r="W716" i="1"/>
  <c r="W715" i="1" s="1"/>
  <c r="V716" i="1"/>
  <c r="V715" i="1" s="1"/>
  <c r="U716" i="1"/>
  <c r="U715" i="1" s="1"/>
  <c r="Q716" i="1"/>
  <c r="Q715" i="1" s="1"/>
  <c r="P716" i="1"/>
  <c r="P715" i="1" s="1"/>
  <c r="O716" i="1"/>
  <c r="O715" i="1" s="1"/>
  <c r="K716" i="1"/>
  <c r="K715" i="1" s="1"/>
  <c r="J716" i="1"/>
  <c r="J715" i="1" s="1"/>
  <c r="I716" i="1"/>
  <c r="I715" i="1" s="1"/>
  <c r="H716" i="1"/>
  <c r="G716" i="1"/>
  <c r="G715" i="1" s="1"/>
  <c r="F716" i="1"/>
  <c r="F715" i="1" s="1"/>
  <c r="N714" i="1"/>
  <c r="T714" i="1" s="1"/>
  <c r="Z714" i="1" s="1"/>
  <c r="AF714" i="1" s="1"/>
  <c r="AJ714" i="1" s="1"/>
  <c r="AP714" i="1" s="1"/>
  <c r="AV714" i="1" s="1"/>
  <c r="BF714" i="1" s="1"/>
  <c r="BH714" i="1" s="1"/>
  <c r="M714" i="1"/>
  <c r="S714" i="1" s="1"/>
  <c r="Y714" i="1" s="1"/>
  <c r="AE714" i="1" s="1"/>
  <c r="AI714" i="1" s="1"/>
  <c r="AO714" i="1" s="1"/>
  <c r="AU714" i="1" s="1"/>
  <c r="BC714" i="1" s="1"/>
  <c r="BE714" i="1" s="1"/>
  <c r="L714" i="1"/>
  <c r="R714" i="1" s="1"/>
  <c r="X714" i="1" s="1"/>
  <c r="AD714" i="1" s="1"/>
  <c r="AH714" i="1" s="1"/>
  <c r="AN714" i="1" s="1"/>
  <c r="AT714" i="1" s="1"/>
  <c r="AZ714" i="1" s="1"/>
  <c r="BB714" i="1" s="1"/>
  <c r="BI713" i="1"/>
  <c r="BI712" i="1" s="1"/>
  <c r="AY713" i="1"/>
  <c r="AY712" i="1" s="1"/>
  <c r="AX713" i="1"/>
  <c r="AX712" i="1" s="1"/>
  <c r="AW713" i="1"/>
  <c r="AW712" i="1" s="1"/>
  <c r="AS713" i="1"/>
  <c r="AS712" i="1" s="1"/>
  <c r="AR713" i="1"/>
  <c r="AR712" i="1" s="1"/>
  <c r="AQ713" i="1"/>
  <c r="AQ712" i="1" s="1"/>
  <c r="AM713" i="1"/>
  <c r="AM712" i="1" s="1"/>
  <c r="AL713" i="1"/>
  <c r="AL712" i="1" s="1"/>
  <c r="AK713" i="1"/>
  <c r="AK712" i="1" s="1"/>
  <c r="AG713" i="1"/>
  <c r="AG712" i="1" s="1"/>
  <c r="AC713" i="1"/>
  <c r="AC712" i="1" s="1"/>
  <c r="AB713" i="1"/>
  <c r="AB712" i="1" s="1"/>
  <c r="AA713" i="1"/>
  <c r="AA712" i="1" s="1"/>
  <c r="W713" i="1"/>
  <c r="W712" i="1" s="1"/>
  <c r="V713" i="1"/>
  <c r="V712" i="1" s="1"/>
  <c r="U713" i="1"/>
  <c r="U712" i="1" s="1"/>
  <c r="Q713" i="1"/>
  <c r="Q712" i="1" s="1"/>
  <c r="P713" i="1"/>
  <c r="P712" i="1" s="1"/>
  <c r="O713" i="1"/>
  <c r="O712" i="1" s="1"/>
  <c r="K713" i="1"/>
  <c r="K712" i="1" s="1"/>
  <c r="J713" i="1"/>
  <c r="I713" i="1"/>
  <c r="I712" i="1" s="1"/>
  <c r="H713" i="1"/>
  <c r="G713" i="1"/>
  <c r="G712" i="1" s="1"/>
  <c r="F713" i="1"/>
  <c r="F712" i="1" s="1"/>
  <c r="N711" i="1"/>
  <c r="T711" i="1" s="1"/>
  <c r="Z711" i="1" s="1"/>
  <c r="AF711" i="1" s="1"/>
  <c r="AJ711" i="1" s="1"/>
  <c r="AP711" i="1" s="1"/>
  <c r="AV711" i="1" s="1"/>
  <c r="BF711" i="1" s="1"/>
  <c r="BH711" i="1" s="1"/>
  <c r="M711" i="1"/>
  <c r="S711" i="1" s="1"/>
  <c r="Y711" i="1" s="1"/>
  <c r="AE711" i="1" s="1"/>
  <c r="AI711" i="1" s="1"/>
  <c r="AO711" i="1" s="1"/>
  <c r="AU711" i="1" s="1"/>
  <c r="BC711" i="1" s="1"/>
  <c r="BE711" i="1" s="1"/>
  <c r="L711" i="1"/>
  <c r="R711" i="1" s="1"/>
  <c r="X711" i="1" s="1"/>
  <c r="AD711" i="1" s="1"/>
  <c r="AH711" i="1" s="1"/>
  <c r="AN711" i="1" s="1"/>
  <c r="AT711" i="1" s="1"/>
  <c r="AZ711" i="1" s="1"/>
  <c r="BB711" i="1" s="1"/>
  <c r="BI710" i="1"/>
  <c r="BI709" i="1" s="1"/>
  <c r="AY710" i="1"/>
  <c r="AY709" i="1" s="1"/>
  <c r="AX710" i="1"/>
  <c r="AX709" i="1" s="1"/>
  <c r="AW710" i="1"/>
  <c r="AW709" i="1" s="1"/>
  <c r="AS710" i="1"/>
  <c r="AS709" i="1" s="1"/>
  <c r="AR710" i="1"/>
  <c r="AR709" i="1" s="1"/>
  <c r="AQ710" i="1"/>
  <c r="AQ709" i="1" s="1"/>
  <c r="AM710" i="1"/>
  <c r="AM709" i="1" s="1"/>
  <c r="AL710" i="1"/>
  <c r="AL709" i="1" s="1"/>
  <c r="AK710" i="1"/>
  <c r="AK709" i="1" s="1"/>
  <c r="AG710" i="1"/>
  <c r="AG709" i="1" s="1"/>
  <c r="AC710" i="1"/>
  <c r="AC709" i="1" s="1"/>
  <c r="AB710" i="1"/>
  <c r="AB709" i="1" s="1"/>
  <c r="AA710" i="1"/>
  <c r="AA709" i="1" s="1"/>
  <c r="W710" i="1"/>
  <c r="W709" i="1" s="1"/>
  <c r="V710" i="1"/>
  <c r="V709" i="1" s="1"/>
  <c r="U710" i="1"/>
  <c r="U709" i="1" s="1"/>
  <c r="Q710" i="1"/>
  <c r="Q709" i="1" s="1"/>
  <c r="P710" i="1"/>
  <c r="P709" i="1" s="1"/>
  <c r="O710" i="1"/>
  <c r="O709" i="1" s="1"/>
  <c r="K710" i="1"/>
  <c r="K709" i="1" s="1"/>
  <c r="J710" i="1"/>
  <c r="J709" i="1" s="1"/>
  <c r="I710" i="1"/>
  <c r="I709" i="1" s="1"/>
  <c r="H710" i="1"/>
  <c r="H709" i="1" s="1"/>
  <c r="G710" i="1"/>
  <c r="G709" i="1" s="1"/>
  <c r="F710" i="1"/>
  <c r="N708" i="1"/>
  <c r="T708" i="1" s="1"/>
  <c r="Z708" i="1" s="1"/>
  <c r="AF708" i="1" s="1"/>
  <c r="AJ708" i="1" s="1"/>
  <c r="AP708" i="1" s="1"/>
  <c r="AV708" i="1" s="1"/>
  <c r="BF708" i="1" s="1"/>
  <c r="BH708" i="1" s="1"/>
  <c r="M708" i="1"/>
  <c r="S708" i="1" s="1"/>
  <c r="Y708" i="1" s="1"/>
  <c r="AE708" i="1" s="1"/>
  <c r="AI708" i="1" s="1"/>
  <c r="AO708" i="1" s="1"/>
  <c r="AU708" i="1" s="1"/>
  <c r="BC708" i="1" s="1"/>
  <c r="BE708" i="1" s="1"/>
  <c r="L708" i="1"/>
  <c r="R708" i="1" s="1"/>
  <c r="X708" i="1" s="1"/>
  <c r="AD708" i="1" s="1"/>
  <c r="AH708" i="1" s="1"/>
  <c r="AN708" i="1" s="1"/>
  <c r="AT708" i="1" s="1"/>
  <c r="AZ708" i="1" s="1"/>
  <c r="BB708" i="1" s="1"/>
  <c r="BI707" i="1"/>
  <c r="BI706" i="1" s="1"/>
  <c r="AY707" i="1"/>
  <c r="AY706" i="1" s="1"/>
  <c r="AX707" i="1"/>
  <c r="AW707" i="1"/>
  <c r="AW706" i="1" s="1"/>
  <c r="AS707" i="1"/>
  <c r="AS706" i="1" s="1"/>
  <c r="AR707" i="1"/>
  <c r="AR706" i="1" s="1"/>
  <c r="AQ707" i="1"/>
  <c r="AQ706" i="1" s="1"/>
  <c r="AM707" i="1"/>
  <c r="AM706" i="1" s="1"/>
  <c r="AL707" i="1"/>
  <c r="AL706" i="1" s="1"/>
  <c r="AK707" i="1"/>
  <c r="AK706" i="1" s="1"/>
  <c r="AG707" i="1"/>
  <c r="AG706" i="1" s="1"/>
  <c r="AC707" i="1"/>
  <c r="AC706" i="1" s="1"/>
  <c r="AB707" i="1"/>
  <c r="AB706" i="1" s="1"/>
  <c r="AA707" i="1"/>
  <c r="AA706" i="1" s="1"/>
  <c r="W707" i="1"/>
  <c r="W706" i="1" s="1"/>
  <c r="V707" i="1"/>
  <c r="V706" i="1" s="1"/>
  <c r="U707" i="1"/>
  <c r="U706" i="1" s="1"/>
  <c r="Q707" i="1"/>
  <c r="Q706" i="1" s="1"/>
  <c r="P707" i="1"/>
  <c r="P706" i="1" s="1"/>
  <c r="O707" i="1"/>
  <c r="O706" i="1" s="1"/>
  <c r="K707" i="1"/>
  <c r="K706" i="1" s="1"/>
  <c r="J707" i="1"/>
  <c r="J706" i="1" s="1"/>
  <c r="I707" i="1"/>
  <c r="I706" i="1" s="1"/>
  <c r="H707" i="1"/>
  <c r="H706" i="1" s="1"/>
  <c r="G707" i="1"/>
  <c r="F707" i="1"/>
  <c r="AX706" i="1"/>
  <c r="N705" i="1"/>
  <c r="T705" i="1" s="1"/>
  <c r="Z705" i="1" s="1"/>
  <c r="AF705" i="1" s="1"/>
  <c r="AJ705" i="1" s="1"/>
  <c r="AP705" i="1" s="1"/>
  <c r="AV705" i="1" s="1"/>
  <c r="BF705" i="1" s="1"/>
  <c r="BH705" i="1" s="1"/>
  <c r="M705" i="1"/>
  <c r="S705" i="1" s="1"/>
  <c r="Y705" i="1" s="1"/>
  <c r="AE705" i="1" s="1"/>
  <c r="AI705" i="1" s="1"/>
  <c r="AO705" i="1" s="1"/>
  <c r="AU705" i="1" s="1"/>
  <c r="BC705" i="1" s="1"/>
  <c r="BE705" i="1" s="1"/>
  <c r="L705" i="1"/>
  <c r="R705" i="1" s="1"/>
  <c r="X705" i="1" s="1"/>
  <c r="AD705" i="1" s="1"/>
  <c r="AH705" i="1" s="1"/>
  <c r="AN705" i="1" s="1"/>
  <c r="AT705" i="1" s="1"/>
  <c r="AZ705" i="1" s="1"/>
  <c r="BB705" i="1" s="1"/>
  <c r="BI704" i="1"/>
  <c r="AY704" i="1"/>
  <c r="AX704" i="1"/>
  <c r="AW704" i="1"/>
  <c r="AS704" i="1"/>
  <c r="AR704" i="1"/>
  <c r="AQ704" i="1"/>
  <c r="AM704" i="1"/>
  <c r="AL704" i="1"/>
  <c r="AK704" i="1"/>
  <c r="AG704" i="1"/>
  <c r="AC704" i="1"/>
  <c r="AB704" i="1"/>
  <c r="AA704" i="1"/>
  <c r="W704" i="1"/>
  <c r="V704" i="1"/>
  <c r="U704" i="1"/>
  <c r="Q704" i="1"/>
  <c r="P704" i="1"/>
  <c r="O704" i="1"/>
  <c r="K704" i="1"/>
  <c r="J704" i="1"/>
  <c r="I704" i="1"/>
  <c r="H704" i="1"/>
  <c r="G704" i="1"/>
  <c r="F704" i="1"/>
  <c r="N703" i="1"/>
  <c r="T703" i="1" s="1"/>
  <c r="Z703" i="1" s="1"/>
  <c r="AF703" i="1" s="1"/>
  <c r="AJ703" i="1" s="1"/>
  <c r="AP703" i="1" s="1"/>
  <c r="AV703" i="1" s="1"/>
  <c r="BF703" i="1" s="1"/>
  <c r="BH703" i="1" s="1"/>
  <c r="M703" i="1"/>
  <c r="S703" i="1" s="1"/>
  <c r="Y703" i="1" s="1"/>
  <c r="AE703" i="1" s="1"/>
  <c r="AI703" i="1" s="1"/>
  <c r="AO703" i="1" s="1"/>
  <c r="AU703" i="1" s="1"/>
  <c r="BC703" i="1" s="1"/>
  <c r="BE703" i="1" s="1"/>
  <c r="L703" i="1"/>
  <c r="R703" i="1" s="1"/>
  <c r="X703" i="1" s="1"/>
  <c r="AD703" i="1" s="1"/>
  <c r="AH703" i="1" s="1"/>
  <c r="AN703" i="1" s="1"/>
  <c r="AT703" i="1" s="1"/>
  <c r="AZ703" i="1" s="1"/>
  <c r="BB703" i="1" s="1"/>
  <c r="BI702" i="1"/>
  <c r="AY702" i="1"/>
  <c r="AX702" i="1"/>
  <c r="AW702" i="1"/>
  <c r="AS702" i="1"/>
  <c r="AR702" i="1"/>
  <c r="AQ702" i="1"/>
  <c r="AM702" i="1"/>
  <c r="AL702" i="1"/>
  <c r="AK702" i="1"/>
  <c r="AG702" i="1"/>
  <c r="AC702" i="1"/>
  <c r="AB702" i="1"/>
  <c r="AA702" i="1"/>
  <c r="W702" i="1"/>
  <c r="V702" i="1"/>
  <c r="U702" i="1"/>
  <c r="Q702" i="1"/>
  <c r="P702" i="1"/>
  <c r="O702" i="1"/>
  <c r="K702" i="1"/>
  <c r="J702" i="1"/>
  <c r="I702" i="1"/>
  <c r="H702" i="1"/>
  <c r="G702" i="1"/>
  <c r="F702" i="1"/>
  <c r="N700" i="1"/>
  <c r="T700" i="1" s="1"/>
  <c r="Z700" i="1" s="1"/>
  <c r="AF700" i="1" s="1"/>
  <c r="AJ700" i="1" s="1"/>
  <c r="AP700" i="1" s="1"/>
  <c r="AV700" i="1" s="1"/>
  <c r="BF700" i="1" s="1"/>
  <c r="BH700" i="1" s="1"/>
  <c r="M700" i="1"/>
  <c r="S700" i="1" s="1"/>
  <c r="Y700" i="1" s="1"/>
  <c r="AE700" i="1" s="1"/>
  <c r="AI700" i="1" s="1"/>
  <c r="AO700" i="1" s="1"/>
  <c r="AU700" i="1" s="1"/>
  <c r="BC700" i="1" s="1"/>
  <c r="BE700" i="1" s="1"/>
  <c r="L700" i="1"/>
  <c r="R700" i="1" s="1"/>
  <c r="X700" i="1" s="1"/>
  <c r="AD700" i="1" s="1"/>
  <c r="AH700" i="1" s="1"/>
  <c r="AN700" i="1" s="1"/>
  <c r="AT700" i="1" s="1"/>
  <c r="AZ700" i="1" s="1"/>
  <c r="BB700" i="1" s="1"/>
  <c r="BI699" i="1"/>
  <c r="AY699" i="1"/>
  <c r="AX699" i="1"/>
  <c r="AW699" i="1"/>
  <c r="AS699" i="1"/>
  <c r="AR699" i="1"/>
  <c r="AQ699" i="1"/>
  <c r="AM699" i="1"/>
  <c r="AL699" i="1"/>
  <c r="AK699" i="1"/>
  <c r="AG699" i="1"/>
  <c r="AC699" i="1"/>
  <c r="AB699" i="1"/>
  <c r="AA699" i="1"/>
  <c r="W699" i="1"/>
  <c r="V699" i="1"/>
  <c r="U699" i="1"/>
  <c r="Q699" i="1"/>
  <c r="P699" i="1"/>
  <c r="O699" i="1"/>
  <c r="K699" i="1"/>
  <c r="J699" i="1"/>
  <c r="I699" i="1"/>
  <c r="H699" i="1"/>
  <c r="G699" i="1"/>
  <c r="F699" i="1"/>
  <c r="N698" i="1"/>
  <c r="T698" i="1" s="1"/>
  <c r="Z698" i="1" s="1"/>
  <c r="AF698" i="1" s="1"/>
  <c r="AJ698" i="1" s="1"/>
  <c r="AP698" i="1" s="1"/>
  <c r="AV698" i="1" s="1"/>
  <c r="BF698" i="1" s="1"/>
  <c r="BH698" i="1" s="1"/>
  <c r="M698" i="1"/>
  <c r="S698" i="1" s="1"/>
  <c r="Y698" i="1" s="1"/>
  <c r="AE698" i="1" s="1"/>
  <c r="AI698" i="1" s="1"/>
  <c r="AO698" i="1" s="1"/>
  <c r="AU698" i="1" s="1"/>
  <c r="BC698" i="1" s="1"/>
  <c r="BE698" i="1" s="1"/>
  <c r="L698" i="1"/>
  <c r="R698" i="1" s="1"/>
  <c r="X698" i="1" s="1"/>
  <c r="AD698" i="1" s="1"/>
  <c r="AH698" i="1" s="1"/>
  <c r="AN698" i="1" s="1"/>
  <c r="AT698" i="1" s="1"/>
  <c r="AZ698" i="1" s="1"/>
  <c r="BB698" i="1" s="1"/>
  <c r="N697" i="1"/>
  <c r="T697" i="1" s="1"/>
  <c r="Z697" i="1" s="1"/>
  <c r="AF697" i="1" s="1"/>
  <c r="AJ697" i="1" s="1"/>
  <c r="AP697" i="1" s="1"/>
  <c r="AV697" i="1" s="1"/>
  <c r="BF697" i="1" s="1"/>
  <c r="BH697" i="1" s="1"/>
  <c r="M697" i="1"/>
  <c r="S697" i="1" s="1"/>
  <c r="Y697" i="1" s="1"/>
  <c r="AE697" i="1" s="1"/>
  <c r="AI697" i="1" s="1"/>
  <c r="AO697" i="1" s="1"/>
  <c r="AU697" i="1" s="1"/>
  <c r="BC697" i="1" s="1"/>
  <c r="BE697" i="1" s="1"/>
  <c r="L697" i="1"/>
  <c r="R697" i="1" s="1"/>
  <c r="X697" i="1" s="1"/>
  <c r="AD697" i="1" s="1"/>
  <c r="AH697" i="1" s="1"/>
  <c r="AN697" i="1" s="1"/>
  <c r="AT697" i="1" s="1"/>
  <c r="AZ697" i="1" s="1"/>
  <c r="BB697" i="1" s="1"/>
  <c r="N696" i="1"/>
  <c r="T696" i="1" s="1"/>
  <c r="Z696" i="1" s="1"/>
  <c r="AF696" i="1" s="1"/>
  <c r="AJ696" i="1" s="1"/>
  <c r="AP696" i="1" s="1"/>
  <c r="AV696" i="1" s="1"/>
  <c r="BF696" i="1" s="1"/>
  <c r="BH696" i="1" s="1"/>
  <c r="M696" i="1"/>
  <c r="S696" i="1" s="1"/>
  <c r="Y696" i="1" s="1"/>
  <c r="AE696" i="1" s="1"/>
  <c r="AI696" i="1" s="1"/>
  <c r="AO696" i="1" s="1"/>
  <c r="AU696" i="1" s="1"/>
  <c r="BC696" i="1" s="1"/>
  <c r="BE696" i="1" s="1"/>
  <c r="L696" i="1"/>
  <c r="R696" i="1" s="1"/>
  <c r="X696" i="1" s="1"/>
  <c r="AD696" i="1" s="1"/>
  <c r="AH696" i="1" s="1"/>
  <c r="AN696" i="1" s="1"/>
  <c r="AT696" i="1" s="1"/>
  <c r="AZ696" i="1" s="1"/>
  <c r="BB696" i="1" s="1"/>
  <c r="BI695" i="1"/>
  <c r="AY695" i="1"/>
  <c r="AX695" i="1"/>
  <c r="AW695" i="1"/>
  <c r="AS695" i="1"/>
  <c r="AR695" i="1"/>
  <c r="AQ695" i="1"/>
  <c r="AM695" i="1"/>
  <c r="AL695" i="1"/>
  <c r="AK695" i="1"/>
  <c r="AG695" i="1"/>
  <c r="AC695" i="1"/>
  <c r="AB695" i="1"/>
  <c r="AA695" i="1"/>
  <c r="W695" i="1"/>
  <c r="V695" i="1"/>
  <c r="U695" i="1"/>
  <c r="Q695" i="1"/>
  <c r="P695" i="1"/>
  <c r="O695" i="1"/>
  <c r="K695" i="1"/>
  <c r="J695" i="1"/>
  <c r="I695" i="1"/>
  <c r="H695" i="1"/>
  <c r="G695" i="1"/>
  <c r="F695" i="1"/>
  <c r="N694" i="1"/>
  <c r="T694" i="1" s="1"/>
  <c r="Z694" i="1" s="1"/>
  <c r="AF694" i="1" s="1"/>
  <c r="AJ694" i="1" s="1"/>
  <c r="AP694" i="1" s="1"/>
  <c r="AV694" i="1" s="1"/>
  <c r="BF694" i="1" s="1"/>
  <c r="BH694" i="1" s="1"/>
  <c r="M694" i="1"/>
  <c r="S694" i="1" s="1"/>
  <c r="Y694" i="1" s="1"/>
  <c r="AE694" i="1" s="1"/>
  <c r="AI694" i="1" s="1"/>
  <c r="AO694" i="1" s="1"/>
  <c r="AU694" i="1" s="1"/>
  <c r="BC694" i="1" s="1"/>
  <c r="BE694" i="1" s="1"/>
  <c r="L694" i="1"/>
  <c r="R694" i="1" s="1"/>
  <c r="X694" i="1" s="1"/>
  <c r="AD694" i="1" s="1"/>
  <c r="AH694" i="1" s="1"/>
  <c r="AN694" i="1" s="1"/>
  <c r="AT694" i="1" s="1"/>
  <c r="AZ694" i="1" s="1"/>
  <c r="BB694" i="1" s="1"/>
  <c r="BI693" i="1"/>
  <c r="AY693" i="1"/>
  <c r="AX693" i="1"/>
  <c r="AW693" i="1"/>
  <c r="AS693" i="1"/>
  <c r="AR693" i="1"/>
  <c r="AQ693" i="1"/>
  <c r="AM693" i="1"/>
  <c r="AL693" i="1"/>
  <c r="AK693" i="1"/>
  <c r="AG693" i="1"/>
  <c r="AC693" i="1"/>
  <c r="AB693" i="1"/>
  <c r="AA693" i="1"/>
  <c r="W693" i="1"/>
  <c r="V693" i="1"/>
  <c r="U693" i="1"/>
  <c r="Q693" i="1"/>
  <c r="P693" i="1"/>
  <c r="O693" i="1"/>
  <c r="K693" i="1"/>
  <c r="J693" i="1"/>
  <c r="I693" i="1"/>
  <c r="H693" i="1"/>
  <c r="G693" i="1"/>
  <c r="F693" i="1"/>
  <c r="N692" i="1"/>
  <c r="T692" i="1" s="1"/>
  <c r="Z692" i="1" s="1"/>
  <c r="AF692" i="1" s="1"/>
  <c r="AJ692" i="1" s="1"/>
  <c r="AP692" i="1" s="1"/>
  <c r="AV692" i="1" s="1"/>
  <c r="BF692" i="1" s="1"/>
  <c r="BH692" i="1" s="1"/>
  <c r="M692" i="1"/>
  <c r="S692" i="1" s="1"/>
  <c r="Y692" i="1" s="1"/>
  <c r="AE692" i="1" s="1"/>
  <c r="AI692" i="1" s="1"/>
  <c r="AO692" i="1" s="1"/>
  <c r="AU692" i="1" s="1"/>
  <c r="BC692" i="1" s="1"/>
  <c r="BE692" i="1" s="1"/>
  <c r="L692" i="1"/>
  <c r="R692" i="1" s="1"/>
  <c r="X692" i="1" s="1"/>
  <c r="AD692" i="1" s="1"/>
  <c r="AH692" i="1" s="1"/>
  <c r="AN692" i="1" s="1"/>
  <c r="AT692" i="1" s="1"/>
  <c r="AZ692" i="1" s="1"/>
  <c r="BB692" i="1" s="1"/>
  <c r="BI691" i="1"/>
  <c r="AY691" i="1"/>
  <c r="AX691" i="1"/>
  <c r="AW691" i="1"/>
  <c r="AS691" i="1"/>
  <c r="AR691" i="1"/>
  <c r="AQ691" i="1"/>
  <c r="AM691" i="1"/>
  <c r="AL691" i="1"/>
  <c r="AK691" i="1"/>
  <c r="AG691" i="1"/>
  <c r="AC691" i="1"/>
  <c r="AB691" i="1"/>
  <c r="AA691" i="1"/>
  <c r="W691" i="1"/>
  <c r="V691" i="1"/>
  <c r="U691" i="1"/>
  <c r="Q691" i="1"/>
  <c r="P691" i="1"/>
  <c r="O691" i="1"/>
  <c r="K691" i="1"/>
  <c r="J691" i="1"/>
  <c r="I691" i="1"/>
  <c r="H691" i="1"/>
  <c r="G691" i="1"/>
  <c r="F691" i="1"/>
  <c r="N688" i="1"/>
  <c r="T688" i="1" s="1"/>
  <c r="Z688" i="1" s="1"/>
  <c r="AF688" i="1" s="1"/>
  <c r="AJ688" i="1" s="1"/>
  <c r="AP688" i="1" s="1"/>
  <c r="AV688" i="1" s="1"/>
  <c r="BF688" i="1" s="1"/>
  <c r="BH688" i="1" s="1"/>
  <c r="M688" i="1"/>
  <c r="S688" i="1" s="1"/>
  <c r="Y688" i="1" s="1"/>
  <c r="AE688" i="1" s="1"/>
  <c r="AI688" i="1" s="1"/>
  <c r="AO688" i="1" s="1"/>
  <c r="AU688" i="1" s="1"/>
  <c r="BC688" i="1" s="1"/>
  <c r="BE688" i="1" s="1"/>
  <c r="L688" i="1"/>
  <c r="R688" i="1" s="1"/>
  <c r="X688" i="1" s="1"/>
  <c r="AD688" i="1" s="1"/>
  <c r="AH688" i="1" s="1"/>
  <c r="AN688" i="1" s="1"/>
  <c r="AT688" i="1" s="1"/>
  <c r="AZ688" i="1" s="1"/>
  <c r="BB688" i="1" s="1"/>
  <c r="N687" i="1"/>
  <c r="T687" i="1" s="1"/>
  <c r="Z687" i="1" s="1"/>
  <c r="AF687" i="1" s="1"/>
  <c r="AJ687" i="1" s="1"/>
  <c r="AP687" i="1" s="1"/>
  <c r="AV687" i="1" s="1"/>
  <c r="BF687" i="1" s="1"/>
  <c r="BH687" i="1" s="1"/>
  <c r="M687" i="1"/>
  <c r="S687" i="1" s="1"/>
  <c r="Y687" i="1" s="1"/>
  <c r="AE687" i="1" s="1"/>
  <c r="AI687" i="1" s="1"/>
  <c r="AO687" i="1" s="1"/>
  <c r="AU687" i="1" s="1"/>
  <c r="BC687" i="1" s="1"/>
  <c r="BE687" i="1" s="1"/>
  <c r="L687" i="1"/>
  <c r="R687" i="1" s="1"/>
  <c r="X687" i="1" s="1"/>
  <c r="AD687" i="1" s="1"/>
  <c r="AH687" i="1" s="1"/>
  <c r="AN687" i="1" s="1"/>
  <c r="AT687" i="1" s="1"/>
  <c r="AZ687" i="1" s="1"/>
  <c r="BB687" i="1" s="1"/>
  <c r="BI686" i="1"/>
  <c r="BI685" i="1" s="1"/>
  <c r="AY686" i="1"/>
  <c r="AY685" i="1" s="1"/>
  <c r="AX686" i="1"/>
  <c r="AX685" i="1" s="1"/>
  <c r="AW686" i="1"/>
  <c r="AW685" i="1" s="1"/>
  <c r="AS686" i="1"/>
  <c r="AS685" i="1" s="1"/>
  <c r="AR686" i="1"/>
  <c r="AR685" i="1" s="1"/>
  <c r="AQ686" i="1"/>
  <c r="AQ685" i="1" s="1"/>
  <c r="AM686" i="1"/>
  <c r="AM685" i="1" s="1"/>
  <c r="AL686" i="1"/>
  <c r="AL685" i="1" s="1"/>
  <c r="AK686" i="1"/>
  <c r="AK685" i="1" s="1"/>
  <c r="AG686" i="1"/>
  <c r="AG685" i="1" s="1"/>
  <c r="AC686" i="1"/>
  <c r="AC685" i="1" s="1"/>
  <c r="AB686" i="1"/>
  <c r="AB685" i="1" s="1"/>
  <c r="AA686" i="1"/>
  <c r="AA685" i="1" s="1"/>
  <c r="W686" i="1"/>
  <c r="W685" i="1" s="1"/>
  <c r="V686" i="1"/>
  <c r="V685" i="1" s="1"/>
  <c r="U686" i="1"/>
  <c r="U685" i="1" s="1"/>
  <c r="Q686" i="1"/>
  <c r="Q685" i="1" s="1"/>
  <c r="P686" i="1"/>
  <c r="P685" i="1" s="1"/>
  <c r="O686" i="1"/>
  <c r="O685" i="1" s="1"/>
  <c r="K686" i="1"/>
  <c r="K685" i="1" s="1"/>
  <c r="J686" i="1"/>
  <c r="J685" i="1" s="1"/>
  <c r="I686" i="1"/>
  <c r="I685" i="1" s="1"/>
  <c r="H686" i="1"/>
  <c r="H685" i="1" s="1"/>
  <c r="G686" i="1"/>
  <c r="F686" i="1"/>
  <c r="N684" i="1"/>
  <c r="T684" i="1" s="1"/>
  <c r="Z684" i="1" s="1"/>
  <c r="AF684" i="1" s="1"/>
  <c r="AJ684" i="1" s="1"/>
  <c r="AP684" i="1" s="1"/>
  <c r="AV684" i="1" s="1"/>
  <c r="BF684" i="1" s="1"/>
  <c r="BH684" i="1" s="1"/>
  <c r="M684" i="1"/>
  <c r="S684" i="1" s="1"/>
  <c r="Y684" i="1" s="1"/>
  <c r="AE684" i="1" s="1"/>
  <c r="AI684" i="1" s="1"/>
  <c r="AO684" i="1" s="1"/>
  <c r="AU684" i="1" s="1"/>
  <c r="BC684" i="1" s="1"/>
  <c r="BE684" i="1" s="1"/>
  <c r="L684" i="1"/>
  <c r="R684" i="1" s="1"/>
  <c r="X684" i="1" s="1"/>
  <c r="AD684" i="1" s="1"/>
  <c r="AH684" i="1" s="1"/>
  <c r="AN684" i="1" s="1"/>
  <c r="AT684" i="1" s="1"/>
  <c r="AZ684" i="1" s="1"/>
  <c r="BB684" i="1" s="1"/>
  <c r="BI683" i="1"/>
  <c r="AY683" i="1"/>
  <c r="AX683" i="1"/>
  <c r="AW683" i="1"/>
  <c r="AS683" i="1"/>
  <c r="AR683" i="1"/>
  <c r="AQ683" i="1"/>
  <c r="AM683" i="1"/>
  <c r="AL683" i="1"/>
  <c r="AK683" i="1"/>
  <c r="AG683" i="1"/>
  <c r="AC683" i="1"/>
  <c r="AB683" i="1"/>
  <c r="AA683" i="1"/>
  <c r="W683" i="1"/>
  <c r="V683" i="1"/>
  <c r="U683" i="1"/>
  <c r="Q683" i="1"/>
  <c r="P683" i="1"/>
  <c r="O683" i="1"/>
  <c r="K683" i="1"/>
  <c r="J683" i="1"/>
  <c r="I683" i="1"/>
  <c r="H683" i="1"/>
  <c r="G683" i="1"/>
  <c r="F683" i="1"/>
  <c r="N682" i="1"/>
  <c r="T682" i="1" s="1"/>
  <c r="Z682" i="1" s="1"/>
  <c r="AF682" i="1" s="1"/>
  <c r="AJ682" i="1" s="1"/>
  <c r="AP682" i="1" s="1"/>
  <c r="AV682" i="1" s="1"/>
  <c r="BF682" i="1" s="1"/>
  <c r="BH682" i="1" s="1"/>
  <c r="M682" i="1"/>
  <c r="S682" i="1" s="1"/>
  <c r="Y682" i="1" s="1"/>
  <c r="AE682" i="1" s="1"/>
  <c r="AI682" i="1" s="1"/>
  <c r="AO682" i="1" s="1"/>
  <c r="AU682" i="1" s="1"/>
  <c r="BC682" i="1" s="1"/>
  <c r="BE682" i="1" s="1"/>
  <c r="L682" i="1"/>
  <c r="R682" i="1" s="1"/>
  <c r="X682" i="1" s="1"/>
  <c r="AD682" i="1" s="1"/>
  <c r="AH682" i="1" s="1"/>
  <c r="AN682" i="1" s="1"/>
  <c r="AT682" i="1" s="1"/>
  <c r="AZ682" i="1" s="1"/>
  <c r="BB682" i="1" s="1"/>
  <c r="BI681" i="1"/>
  <c r="AY681" i="1"/>
  <c r="AX681" i="1"/>
  <c r="AW681" i="1"/>
  <c r="AS681" i="1"/>
  <c r="AR681" i="1"/>
  <c r="AQ681" i="1"/>
  <c r="AM681" i="1"/>
  <c r="AL681" i="1"/>
  <c r="AK681" i="1"/>
  <c r="AG681" i="1"/>
  <c r="AC681" i="1"/>
  <c r="AB681" i="1"/>
  <c r="AA681" i="1"/>
  <c r="W681" i="1"/>
  <c r="V681" i="1"/>
  <c r="U681" i="1"/>
  <c r="Q681" i="1"/>
  <c r="P681" i="1"/>
  <c r="O681" i="1"/>
  <c r="K681" i="1"/>
  <c r="J681" i="1"/>
  <c r="I681" i="1"/>
  <c r="H681" i="1"/>
  <c r="G681" i="1"/>
  <c r="F681" i="1"/>
  <c r="N679" i="1"/>
  <c r="T679" i="1" s="1"/>
  <c r="Z679" i="1" s="1"/>
  <c r="AF679" i="1" s="1"/>
  <c r="AJ679" i="1" s="1"/>
  <c r="AP679" i="1" s="1"/>
  <c r="AV679" i="1" s="1"/>
  <c r="BF679" i="1" s="1"/>
  <c r="BH679" i="1" s="1"/>
  <c r="M679" i="1"/>
  <c r="S679" i="1" s="1"/>
  <c r="Y679" i="1" s="1"/>
  <c r="AE679" i="1" s="1"/>
  <c r="AI679" i="1" s="1"/>
  <c r="AO679" i="1" s="1"/>
  <c r="AU679" i="1" s="1"/>
  <c r="BC679" i="1" s="1"/>
  <c r="BE679" i="1" s="1"/>
  <c r="L679" i="1"/>
  <c r="R679" i="1" s="1"/>
  <c r="X679" i="1" s="1"/>
  <c r="AD679" i="1" s="1"/>
  <c r="AH679" i="1" s="1"/>
  <c r="AN679" i="1" s="1"/>
  <c r="AT679" i="1" s="1"/>
  <c r="AZ679" i="1" s="1"/>
  <c r="BB679" i="1" s="1"/>
  <c r="N678" i="1"/>
  <c r="T678" i="1" s="1"/>
  <c r="Z678" i="1" s="1"/>
  <c r="AF678" i="1" s="1"/>
  <c r="AJ678" i="1" s="1"/>
  <c r="AP678" i="1" s="1"/>
  <c r="AV678" i="1" s="1"/>
  <c r="BF678" i="1" s="1"/>
  <c r="BH678" i="1" s="1"/>
  <c r="M678" i="1"/>
  <c r="S678" i="1" s="1"/>
  <c r="Y678" i="1" s="1"/>
  <c r="AE678" i="1" s="1"/>
  <c r="AI678" i="1" s="1"/>
  <c r="AO678" i="1" s="1"/>
  <c r="AU678" i="1" s="1"/>
  <c r="BC678" i="1" s="1"/>
  <c r="BE678" i="1" s="1"/>
  <c r="L678" i="1"/>
  <c r="R678" i="1" s="1"/>
  <c r="X678" i="1" s="1"/>
  <c r="AD678" i="1" s="1"/>
  <c r="AH678" i="1" s="1"/>
  <c r="AN678" i="1" s="1"/>
  <c r="AT678" i="1" s="1"/>
  <c r="AZ678" i="1" s="1"/>
  <c r="BB678" i="1" s="1"/>
  <c r="AP677" i="1"/>
  <c r="AV677" i="1" s="1"/>
  <c r="BF677" i="1" s="1"/>
  <c r="BH677" i="1" s="1"/>
  <c r="AO677" i="1"/>
  <c r="AU677" i="1" s="1"/>
  <c r="BC677" i="1" s="1"/>
  <c r="BE677" i="1" s="1"/>
  <c r="AN677" i="1"/>
  <c r="AT677" i="1" s="1"/>
  <c r="AZ677" i="1" s="1"/>
  <c r="BB677" i="1" s="1"/>
  <c r="BI676" i="1"/>
  <c r="AY676" i="1"/>
  <c r="AX676" i="1"/>
  <c r="AW676" i="1"/>
  <c r="AS676" i="1"/>
  <c r="AR676" i="1"/>
  <c r="AQ676" i="1"/>
  <c r="AM676" i="1"/>
  <c r="AL676" i="1"/>
  <c r="AK676" i="1"/>
  <c r="AG676" i="1"/>
  <c r="AC676" i="1"/>
  <c r="AB676" i="1"/>
  <c r="AA676" i="1"/>
  <c r="W676" i="1"/>
  <c r="V676" i="1"/>
  <c r="U676" i="1"/>
  <c r="Q676" i="1"/>
  <c r="P676" i="1"/>
  <c r="O676" i="1"/>
  <c r="K676" i="1"/>
  <c r="J676" i="1"/>
  <c r="I676" i="1"/>
  <c r="H676" i="1"/>
  <c r="G676" i="1"/>
  <c r="F676" i="1"/>
  <c r="N675" i="1"/>
  <c r="T675" i="1" s="1"/>
  <c r="Z675" i="1" s="1"/>
  <c r="AF675" i="1" s="1"/>
  <c r="AJ675" i="1" s="1"/>
  <c r="AP675" i="1" s="1"/>
  <c r="AV675" i="1" s="1"/>
  <c r="BF675" i="1" s="1"/>
  <c r="BH675" i="1" s="1"/>
  <c r="M675" i="1"/>
  <c r="S675" i="1" s="1"/>
  <c r="Y675" i="1" s="1"/>
  <c r="AE675" i="1" s="1"/>
  <c r="AI675" i="1" s="1"/>
  <c r="AO675" i="1" s="1"/>
  <c r="AU675" i="1" s="1"/>
  <c r="BC675" i="1" s="1"/>
  <c r="BE675" i="1" s="1"/>
  <c r="L675" i="1"/>
  <c r="R675" i="1" s="1"/>
  <c r="X675" i="1" s="1"/>
  <c r="AD675" i="1" s="1"/>
  <c r="AH675" i="1" s="1"/>
  <c r="AN675" i="1" s="1"/>
  <c r="AT675" i="1" s="1"/>
  <c r="AZ675" i="1" s="1"/>
  <c r="BB675" i="1" s="1"/>
  <c r="BI674" i="1"/>
  <c r="AY674" i="1"/>
  <c r="AX674" i="1"/>
  <c r="AW674" i="1"/>
  <c r="AS674" i="1"/>
  <c r="AR674" i="1"/>
  <c r="AQ674" i="1"/>
  <c r="AM674" i="1"/>
  <c r="AL674" i="1"/>
  <c r="AK674" i="1"/>
  <c r="AG674" i="1"/>
  <c r="AC674" i="1"/>
  <c r="AB674" i="1"/>
  <c r="AA674" i="1"/>
  <c r="W674" i="1"/>
  <c r="V674" i="1"/>
  <c r="U674" i="1"/>
  <c r="Q674" i="1"/>
  <c r="P674" i="1"/>
  <c r="O674" i="1"/>
  <c r="K674" i="1"/>
  <c r="J674" i="1"/>
  <c r="I674" i="1"/>
  <c r="H674" i="1"/>
  <c r="G674" i="1"/>
  <c r="F674" i="1"/>
  <c r="N673" i="1"/>
  <c r="T673" i="1" s="1"/>
  <c r="Z673" i="1" s="1"/>
  <c r="AF673" i="1" s="1"/>
  <c r="AJ673" i="1" s="1"/>
  <c r="AP673" i="1" s="1"/>
  <c r="AV673" i="1" s="1"/>
  <c r="BF673" i="1" s="1"/>
  <c r="BH673" i="1" s="1"/>
  <c r="M673" i="1"/>
  <c r="S673" i="1" s="1"/>
  <c r="Y673" i="1" s="1"/>
  <c r="AE673" i="1" s="1"/>
  <c r="AI673" i="1" s="1"/>
  <c r="AO673" i="1" s="1"/>
  <c r="AU673" i="1" s="1"/>
  <c r="BC673" i="1" s="1"/>
  <c r="BE673" i="1" s="1"/>
  <c r="L673" i="1"/>
  <c r="R673" i="1" s="1"/>
  <c r="X673" i="1" s="1"/>
  <c r="AD673" i="1" s="1"/>
  <c r="AH673" i="1" s="1"/>
  <c r="AN673" i="1" s="1"/>
  <c r="AT673" i="1" s="1"/>
  <c r="AZ673" i="1" s="1"/>
  <c r="BB673" i="1" s="1"/>
  <c r="BI672" i="1"/>
  <c r="AY672" i="1"/>
  <c r="AX672" i="1"/>
  <c r="AW672" i="1"/>
  <c r="AS672" i="1"/>
  <c r="AR672" i="1"/>
  <c r="AQ672" i="1"/>
  <c r="AM672" i="1"/>
  <c r="AL672" i="1"/>
  <c r="AK672" i="1"/>
  <c r="AG672" i="1"/>
  <c r="AC672" i="1"/>
  <c r="AB672" i="1"/>
  <c r="AA672" i="1"/>
  <c r="W672" i="1"/>
  <c r="V672" i="1"/>
  <c r="U672" i="1"/>
  <c r="Q672" i="1"/>
  <c r="P672" i="1"/>
  <c r="O672" i="1"/>
  <c r="K672" i="1"/>
  <c r="J672" i="1"/>
  <c r="I672" i="1"/>
  <c r="H672" i="1"/>
  <c r="G672" i="1"/>
  <c r="F672" i="1"/>
  <c r="N670" i="1"/>
  <c r="T670" i="1" s="1"/>
  <c r="Z670" i="1" s="1"/>
  <c r="AF670" i="1" s="1"/>
  <c r="AJ670" i="1" s="1"/>
  <c r="AP670" i="1" s="1"/>
  <c r="AV670" i="1" s="1"/>
  <c r="BF670" i="1" s="1"/>
  <c r="BH670" i="1" s="1"/>
  <c r="M670" i="1"/>
  <c r="S670" i="1" s="1"/>
  <c r="Y670" i="1" s="1"/>
  <c r="AE670" i="1" s="1"/>
  <c r="AI670" i="1" s="1"/>
  <c r="AO670" i="1" s="1"/>
  <c r="AU670" i="1" s="1"/>
  <c r="BC670" i="1" s="1"/>
  <c r="BE670" i="1" s="1"/>
  <c r="L670" i="1"/>
  <c r="R670" i="1" s="1"/>
  <c r="X670" i="1" s="1"/>
  <c r="AD670" i="1" s="1"/>
  <c r="AH670" i="1" s="1"/>
  <c r="AN670" i="1" s="1"/>
  <c r="AT670" i="1" s="1"/>
  <c r="AZ670" i="1" s="1"/>
  <c r="BB670" i="1" s="1"/>
  <c r="N669" i="1"/>
  <c r="T669" i="1" s="1"/>
  <c r="Z669" i="1" s="1"/>
  <c r="AF669" i="1" s="1"/>
  <c r="AJ669" i="1" s="1"/>
  <c r="AP669" i="1" s="1"/>
  <c r="AV669" i="1" s="1"/>
  <c r="BF669" i="1" s="1"/>
  <c r="BH669" i="1" s="1"/>
  <c r="M669" i="1"/>
  <c r="S669" i="1" s="1"/>
  <c r="Y669" i="1" s="1"/>
  <c r="AE669" i="1" s="1"/>
  <c r="AI669" i="1" s="1"/>
  <c r="AO669" i="1" s="1"/>
  <c r="AU669" i="1" s="1"/>
  <c r="BC669" i="1" s="1"/>
  <c r="BE669" i="1" s="1"/>
  <c r="L669" i="1"/>
  <c r="R669" i="1" s="1"/>
  <c r="X669" i="1" s="1"/>
  <c r="AD669" i="1" s="1"/>
  <c r="AH669" i="1" s="1"/>
  <c r="AN669" i="1" s="1"/>
  <c r="AT669" i="1" s="1"/>
  <c r="AZ669" i="1" s="1"/>
  <c r="BB669" i="1" s="1"/>
  <c r="BI668" i="1"/>
  <c r="BI667" i="1" s="1"/>
  <c r="AY668" i="1"/>
  <c r="AY667" i="1" s="1"/>
  <c r="AX668" i="1"/>
  <c r="AW668" i="1"/>
  <c r="AS668" i="1"/>
  <c r="AR668" i="1"/>
  <c r="AQ668" i="1"/>
  <c r="AQ667" i="1" s="1"/>
  <c r="AM668" i="1"/>
  <c r="AM667" i="1" s="1"/>
  <c r="AL668" i="1"/>
  <c r="AL667" i="1" s="1"/>
  <c r="AK668" i="1"/>
  <c r="AK667" i="1" s="1"/>
  <c r="AG668" i="1"/>
  <c r="AG667" i="1" s="1"/>
  <c r="AC668" i="1"/>
  <c r="AC667" i="1" s="1"/>
  <c r="AB668" i="1"/>
  <c r="AB667" i="1" s="1"/>
  <c r="AA668" i="1"/>
  <c r="AA667" i="1" s="1"/>
  <c r="W668" i="1"/>
  <c r="W667" i="1" s="1"/>
  <c r="V668" i="1"/>
  <c r="V667" i="1" s="1"/>
  <c r="U668" i="1"/>
  <c r="U667" i="1" s="1"/>
  <c r="Q668" i="1"/>
  <c r="Q667" i="1" s="1"/>
  <c r="P668" i="1"/>
  <c r="P667" i="1" s="1"/>
  <c r="O668" i="1"/>
  <c r="O667" i="1" s="1"/>
  <c r="K668" i="1"/>
  <c r="K667" i="1" s="1"/>
  <c r="J668" i="1"/>
  <c r="J667" i="1" s="1"/>
  <c r="I668" i="1"/>
  <c r="I667" i="1" s="1"/>
  <c r="H668" i="1"/>
  <c r="H667" i="1" s="1"/>
  <c r="G668" i="1"/>
  <c r="F668" i="1"/>
  <c r="AX667" i="1"/>
  <c r="AW667" i="1"/>
  <c r="AS667" i="1"/>
  <c r="AR667" i="1"/>
  <c r="N666" i="1"/>
  <c r="T666" i="1" s="1"/>
  <c r="Z666" i="1" s="1"/>
  <c r="AF666" i="1" s="1"/>
  <c r="AJ666" i="1" s="1"/>
  <c r="AP666" i="1" s="1"/>
  <c r="AV666" i="1" s="1"/>
  <c r="BF666" i="1" s="1"/>
  <c r="BH666" i="1" s="1"/>
  <c r="M666" i="1"/>
  <c r="S666" i="1" s="1"/>
  <c r="Y666" i="1" s="1"/>
  <c r="AE666" i="1" s="1"/>
  <c r="AI666" i="1" s="1"/>
  <c r="AO666" i="1" s="1"/>
  <c r="AU666" i="1" s="1"/>
  <c r="BC666" i="1" s="1"/>
  <c r="BE666" i="1" s="1"/>
  <c r="L666" i="1"/>
  <c r="R666" i="1" s="1"/>
  <c r="X666" i="1" s="1"/>
  <c r="AD666" i="1" s="1"/>
  <c r="AH666" i="1" s="1"/>
  <c r="AN666" i="1" s="1"/>
  <c r="AT666" i="1" s="1"/>
  <c r="AZ666" i="1" s="1"/>
  <c r="BB666" i="1" s="1"/>
  <c r="BI665" i="1"/>
  <c r="AY665" i="1"/>
  <c r="AX665" i="1"/>
  <c r="AW665" i="1"/>
  <c r="AS665" i="1"/>
  <c r="AR665" i="1"/>
  <c r="AQ665" i="1"/>
  <c r="AM665" i="1"/>
  <c r="AL665" i="1"/>
  <c r="AK665" i="1"/>
  <c r="AG665" i="1"/>
  <c r="AC665" i="1"/>
  <c r="AB665" i="1"/>
  <c r="AA665" i="1"/>
  <c r="W665" i="1"/>
  <c r="V665" i="1"/>
  <c r="U665" i="1"/>
  <c r="Q665" i="1"/>
  <c r="P665" i="1"/>
  <c r="O665" i="1"/>
  <c r="K665" i="1"/>
  <c r="J665" i="1"/>
  <c r="I665" i="1"/>
  <c r="H665" i="1"/>
  <c r="G665" i="1"/>
  <c r="F665" i="1"/>
  <c r="N664" i="1"/>
  <c r="T664" i="1" s="1"/>
  <c r="Z664" i="1" s="1"/>
  <c r="AF664" i="1" s="1"/>
  <c r="AJ664" i="1" s="1"/>
  <c r="AP664" i="1" s="1"/>
  <c r="AV664" i="1" s="1"/>
  <c r="BF664" i="1" s="1"/>
  <c r="BH664" i="1" s="1"/>
  <c r="M664" i="1"/>
  <c r="S664" i="1" s="1"/>
  <c r="Y664" i="1" s="1"/>
  <c r="AE664" i="1" s="1"/>
  <c r="AI664" i="1" s="1"/>
  <c r="AO664" i="1" s="1"/>
  <c r="AU664" i="1" s="1"/>
  <c r="BC664" i="1" s="1"/>
  <c r="BE664" i="1" s="1"/>
  <c r="L664" i="1"/>
  <c r="R664" i="1" s="1"/>
  <c r="X664" i="1" s="1"/>
  <c r="AD664" i="1" s="1"/>
  <c r="AH664" i="1" s="1"/>
  <c r="AN664" i="1" s="1"/>
  <c r="AT664" i="1" s="1"/>
  <c r="AZ664" i="1" s="1"/>
  <c r="BB664" i="1" s="1"/>
  <c r="N663" i="1"/>
  <c r="T663" i="1" s="1"/>
  <c r="Z663" i="1" s="1"/>
  <c r="AF663" i="1" s="1"/>
  <c r="AJ663" i="1" s="1"/>
  <c r="AP663" i="1" s="1"/>
  <c r="AV663" i="1" s="1"/>
  <c r="BF663" i="1" s="1"/>
  <c r="BH663" i="1" s="1"/>
  <c r="M663" i="1"/>
  <c r="S663" i="1" s="1"/>
  <c r="Y663" i="1" s="1"/>
  <c r="AE663" i="1" s="1"/>
  <c r="AI663" i="1" s="1"/>
  <c r="AO663" i="1" s="1"/>
  <c r="AU663" i="1" s="1"/>
  <c r="BC663" i="1" s="1"/>
  <c r="BE663" i="1" s="1"/>
  <c r="L663" i="1"/>
  <c r="R663" i="1" s="1"/>
  <c r="X663" i="1" s="1"/>
  <c r="AD663" i="1" s="1"/>
  <c r="AH663" i="1" s="1"/>
  <c r="AN663" i="1" s="1"/>
  <c r="AT663" i="1" s="1"/>
  <c r="AZ663" i="1" s="1"/>
  <c r="BB663" i="1" s="1"/>
  <c r="BI662" i="1"/>
  <c r="AY662" i="1"/>
  <c r="AX662" i="1"/>
  <c r="AW662" i="1"/>
  <c r="AS662" i="1"/>
  <c r="AR662" i="1"/>
  <c r="AQ662" i="1"/>
  <c r="AM662" i="1"/>
  <c r="AL662" i="1"/>
  <c r="AK662" i="1"/>
  <c r="AG662" i="1"/>
  <c r="AC662" i="1"/>
  <c r="AB662" i="1"/>
  <c r="AA662" i="1"/>
  <c r="W662" i="1"/>
  <c r="V662" i="1"/>
  <c r="U662" i="1"/>
  <c r="Q662" i="1"/>
  <c r="P662" i="1"/>
  <c r="O662" i="1"/>
  <c r="K662" i="1"/>
  <c r="J662" i="1"/>
  <c r="I662" i="1"/>
  <c r="H662" i="1"/>
  <c r="G662" i="1"/>
  <c r="F662" i="1"/>
  <c r="N661" i="1"/>
  <c r="T661" i="1" s="1"/>
  <c r="Z661" i="1" s="1"/>
  <c r="AF661" i="1" s="1"/>
  <c r="AJ661" i="1" s="1"/>
  <c r="AP661" i="1" s="1"/>
  <c r="AV661" i="1" s="1"/>
  <c r="BF661" i="1" s="1"/>
  <c r="BH661" i="1" s="1"/>
  <c r="M661" i="1"/>
  <c r="S661" i="1" s="1"/>
  <c r="Y661" i="1" s="1"/>
  <c r="AE661" i="1" s="1"/>
  <c r="AI661" i="1" s="1"/>
  <c r="AO661" i="1" s="1"/>
  <c r="AU661" i="1" s="1"/>
  <c r="BC661" i="1" s="1"/>
  <c r="BE661" i="1" s="1"/>
  <c r="L661" i="1"/>
  <c r="R661" i="1" s="1"/>
  <c r="X661" i="1" s="1"/>
  <c r="AD661" i="1" s="1"/>
  <c r="AH661" i="1" s="1"/>
  <c r="AN661" i="1" s="1"/>
  <c r="AT661" i="1" s="1"/>
  <c r="AZ661" i="1" s="1"/>
  <c r="BB661" i="1" s="1"/>
  <c r="BI660" i="1"/>
  <c r="AY660" i="1"/>
  <c r="AX660" i="1"/>
  <c r="AW660" i="1"/>
  <c r="AS660" i="1"/>
  <c r="AR660" i="1"/>
  <c r="AQ660" i="1"/>
  <c r="AM660" i="1"/>
  <c r="AL660" i="1"/>
  <c r="AK660" i="1"/>
  <c r="AG660" i="1"/>
  <c r="AC660" i="1"/>
  <c r="AB660" i="1"/>
  <c r="AA660" i="1"/>
  <c r="W660" i="1"/>
  <c r="V660" i="1"/>
  <c r="U660" i="1"/>
  <c r="Q660" i="1"/>
  <c r="P660" i="1"/>
  <c r="O660" i="1"/>
  <c r="K660" i="1"/>
  <c r="J660" i="1"/>
  <c r="I660" i="1"/>
  <c r="H660" i="1"/>
  <c r="G660" i="1"/>
  <c r="F660" i="1"/>
  <c r="N659" i="1"/>
  <c r="T659" i="1" s="1"/>
  <c r="Z659" i="1" s="1"/>
  <c r="AF659" i="1" s="1"/>
  <c r="AJ659" i="1" s="1"/>
  <c r="AP659" i="1" s="1"/>
  <c r="AV659" i="1" s="1"/>
  <c r="BF659" i="1" s="1"/>
  <c r="BH659" i="1" s="1"/>
  <c r="M659" i="1"/>
  <c r="S659" i="1" s="1"/>
  <c r="Y659" i="1" s="1"/>
  <c r="AE659" i="1" s="1"/>
  <c r="AI659" i="1" s="1"/>
  <c r="AO659" i="1" s="1"/>
  <c r="AU659" i="1" s="1"/>
  <c r="BC659" i="1" s="1"/>
  <c r="BE659" i="1" s="1"/>
  <c r="L659" i="1"/>
  <c r="R659" i="1" s="1"/>
  <c r="X659" i="1" s="1"/>
  <c r="AD659" i="1" s="1"/>
  <c r="AH659" i="1" s="1"/>
  <c r="AN659" i="1" s="1"/>
  <c r="AT659" i="1" s="1"/>
  <c r="AZ659" i="1" s="1"/>
  <c r="BB659" i="1" s="1"/>
  <c r="BI658" i="1"/>
  <c r="AY658" i="1"/>
  <c r="AX658" i="1"/>
  <c r="AW658" i="1"/>
  <c r="AS658" i="1"/>
  <c r="AR658" i="1"/>
  <c r="AQ658" i="1"/>
  <c r="AM658" i="1"/>
  <c r="AL658" i="1"/>
  <c r="AK658" i="1"/>
  <c r="AG658" i="1"/>
  <c r="AC658" i="1"/>
  <c r="AB658" i="1"/>
  <c r="AA658" i="1"/>
  <c r="W658" i="1"/>
  <c r="V658" i="1"/>
  <c r="U658" i="1"/>
  <c r="Q658" i="1"/>
  <c r="P658" i="1"/>
  <c r="O658" i="1"/>
  <c r="K658" i="1"/>
  <c r="J658" i="1"/>
  <c r="I658" i="1"/>
  <c r="H658" i="1"/>
  <c r="G658" i="1"/>
  <c r="F658" i="1"/>
  <c r="N655" i="1"/>
  <c r="T655" i="1" s="1"/>
  <c r="Z655" i="1" s="1"/>
  <c r="AF655" i="1" s="1"/>
  <c r="AJ655" i="1" s="1"/>
  <c r="AP655" i="1" s="1"/>
  <c r="AV655" i="1" s="1"/>
  <c r="BF655" i="1" s="1"/>
  <c r="BH655" i="1" s="1"/>
  <c r="M655" i="1"/>
  <c r="S655" i="1" s="1"/>
  <c r="Y655" i="1" s="1"/>
  <c r="AE655" i="1" s="1"/>
  <c r="AI655" i="1" s="1"/>
  <c r="AO655" i="1" s="1"/>
  <c r="AU655" i="1" s="1"/>
  <c r="BC655" i="1" s="1"/>
  <c r="BE655" i="1" s="1"/>
  <c r="L655" i="1"/>
  <c r="R655" i="1" s="1"/>
  <c r="X655" i="1" s="1"/>
  <c r="AD655" i="1" s="1"/>
  <c r="AH655" i="1" s="1"/>
  <c r="AN655" i="1" s="1"/>
  <c r="AT655" i="1" s="1"/>
  <c r="AZ655" i="1" s="1"/>
  <c r="BB655" i="1" s="1"/>
  <c r="N654" i="1"/>
  <c r="T654" i="1" s="1"/>
  <c r="Z654" i="1" s="1"/>
  <c r="AF654" i="1" s="1"/>
  <c r="AJ654" i="1" s="1"/>
  <c r="AP654" i="1" s="1"/>
  <c r="AV654" i="1" s="1"/>
  <c r="BF654" i="1" s="1"/>
  <c r="BH654" i="1" s="1"/>
  <c r="M654" i="1"/>
  <c r="S654" i="1" s="1"/>
  <c r="Y654" i="1" s="1"/>
  <c r="AE654" i="1" s="1"/>
  <c r="AI654" i="1" s="1"/>
  <c r="AO654" i="1" s="1"/>
  <c r="AU654" i="1" s="1"/>
  <c r="BC654" i="1" s="1"/>
  <c r="BE654" i="1" s="1"/>
  <c r="L654" i="1"/>
  <c r="R654" i="1" s="1"/>
  <c r="X654" i="1" s="1"/>
  <c r="AD654" i="1" s="1"/>
  <c r="AH654" i="1" s="1"/>
  <c r="AN654" i="1" s="1"/>
  <c r="AT654" i="1" s="1"/>
  <c r="AZ654" i="1" s="1"/>
  <c r="BB654" i="1" s="1"/>
  <c r="N653" i="1"/>
  <c r="T653" i="1" s="1"/>
  <c r="Z653" i="1" s="1"/>
  <c r="AF653" i="1" s="1"/>
  <c r="AJ653" i="1" s="1"/>
  <c r="AP653" i="1" s="1"/>
  <c r="AV653" i="1" s="1"/>
  <c r="BF653" i="1" s="1"/>
  <c r="BH653" i="1" s="1"/>
  <c r="M653" i="1"/>
  <c r="S653" i="1" s="1"/>
  <c r="Y653" i="1" s="1"/>
  <c r="AE653" i="1" s="1"/>
  <c r="AI653" i="1" s="1"/>
  <c r="AO653" i="1" s="1"/>
  <c r="AU653" i="1" s="1"/>
  <c r="BC653" i="1" s="1"/>
  <c r="BE653" i="1" s="1"/>
  <c r="L653" i="1"/>
  <c r="R653" i="1" s="1"/>
  <c r="X653" i="1" s="1"/>
  <c r="AD653" i="1" s="1"/>
  <c r="AH653" i="1" s="1"/>
  <c r="AN653" i="1" s="1"/>
  <c r="AT653" i="1" s="1"/>
  <c r="AZ653" i="1" s="1"/>
  <c r="BB653" i="1" s="1"/>
  <c r="BI652" i="1"/>
  <c r="AY652" i="1"/>
  <c r="AX652" i="1"/>
  <c r="AW652" i="1"/>
  <c r="AS652" i="1"/>
  <c r="AR652" i="1"/>
  <c r="AQ652" i="1"/>
  <c r="AM652" i="1"/>
  <c r="AL652" i="1"/>
  <c r="AK652" i="1"/>
  <c r="AG652" i="1"/>
  <c r="AC652" i="1"/>
  <c r="AB652" i="1"/>
  <c r="AA652" i="1"/>
  <c r="W652" i="1"/>
  <c r="V652" i="1"/>
  <c r="U652" i="1"/>
  <c r="Q652" i="1"/>
  <c r="P652" i="1"/>
  <c r="O652" i="1"/>
  <c r="K652" i="1"/>
  <c r="J652" i="1"/>
  <c r="I652" i="1"/>
  <c r="H652" i="1"/>
  <c r="G652" i="1"/>
  <c r="F652" i="1"/>
  <c r="N651" i="1"/>
  <c r="T651" i="1" s="1"/>
  <c r="Z651" i="1" s="1"/>
  <c r="AF651" i="1" s="1"/>
  <c r="AJ651" i="1" s="1"/>
  <c r="AP651" i="1" s="1"/>
  <c r="AV651" i="1" s="1"/>
  <c r="BF651" i="1" s="1"/>
  <c r="BH651" i="1" s="1"/>
  <c r="M651" i="1"/>
  <c r="S651" i="1" s="1"/>
  <c r="Y651" i="1" s="1"/>
  <c r="AE651" i="1" s="1"/>
  <c r="AI651" i="1" s="1"/>
  <c r="AO651" i="1" s="1"/>
  <c r="AU651" i="1" s="1"/>
  <c r="BC651" i="1" s="1"/>
  <c r="BE651" i="1" s="1"/>
  <c r="L651" i="1"/>
  <c r="R651" i="1" s="1"/>
  <c r="X651" i="1" s="1"/>
  <c r="AD651" i="1" s="1"/>
  <c r="AH651" i="1" s="1"/>
  <c r="AN651" i="1" s="1"/>
  <c r="AT651" i="1" s="1"/>
  <c r="AZ651" i="1" s="1"/>
  <c r="BB651" i="1" s="1"/>
  <c r="BI650" i="1"/>
  <c r="AY650" i="1"/>
  <c r="AX650" i="1"/>
  <c r="AW650" i="1"/>
  <c r="AS650" i="1"/>
  <c r="AR650" i="1"/>
  <c r="AQ650" i="1"/>
  <c r="AM650" i="1"/>
  <c r="AL650" i="1"/>
  <c r="AK650" i="1"/>
  <c r="AG650" i="1"/>
  <c r="AC650" i="1"/>
  <c r="AB650" i="1"/>
  <c r="AA650" i="1"/>
  <c r="W650" i="1"/>
  <c r="V650" i="1"/>
  <c r="U650" i="1"/>
  <c r="Q650" i="1"/>
  <c r="P650" i="1"/>
  <c r="O650" i="1"/>
  <c r="K650" i="1"/>
  <c r="J650" i="1"/>
  <c r="I650" i="1"/>
  <c r="H650" i="1"/>
  <c r="G650" i="1"/>
  <c r="F650" i="1"/>
  <c r="N648" i="1"/>
  <c r="T648" i="1" s="1"/>
  <c r="Z648" i="1" s="1"/>
  <c r="AF648" i="1" s="1"/>
  <c r="AJ648" i="1" s="1"/>
  <c r="AP648" i="1" s="1"/>
  <c r="AV648" i="1" s="1"/>
  <c r="BF648" i="1" s="1"/>
  <c r="BH648" i="1" s="1"/>
  <c r="M648" i="1"/>
  <c r="S648" i="1" s="1"/>
  <c r="Y648" i="1" s="1"/>
  <c r="AE648" i="1" s="1"/>
  <c r="AI648" i="1" s="1"/>
  <c r="AO648" i="1" s="1"/>
  <c r="AU648" i="1" s="1"/>
  <c r="BC648" i="1" s="1"/>
  <c r="BE648" i="1" s="1"/>
  <c r="L648" i="1"/>
  <c r="R648" i="1" s="1"/>
  <c r="X648" i="1" s="1"/>
  <c r="AD648" i="1" s="1"/>
  <c r="AH648" i="1" s="1"/>
  <c r="AN648" i="1" s="1"/>
  <c r="AT648" i="1" s="1"/>
  <c r="AZ648" i="1" s="1"/>
  <c r="BB648" i="1" s="1"/>
  <c r="N647" i="1"/>
  <c r="T647" i="1" s="1"/>
  <c r="Z647" i="1" s="1"/>
  <c r="AF647" i="1" s="1"/>
  <c r="AJ647" i="1" s="1"/>
  <c r="AP647" i="1" s="1"/>
  <c r="AV647" i="1" s="1"/>
  <c r="BF647" i="1" s="1"/>
  <c r="BH647" i="1" s="1"/>
  <c r="M647" i="1"/>
  <c r="S647" i="1" s="1"/>
  <c r="Y647" i="1" s="1"/>
  <c r="AE647" i="1" s="1"/>
  <c r="AI647" i="1" s="1"/>
  <c r="AO647" i="1" s="1"/>
  <c r="AU647" i="1" s="1"/>
  <c r="BC647" i="1" s="1"/>
  <c r="BE647" i="1" s="1"/>
  <c r="L647" i="1"/>
  <c r="R647" i="1" s="1"/>
  <c r="X647" i="1" s="1"/>
  <c r="AD647" i="1" s="1"/>
  <c r="AH647" i="1" s="1"/>
  <c r="AN647" i="1" s="1"/>
  <c r="AT647" i="1" s="1"/>
  <c r="AZ647" i="1" s="1"/>
  <c r="BB647" i="1" s="1"/>
  <c r="BI646" i="1"/>
  <c r="BI645" i="1" s="1"/>
  <c r="AY646" i="1"/>
  <c r="AY645" i="1" s="1"/>
  <c r="AX646" i="1"/>
  <c r="AX645" i="1" s="1"/>
  <c r="AW646" i="1"/>
  <c r="AW645" i="1" s="1"/>
  <c r="AS646" i="1"/>
  <c r="AS645" i="1" s="1"/>
  <c r="AR646" i="1"/>
  <c r="AR645" i="1" s="1"/>
  <c r="AQ646" i="1"/>
  <c r="AQ645" i="1" s="1"/>
  <c r="AM646" i="1"/>
  <c r="AM645" i="1" s="1"/>
  <c r="AL646" i="1"/>
  <c r="AL645" i="1" s="1"/>
  <c r="AK646" i="1"/>
  <c r="AK645" i="1" s="1"/>
  <c r="AG646" i="1"/>
  <c r="AG645" i="1" s="1"/>
  <c r="AC646" i="1"/>
  <c r="AC645" i="1" s="1"/>
  <c r="AB646" i="1"/>
  <c r="AB645" i="1" s="1"/>
  <c r="AA646" i="1"/>
  <c r="AA645" i="1" s="1"/>
  <c r="W646" i="1"/>
  <c r="V646" i="1"/>
  <c r="V645" i="1" s="1"/>
  <c r="U646" i="1"/>
  <c r="U645" i="1" s="1"/>
  <c r="Q646" i="1"/>
  <c r="Q645" i="1" s="1"/>
  <c r="P646" i="1"/>
  <c r="P645" i="1" s="1"/>
  <c r="O646" i="1"/>
  <c r="O645" i="1" s="1"/>
  <c r="K646" i="1"/>
  <c r="K645" i="1" s="1"/>
  <c r="J646" i="1"/>
  <c r="J645" i="1" s="1"/>
  <c r="I646" i="1"/>
  <c r="I645" i="1" s="1"/>
  <c r="H646" i="1"/>
  <c r="G646" i="1"/>
  <c r="G645" i="1" s="1"/>
  <c r="F646" i="1"/>
  <c r="F645" i="1" s="1"/>
  <c r="W645" i="1"/>
  <c r="N644" i="1"/>
  <c r="T644" i="1" s="1"/>
  <c r="Z644" i="1" s="1"/>
  <c r="AF644" i="1" s="1"/>
  <c r="AJ644" i="1" s="1"/>
  <c r="AP644" i="1" s="1"/>
  <c r="AV644" i="1" s="1"/>
  <c r="BF644" i="1" s="1"/>
  <c r="BH644" i="1" s="1"/>
  <c r="M644" i="1"/>
  <c r="S644" i="1" s="1"/>
  <c r="Y644" i="1" s="1"/>
  <c r="AE644" i="1" s="1"/>
  <c r="AI644" i="1" s="1"/>
  <c r="AO644" i="1" s="1"/>
  <c r="AU644" i="1" s="1"/>
  <c r="BC644" i="1" s="1"/>
  <c r="BE644" i="1" s="1"/>
  <c r="L644" i="1"/>
  <c r="R644" i="1" s="1"/>
  <c r="X644" i="1" s="1"/>
  <c r="AD644" i="1" s="1"/>
  <c r="AH644" i="1" s="1"/>
  <c r="AN644" i="1" s="1"/>
  <c r="AT644" i="1" s="1"/>
  <c r="AZ644" i="1" s="1"/>
  <c r="BB644" i="1" s="1"/>
  <c r="BI643" i="1"/>
  <c r="BI642" i="1" s="1"/>
  <c r="AY643" i="1"/>
  <c r="AY642" i="1" s="1"/>
  <c r="AX643" i="1"/>
  <c r="AX642" i="1" s="1"/>
  <c r="AW643" i="1"/>
  <c r="AW642" i="1" s="1"/>
  <c r="AS643" i="1"/>
  <c r="AS642" i="1" s="1"/>
  <c r="AR643" i="1"/>
  <c r="AR642" i="1" s="1"/>
  <c r="AQ643" i="1"/>
  <c r="AM643" i="1"/>
  <c r="AM642" i="1" s="1"/>
  <c r="AL643" i="1"/>
  <c r="AL642" i="1" s="1"/>
  <c r="AK643" i="1"/>
  <c r="AK642" i="1" s="1"/>
  <c r="AG643" i="1"/>
  <c r="AG642" i="1" s="1"/>
  <c r="AC643" i="1"/>
  <c r="AC642" i="1" s="1"/>
  <c r="AB643" i="1"/>
  <c r="AB642" i="1" s="1"/>
  <c r="AA643" i="1"/>
  <c r="AA642" i="1" s="1"/>
  <c r="W643" i="1"/>
  <c r="W642" i="1" s="1"/>
  <c r="V643" i="1"/>
  <c r="V642" i="1" s="1"/>
  <c r="U643" i="1"/>
  <c r="U642" i="1" s="1"/>
  <c r="Q643" i="1"/>
  <c r="Q642" i="1" s="1"/>
  <c r="P643" i="1"/>
  <c r="P642" i="1" s="1"/>
  <c r="O643" i="1"/>
  <c r="O642" i="1" s="1"/>
  <c r="K643" i="1"/>
  <c r="K642" i="1" s="1"/>
  <c r="J643" i="1"/>
  <c r="J642" i="1" s="1"/>
  <c r="I643" i="1"/>
  <c r="H643" i="1"/>
  <c r="G643" i="1"/>
  <c r="F643" i="1"/>
  <c r="F642" i="1" s="1"/>
  <c r="AQ642" i="1"/>
  <c r="N641" i="1"/>
  <c r="T641" i="1" s="1"/>
  <c r="Z641" i="1" s="1"/>
  <c r="AF641" i="1" s="1"/>
  <c r="AJ641" i="1" s="1"/>
  <c r="AP641" i="1" s="1"/>
  <c r="AV641" i="1" s="1"/>
  <c r="BF641" i="1" s="1"/>
  <c r="BH641" i="1" s="1"/>
  <c r="M641" i="1"/>
  <c r="S641" i="1" s="1"/>
  <c r="Y641" i="1" s="1"/>
  <c r="AE641" i="1" s="1"/>
  <c r="AI641" i="1" s="1"/>
  <c r="AO641" i="1" s="1"/>
  <c r="AU641" i="1" s="1"/>
  <c r="BC641" i="1" s="1"/>
  <c r="BE641" i="1" s="1"/>
  <c r="L641" i="1"/>
  <c r="R641" i="1" s="1"/>
  <c r="X641" i="1" s="1"/>
  <c r="AD641" i="1" s="1"/>
  <c r="AH641" i="1" s="1"/>
  <c r="AN641" i="1" s="1"/>
  <c r="AT641" i="1" s="1"/>
  <c r="AZ641" i="1" s="1"/>
  <c r="BB641" i="1" s="1"/>
  <c r="BI640" i="1"/>
  <c r="AY640" i="1"/>
  <c r="AX640" i="1"/>
  <c r="AW640" i="1"/>
  <c r="AS640" i="1"/>
  <c r="AR640" i="1"/>
  <c r="AQ640" i="1"/>
  <c r="AM640" i="1"/>
  <c r="AL640" i="1"/>
  <c r="AK640" i="1"/>
  <c r="AG640" i="1"/>
  <c r="AC640" i="1"/>
  <c r="AB640" i="1"/>
  <c r="AA640" i="1"/>
  <c r="W640" i="1"/>
  <c r="V640" i="1"/>
  <c r="U640" i="1"/>
  <c r="Q640" i="1"/>
  <c r="P640" i="1"/>
  <c r="O640" i="1"/>
  <c r="K640" i="1"/>
  <c r="J640" i="1"/>
  <c r="I640" i="1"/>
  <c r="H640" i="1"/>
  <c r="G640" i="1"/>
  <c r="F640" i="1"/>
  <c r="N639" i="1"/>
  <c r="T639" i="1" s="1"/>
  <c r="Z639" i="1" s="1"/>
  <c r="AF639" i="1" s="1"/>
  <c r="AJ639" i="1" s="1"/>
  <c r="AP639" i="1" s="1"/>
  <c r="AV639" i="1" s="1"/>
  <c r="BF639" i="1" s="1"/>
  <c r="BH639" i="1" s="1"/>
  <c r="M639" i="1"/>
  <c r="S639" i="1" s="1"/>
  <c r="Y639" i="1" s="1"/>
  <c r="AE639" i="1" s="1"/>
  <c r="AI639" i="1" s="1"/>
  <c r="AO639" i="1" s="1"/>
  <c r="AU639" i="1" s="1"/>
  <c r="BC639" i="1" s="1"/>
  <c r="BE639" i="1" s="1"/>
  <c r="L639" i="1"/>
  <c r="R639" i="1" s="1"/>
  <c r="X639" i="1" s="1"/>
  <c r="AD639" i="1" s="1"/>
  <c r="AH639" i="1" s="1"/>
  <c r="AN639" i="1" s="1"/>
  <c r="AT639" i="1" s="1"/>
  <c r="AZ639" i="1" s="1"/>
  <c r="BB639" i="1" s="1"/>
  <c r="N638" i="1"/>
  <c r="T638" i="1" s="1"/>
  <c r="Z638" i="1" s="1"/>
  <c r="AF638" i="1" s="1"/>
  <c r="AJ638" i="1" s="1"/>
  <c r="AP638" i="1" s="1"/>
  <c r="AV638" i="1" s="1"/>
  <c r="BF638" i="1" s="1"/>
  <c r="BH638" i="1" s="1"/>
  <c r="M638" i="1"/>
  <c r="S638" i="1" s="1"/>
  <c r="Y638" i="1" s="1"/>
  <c r="AE638" i="1" s="1"/>
  <c r="AI638" i="1" s="1"/>
  <c r="AO638" i="1" s="1"/>
  <c r="AU638" i="1" s="1"/>
  <c r="BC638" i="1" s="1"/>
  <c r="BE638" i="1" s="1"/>
  <c r="L638" i="1"/>
  <c r="R638" i="1" s="1"/>
  <c r="X638" i="1" s="1"/>
  <c r="AD638" i="1" s="1"/>
  <c r="AH638" i="1" s="1"/>
  <c r="AN638" i="1" s="1"/>
  <c r="AT638" i="1" s="1"/>
  <c r="AZ638" i="1" s="1"/>
  <c r="BB638" i="1" s="1"/>
  <c r="BI637" i="1"/>
  <c r="AY637" i="1"/>
  <c r="AX637" i="1"/>
  <c r="AW637" i="1"/>
  <c r="AS637" i="1"/>
  <c r="AR637" i="1"/>
  <c r="AQ637" i="1"/>
  <c r="AM637" i="1"/>
  <c r="AL637" i="1"/>
  <c r="AK637" i="1"/>
  <c r="AG637" i="1"/>
  <c r="AC637" i="1"/>
  <c r="AB637" i="1"/>
  <c r="AA637" i="1"/>
  <c r="W637" i="1"/>
  <c r="V637" i="1"/>
  <c r="U637" i="1"/>
  <c r="Q637" i="1"/>
  <c r="P637" i="1"/>
  <c r="O637" i="1"/>
  <c r="K637" i="1"/>
  <c r="J637" i="1"/>
  <c r="I637" i="1"/>
  <c r="H637" i="1"/>
  <c r="G637" i="1"/>
  <c r="F637" i="1"/>
  <c r="N636" i="1"/>
  <c r="T636" i="1" s="1"/>
  <c r="Z636" i="1" s="1"/>
  <c r="AF636" i="1" s="1"/>
  <c r="AJ636" i="1" s="1"/>
  <c r="AP636" i="1" s="1"/>
  <c r="AV636" i="1" s="1"/>
  <c r="BF636" i="1" s="1"/>
  <c r="BH636" i="1" s="1"/>
  <c r="M636" i="1"/>
  <c r="S636" i="1" s="1"/>
  <c r="Y636" i="1" s="1"/>
  <c r="AE636" i="1" s="1"/>
  <c r="AI636" i="1" s="1"/>
  <c r="AO636" i="1" s="1"/>
  <c r="AU636" i="1" s="1"/>
  <c r="BC636" i="1" s="1"/>
  <c r="BE636" i="1" s="1"/>
  <c r="L636" i="1"/>
  <c r="R636" i="1" s="1"/>
  <c r="X636" i="1" s="1"/>
  <c r="AD636" i="1" s="1"/>
  <c r="AH636" i="1" s="1"/>
  <c r="AN636" i="1" s="1"/>
  <c r="AT636" i="1" s="1"/>
  <c r="AZ636" i="1" s="1"/>
  <c r="BB636" i="1" s="1"/>
  <c r="BI635" i="1"/>
  <c r="AY635" i="1"/>
  <c r="AX635" i="1"/>
  <c r="AW635" i="1"/>
  <c r="AS635" i="1"/>
  <c r="AR635" i="1"/>
  <c r="AQ635" i="1"/>
  <c r="AM635" i="1"/>
  <c r="AL635" i="1"/>
  <c r="AK635" i="1"/>
  <c r="AG635" i="1"/>
  <c r="AC635" i="1"/>
  <c r="AB635" i="1"/>
  <c r="AA635" i="1"/>
  <c r="W635" i="1"/>
  <c r="V635" i="1"/>
  <c r="U635" i="1"/>
  <c r="Q635" i="1"/>
  <c r="P635" i="1"/>
  <c r="O635" i="1"/>
  <c r="K635" i="1"/>
  <c r="J635" i="1"/>
  <c r="I635" i="1"/>
  <c r="H635" i="1"/>
  <c r="G635" i="1"/>
  <c r="F635" i="1"/>
  <c r="N634" i="1"/>
  <c r="T634" i="1" s="1"/>
  <c r="Z634" i="1" s="1"/>
  <c r="AF634" i="1" s="1"/>
  <c r="AJ634" i="1" s="1"/>
  <c r="AP634" i="1" s="1"/>
  <c r="AV634" i="1" s="1"/>
  <c r="BF634" i="1" s="1"/>
  <c r="BH634" i="1" s="1"/>
  <c r="M634" i="1"/>
  <c r="S634" i="1" s="1"/>
  <c r="Y634" i="1" s="1"/>
  <c r="AE634" i="1" s="1"/>
  <c r="AI634" i="1" s="1"/>
  <c r="AO634" i="1" s="1"/>
  <c r="AU634" i="1" s="1"/>
  <c r="BC634" i="1" s="1"/>
  <c r="BE634" i="1" s="1"/>
  <c r="L634" i="1"/>
  <c r="R634" i="1" s="1"/>
  <c r="X634" i="1" s="1"/>
  <c r="AD634" i="1" s="1"/>
  <c r="AH634" i="1" s="1"/>
  <c r="AN634" i="1" s="1"/>
  <c r="AT634" i="1" s="1"/>
  <c r="AZ634" i="1" s="1"/>
  <c r="BB634" i="1" s="1"/>
  <c r="BI633" i="1"/>
  <c r="AY633" i="1"/>
  <c r="AX633" i="1"/>
  <c r="AW633" i="1"/>
  <c r="AS633" i="1"/>
  <c r="AR633" i="1"/>
  <c r="AQ633" i="1"/>
  <c r="AM633" i="1"/>
  <c r="AL633" i="1"/>
  <c r="AK633" i="1"/>
  <c r="AG633" i="1"/>
  <c r="AC633" i="1"/>
  <c r="AB633" i="1"/>
  <c r="AA633" i="1"/>
  <c r="W633" i="1"/>
  <c r="V633" i="1"/>
  <c r="U633" i="1"/>
  <c r="Q633" i="1"/>
  <c r="P633" i="1"/>
  <c r="O633" i="1"/>
  <c r="K633" i="1"/>
  <c r="J633" i="1"/>
  <c r="I633" i="1"/>
  <c r="H633" i="1"/>
  <c r="G633" i="1"/>
  <c r="F633" i="1"/>
  <c r="H630" i="1"/>
  <c r="N630" i="1" s="1"/>
  <c r="T630" i="1" s="1"/>
  <c r="Z630" i="1" s="1"/>
  <c r="AF630" i="1" s="1"/>
  <c r="AJ630" i="1" s="1"/>
  <c r="AP630" i="1" s="1"/>
  <c r="AV630" i="1" s="1"/>
  <c r="BF630" i="1" s="1"/>
  <c r="BH630" i="1" s="1"/>
  <c r="G630" i="1"/>
  <c r="M630" i="1" s="1"/>
  <c r="S630" i="1" s="1"/>
  <c r="Y630" i="1" s="1"/>
  <c r="AE630" i="1" s="1"/>
  <c r="AI630" i="1" s="1"/>
  <c r="AO630" i="1" s="1"/>
  <c r="AU630" i="1" s="1"/>
  <c r="BC630" i="1" s="1"/>
  <c r="BE630" i="1" s="1"/>
  <c r="F630" i="1"/>
  <c r="L630" i="1" s="1"/>
  <c r="R630" i="1" s="1"/>
  <c r="X630" i="1" s="1"/>
  <c r="AD630" i="1" s="1"/>
  <c r="AH630" i="1" s="1"/>
  <c r="AN630" i="1" s="1"/>
  <c r="AT630" i="1" s="1"/>
  <c r="AZ630" i="1" s="1"/>
  <c r="BB630" i="1" s="1"/>
  <c r="H629" i="1"/>
  <c r="N629" i="1" s="1"/>
  <c r="T629" i="1" s="1"/>
  <c r="Z629" i="1" s="1"/>
  <c r="AF629" i="1" s="1"/>
  <c r="AJ629" i="1" s="1"/>
  <c r="AP629" i="1" s="1"/>
  <c r="AV629" i="1" s="1"/>
  <c r="BF629" i="1" s="1"/>
  <c r="BH629" i="1" s="1"/>
  <c r="G629" i="1"/>
  <c r="M629" i="1" s="1"/>
  <c r="S629" i="1" s="1"/>
  <c r="Y629" i="1" s="1"/>
  <c r="AE629" i="1" s="1"/>
  <c r="AI629" i="1" s="1"/>
  <c r="AO629" i="1" s="1"/>
  <c r="AU629" i="1" s="1"/>
  <c r="BC629" i="1" s="1"/>
  <c r="BE629" i="1" s="1"/>
  <c r="F629" i="1"/>
  <c r="L629" i="1" s="1"/>
  <c r="R629" i="1" s="1"/>
  <c r="X629" i="1" s="1"/>
  <c r="AD629" i="1" s="1"/>
  <c r="AH629" i="1" s="1"/>
  <c r="AN629" i="1" s="1"/>
  <c r="AT629" i="1" s="1"/>
  <c r="AZ629" i="1" s="1"/>
  <c r="BB629" i="1" s="1"/>
  <c r="BI628" i="1"/>
  <c r="BI627" i="1" s="1"/>
  <c r="AY628" i="1"/>
  <c r="AY627" i="1" s="1"/>
  <c r="AX628" i="1"/>
  <c r="AX627" i="1" s="1"/>
  <c r="AW628" i="1"/>
  <c r="AW627" i="1" s="1"/>
  <c r="AS628" i="1"/>
  <c r="AS627" i="1" s="1"/>
  <c r="AR628" i="1"/>
  <c r="AR627" i="1" s="1"/>
  <c r="AQ628" i="1"/>
  <c r="AQ627" i="1" s="1"/>
  <c r="AM628" i="1"/>
  <c r="AM627" i="1" s="1"/>
  <c r="AL628" i="1"/>
  <c r="AL627" i="1" s="1"/>
  <c r="AK628" i="1"/>
  <c r="AK627" i="1" s="1"/>
  <c r="AG628" i="1"/>
  <c r="AC628" i="1"/>
  <c r="AC627" i="1" s="1"/>
  <c r="AB628" i="1"/>
  <c r="AB627" i="1" s="1"/>
  <c r="AA628" i="1"/>
  <c r="AA627" i="1" s="1"/>
  <c r="W628" i="1"/>
  <c r="W627" i="1" s="1"/>
  <c r="V628" i="1"/>
  <c r="V627" i="1" s="1"/>
  <c r="U628" i="1"/>
  <c r="U627" i="1" s="1"/>
  <c r="Q628" i="1"/>
  <c r="Q627" i="1" s="1"/>
  <c r="P628" i="1"/>
  <c r="P627" i="1" s="1"/>
  <c r="O628" i="1"/>
  <c r="O627" i="1" s="1"/>
  <c r="K628" i="1"/>
  <c r="K627" i="1" s="1"/>
  <c r="J628" i="1"/>
  <c r="J627" i="1" s="1"/>
  <c r="I628" i="1"/>
  <c r="I627" i="1" s="1"/>
  <c r="H628" i="1"/>
  <c r="H627" i="1" s="1"/>
  <c r="F628" i="1"/>
  <c r="AG627" i="1"/>
  <c r="N626" i="1"/>
  <c r="T626" i="1" s="1"/>
  <c r="Z626" i="1" s="1"/>
  <c r="AF626" i="1" s="1"/>
  <c r="AJ626" i="1" s="1"/>
  <c r="AP626" i="1" s="1"/>
  <c r="AV626" i="1" s="1"/>
  <c r="BF626" i="1" s="1"/>
  <c r="BH626" i="1" s="1"/>
  <c r="M626" i="1"/>
  <c r="S626" i="1" s="1"/>
  <c r="Y626" i="1" s="1"/>
  <c r="AE626" i="1" s="1"/>
  <c r="AI626" i="1" s="1"/>
  <c r="AO626" i="1" s="1"/>
  <c r="AU626" i="1" s="1"/>
  <c r="BC626" i="1" s="1"/>
  <c r="BE626" i="1" s="1"/>
  <c r="L626" i="1"/>
  <c r="R626" i="1" s="1"/>
  <c r="X626" i="1" s="1"/>
  <c r="AD626" i="1" s="1"/>
  <c r="AH626" i="1" s="1"/>
  <c r="AN626" i="1" s="1"/>
  <c r="AT626" i="1" s="1"/>
  <c r="AZ626" i="1" s="1"/>
  <c r="BB626" i="1" s="1"/>
  <c r="BI625" i="1"/>
  <c r="BI624" i="1" s="1"/>
  <c r="AY625" i="1"/>
  <c r="AY624" i="1" s="1"/>
  <c r="AX625" i="1"/>
  <c r="AX624" i="1" s="1"/>
  <c r="AW625" i="1"/>
  <c r="AW624" i="1" s="1"/>
  <c r="AS625" i="1"/>
  <c r="AS624" i="1" s="1"/>
  <c r="AR625" i="1"/>
  <c r="AR624" i="1" s="1"/>
  <c r="AQ625" i="1"/>
  <c r="AM625" i="1"/>
  <c r="AM624" i="1" s="1"/>
  <c r="AL625" i="1"/>
  <c r="AL624" i="1" s="1"/>
  <c r="AK625" i="1"/>
  <c r="AK624" i="1" s="1"/>
  <c r="AG625" i="1"/>
  <c r="AG624" i="1" s="1"/>
  <c r="AC625" i="1"/>
  <c r="AC624" i="1" s="1"/>
  <c r="AB625" i="1"/>
  <c r="AB624" i="1" s="1"/>
  <c r="AA625" i="1"/>
  <c r="AA624" i="1" s="1"/>
  <c r="W625" i="1"/>
  <c r="W624" i="1" s="1"/>
  <c r="V625" i="1"/>
  <c r="V624" i="1" s="1"/>
  <c r="U625" i="1"/>
  <c r="U624" i="1" s="1"/>
  <c r="Q625" i="1"/>
  <c r="Q624" i="1" s="1"/>
  <c r="P625" i="1"/>
  <c r="P624" i="1" s="1"/>
  <c r="O625" i="1"/>
  <c r="O624" i="1" s="1"/>
  <c r="K625" i="1"/>
  <c r="K624" i="1" s="1"/>
  <c r="J625" i="1"/>
  <c r="I625" i="1"/>
  <c r="I624" i="1" s="1"/>
  <c r="H625" i="1"/>
  <c r="G625" i="1"/>
  <c r="G624" i="1" s="1"/>
  <c r="F625" i="1"/>
  <c r="AQ624" i="1"/>
  <c r="N623" i="1"/>
  <c r="T623" i="1" s="1"/>
  <c r="Z623" i="1" s="1"/>
  <c r="AF623" i="1" s="1"/>
  <c r="AJ623" i="1" s="1"/>
  <c r="AP623" i="1" s="1"/>
  <c r="AV623" i="1" s="1"/>
  <c r="BF623" i="1" s="1"/>
  <c r="BH623" i="1" s="1"/>
  <c r="M623" i="1"/>
  <c r="S623" i="1" s="1"/>
  <c r="Y623" i="1" s="1"/>
  <c r="AE623" i="1" s="1"/>
  <c r="AI623" i="1" s="1"/>
  <c r="AO623" i="1" s="1"/>
  <c r="AU623" i="1" s="1"/>
  <c r="BC623" i="1" s="1"/>
  <c r="BE623" i="1" s="1"/>
  <c r="L623" i="1"/>
  <c r="R623" i="1" s="1"/>
  <c r="X623" i="1" s="1"/>
  <c r="AD623" i="1" s="1"/>
  <c r="AH623" i="1" s="1"/>
  <c r="AN623" i="1" s="1"/>
  <c r="AT623" i="1" s="1"/>
  <c r="AZ623" i="1" s="1"/>
  <c r="BB623" i="1" s="1"/>
  <c r="BI622" i="1"/>
  <c r="BI621" i="1" s="1"/>
  <c r="AY622" i="1"/>
  <c r="AY621" i="1" s="1"/>
  <c r="AX622" i="1"/>
  <c r="AX621" i="1" s="1"/>
  <c r="AW622" i="1"/>
  <c r="AW621" i="1" s="1"/>
  <c r="AS622" i="1"/>
  <c r="AS621" i="1" s="1"/>
  <c r="AR622" i="1"/>
  <c r="AR621" i="1" s="1"/>
  <c r="AQ622" i="1"/>
  <c r="AQ621" i="1" s="1"/>
  <c r="AM622" i="1"/>
  <c r="AM621" i="1" s="1"/>
  <c r="AL622" i="1"/>
  <c r="AL621" i="1" s="1"/>
  <c r="AK622" i="1"/>
  <c r="AK621" i="1" s="1"/>
  <c r="AG622" i="1"/>
  <c r="AG621" i="1" s="1"/>
  <c r="AC622" i="1"/>
  <c r="AC621" i="1" s="1"/>
  <c r="AB622" i="1"/>
  <c r="AB621" i="1" s="1"/>
  <c r="AA622" i="1"/>
  <c r="AA621" i="1" s="1"/>
  <c r="W622" i="1"/>
  <c r="W621" i="1" s="1"/>
  <c r="V622" i="1"/>
  <c r="V621" i="1" s="1"/>
  <c r="U622" i="1"/>
  <c r="U621" i="1" s="1"/>
  <c r="Q622" i="1"/>
  <c r="Q621" i="1" s="1"/>
  <c r="P622" i="1"/>
  <c r="P621" i="1" s="1"/>
  <c r="O622" i="1"/>
  <c r="O621" i="1" s="1"/>
  <c r="K622" i="1"/>
  <c r="K621" i="1" s="1"/>
  <c r="J622" i="1"/>
  <c r="J621" i="1" s="1"/>
  <c r="I622" i="1"/>
  <c r="H622" i="1"/>
  <c r="G622" i="1"/>
  <c r="F622" i="1"/>
  <c r="F621" i="1" s="1"/>
  <c r="N620" i="1"/>
  <c r="T620" i="1" s="1"/>
  <c r="Z620" i="1" s="1"/>
  <c r="AF620" i="1" s="1"/>
  <c r="AJ620" i="1" s="1"/>
  <c r="AP620" i="1" s="1"/>
  <c r="AV620" i="1" s="1"/>
  <c r="BF620" i="1" s="1"/>
  <c r="BH620" i="1" s="1"/>
  <c r="M620" i="1"/>
  <c r="S620" i="1" s="1"/>
  <c r="Y620" i="1" s="1"/>
  <c r="AE620" i="1" s="1"/>
  <c r="AI620" i="1" s="1"/>
  <c r="AO620" i="1" s="1"/>
  <c r="AU620" i="1" s="1"/>
  <c r="BC620" i="1" s="1"/>
  <c r="BE620" i="1" s="1"/>
  <c r="L620" i="1"/>
  <c r="R620" i="1" s="1"/>
  <c r="X620" i="1" s="1"/>
  <c r="AD620" i="1" s="1"/>
  <c r="AH620" i="1" s="1"/>
  <c r="AN620" i="1" s="1"/>
  <c r="AT620" i="1" s="1"/>
  <c r="AZ620" i="1" s="1"/>
  <c r="BB620" i="1" s="1"/>
  <c r="BI619" i="1"/>
  <c r="AY619" i="1"/>
  <c r="AX619" i="1"/>
  <c r="AW619" i="1"/>
  <c r="AS619" i="1"/>
  <c r="AR619" i="1"/>
  <c r="AQ619" i="1"/>
  <c r="AM619" i="1"/>
  <c r="AL619" i="1"/>
  <c r="AK619" i="1"/>
  <c r="AG619" i="1"/>
  <c r="AC619" i="1"/>
  <c r="AB619" i="1"/>
  <c r="AA619" i="1"/>
  <c r="W619" i="1"/>
  <c r="V619" i="1"/>
  <c r="U619" i="1"/>
  <c r="Q619" i="1"/>
  <c r="P619" i="1"/>
  <c r="O619" i="1"/>
  <c r="K619" i="1"/>
  <c r="J619" i="1"/>
  <c r="I619" i="1"/>
  <c r="H619" i="1"/>
  <c r="G619" i="1"/>
  <c r="F619" i="1"/>
  <c r="N618" i="1"/>
  <c r="T618" i="1" s="1"/>
  <c r="Z618" i="1" s="1"/>
  <c r="AF618" i="1" s="1"/>
  <c r="AJ618" i="1" s="1"/>
  <c r="AP618" i="1" s="1"/>
  <c r="AV618" i="1" s="1"/>
  <c r="BF618" i="1" s="1"/>
  <c r="BH618" i="1" s="1"/>
  <c r="M618" i="1"/>
  <c r="S618" i="1" s="1"/>
  <c r="Y618" i="1" s="1"/>
  <c r="AE618" i="1" s="1"/>
  <c r="AI618" i="1" s="1"/>
  <c r="AO618" i="1" s="1"/>
  <c r="AU618" i="1" s="1"/>
  <c r="BC618" i="1" s="1"/>
  <c r="BE618" i="1" s="1"/>
  <c r="L618" i="1"/>
  <c r="R618" i="1" s="1"/>
  <c r="X618" i="1" s="1"/>
  <c r="AD618" i="1" s="1"/>
  <c r="AH618" i="1" s="1"/>
  <c r="AN618" i="1" s="1"/>
  <c r="AT618" i="1" s="1"/>
  <c r="AZ618" i="1" s="1"/>
  <c r="BB618" i="1" s="1"/>
  <c r="BI617" i="1"/>
  <c r="AY617" i="1"/>
  <c r="AX617" i="1"/>
  <c r="AW617" i="1"/>
  <c r="AS617" i="1"/>
  <c r="AR617" i="1"/>
  <c r="AQ617" i="1"/>
  <c r="AM617" i="1"/>
  <c r="AL617" i="1"/>
  <c r="AK617" i="1"/>
  <c r="AG617" i="1"/>
  <c r="AC617" i="1"/>
  <c r="AB617" i="1"/>
  <c r="AA617" i="1"/>
  <c r="W617" i="1"/>
  <c r="V617" i="1"/>
  <c r="U617" i="1"/>
  <c r="Q617" i="1"/>
  <c r="P617" i="1"/>
  <c r="O617" i="1"/>
  <c r="K617" i="1"/>
  <c r="J617" i="1"/>
  <c r="I617" i="1"/>
  <c r="H617" i="1"/>
  <c r="G617" i="1"/>
  <c r="F617" i="1"/>
  <c r="N615" i="1"/>
  <c r="T615" i="1" s="1"/>
  <c r="Z615" i="1" s="1"/>
  <c r="AF615" i="1" s="1"/>
  <c r="AJ615" i="1" s="1"/>
  <c r="AP615" i="1" s="1"/>
  <c r="AV615" i="1" s="1"/>
  <c r="BF615" i="1" s="1"/>
  <c r="BH615" i="1" s="1"/>
  <c r="M615" i="1"/>
  <c r="S615" i="1" s="1"/>
  <c r="Y615" i="1" s="1"/>
  <c r="AE615" i="1" s="1"/>
  <c r="AI615" i="1" s="1"/>
  <c r="AO615" i="1" s="1"/>
  <c r="AU615" i="1" s="1"/>
  <c r="BC615" i="1" s="1"/>
  <c r="BE615" i="1" s="1"/>
  <c r="L615" i="1"/>
  <c r="R615" i="1" s="1"/>
  <c r="X615" i="1" s="1"/>
  <c r="AD615" i="1" s="1"/>
  <c r="AH615" i="1" s="1"/>
  <c r="AN615" i="1" s="1"/>
  <c r="AT615" i="1" s="1"/>
  <c r="AZ615" i="1" s="1"/>
  <c r="BB615" i="1" s="1"/>
  <c r="N614" i="1"/>
  <c r="T614" i="1" s="1"/>
  <c r="Z614" i="1" s="1"/>
  <c r="AF614" i="1" s="1"/>
  <c r="AJ614" i="1" s="1"/>
  <c r="AP614" i="1" s="1"/>
  <c r="AV614" i="1" s="1"/>
  <c r="BF614" i="1" s="1"/>
  <c r="BH614" i="1" s="1"/>
  <c r="M614" i="1"/>
  <c r="S614" i="1" s="1"/>
  <c r="Y614" i="1" s="1"/>
  <c r="AE614" i="1" s="1"/>
  <c r="AI614" i="1" s="1"/>
  <c r="AO614" i="1" s="1"/>
  <c r="AU614" i="1" s="1"/>
  <c r="BC614" i="1" s="1"/>
  <c r="BE614" i="1" s="1"/>
  <c r="L614" i="1"/>
  <c r="R614" i="1" s="1"/>
  <c r="X614" i="1" s="1"/>
  <c r="AD614" i="1" s="1"/>
  <c r="AH614" i="1" s="1"/>
  <c r="AN614" i="1" s="1"/>
  <c r="AT614" i="1" s="1"/>
  <c r="AZ614" i="1" s="1"/>
  <c r="BB614" i="1" s="1"/>
  <c r="N613" i="1"/>
  <c r="T613" i="1" s="1"/>
  <c r="Z613" i="1" s="1"/>
  <c r="AF613" i="1" s="1"/>
  <c r="AJ613" i="1" s="1"/>
  <c r="AP613" i="1" s="1"/>
  <c r="AV613" i="1" s="1"/>
  <c r="BF613" i="1" s="1"/>
  <c r="BH613" i="1" s="1"/>
  <c r="M613" i="1"/>
  <c r="S613" i="1" s="1"/>
  <c r="Y613" i="1" s="1"/>
  <c r="AE613" i="1" s="1"/>
  <c r="AI613" i="1" s="1"/>
  <c r="AO613" i="1" s="1"/>
  <c r="AU613" i="1" s="1"/>
  <c r="BC613" i="1" s="1"/>
  <c r="BE613" i="1" s="1"/>
  <c r="L613" i="1"/>
  <c r="R613" i="1" s="1"/>
  <c r="X613" i="1" s="1"/>
  <c r="AD613" i="1" s="1"/>
  <c r="AH613" i="1" s="1"/>
  <c r="AN613" i="1" s="1"/>
  <c r="AT613" i="1" s="1"/>
  <c r="AZ613" i="1" s="1"/>
  <c r="BB613" i="1" s="1"/>
  <c r="N612" i="1"/>
  <c r="T612" i="1" s="1"/>
  <c r="Z612" i="1" s="1"/>
  <c r="AF612" i="1" s="1"/>
  <c r="AJ612" i="1" s="1"/>
  <c r="AP612" i="1" s="1"/>
  <c r="AV612" i="1" s="1"/>
  <c r="BF612" i="1" s="1"/>
  <c r="BH612" i="1" s="1"/>
  <c r="M612" i="1"/>
  <c r="S612" i="1" s="1"/>
  <c r="Y612" i="1" s="1"/>
  <c r="AE612" i="1" s="1"/>
  <c r="AI612" i="1" s="1"/>
  <c r="AO612" i="1" s="1"/>
  <c r="AU612" i="1" s="1"/>
  <c r="BC612" i="1" s="1"/>
  <c r="BE612" i="1" s="1"/>
  <c r="L612" i="1"/>
  <c r="R612" i="1" s="1"/>
  <c r="X612" i="1" s="1"/>
  <c r="AD612" i="1" s="1"/>
  <c r="AH612" i="1" s="1"/>
  <c r="AN612" i="1" s="1"/>
  <c r="AT612" i="1" s="1"/>
  <c r="AZ612" i="1" s="1"/>
  <c r="BB612" i="1" s="1"/>
  <c r="BI611" i="1"/>
  <c r="AY611" i="1"/>
  <c r="AX611" i="1"/>
  <c r="AW611" i="1"/>
  <c r="AS611" i="1"/>
  <c r="AR611" i="1"/>
  <c r="AQ611" i="1"/>
  <c r="AM611" i="1"/>
  <c r="AL611" i="1"/>
  <c r="AK611" i="1"/>
  <c r="AG611" i="1"/>
  <c r="AC611" i="1"/>
  <c r="AB611" i="1"/>
  <c r="AA611" i="1"/>
  <c r="W611" i="1"/>
  <c r="V611" i="1"/>
  <c r="U611" i="1"/>
  <c r="Q611" i="1"/>
  <c r="P611" i="1"/>
  <c r="O611" i="1"/>
  <c r="K611" i="1"/>
  <c r="J611" i="1"/>
  <c r="I611" i="1"/>
  <c r="H611" i="1"/>
  <c r="G611" i="1"/>
  <c r="F611" i="1"/>
  <c r="N610" i="1"/>
  <c r="T610" i="1" s="1"/>
  <c r="Z610" i="1" s="1"/>
  <c r="AF610" i="1" s="1"/>
  <c r="AJ610" i="1" s="1"/>
  <c r="AP610" i="1" s="1"/>
  <c r="AV610" i="1" s="1"/>
  <c r="BF610" i="1" s="1"/>
  <c r="BH610" i="1" s="1"/>
  <c r="M610" i="1"/>
  <c r="S610" i="1" s="1"/>
  <c r="Y610" i="1" s="1"/>
  <c r="AE610" i="1" s="1"/>
  <c r="AI610" i="1" s="1"/>
  <c r="AO610" i="1" s="1"/>
  <c r="AU610" i="1" s="1"/>
  <c r="BC610" i="1" s="1"/>
  <c r="BE610" i="1" s="1"/>
  <c r="L610" i="1"/>
  <c r="R610" i="1" s="1"/>
  <c r="X610" i="1" s="1"/>
  <c r="AD610" i="1" s="1"/>
  <c r="AH610" i="1" s="1"/>
  <c r="AN610" i="1" s="1"/>
  <c r="AT610" i="1" s="1"/>
  <c r="AZ610" i="1" s="1"/>
  <c r="BB610" i="1" s="1"/>
  <c r="BI609" i="1"/>
  <c r="AY609" i="1"/>
  <c r="AX609" i="1"/>
  <c r="AW609" i="1"/>
  <c r="AS609" i="1"/>
  <c r="AR609" i="1"/>
  <c r="AQ609" i="1"/>
  <c r="AM609" i="1"/>
  <c r="AL609" i="1"/>
  <c r="AK609" i="1"/>
  <c r="AG609" i="1"/>
  <c r="AC609" i="1"/>
  <c r="AB609" i="1"/>
  <c r="AA609" i="1"/>
  <c r="W609" i="1"/>
  <c r="V609" i="1"/>
  <c r="U609" i="1"/>
  <c r="Q609" i="1"/>
  <c r="P609" i="1"/>
  <c r="O609" i="1"/>
  <c r="K609" i="1"/>
  <c r="J609" i="1"/>
  <c r="I609" i="1"/>
  <c r="H609" i="1"/>
  <c r="G609" i="1"/>
  <c r="F609" i="1"/>
  <c r="N608" i="1"/>
  <c r="T608" i="1" s="1"/>
  <c r="Z608" i="1" s="1"/>
  <c r="AF608" i="1" s="1"/>
  <c r="AJ608" i="1" s="1"/>
  <c r="AP608" i="1" s="1"/>
  <c r="AV608" i="1" s="1"/>
  <c r="BF608" i="1" s="1"/>
  <c r="BH608" i="1" s="1"/>
  <c r="M608" i="1"/>
  <c r="S608" i="1" s="1"/>
  <c r="Y608" i="1" s="1"/>
  <c r="AE608" i="1" s="1"/>
  <c r="AI608" i="1" s="1"/>
  <c r="AO608" i="1" s="1"/>
  <c r="AU608" i="1" s="1"/>
  <c r="BC608" i="1" s="1"/>
  <c r="BE608" i="1" s="1"/>
  <c r="L608" i="1"/>
  <c r="R608" i="1" s="1"/>
  <c r="X608" i="1" s="1"/>
  <c r="AD608" i="1" s="1"/>
  <c r="AH608" i="1" s="1"/>
  <c r="AN608" i="1" s="1"/>
  <c r="AT608" i="1" s="1"/>
  <c r="AZ608" i="1" s="1"/>
  <c r="BB608" i="1" s="1"/>
  <c r="BI607" i="1"/>
  <c r="AY607" i="1"/>
  <c r="AX607" i="1"/>
  <c r="AW607" i="1"/>
  <c r="AS607" i="1"/>
  <c r="AR607" i="1"/>
  <c r="AQ607" i="1"/>
  <c r="AM607" i="1"/>
  <c r="AL607" i="1"/>
  <c r="AK607" i="1"/>
  <c r="AG607" i="1"/>
  <c r="AC607" i="1"/>
  <c r="AB607" i="1"/>
  <c r="AA607" i="1"/>
  <c r="W607" i="1"/>
  <c r="V607" i="1"/>
  <c r="U607" i="1"/>
  <c r="Q607" i="1"/>
  <c r="P607" i="1"/>
  <c r="O607" i="1"/>
  <c r="K607" i="1"/>
  <c r="J607" i="1"/>
  <c r="I607" i="1"/>
  <c r="H607" i="1"/>
  <c r="G607" i="1"/>
  <c r="F607" i="1"/>
  <c r="N605" i="1"/>
  <c r="T605" i="1" s="1"/>
  <c r="Z605" i="1" s="1"/>
  <c r="AF605" i="1" s="1"/>
  <c r="AJ605" i="1" s="1"/>
  <c r="AP605" i="1" s="1"/>
  <c r="AV605" i="1" s="1"/>
  <c r="BF605" i="1" s="1"/>
  <c r="BH605" i="1" s="1"/>
  <c r="M605" i="1"/>
  <c r="S605" i="1" s="1"/>
  <c r="Y605" i="1" s="1"/>
  <c r="AE605" i="1" s="1"/>
  <c r="AI605" i="1" s="1"/>
  <c r="AO605" i="1" s="1"/>
  <c r="AU605" i="1" s="1"/>
  <c r="BC605" i="1" s="1"/>
  <c r="BE605" i="1" s="1"/>
  <c r="L605" i="1"/>
  <c r="R605" i="1" s="1"/>
  <c r="X605" i="1" s="1"/>
  <c r="AD605" i="1" s="1"/>
  <c r="AH605" i="1" s="1"/>
  <c r="AN605" i="1" s="1"/>
  <c r="AT605" i="1" s="1"/>
  <c r="AZ605" i="1" s="1"/>
  <c r="BB605" i="1" s="1"/>
  <c r="BI604" i="1"/>
  <c r="BI603" i="1" s="1"/>
  <c r="AY604" i="1"/>
  <c r="AY603" i="1" s="1"/>
  <c r="AX604" i="1"/>
  <c r="AX603" i="1" s="1"/>
  <c r="AW604" i="1"/>
  <c r="AW603" i="1" s="1"/>
  <c r="AS604" i="1"/>
  <c r="AS603" i="1" s="1"/>
  <c r="AR604" i="1"/>
  <c r="AR603" i="1" s="1"/>
  <c r="AQ604" i="1"/>
  <c r="AQ603" i="1" s="1"/>
  <c r="AM604" i="1"/>
  <c r="AM603" i="1" s="1"/>
  <c r="AL604" i="1"/>
  <c r="AL603" i="1" s="1"/>
  <c r="AK604" i="1"/>
  <c r="AK603" i="1" s="1"/>
  <c r="AG604" i="1"/>
  <c r="AG603" i="1" s="1"/>
  <c r="AC604" i="1"/>
  <c r="AC603" i="1" s="1"/>
  <c r="AB604" i="1"/>
  <c r="AB603" i="1" s="1"/>
  <c r="AA604" i="1"/>
  <c r="AA603" i="1" s="1"/>
  <c r="W604" i="1"/>
  <c r="W603" i="1" s="1"/>
  <c r="V604" i="1"/>
  <c r="V603" i="1" s="1"/>
  <c r="U604" i="1"/>
  <c r="U603" i="1" s="1"/>
  <c r="Q604" i="1"/>
  <c r="Q603" i="1" s="1"/>
  <c r="P604" i="1"/>
  <c r="P603" i="1" s="1"/>
  <c r="O604" i="1"/>
  <c r="O603" i="1" s="1"/>
  <c r="K604" i="1"/>
  <c r="K603" i="1" s="1"/>
  <c r="J604" i="1"/>
  <c r="J603" i="1" s="1"/>
  <c r="I604" i="1"/>
  <c r="I603" i="1" s="1"/>
  <c r="H604" i="1"/>
  <c r="G604" i="1"/>
  <c r="G603" i="1" s="1"/>
  <c r="F604" i="1"/>
  <c r="N602" i="1"/>
  <c r="T602" i="1" s="1"/>
  <c r="Z602" i="1" s="1"/>
  <c r="AF602" i="1" s="1"/>
  <c r="AJ602" i="1" s="1"/>
  <c r="AP602" i="1" s="1"/>
  <c r="AV602" i="1" s="1"/>
  <c r="BF602" i="1" s="1"/>
  <c r="BH602" i="1" s="1"/>
  <c r="M602" i="1"/>
  <c r="S602" i="1" s="1"/>
  <c r="Y602" i="1" s="1"/>
  <c r="AE602" i="1" s="1"/>
  <c r="AI602" i="1" s="1"/>
  <c r="AO602" i="1" s="1"/>
  <c r="AU602" i="1" s="1"/>
  <c r="BC602" i="1" s="1"/>
  <c r="BE602" i="1" s="1"/>
  <c r="L602" i="1"/>
  <c r="R602" i="1" s="1"/>
  <c r="X602" i="1" s="1"/>
  <c r="AD602" i="1" s="1"/>
  <c r="AH602" i="1" s="1"/>
  <c r="AN602" i="1" s="1"/>
  <c r="AT602" i="1" s="1"/>
  <c r="AZ602" i="1" s="1"/>
  <c r="BB602" i="1" s="1"/>
  <c r="BI601" i="1"/>
  <c r="BI600" i="1" s="1"/>
  <c r="AY601" i="1"/>
  <c r="AY600" i="1" s="1"/>
  <c r="AX601" i="1"/>
  <c r="AX600" i="1" s="1"/>
  <c r="AW601" i="1"/>
  <c r="AW600" i="1" s="1"/>
  <c r="AS601" i="1"/>
  <c r="AS600" i="1" s="1"/>
  <c r="AR601" i="1"/>
  <c r="AR600" i="1" s="1"/>
  <c r="AQ601" i="1"/>
  <c r="AQ600" i="1" s="1"/>
  <c r="AM601" i="1"/>
  <c r="AM600" i="1" s="1"/>
  <c r="AL601" i="1"/>
  <c r="AL600" i="1" s="1"/>
  <c r="AK601" i="1"/>
  <c r="AK600" i="1" s="1"/>
  <c r="AG601" i="1"/>
  <c r="AG600" i="1" s="1"/>
  <c r="AC601" i="1"/>
  <c r="AC600" i="1" s="1"/>
  <c r="AB601" i="1"/>
  <c r="AB600" i="1" s="1"/>
  <c r="AA601" i="1"/>
  <c r="AA600" i="1" s="1"/>
  <c r="W601" i="1"/>
  <c r="W600" i="1" s="1"/>
  <c r="V601" i="1"/>
  <c r="V600" i="1" s="1"/>
  <c r="U601" i="1"/>
  <c r="U600" i="1" s="1"/>
  <c r="Q601" i="1"/>
  <c r="Q600" i="1" s="1"/>
  <c r="P601" i="1"/>
  <c r="P600" i="1" s="1"/>
  <c r="O601" i="1"/>
  <c r="O600" i="1" s="1"/>
  <c r="K601" i="1"/>
  <c r="K600" i="1" s="1"/>
  <c r="J601" i="1"/>
  <c r="J600" i="1" s="1"/>
  <c r="I601" i="1"/>
  <c r="I600" i="1" s="1"/>
  <c r="H601" i="1"/>
  <c r="H600" i="1" s="1"/>
  <c r="G601" i="1"/>
  <c r="F601" i="1"/>
  <c r="N599" i="1"/>
  <c r="T599" i="1" s="1"/>
  <c r="Z599" i="1" s="1"/>
  <c r="AF599" i="1" s="1"/>
  <c r="AJ599" i="1" s="1"/>
  <c r="AP599" i="1" s="1"/>
  <c r="AV599" i="1" s="1"/>
  <c r="BF599" i="1" s="1"/>
  <c r="BH599" i="1" s="1"/>
  <c r="M599" i="1"/>
  <c r="S599" i="1" s="1"/>
  <c r="Y599" i="1" s="1"/>
  <c r="AE599" i="1" s="1"/>
  <c r="AI599" i="1" s="1"/>
  <c r="AO599" i="1" s="1"/>
  <c r="AU599" i="1" s="1"/>
  <c r="BC599" i="1" s="1"/>
  <c r="BE599" i="1" s="1"/>
  <c r="L599" i="1"/>
  <c r="R599" i="1" s="1"/>
  <c r="X599" i="1" s="1"/>
  <c r="AD599" i="1" s="1"/>
  <c r="AH599" i="1" s="1"/>
  <c r="AN599" i="1" s="1"/>
  <c r="AT599" i="1" s="1"/>
  <c r="AZ599" i="1" s="1"/>
  <c r="BB599" i="1" s="1"/>
  <c r="BI598" i="1"/>
  <c r="BI597" i="1" s="1"/>
  <c r="AY598" i="1"/>
  <c r="AY597" i="1" s="1"/>
  <c r="AX598" i="1"/>
  <c r="AX597" i="1" s="1"/>
  <c r="AW598" i="1"/>
  <c r="AW597" i="1" s="1"/>
  <c r="AS598" i="1"/>
  <c r="AS597" i="1" s="1"/>
  <c r="AR598" i="1"/>
  <c r="AR597" i="1" s="1"/>
  <c r="AQ598" i="1"/>
  <c r="AM598" i="1"/>
  <c r="AM597" i="1" s="1"/>
  <c r="AL598" i="1"/>
  <c r="AL597" i="1" s="1"/>
  <c r="AK598" i="1"/>
  <c r="AK597" i="1" s="1"/>
  <c r="AG598" i="1"/>
  <c r="AG597" i="1" s="1"/>
  <c r="AC598" i="1"/>
  <c r="AC597" i="1" s="1"/>
  <c r="AB598" i="1"/>
  <c r="AB597" i="1" s="1"/>
  <c r="AA598" i="1"/>
  <c r="AA597" i="1" s="1"/>
  <c r="W598" i="1"/>
  <c r="W597" i="1" s="1"/>
  <c r="V598" i="1"/>
  <c r="V597" i="1" s="1"/>
  <c r="U598" i="1"/>
  <c r="U597" i="1" s="1"/>
  <c r="Q598" i="1"/>
  <c r="Q597" i="1" s="1"/>
  <c r="P598" i="1"/>
  <c r="P597" i="1" s="1"/>
  <c r="O598" i="1"/>
  <c r="O597" i="1" s="1"/>
  <c r="K598" i="1"/>
  <c r="K597" i="1" s="1"/>
  <c r="J598" i="1"/>
  <c r="J597" i="1" s="1"/>
  <c r="I598" i="1"/>
  <c r="I597" i="1" s="1"/>
  <c r="H598" i="1"/>
  <c r="G598" i="1"/>
  <c r="G597" i="1" s="1"/>
  <c r="F598" i="1"/>
  <c r="AQ597" i="1"/>
  <c r="N596" i="1"/>
  <c r="T596" i="1" s="1"/>
  <c r="Z596" i="1" s="1"/>
  <c r="AF596" i="1" s="1"/>
  <c r="AJ596" i="1" s="1"/>
  <c r="AP596" i="1" s="1"/>
  <c r="AV596" i="1" s="1"/>
  <c r="BF596" i="1" s="1"/>
  <c r="BH596" i="1" s="1"/>
  <c r="M596" i="1"/>
  <c r="S596" i="1" s="1"/>
  <c r="Y596" i="1" s="1"/>
  <c r="AE596" i="1" s="1"/>
  <c r="AI596" i="1" s="1"/>
  <c r="AO596" i="1" s="1"/>
  <c r="AU596" i="1" s="1"/>
  <c r="BC596" i="1" s="1"/>
  <c r="BE596" i="1" s="1"/>
  <c r="L596" i="1"/>
  <c r="R596" i="1" s="1"/>
  <c r="X596" i="1" s="1"/>
  <c r="AD596" i="1" s="1"/>
  <c r="AH596" i="1" s="1"/>
  <c r="AN596" i="1" s="1"/>
  <c r="AT596" i="1" s="1"/>
  <c r="AZ596" i="1" s="1"/>
  <c r="BB596" i="1" s="1"/>
  <c r="BI595" i="1"/>
  <c r="BI594" i="1" s="1"/>
  <c r="AY595" i="1"/>
  <c r="AY594" i="1" s="1"/>
  <c r="AX595" i="1"/>
  <c r="AX594" i="1" s="1"/>
  <c r="AW595" i="1"/>
  <c r="AW594" i="1" s="1"/>
  <c r="AS595" i="1"/>
  <c r="AS594" i="1" s="1"/>
  <c r="AR595" i="1"/>
  <c r="AR594" i="1" s="1"/>
  <c r="AQ595" i="1"/>
  <c r="AQ594" i="1" s="1"/>
  <c r="AM595" i="1"/>
  <c r="AM594" i="1" s="1"/>
  <c r="AL595" i="1"/>
  <c r="AL594" i="1" s="1"/>
  <c r="AK595" i="1"/>
  <c r="AK594" i="1" s="1"/>
  <c r="AG595" i="1"/>
  <c r="AG594" i="1" s="1"/>
  <c r="AC595" i="1"/>
  <c r="AC594" i="1" s="1"/>
  <c r="AB595" i="1"/>
  <c r="AB594" i="1" s="1"/>
  <c r="AA595" i="1"/>
  <c r="AA594" i="1" s="1"/>
  <c r="W595" i="1"/>
  <c r="W594" i="1" s="1"/>
  <c r="V595" i="1"/>
  <c r="V594" i="1" s="1"/>
  <c r="U595" i="1"/>
  <c r="U594" i="1" s="1"/>
  <c r="Q595" i="1"/>
  <c r="Q594" i="1" s="1"/>
  <c r="P595" i="1"/>
  <c r="P594" i="1" s="1"/>
  <c r="O595" i="1"/>
  <c r="O594" i="1" s="1"/>
  <c r="K595" i="1"/>
  <c r="K594" i="1" s="1"/>
  <c r="J595" i="1"/>
  <c r="J594" i="1" s="1"/>
  <c r="I595" i="1"/>
  <c r="I594" i="1" s="1"/>
  <c r="H595" i="1"/>
  <c r="H594" i="1" s="1"/>
  <c r="G595" i="1"/>
  <c r="G594" i="1" s="1"/>
  <c r="F595" i="1"/>
  <c r="AK593" i="1"/>
  <c r="N593" i="1"/>
  <c r="T593" i="1" s="1"/>
  <c r="Z593" i="1" s="1"/>
  <c r="AF593" i="1" s="1"/>
  <c r="AJ593" i="1" s="1"/>
  <c r="AP593" i="1" s="1"/>
  <c r="AV593" i="1" s="1"/>
  <c r="BF593" i="1" s="1"/>
  <c r="BH593" i="1" s="1"/>
  <c r="M593" i="1"/>
  <c r="S593" i="1" s="1"/>
  <c r="Y593" i="1" s="1"/>
  <c r="AE593" i="1" s="1"/>
  <c r="AI593" i="1" s="1"/>
  <c r="AO593" i="1" s="1"/>
  <c r="AU593" i="1" s="1"/>
  <c r="BC593" i="1" s="1"/>
  <c r="BE593" i="1" s="1"/>
  <c r="L593" i="1"/>
  <c r="R593" i="1" s="1"/>
  <c r="X593" i="1" s="1"/>
  <c r="AD593" i="1" s="1"/>
  <c r="AH593" i="1" s="1"/>
  <c r="AN593" i="1" s="1"/>
  <c r="AT593" i="1" s="1"/>
  <c r="AZ593" i="1" s="1"/>
  <c r="BB593" i="1" s="1"/>
  <c r="L592" i="1"/>
  <c r="R592" i="1" s="1"/>
  <c r="X592" i="1" s="1"/>
  <c r="AD592" i="1" s="1"/>
  <c r="AH592" i="1" s="1"/>
  <c r="AN592" i="1" s="1"/>
  <c r="AT592" i="1" s="1"/>
  <c r="AZ592" i="1" s="1"/>
  <c r="BB592" i="1" s="1"/>
  <c r="H592" i="1"/>
  <c r="N592" i="1" s="1"/>
  <c r="T592" i="1" s="1"/>
  <c r="Z592" i="1" s="1"/>
  <c r="AF592" i="1" s="1"/>
  <c r="AJ592" i="1" s="1"/>
  <c r="AP592" i="1" s="1"/>
  <c r="AV592" i="1" s="1"/>
  <c r="BF592" i="1" s="1"/>
  <c r="BH592" i="1" s="1"/>
  <c r="G592" i="1"/>
  <c r="M592" i="1" s="1"/>
  <c r="S592" i="1" s="1"/>
  <c r="Y592" i="1" s="1"/>
  <c r="AE592" i="1" s="1"/>
  <c r="AI592" i="1" s="1"/>
  <c r="AO592" i="1" s="1"/>
  <c r="AU592" i="1" s="1"/>
  <c r="BC592" i="1" s="1"/>
  <c r="BE592" i="1" s="1"/>
  <c r="BI591" i="1"/>
  <c r="BI590" i="1" s="1"/>
  <c r="AY591" i="1"/>
  <c r="AY590" i="1" s="1"/>
  <c r="AX591" i="1"/>
  <c r="AX590" i="1" s="1"/>
  <c r="AW591" i="1"/>
  <c r="AW590" i="1" s="1"/>
  <c r="AS591" i="1"/>
  <c r="AS590" i="1" s="1"/>
  <c r="AR591" i="1"/>
  <c r="AR590" i="1" s="1"/>
  <c r="AQ591" i="1"/>
  <c r="AQ590" i="1" s="1"/>
  <c r="AM591" i="1"/>
  <c r="AM590" i="1" s="1"/>
  <c r="AL591" i="1"/>
  <c r="AL590" i="1" s="1"/>
  <c r="AK591" i="1"/>
  <c r="AK590" i="1" s="1"/>
  <c r="AG591" i="1"/>
  <c r="AG590" i="1" s="1"/>
  <c r="AC591" i="1"/>
  <c r="AC590" i="1" s="1"/>
  <c r="AB591" i="1"/>
  <c r="AB590" i="1" s="1"/>
  <c r="AA591" i="1"/>
  <c r="AA590" i="1" s="1"/>
  <c r="W591" i="1"/>
  <c r="W590" i="1" s="1"/>
  <c r="V591" i="1"/>
  <c r="V590" i="1" s="1"/>
  <c r="U591" i="1"/>
  <c r="U590" i="1" s="1"/>
  <c r="Q591" i="1"/>
  <c r="Q590" i="1" s="1"/>
  <c r="P591" i="1"/>
  <c r="P590" i="1" s="1"/>
  <c r="O591" i="1"/>
  <c r="O590" i="1" s="1"/>
  <c r="K591" i="1"/>
  <c r="K590" i="1" s="1"/>
  <c r="J591" i="1"/>
  <c r="J590" i="1" s="1"/>
  <c r="I591" i="1"/>
  <c r="I590" i="1" s="1"/>
  <c r="G591" i="1"/>
  <c r="F591" i="1"/>
  <c r="F590" i="1" s="1"/>
  <c r="T587" i="1"/>
  <c r="Z587" i="1" s="1"/>
  <c r="AF587" i="1" s="1"/>
  <c r="AJ587" i="1" s="1"/>
  <c r="AP587" i="1" s="1"/>
  <c r="AV587" i="1" s="1"/>
  <c r="BF587" i="1" s="1"/>
  <c r="BH587" i="1" s="1"/>
  <c r="S587" i="1"/>
  <c r="Y587" i="1" s="1"/>
  <c r="AE587" i="1" s="1"/>
  <c r="AI587" i="1" s="1"/>
  <c r="AO587" i="1" s="1"/>
  <c r="AU587" i="1" s="1"/>
  <c r="BC587" i="1" s="1"/>
  <c r="BE587" i="1" s="1"/>
  <c r="R587" i="1"/>
  <c r="X587" i="1" s="1"/>
  <c r="AD587" i="1" s="1"/>
  <c r="AH587" i="1" s="1"/>
  <c r="AN587" i="1" s="1"/>
  <c r="AT587" i="1" s="1"/>
  <c r="AZ587" i="1" s="1"/>
  <c r="BB587" i="1" s="1"/>
  <c r="BI586" i="1"/>
  <c r="BI585" i="1" s="1"/>
  <c r="AY586" i="1"/>
  <c r="AY585" i="1" s="1"/>
  <c r="AX586" i="1"/>
  <c r="AX585" i="1" s="1"/>
  <c r="AW586" i="1"/>
  <c r="AW585" i="1" s="1"/>
  <c r="AS586" i="1"/>
  <c r="AR586" i="1"/>
  <c r="AQ586" i="1"/>
  <c r="AQ585" i="1" s="1"/>
  <c r="AM586" i="1"/>
  <c r="AM585" i="1" s="1"/>
  <c r="AL586" i="1"/>
  <c r="AL585" i="1" s="1"/>
  <c r="AK586" i="1"/>
  <c r="AK585" i="1" s="1"/>
  <c r="AG586" i="1"/>
  <c r="AG585" i="1" s="1"/>
  <c r="AC586" i="1"/>
  <c r="AC585" i="1" s="1"/>
  <c r="AB586" i="1"/>
  <c r="AB585" i="1" s="1"/>
  <c r="AA586" i="1"/>
  <c r="AA585" i="1" s="1"/>
  <c r="W586" i="1"/>
  <c r="V586" i="1"/>
  <c r="V585" i="1" s="1"/>
  <c r="U586" i="1"/>
  <c r="U585" i="1" s="1"/>
  <c r="Q586" i="1"/>
  <c r="P586" i="1"/>
  <c r="O586" i="1"/>
  <c r="AS585" i="1"/>
  <c r="AR585" i="1"/>
  <c r="W585" i="1"/>
  <c r="N584" i="1"/>
  <c r="T584" i="1" s="1"/>
  <c r="Z584" i="1" s="1"/>
  <c r="AF584" i="1" s="1"/>
  <c r="AJ584" i="1" s="1"/>
  <c r="AP584" i="1" s="1"/>
  <c r="AV584" i="1" s="1"/>
  <c r="BF584" i="1" s="1"/>
  <c r="BH584" i="1" s="1"/>
  <c r="M584" i="1"/>
  <c r="S584" i="1" s="1"/>
  <c r="Y584" i="1" s="1"/>
  <c r="AE584" i="1" s="1"/>
  <c r="AI584" i="1" s="1"/>
  <c r="AO584" i="1" s="1"/>
  <c r="AU584" i="1" s="1"/>
  <c r="BC584" i="1" s="1"/>
  <c r="BE584" i="1" s="1"/>
  <c r="L584" i="1"/>
  <c r="R584" i="1" s="1"/>
  <c r="X584" i="1" s="1"/>
  <c r="AD584" i="1" s="1"/>
  <c r="AH584" i="1" s="1"/>
  <c r="AN584" i="1" s="1"/>
  <c r="AT584" i="1" s="1"/>
  <c r="AZ584" i="1" s="1"/>
  <c r="BB584" i="1" s="1"/>
  <c r="BI583" i="1"/>
  <c r="BI582" i="1" s="1"/>
  <c r="AY583" i="1"/>
  <c r="AY582" i="1" s="1"/>
  <c r="AX583" i="1"/>
  <c r="AX582" i="1" s="1"/>
  <c r="AW583" i="1"/>
  <c r="AW582" i="1" s="1"/>
  <c r="AS583" i="1"/>
  <c r="AS582" i="1" s="1"/>
  <c r="AR583" i="1"/>
  <c r="AR582" i="1" s="1"/>
  <c r="AQ583" i="1"/>
  <c r="AQ582" i="1" s="1"/>
  <c r="AM583" i="1"/>
  <c r="AM582" i="1" s="1"/>
  <c r="AL583" i="1"/>
  <c r="AL582" i="1" s="1"/>
  <c r="AK583" i="1"/>
  <c r="AK582" i="1" s="1"/>
  <c r="AG583" i="1"/>
  <c r="AG582" i="1" s="1"/>
  <c r="AC583" i="1"/>
  <c r="AC582" i="1" s="1"/>
  <c r="AB583" i="1"/>
  <c r="AB582" i="1" s="1"/>
  <c r="AA583" i="1"/>
  <c r="AA582" i="1" s="1"/>
  <c r="W583" i="1"/>
  <c r="W582" i="1" s="1"/>
  <c r="V583" i="1"/>
  <c r="V582" i="1" s="1"/>
  <c r="U583" i="1"/>
  <c r="U582" i="1" s="1"/>
  <c r="Q583" i="1"/>
  <c r="Q582" i="1" s="1"/>
  <c r="P583" i="1"/>
  <c r="P582" i="1" s="1"/>
  <c r="O583" i="1"/>
  <c r="O582" i="1" s="1"/>
  <c r="K583" i="1"/>
  <c r="K582" i="1" s="1"/>
  <c r="J583" i="1"/>
  <c r="I583" i="1"/>
  <c r="I582" i="1" s="1"/>
  <c r="H583" i="1"/>
  <c r="G583" i="1"/>
  <c r="G582" i="1" s="1"/>
  <c r="F583" i="1"/>
  <c r="N581" i="1"/>
  <c r="T581" i="1" s="1"/>
  <c r="Z581" i="1" s="1"/>
  <c r="AF581" i="1" s="1"/>
  <c r="AJ581" i="1" s="1"/>
  <c r="AP581" i="1" s="1"/>
  <c r="AV581" i="1" s="1"/>
  <c r="BF581" i="1" s="1"/>
  <c r="BH581" i="1" s="1"/>
  <c r="M581" i="1"/>
  <c r="S581" i="1" s="1"/>
  <c r="Y581" i="1" s="1"/>
  <c r="AE581" i="1" s="1"/>
  <c r="AI581" i="1" s="1"/>
  <c r="AO581" i="1" s="1"/>
  <c r="AU581" i="1" s="1"/>
  <c r="BC581" i="1" s="1"/>
  <c r="BE581" i="1" s="1"/>
  <c r="L581" i="1"/>
  <c r="R581" i="1" s="1"/>
  <c r="X581" i="1" s="1"/>
  <c r="AD581" i="1" s="1"/>
  <c r="AH581" i="1" s="1"/>
  <c r="AN581" i="1" s="1"/>
  <c r="AT581" i="1" s="1"/>
  <c r="AZ581" i="1" s="1"/>
  <c r="BB581" i="1" s="1"/>
  <c r="BI580" i="1"/>
  <c r="BI579" i="1" s="1"/>
  <c r="AY580" i="1"/>
  <c r="AY579" i="1" s="1"/>
  <c r="AX580" i="1"/>
  <c r="AW580" i="1"/>
  <c r="AS580" i="1"/>
  <c r="AS579" i="1" s="1"/>
  <c r="AR580" i="1"/>
  <c r="AR579" i="1" s="1"/>
  <c r="AQ580" i="1"/>
  <c r="AQ579" i="1" s="1"/>
  <c r="AM580" i="1"/>
  <c r="AM579" i="1" s="1"/>
  <c r="AL580" i="1"/>
  <c r="AL579" i="1" s="1"/>
  <c r="AK580" i="1"/>
  <c r="AK579" i="1" s="1"/>
  <c r="AG580" i="1"/>
  <c r="AG579" i="1" s="1"/>
  <c r="AC580" i="1"/>
  <c r="AC579" i="1" s="1"/>
  <c r="AB580" i="1"/>
  <c r="AB579" i="1" s="1"/>
  <c r="AA580" i="1"/>
  <c r="AA579" i="1" s="1"/>
  <c r="W580" i="1"/>
  <c r="W579" i="1" s="1"/>
  <c r="V580" i="1"/>
  <c r="V579" i="1" s="1"/>
  <c r="U580" i="1"/>
  <c r="U579" i="1" s="1"/>
  <c r="Q580" i="1"/>
  <c r="Q579" i="1" s="1"/>
  <c r="P580" i="1"/>
  <c r="P579" i="1" s="1"/>
  <c r="O580" i="1"/>
  <c r="O579" i="1" s="1"/>
  <c r="K580" i="1"/>
  <c r="K579" i="1" s="1"/>
  <c r="J580" i="1"/>
  <c r="J579" i="1" s="1"/>
  <c r="I580" i="1"/>
  <c r="I579" i="1" s="1"/>
  <c r="H580" i="1"/>
  <c r="G580" i="1"/>
  <c r="G579" i="1" s="1"/>
  <c r="F580" i="1"/>
  <c r="AX579" i="1"/>
  <c r="AW579" i="1"/>
  <c r="BF578" i="1"/>
  <c r="BH578" i="1" s="1"/>
  <c r="BC578" i="1"/>
  <c r="BE578" i="1" s="1"/>
  <c r="AZ578" i="1"/>
  <c r="BB578" i="1" s="1"/>
  <c r="BI577" i="1"/>
  <c r="BI576" i="1" s="1"/>
  <c r="AY577" i="1"/>
  <c r="AY576" i="1" s="1"/>
  <c r="BF576" i="1" s="1"/>
  <c r="AX577" i="1"/>
  <c r="BC577" i="1" s="1"/>
  <c r="AW577" i="1"/>
  <c r="T575" i="1"/>
  <c r="Z575" i="1" s="1"/>
  <c r="AF575" i="1" s="1"/>
  <c r="AJ575" i="1" s="1"/>
  <c r="AP575" i="1" s="1"/>
  <c r="AV575" i="1" s="1"/>
  <c r="BF575" i="1" s="1"/>
  <c r="BH575" i="1" s="1"/>
  <c r="S575" i="1"/>
  <c r="Y575" i="1" s="1"/>
  <c r="AE575" i="1" s="1"/>
  <c r="AI575" i="1" s="1"/>
  <c r="AO575" i="1" s="1"/>
  <c r="AU575" i="1" s="1"/>
  <c r="BC575" i="1" s="1"/>
  <c r="BE575" i="1" s="1"/>
  <c r="R575" i="1"/>
  <c r="X575" i="1" s="1"/>
  <c r="AD575" i="1" s="1"/>
  <c r="AH575" i="1" s="1"/>
  <c r="AN575" i="1" s="1"/>
  <c r="AT575" i="1" s="1"/>
  <c r="AZ575" i="1" s="1"/>
  <c r="BB575" i="1" s="1"/>
  <c r="BI574" i="1"/>
  <c r="BI573" i="1" s="1"/>
  <c r="AY574" i="1"/>
  <c r="AY573" i="1" s="1"/>
  <c r="AX574" i="1"/>
  <c r="AX573" i="1" s="1"/>
  <c r="AW574" i="1"/>
  <c r="AW573" i="1" s="1"/>
  <c r="AS574" i="1"/>
  <c r="AR574" i="1"/>
  <c r="AR573" i="1" s="1"/>
  <c r="AQ574" i="1"/>
  <c r="AQ573" i="1" s="1"/>
  <c r="AM574" i="1"/>
  <c r="AM573" i="1" s="1"/>
  <c r="AL574" i="1"/>
  <c r="AL573" i="1" s="1"/>
  <c r="AK574" i="1"/>
  <c r="AG574" i="1"/>
  <c r="AC574" i="1"/>
  <c r="AC573" i="1" s="1"/>
  <c r="AB574" i="1"/>
  <c r="AB573" i="1" s="1"/>
  <c r="AA574" i="1"/>
  <c r="AA573" i="1" s="1"/>
  <c r="W574" i="1"/>
  <c r="W573" i="1" s="1"/>
  <c r="V574" i="1"/>
  <c r="V573" i="1" s="1"/>
  <c r="U574" i="1"/>
  <c r="U573" i="1" s="1"/>
  <c r="Q574" i="1"/>
  <c r="P574" i="1"/>
  <c r="O574" i="1"/>
  <c r="O573" i="1" s="1"/>
  <c r="R573" i="1" s="1"/>
  <c r="AS573" i="1"/>
  <c r="AK573" i="1"/>
  <c r="AG573" i="1"/>
  <c r="AB570" i="1"/>
  <c r="AB569" i="1" s="1"/>
  <c r="AB568" i="1" s="1"/>
  <c r="N570" i="1"/>
  <c r="T570" i="1" s="1"/>
  <c r="Z570" i="1" s="1"/>
  <c r="AF570" i="1" s="1"/>
  <c r="AJ570" i="1" s="1"/>
  <c r="AP570" i="1" s="1"/>
  <c r="AV570" i="1" s="1"/>
  <c r="BF570" i="1" s="1"/>
  <c r="BH570" i="1" s="1"/>
  <c r="M570" i="1"/>
  <c r="S570" i="1" s="1"/>
  <c r="Y570" i="1" s="1"/>
  <c r="AE570" i="1" s="1"/>
  <c r="AI570" i="1" s="1"/>
  <c r="AO570" i="1" s="1"/>
  <c r="AU570" i="1" s="1"/>
  <c r="BC570" i="1" s="1"/>
  <c r="BE570" i="1" s="1"/>
  <c r="L570" i="1"/>
  <c r="R570" i="1" s="1"/>
  <c r="X570" i="1" s="1"/>
  <c r="AD570" i="1" s="1"/>
  <c r="AH570" i="1" s="1"/>
  <c r="AN570" i="1" s="1"/>
  <c r="AT570" i="1" s="1"/>
  <c r="AZ570" i="1" s="1"/>
  <c r="BB570" i="1" s="1"/>
  <c r="BI569" i="1"/>
  <c r="BI568" i="1" s="1"/>
  <c r="AY569" i="1"/>
  <c r="AX569" i="1"/>
  <c r="AW569" i="1"/>
  <c r="AW568" i="1" s="1"/>
  <c r="AS569" i="1"/>
  <c r="AS568" i="1" s="1"/>
  <c r="AR569" i="1"/>
  <c r="AR568" i="1" s="1"/>
  <c r="AQ569" i="1"/>
  <c r="AQ568" i="1" s="1"/>
  <c r="AM569" i="1"/>
  <c r="AM568" i="1" s="1"/>
  <c r="AL569" i="1"/>
  <c r="AL568" i="1" s="1"/>
  <c r="AK569" i="1"/>
  <c r="AK568" i="1" s="1"/>
  <c r="AG569" i="1"/>
  <c r="AG568" i="1" s="1"/>
  <c r="AC569" i="1"/>
  <c r="AC568" i="1" s="1"/>
  <c r="AA569" i="1"/>
  <c r="AA568" i="1" s="1"/>
  <c r="W569" i="1"/>
  <c r="W568" i="1" s="1"/>
  <c r="V569" i="1"/>
  <c r="V568" i="1" s="1"/>
  <c r="U569" i="1"/>
  <c r="U568" i="1" s="1"/>
  <c r="Q569" i="1"/>
  <c r="Q568" i="1" s="1"/>
  <c r="P569" i="1"/>
  <c r="P568" i="1" s="1"/>
  <c r="O569" i="1"/>
  <c r="O568" i="1" s="1"/>
  <c r="K569" i="1"/>
  <c r="K568" i="1" s="1"/>
  <c r="J569" i="1"/>
  <c r="J568" i="1" s="1"/>
  <c r="I569" i="1"/>
  <c r="I568" i="1" s="1"/>
  <c r="H569" i="1"/>
  <c r="H568" i="1" s="1"/>
  <c r="G569" i="1"/>
  <c r="G568" i="1" s="1"/>
  <c r="F569" i="1"/>
  <c r="F568" i="1" s="1"/>
  <c r="AY568" i="1"/>
  <c r="AX568" i="1"/>
  <c r="O567" i="1"/>
  <c r="N567" i="1"/>
  <c r="T567" i="1" s="1"/>
  <c r="Z567" i="1" s="1"/>
  <c r="AF567" i="1" s="1"/>
  <c r="AJ567" i="1" s="1"/>
  <c r="AP567" i="1" s="1"/>
  <c r="AV567" i="1" s="1"/>
  <c r="BF567" i="1" s="1"/>
  <c r="BH567" i="1" s="1"/>
  <c r="M567" i="1"/>
  <c r="S567" i="1" s="1"/>
  <c r="Y567" i="1" s="1"/>
  <c r="AE567" i="1" s="1"/>
  <c r="AI567" i="1" s="1"/>
  <c r="AO567" i="1" s="1"/>
  <c r="AU567" i="1" s="1"/>
  <c r="BC567" i="1" s="1"/>
  <c r="BE567" i="1" s="1"/>
  <c r="L567" i="1"/>
  <c r="R567" i="1" s="1"/>
  <c r="X567" i="1" s="1"/>
  <c r="AD567" i="1" s="1"/>
  <c r="AH567" i="1" s="1"/>
  <c r="AN567" i="1" s="1"/>
  <c r="AT567" i="1" s="1"/>
  <c r="AZ567" i="1" s="1"/>
  <c r="BB567" i="1" s="1"/>
  <c r="BI566" i="1"/>
  <c r="BI565" i="1" s="1"/>
  <c r="AY566" i="1"/>
  <c r="AY565" i="1" s="1"/>
  <c r="AX566" i="1"/>
  <c r="AX565" i="1" s="1"/>
  <c r="AW566" i="1"/>
  <c r="AW565" i="1" s="1"/>
  <c r="AS566" i="1"/>
  <c r="AS565" i="1" s="1"/>
  <c r="AR566" i="1"/>
  <c r="AR565" i="1" s="1"/>
  <c r="AQ566" i="1"/>
  <c r="AQ565" i="1" s="1"/>
  <c r="AM566" i="1"/>
  <c r="AM565" i="1" s="1"/>
  <c r="AL566" i="1"/>
  <c r="AL565" i="1" s="1"/>
  <c r="AK566" i="1"/>
  <c r="AK565" i="1" s="1"/>
  <c r="AG566" i="1"/>
  <c r="AC566" i="1"/>
  <c r="AC565" i="1" s="1"/>
  <c r="AB566" i="1"/>
  <c r="AB565" i="1" s="1"/>
  <c r="AA566" i="1"/>
  <c r="AA565" i="1" s="1"/>
  <c r="W566" i="1"/>
  <c r="W565" i="1" s="1"/>
  <c r="V566" i="1"/>
  <c r="V565" i="1" s="1"/>
  <c r="U566" i="1"/>
  <c r="U565" i="1" s="1"/>
  <c r="Q566" i="1"/>
  <c r="Q565" i="1" s="1"/>
  <c r="P566" i="1"/>
  <c r="P565" i="1" s="1"/>
  <c r="O566" i="1"/>
  <c r="O565" i="1" s="1"/>
  <c r="K566" i="1"/>
  <c r="K565" i="1" s="1"/>
  <c r="J566" i="1"/>
  <c r="J565" i="1" s="1"/>
  <c r="I566" i="1"/>
  <c r="I565" i="1" s="1"/>
  <c r="H566" i="1"/>
  <c r="H565" i="1" s="1"/>
  <c r="G566" i="1"/>
  <c r="F566" i="1"/>
  <c r="AG565" i="1"/>
  <c r="N564" i="1"/>
  <c r="T564" i="1" s="1"/>
  <c r="Z564" i="1" s="1"/>
  <c r="AF564" i="1" s="1"/>
  <c r="AJ564" i="1" s="1"/>
  <c r="AP564" i="1" s="1"/>
  <c r="AV564" i="1" s="1"/>
  <c r="BF564" i="1" s="1"/>
  <c r="M564" i="1"/>
  <c r="S564" i="1" s="1"/>
  <c r="Y564" i="1" s="1"/>
  <c r="AE564" i="1" s="1"/>
  <c r="AI564" i="1" s="1"/>
  <c r="AO564" i="1" s="1"/>
  <c r="AU564" i="1" s="1"/>
  <c r="BC564" i="1" s="1"/>
  <c r="L564" i="1"/>
  <c r="R564" i="1" s="1"/>
  <c r="X564" i="1" s="1"/>
  <c r="AD564" i="1" s="1"/>
  <c r="AH564" i="1" s="1"/>
  <c r="AN564" i="1" s="1"/>
  <c r="AT564" i="1" s="1"/>
  <c r="AZ564" i="1" s="1"/>
  <c r="BI563" i="1"/>
  <c r="BI562" i="1" s="1"/>
  <c r="AY563" i="1"/>
  <c r="AY562" i="1" s="1"/>
  <c r="AX563" i="1"/>
  <c r="AX562" i="1" s="1"/>
  <c r="AW563" i="1"/>
  <c r="AW562" i="1" s="1"/>
  <c r="AS563" i="1"/>
  <c r="AS562" i="1" s="1"/>
  <c r="AR563" i="1"/>
  <c r="AR562" i="1" s="1"/>
  <c r="AQ563" i="1"/>
  <c r="AQ562" i="1" s="1"/>
  <c r="AM563" i="1"/>
  <c r="AM562" i="1" s="1"/>
  <c r="AL563" i="1"/>
  <c r="AL562" i="1" s="1"/>
  <c r="AK563" i="1"/>
  <c r="AK562" i="1" s="1"/>
  <c r="AG563" i="1"/>
  <c r="AG562" i="1" s="1"/>
  <c r="AC563" i="1"/>
  <c r="AC562" i="1" s="1"/>
  <c r="AB563" i="1"/>
  <c r="AB562" i="1" s="1"/>
  <c r="AA563" i="1"/>
  <c r="AA562" i="1" s="1"/>
  <c r="W563" i="1"/>
  <c r="W562" i="1" s="1"/>
  <c r="V563" i="1"/>
  <c r="V562" i="1" s="1"/>
  <c r="U563" i="1"/>
  <c r="U562" i="1" s="1"/>
  <c r="Q563" i="1"/>
  <c r="Q562" i="1" s="1"/>
  <c r="P563" i="1"/>
  <c r="P562" i="1" s="1"/>
  <c r="O563" i="1"/>
  <c r="O562" i="1" s="1"/>
  <c r="K563" i="1"/>
  <c r="K562" i="1" s="1"/>
  <c r="J563" i="1"/>
  <c r="J562" i="1" s="1"/>
  <c r="I563" i="1"/>
  <c r="I562" i="1" s="1"/>
  <c r="H563" i="1"/>
  <c r="H562" i="1" s="1"/>
  <c r="G563" i="1"/>
  <c r="F563" i="1"/>
  <c r="N561" i="1"/>
  <c r="T561" i="1" s="1"/>
  <c r="Z561" i="1" s="1"/>
  <c r="AF561" i="1" s="1"/>
  <c r="AJ561" i="1" s="1"/>
  <c r="AP561" i="1" s="1"/>
  <c r="AV561" i="1" s="1"/>
  <c r="BF561" i="1" s="1"/>
  <c r="BH561" i="1" s="1"/>
  <c r="M561" i="1"/>
  <c r="S561" i="1" s="1"/>
  <c r="Y561" i="1" s="1"/>
  <c r="AE561" i="1" s="1"/>
  <c r="AI561" i="1" s="1"/>
  <c r="AO561" i="1" s="1"/>
  <c r="AU561" i="1" s="1"/>
  <c r="BC561" i="1" s="1"/>
  <c r="BE561" i="1" s="1"/>
  <c r="L561" i="1"/>
  <c r="R561" i="1" s="1"/>
  <c r="X561" i="1" s="1"/>
  <c r="AD561" i="1" s="1"/>
  <c r="AH561" i="1" s="1"/>
  <c r="AN561" i="1" s="1"/>
  <c r="AT561" i="1" s="1"/>
  <c r="AZ561" i="1" s="1"/>
  <c r="BB561" i="1" s="1"/>
  <c r="BI560" i="1"/>
  <c r="BI559" i="1" s="1"/>
  <c r="AY560" i="1"/>
  <c r="AY559" i="1" s="1"/>
  <c r="AX560" i="1"/>
  <c r="AX559" i="1" s="1"/>
  <c r="AW560" i="1"/>
  <c r="AW559" i="1" s="1"/>
  <c r="AS560" i="1"/>
  <c r="AS559" i="1" s="1"/>
  <c r="AR560" i="1"/>
  <c r="AR559" i="1" s="1"/>
  <c r="AQ560" i="1"/>
  <c r="AQ559" i="1" s="1"/>
  <c r="AM560" i="1"/>
  <c r="AM559" i="1" s="1"/>
  <c r="AL560" i="1"/>
  <c r="AL559" i="1" s="1"/>
  <c r="AK560" i="1"/>
  <c r="AK559" i="1" s="1"/>
  <c r="AG560" i="1"/>
  <c r="AG559" i="1" s="1"/>
  <c r="AC560" i="1"/>
  <c r="AC559" i="1" s="1"/>
  <c r="AB560" i="1"/>
  <c r="AB559" i="1" s="1"/>
  <c r="AA560" i="1"/>
  <c r="AA559" i="1" s="1"/>
  <c r="W560" i="1"/>
  <c r="W559" i="1" s="1"/>
  <c r="V560" i="1"/>
  <c r="V559" i="1" s="1"/>
  <c r="U560" i="1"/>
  <c r="U559" i="1" s="1"/>
  <c r="Q560" i="1"/>
  <c r="Q559" i="1" s="1"/>
  <c r="P560" i="1"/>
  <c r="P559" i="1" s="1"/>
  <c r="O560" i="1"/>
  <c r="O559" i="1" s="1"/>
  <c r="K560" i="1"/>
  <c r="K559" i="1" s="1"/>
  <c r="J560" i="1"/>
  <c r="J559" i="1" s="1"/>
  <c r="I560" i="1"/>
  <c r="I559" i="1" s="1"/>
  <c r="H560" i="1"/>
  <c r="H559" i="1" s="1"/>
  <c r="G560" i="1"/>
  <c r="G559" i="1" s="1"/>
  <c r="F560" i="1"/>
  <c r="N558" i="1"/>
  <c r="T558" i="1" s="1"/>
  <c r="Z558" i="1" s="1"/>
  <c r="AF558" i="1" s="1"/>
  <c r="AJ558" i="1" s="1"/>
  <c r="AP558" i="1" s="1"/>
  <c r="AV558" i="1" s="1"/>
  <c r="BF558" i="1" s="1"/>
  <c r="BH558" i="1" s="1"/>
  <c r="M558" i="1"/>
  <c r="S558" i="1" s="1"/>
  <c r="Y558" i="1" s="1"/>
  <c r="AE558" i="1" s="1"/>
  <c r="AI558" i="1" s="1"/>
  <c r="AO558" i="1" s="1"/>
  <c r="AU558" i="1" s="1"/>
  <c r="BC558" i="1" s="1"/>
  <c r="BE558" i="1" s="1"/>
  <c r="L558" i="1"/>
  <c r="R558" i="1" s="1"/>
  <c r="X558" i="1" s="1"/>
  <c r="AD558" i="1" s="1"/>
  <c r="AH558" i="1" s="1"/>
  <c r="AN558" i="1" s="1"/>
  <c r="AT558" i="1" s="1"/>
  <c r="AZ558" i="1" s="1"/>
  <c r="BB558" i="1" s="1"/>
  <c r="BI557" i="1"/>
  <c r="BI556" i="1" s="1"/>
  <c r="AY557" i="1"/>
  <c r="AY556" i="1" s="1"/>
  <c r="AX557" i="1"/>
  <c r="AX556" i="1" s="1"/>
  <c r="AW557" i="1"/>
  <c r="AW556" i="1" s="1"/>
  <c r="AS557" i="1"/>
  <c r="AS556" i="1" s="1"/>
  <c r="AR557" i="1"/>
  <c r="AR556" i="1" s="1"/>
  <c r="AQ557" i="1"/>
  <c r="AQ556" i="1" s="1"/>
  <c r="AM557" i="1"/>
  <c r="AM556" i="1" s="1"/>
  <c r="AL557" i="1"/>
  <c r="AL556" i="1" s="1"/>
  <c r="AK557" i="1"/>
  <c r="AK556" i="1" s="1"/>
  <c r="AG557" i="1"/>
  <c r="AC557" i="1"/>
  <c r="AC556" i="1" s="1"/>
  <c r="AB557" i="1"/>
  <c r="AB556" i="1" s="1"/>
  <c r="AA557" i="1"/>
  <c r="AA556" i="1" s="1"/>
  <c r="W557" i="1"/>
  <c r="W556" i="1" s="1"/>
  <c r="V557" i="1"/>
  <c r="V556" i="1" s="1"/>
  <c r="U557" i="1"/>
  <c r="U556" i="1" s="1"/>
  <c r="Q557" i="1"/>
  <c r="Q556" i="1" s="1"/>
  <c r="P557" i="1"/>
  <c r="P556" i="1" s="1"/>
  <c r="O557" i="1"/>
  <c r="O556" i="1" s="1"/>
  <c r="K557" i="1"/>
  <c r="K556" i="1" s="1"/>
  <c r="J557" i="1"/>
  <c r="J556" i="1" s="1"/>
  <c r="I557" i="1"/>
  <c r="I556" i="1" s="1"/>
  <c r="H557" i="1"/>
  <c r="G557" i="1"/>
  <c r="G556" i="1" s="1"/>
  <c r="F557" i="1"/>
  <c r="AG556" i="1"/>
  <c r="T555" i="1"/>
  <c r="Z555" i="1" s="1"/>
  <c r="AF555" i="1" s="1"/>
  <c r="AJ555" i="1" s="1"/>
  <c r="AP555" i="1" s="1"/>
  <c r="AV555" i="1" s="1"/>
  <c r="BF555" i="1" s="1"/>
  <c r="BH555" i="1" s="1"/>
  <c r="S555" i="1"/>
  <c r="Y555" i="1" s="1"/>
  <c r="AE555" i="1" s="1"/>
  <c r="AI555" i="1" s="1"/>
  <c r="AO555" i="1" s="1"/>
  <c r="AU555" i="1" s="1"/>
  <c r="BC555" i="1" s="1"/>
  <c r="BE555" i="1" s="1"/>
  <c r="R555" i="1"/>
  <c r="X555" i="1" s="1"/>
  <c r="AD555" i="1" s="1"/>
  <c r="AH555" i="1" s="1"/>
  <c r="AN555" i="1" s="1"/>
  <c r="AT555" i="1" s="1"/>
  <c r="AZ555" i="1" s="1"/>
  <c r="BB555" i="1" s="1"/>
  <c r="BI554" i="1"/>
  <c r="BI553" i="1" s="1"/>
  <c r="AY554" i="1"/>
  <c r="AY553" i="1" s="1"/>
  <c r="AX554" i="1"/>
  <c r="AX553" i="1" s="1"/>
  <c r="AW554" i="1"/>
  <c r="AW553" i="1" s="1"/>
  <c r="AS554" i="1"/>
  <c r="AS553" i="1" s="1"/>
  <c r="AR554" i="1"/>
  <c r="AR553" i="1" s="1"/>
  <c r="AQ554" i="1"/>
  <c r="AQ553" i="1" s="1"/>
  <c r="AM554" i="1"/>
  <c r="AM553" i="1" s="1"/>
  <c r="AL554" i="1"/>
  <c r="AL553" i="1" s="1"/>
  <c r="AK554" i="1"/>
  <c r="AK553" i="1" s="1"/>
  <c r="AG554" i="1"/>
  <c r="AG553" i="1" s="1"/>
  <c r="AC554" i="1"/>
  <c r="AC553" i="1" s="1"/>
  <c r="AB554" i="1"/>
  <c r="AB553" i="1" s="1"/>
  <c r="AA554" i="1"/>
  <c r="AA553" i="1" s="1"/>
  <c r="W554" i="1"/>
  <c r="W553" i="1" s="1"/>
  <c r="V554" i="1"/>
  <c r="V553" i="1" s="1"/>
  <c r="U554" i="1"/>
  <c r="U553" i="1" s="1"/>
  <c r="Q554" i="1"/>
  <c r="T554" i="1" s="1"/>
  <c r="P554" i="1"/>
  <c r="O554" i="1"/>
  <c r="R554" i="1" s="1"/>
  <c r="AC550" i="1"/>
  <c r="AF550" i="1" s="1"/>
  <c r="AJ550" i="1" s="1"/>
  <c r="AP550" i="1" s="1"/>
  <c r="AV550" i="1" s="1"/>
  <c r="BF550" i="1" s="1"/>
  <c r="BH550" i="1" s="1"/>
  <c r="AB550" i="1"/>
  <c r="AE550" i="1" s="1"/>
  <c r="AI550" i="1" s="1"/>
  <c r="AO550" i="1" s="1"/>
  <c r="AU550" i="1" s="1"/>
  <c r="BC550" i="1" s="1"/>
  <c r="BE550" i="1" s="1"/>
  <c r="AA550" i="1"/>
  <c r="AD550" i="1" s="1"/>
  <c r="AH550" i="1" s="1"/>
  <c r="AN550" i="1" s="1"/>
  <c r="AT550" i="1" s="1"/>
  <c r="AZ550" i="1" s="1"/>
  <c r="BB550" i="1" s="1"/>
  <c r="BI549" i="1"/>
  <c r="BI548" i="1" s="1"/>
  <c r="AY549" i="1"/>
  <c r="AY548" i="1" s="1"/>
  <c r="AX549" i="1"/>
  <c r="AX548" i="1" s="1"/>
  <c r="AW549" i="1"/>
  <c r="AW548" i="1" s="1"/>
  <c r="AS549" i="1"/>
  <c r="AS548" i="1" s="1"/>
  <c r="AR549" i="1"/>
  <c r="AR548" i="1" s="1"/>
  <c r="AQ549" i="1"/>
  <c r="AQ548" i="1" s="1"/>
  <c r="AM549" i="1"/>
  <c r="AM548" i="1" s="1"/>
  <c r="AL549" i="1"/>
  <c r="AL548" i="1" s="1"/>
  <c r="AK549" i="1"/>
  <c r="AK548" i="1" s="1"/>
  <c r="AG549" i="1"/>
  <c r="AG548" i="1" s="1"/>
  <c r="AC549" i="1"/>
  <c r="AF549" i="1" s="1"/>
  <c r="AJ549" i="1" s="1"/>
  <c r="AB549" i="1"/>
  <c r="AB548" i="1" s="1"/>
  <c r="AA549" i="1"/>
  <c r="AD549" i="1" s="1"/>
  <c r="AF547" i="1"/>
  <c r="AJ547" i="1" s="1"/>
  <c r="AP547" i="1" s="1"/>
  <c r="AV547" i="1" s="1"/>
  <c r="BF547" i="1" s="1"/>
  <c r="AE547" i="1"/>
  <c r="AI547" i="1" s="1"/>
  <c r="AO547" i="1" s="1"/>
  <c r="AU547" i="1" s="1"/>
  <c r="BC547" i="1" s="1"/>
  <c r="AA547" i="1"/>
  <c r="AD547" i="1" s="1"/>
  <c r="AH547" i="1" s="1"/>
  <c r="AN547" i="1" s="1"/>
  <c r="AT547" i="1" s="1"/>
  <c r="AZ547" i="1" s="1"/>
  <c r="BI546" i="1"/>
  <c r="BI545" i="1" s="1"/>
  <c r="AY546" i="1"/>
  <c r="AY545" i="1" s="1"/>
  <c r="AX546" i="1"/>
  <c r="AX545" i="1" s="1"/>
  <c r="AW546" i="1"/>
  <c r="AW545" i="1" s="1"/>
  <c r="AS546" i="1"/>
  <c r="AS545" i="1" s="1"/>
  <c r="AR546" i="1"/>
  <c r="AR545" i="1" s="1"/>
  <c r="AQ546" i="1"/>
  <c r="AQ545" i="1" s="1"/>
  <c r="AM546" i="1"/>
  <c r="AM545" i="1" s="1"/>
  <c r="AL546" i="1"/>
  <c r="AL545" i="1" s="1"/>
  <c r="AK546" i="1"/>
  <c r="AK545" i="1" s="1"/>
  <c r="AG546" i="1"/>
  <c r="AG545" i="1" s="1"/>
  <c r="AC546" i="1"/>
  <c r="AF546" i="1" s="1"/>
  <c r="AJ546" i="1" s="1"/>
  <c r="AP546" i="1" s="1"/>
  <c r="AB546" i="1"/>
  <c r="AA546" i="1"/>
  <c r="AD546" i="1" s="1"/>
  <c r="N543" i="1"/>
  <c r="T543" i="1" s="1"/>
  <c r="Z543" i="1" s="1"/>
  <c r="AF543" i="1" s="1"/>
  <c r="AJ543" i="1" s="1"/>
  <c r="AP543" i="1" s="1"/>
  <c r="AV543" i="1" s="1"/>
  <c r="BF543" i="1" s="1"/>
  <c r="BH543" i="1" s="1"/>
  <c r="M543" i="1"/>
  <c r="S543" i="1" s="1"/>
  <c r="Y543" i="1" s="1"/>
  <c r="AE543" i="1" s="1"/>
  <c r="AI543" i="1" s="1"/>
  <c r="AO543" i="1" s="1"/>
  <c r="AU543" i="1" s="1"/>
  <c r="BC543" i="1" s="1"/>
  <c r="BE543" i="1" s="1"/>
  <c r="L543" i="1"/>
  <c r="R543" i="1" s="1"/>
  <c r="X543" i="1" s="1"/>
  <c r="AD543" i="1" s="1"/>
  <c r="AH543" i="1" s="1"/>
  <c r="AN543" i="1" s="1"/>
  <c r="AT543" i="1" s="1"/>
  <c r="AZ543" i="1" s="1"/>
  <c r="BB543" i="1" s="1"/>
  <c r="BI542" i="1"/>
  <c r="BI541" i="1" s="1"/>
  <c r="BI540" i="1" s="1"/>
  <c r="AY542" i="1"/>
  <c r="AY541" i="1" s="1"/>
  <c r="AY540" i="1" s="1"/>
  <c r="AX542" i="1"/>
  <c r="AX541" i="1" s="1"/>
  <c r="AX540" i="1" s="1"/>
  <c r="AW542" i="1"/>
  <c r="AW541" i="1" s="1"/>
  <c r="AW540" i="1" s="1"/>
  <c r="AS542" i="1"/>
  <c r="AS541" i="1" s="1"/>
  <c r="AS540" i="1" s="1"/>
  <c r="AR542" i="1"/>
  <c r="AR541" i="1" s="1"/>
  <c r="AR540" i="1" s="1"/>
  <c r="AQ542" i="1"/>
  <c r="AQ541" i="1" s="1"/>
  <c r="AQ540" i="1" s="1"/>
  <c r="AM542" i="1"/>
  <c r="AM541" i="1" s="1"/>
  <c r="AM540" i="1" s="1"/>
  <c r="AL542" i="1"/>
  <c r="AL541" i="1" s="1"/>
  <c r="AL540" i="1" s="1"/>
  <c r="AK542" i="1"/>
  <c r="AK541" i="1" s="1"/>
  <c r="AK540" i="1" s="1"/>
  <c r="AG542" i="1"/>
  <c r="AG541" i="1" s="1"/>
  <c r="AG540" i="1" s="1"/>
  <c r="AC542" i="1"/>
  <c r="AC541" i="1" s="1"/>
  <c r="AC540" i="1" s="1"/>
  <c r="AB542" i="1"/>
  <c r="AB541" i="1" s="1"/>
  <c r="AB540" i="1" s="1"/>
  <c r="AA542" i="1"/>
  <c r="AA541" i="1" s="1"/>
  <c r="AA540" i="1" s="1"/>
  <c r="W542" i="1"/>
  <c r="W541" i="1" s="1"/>
  <c r="W540" i="1" s="1"/>
  <c r="W539" i="1" s="1"/>
  <c r="V542" i="1"/>
  <c r="V541" i="1" s="1"/>
  <c r="V540" i="1" s="1"/>
  <c r="V539" i="1" s="1"/>
  <c r="U542" i="1"/>
  <c r="U541" i="1" s="1"/>
  <c r="U540" i="1" s="1"/>
  <c r="U539" i="1" s="1"/>
  <c r="Q542" i="1"/>
  <c r="Q541" i="1" s="1"/>
  <c r="Q540" i="1" s="1"/>
  <c r="Q539" i="1" s="1"/>
  <c r="P542" i="1"/>
  <c r="P541" i="1" s="1"/>
  <c r="P540" i="1" s="1"/>
  <c r="P539" i="1" s="1"/>
  <c r="O542" i="1"/>
  <c r="O541" i="1" s="1"/>
  <c r="O540" i="1" s="1"/>
  <c r="O539" i="1" s="1"/>
  <c r="K542" i="1"/>
  <c r="K541" i="1" s="1"/>
  <c r="K540" i="1" s="1"/>
  <c r="K539" i="1" s="1"/>
  <c r="J542" i="1"/>
  <c r="J541" i="1" s="1"/>
  <c r="J540" i="1" s="1"/>
  <c r="J539" i="1" s="1"/>
  <c r="I542" i="1"/>
  <c r="I541" i="1" s="1"/>
  <c r="I540" i="1" s="1"/>
  <c r="I539" i="1" s="1"/>
  <c r="H542" i="1"/>
  <c r="G542" i="1"/>
  <c r="G541" i="1" s="1"/>
  <c r="F542" i="1"/>
  <c r="F541" i="1" s="1"/>
  <c r="N537" i="1"/>
  <c r="T537" i="1" s="1"/>
  <c r="Z537" i="1" s="1"/>
  <c r="AF537" i="1" s="1"/>
  <c r="AJ537" i="1" s="1"/>
  <c r="AP537" i="1" s="1"/>
  <c r="AV537" i="1" s="1"/>
  <c r="BF537" i="1" s="1"/>
  <c r="BH537" i="1" s="1"/>
  <c r="M537" i="1"/>
  <c r="S537" i="1" s="1"/>
  <c r="Y537" i="1" s="1"/>
  <c r="AE537" i="1" s="1"/>
  <c r="AI537" i="1" s="1"/>
  <c r="AO537" i="1" s="1"/>
  <c r="AU537" i="1" s="1"/>
  <c r="BC537" i="1" s="1"/>
  <c r="BE537" i="1" s="1"/>
  <c r="L537" i="1"/>
  <c r="R537" i="1" s="1"/>
  <c r="X537" i="1" s="1"/>
  <c r="AD537" i="1" s="1"/>
  <c r="AH537" i="1" s="1"/>
  <c r="AN537" i="1" s="1"/>
  <c r="AT537" i="1" s="1"/>
  <c r="AZ537" i="1" s="1"/>
  <c r="BB537" i="1" s="1"/>
  <c r="BI536" i="1"/>
  <c r="AY536" i="1"/>
  <c r="AX536" i="1"/>
  <c r="AW536" i="1"/>
  <c r="AS536" i="1"/>
  <c r="AR536" i="1"/>
  <c r="AQ536" i="1"/>
  <c r="AM536" i="1"/>
  <c r="AL536" i="1"/>
  <c r="AK536" i="1"/>
  <c r="AG536" i="1"/>
  <c r="AC536" i="1"/>
  <c r="AB536" i="1"/>
  <c r="AA536" i="1"/>
  <c r="W536" i="1"/>
  <c r="V536" i="1"/>
  <c r="U536" i="1"/>
  <c r="Q536" i="1"/>
  <c r="P536" i="1"/>
  <c r="O536" i="1"/>
  <c r="K536" i="1"/>
  <c r="J536" i="1"/>
  <c r="I536" i="1"/>
  <c r="H536" i="1"/>
  <c r="G536" i="1"/>
  <c r="F536" i="1"/>
  <c r="N535" i="1"/>
  <c r="T535" i="1" s="1"/>
  <c r="Z535" i="1" s="1"/>
  <c r="AF535" i="1" s="1"/>
  <c r="AJ535" i="1" s="1"/>
  <c r="AP535" i="1" s="1"/>
  <c r="AV535" i="1" s="1"/>
  <c r="BF535" i="1" s="1"/>
  <c r="BH535" i="1" s="1"/>
  <c r="L535" i="1"/>
  <c r="R535" i="1" s="1"/>
  <c r="X535" i="1" s="1"/>
  <c r="AD535" i="1" s="1"/>
  <c r="AH535" i="1" s="1"/>
  <c r="AN535" i="1" s="1"/>
  <c r="AT535" i="1" s="1"/>
  <c r="AZ535" i="1" s="1"/>
  <c r="BB535" i="1" s="1"/>
  <c r="H535" i="1"/>
  <c r="G535" i="1"/>
  <c r="M535" i="1" s="1"/>
  <c r="S535" i="1" s="1"/>
  <c r="Y535" i="1" s="1"/>
  <c r="AE535" i="1" s="1"/>
  <c r="AI535" i="1" s="1"/>
  <c r="AO535" i="1" s="1"/>
  <c r="AU535" i="1" s="1"/>
  <c r="BC535" i="1" s="1"/>
  <c r="BE535" i="1" s="1"/>
  <c r="BI534" i="1"/>
  <c r="AY534" i="1"/>
  <c r="AX534" i="1"/>
  <c r="AW534" i="1"/>
  <c r="AS534" i="1"/>
  <c r="AR534" i="1"/>
  <c r="AQ534" i="1"/>
  <c r="AM534" i="1"/>
  <c r="AL534" i="1"/>
  <c r="AK534" i="1"/>
  <c r="AG534" i="1"/>
  <c r="AC534" i="1"/>
  <c r="AB534" i="1"/>
  <c r="AA534" i="1"/>
  <c r="W534" i="1"/>
  <c r="V534" i="1"/>
  <c r="U534" i="1"/>
  <c r="Q534" i="1"/>
  <c r="P534" i="1"/>
  <c r="O534" i="1"/>
  <c r="K534" i="1"/>
  <c r="J534" i="1"/>
  <c r="I534" i="1"/>
  <c r="H534" i="1"/>
  <c r="G534" i="1"/>
  <c r="F534" i="1"/>
  <c r="N532" i="1"/>
  <c r="T532" i="1" s="1"/>
  <c r="Z532" i="1" s="1"/>
  <c r="AF532" i="1" s="1"/>
  <c r="AJ532" i="1" s="1"/>
  <c r="AP532" i="1" s="1"/>
  <c r="AV532" i="1" s="1"/>
  <c r="BF532" i="1" s="1"/>
  <c r="BH532" i="1" s="1"/>
  <c r="M532" i="1"/>
  <c r="S532" i="1" s="1"/>
  <c r="Y532" i="1" s="1"/>
  <c r="AE532" i="1" s="1"/>
  <c r="AI532" i="1" s="1"/>
  <c r="AO532" i="1" s="1"/>
  <c r="AU532" i="1" s="1"/>
  <c r="BC532" i="1" s="1"/>
  <c r="BE532" i="1" s="1"/>
  <c r="L532" i="1"/>
  <c r="R532" i="1" s="1"/>
  <c r="X532" i="1" s="1"/>
  <c r="AD532" i="1" s="1"/>
  <c r="AH532" i="1" s="1"/>
  <c r="AN532" i="1" s="1"/>
  <c r="AT532" i="1" s="1"/>
  <c r="AZ532" i="1" s="1"/>
  <c r="BB532" i="1" s="1"/>
  <c r="BI531" i="1"/>
  <c r="AY531" i="1"/>
  <c r="AX531" i="1"/>
  <c r="AW531" i="1"/>
  <c r="AS531" i="1"/>
  <c r="AR531" i="1"/>
  <c r="AQ531" i="1"/>
  <c r="AM531" i="1"/>
  <c r="AL531" i="1"/>
  <c r="AK531" i="1"/>
  <c r="AG531" i="1"/>
  <c r="AC531" i="1"/>
  <c r="AB531" i="1"/>
  <c r="AA531" i="1"/>
  <c r="W531" i="1"/>
  <c r="V531" i="1"/>
  <c r="U531" i="1"/>
  <c r="Q531" i="1"/>
  <c r="P531" i="1"/>
  <c r="O531" i="1"/>
  <c r="K531" i="1"/>
  <c r="J531" i="1"/>
  <c r="I531" i="1"/>
  <c r="H531" i="1"/>
  <c r="G531" i="1"/>
  <c r="F531" i="1"/>
  <c r="N530" i="1"/>
  <c r="T530" i="1" s="1"/>
  <c r="Z530" i="1" s="1"/>
  <c r="AF530" i="1" s="1"/>
  <c r="AJ530" i="1" s="1"/>
  <c r="AP530" i="1" s="1"/>
  <c r="AV530" i="1" s="1"/>
  <c r="BF530" i="1" s="1"/>
  <c r="BH530" i="1" s="1"/>
  <c r="M530" i="1"/>
  <c r="S530" i="1" s="1"/>
  <c r="Y530" i="1" s="1"/>
  <c r="AE530" i="1" s="1"/>
  <c r="AI530" i="1" s="1"/>
  <c r="AO530" i="1" s="1"/>
  <c r="AU530" i="1" s="1"/>
  <c r="BC530" i="1" s="1"/>
  <c r="BE530" i="1" s="1"/>
  <c r="L530" i="1"/>
  <c r="R530" i="1" s="1"/>
  <c r="X530" i="1" s="1"/>
  <c r="AD530" i="1" s="1"/>
  <c r="AH530" i="1" s="1"/>
  <c r="AN530" i="1" s="1"/>
  <c r="AT530" i="1" s="1"/>
  <c r="AZ530" i="1" s="1"/>
  <c r="BB530" i="1" s="1"/>
  <c r="BI529" i="1"/>
  <c r="AY529" i="1"/>
  <c r="AX529" i="1"/>
  <c r="AW529" i="1"/>
  <c r="AS529" i="1"/>
  <c r="AR529" i="1"/>
  <c r="AQ529" i="1"/>
  <c r="AM529" i="1"/>
  <c r="AL529" i="1"/>
  <c r="AK529" i="1"/>
  <c r="AG529" i="1"/>
  <c r="AC529" i="1"/>
  <c r="AB529" i="1"/>
  <c r="AA529" i="1"/>
  <c r="W529" i="1"/>
  <c r="V529" i="1"/>
  <c r="U529" i="1"/>
  <c r="Q529" i="1"/>
  <c r="P529" i="1"/>
  <c r="O529" i="1"/>
  <c r="K529" i="1"/>
  <c r="J529" i="1"/>
  <c r="I529" i="1"/>
  <c r="H529" i="1"/>
  <c r="G529" i="1"/>
  <c r="F529" i="1"/>
  <c r="N526" i="1"/>
  <c r="T526" i="1" s="1"/>
  <c r="Z526" i="1" s="1"/>
  <c r="AF526" i="1" s="1"/>
  <c r="AJ526" i="1" s="1"/>
  <c r="AP526" i="1" s="1"/>
  <c r="AV526" i="1" s="1"/>
  <c r="BF526" i="1" s="1"/>
  <c r="BH526" i="1" s="1"/>
  <c r="M526" i="1"/>
  <c r="S526" i="1" s="1"/>
  <c r="Y526" i="1" s="1"/>
  <c r="AE526" i="1" s="1"/>
  <c r="AI526" i="1" s="1"/>
  <c r="AO526" i="1" s="1"/>
  <c r="AU526" i="1" s="1"/>
  <c r="BC526" i="1" s="1"/>
  <c r="BE526" i="1" s="1"/>
  <c r="L526" i="1"/>
  <c r="R526" i="1" s="1"/>
  <c r="X526" i="1" s="1"/>
  <c r="AD526" i="1" s="1"/>
  <c r="AH526" i="1" s="1"/>
  <c r="AN526" i="1" s="1"/>
  <c r="AT526" i="1" s="1"/>
  <c r="AZ526" i="1" s="1"/>
  <c r="BB526" i="1" s="1"/>
  <c r="BI525" i="1"/>
  <c r="AY525" i="1"/>
  <c r="AX525" i="1"/>
  <c r="AW525" i="1"/>
  <c r="AS525" i="1"/>
  <c r="AR525" i="1"/>
  <c r="AQ525" i="1"/>
  <c r="AM525" i="1"/>
  <c r="AL525" i="1"/>
  <c r="AK525" i="1"/>
  <c r="AG525" i="1"/>
  <c r="AC525" i="1"/>
  <c r="AB525" i="1"/>
  <c r="AA525" i="1"/>
  <c r="W525" i="1"/>
  <c r="V525" i="1"/>
  <c r="U525" i="1"/>
  <c r="Q525" i="1"/>
  <c r="P525" i="1"/>
  <c r="O525" i="1"/>
  <c r="K525" i="1"/>
  <c r="J525" i="1"/>
  <c r="I525" i="1"/>
  <c r="H525" i="1"/>
  <c r="G525" i="1"/>
  <c r="F525" i="1"/>
  <c r="N524" i="1"/>
  <c r="T524" i="1" s="1"/>
  <c r="Z524" i="1" s="1"/>
  <c r="AF524" i="1" s="1"/>
  <c r="AJ524" i="1" s="1"/>
  <c r="AP524" i="1" s="1"/>
  <c r="AV524" i="1" s="1"/>
  <c r="BF524" i="1" s="1"/>
  <c r="BH524" i="1" s="1"/>
  <c r="M524" i="1"/>
  <c r="S524" i="1" s="1"/>
  <c r="Y524" i="1" s="1"/>
  <c r="AE524" i="1" s="1"/>
  <c r="AI524" i="1" s="1"/>
  <c r="AO524" i="1" s="1"/>
  <c r="AU524" i="1" s="1"/>
  <c r="BC524" i="1" s="1"/>
  <c r="BE524" i="1" s="1"/>
  <c r="L524" i="1"/>
  <c r="R524" i="1" s="1"/>
  <c r="X524" i="1" s="1"/>
  <c r="AD524" i="1" s="1"/>
  <c r="AH524" i="1" s="1"/>
  <c r="AN524" i="1" s="1"/>
  <c r="AT524" i="1" s="1"/>
  <c r="AZ524" i="1" s="1"/>
  <c r="BB524" i="1" s="1"/>
  <c r="BI523" i="1"/>
  <c r="AY523" i="1"/>
  <c r="AX523" i="1"/>
  <c r="AW523" i="1"/>
  <c r="AS523" i="1"/>
  <c r="AR523" i="1"/>
  <c r="AQ523" i="1"/>
  <c r="AM523" i="1"/>
  <c r="AL523" i="1"/>
  <c r="AK523" i="1"/>
  <c r="AG523" i="1"/>
  <c r="AC523" i="1"/>
  <c r="AB523" i="1"/>
  <c r="AA523" i="1"/>
  <c r="W523" i="1"/>
  <c r="V523" i="1"/>
  <c r="U523" i="1"/>
  <c r="Q523" i="1"/>
  <c r="P523" i="1"/>
  <c r="O523" i="1"/>
  <c r="K523" i="1"/>
  <c r="J523" i="1"/>
  <c r="I523" i="1"/>
  <c r="H523" i="1"/>
  <c r="G523" i="1"/>
  <c r="F523" i="1"/>
  <c r="N521" i="1"/>
  <c r="T521" i="1" s="1"/>
  <c r="Z521" i="1" s="1"/>
  <c r="AF521" i="1" s="1"/>
  <c r="AJ521" i="1" s="1"/>
  <c r="AP521" i="1" s="1"/>
  <c r="AV521" i="1" s="1"/>
  <c r="BF521" i="1" s="1"/>
  <c r="BH521" i="1" s="1"/>
  <c r="M521" i="1"/>
  <c r="S521" i="1" s="1"/>
  <c r="Y521" i="1" s="1"/>
  <c r="AE521" i="1" s="1"/>
  <c r="AI521" i="1" s="1"/>
  <c r="AO521" i="1" s="1"/>
  <c r="AU521" i="1" s="1"/>
  <c r="BC521" i="1" s="1"/>
  <c r="BE521" i="1" s="1"/>
  <c r="L521" i="1"/>
  <c r="R521" i="1" s="1"/>
  <c r="X521" i="1" s="1"/>
  <c r="AD521" i="1" s="1"/>
  <c r="AH521" i="1" s="1"/>
  <c r="AN521" i="1" s="1"/>
  <c r="AT521" i="1" s="1"/>
  <c r="AZ521" i="1" s="1"/>
  <c r="BB521" i="1" s="1"/>
  <c r="BI520" i="1"/>
  <c r="AY520" i="1"/>
  <c r="AX520" i="1"/>
  <c r="AW520" i="1"/>
  <c r="AS520" i="1"/>
  <c r="AR520" i="1"/>
  <c r="AQ520" i="1"/>
  <c r="AM520" i="1"/>
  <c r="AL520" i="1"/>
  <c r="AK520" i="1"/>
  <c r="AG520" i="1"/>
  <c r="AC520" i="1"/>
  <c r="AB520" i="1"/>
  <c r="AA520" i="1"/>
  <c r="W520" i="1"/>
  <c r="V520" i="1"/>
  <c r="U520" i="1"/>
  <c r="Q520" i="1"/>
  <c r="P520" i="1"/>
  <c r="O520" i="1"/>
  <c r="K520" i="1"/>
  <c r="J520" i="1"/>
  <c r="I520" i="1"/>
  <c r="H520" i="1"/>
  <c r="G520" i="1"/>
  <c r="F520" i="1"/>
  <c r="N519" i="1"/>
  <c r="T519" i="1" s="1"/>
  <c r="Z519" i="1" s="1"/>
  <c r="AF519" i="1" s="1"/>
  <c r="AJ519" i="1" s="1"/>
  <c r="AP519" i="1" s="1"/>
  <c r="AV519" i="1" s="1"/>
  <c r="BF519" i="1" s="1"/>
  <c r="BH519" i="1" s="1"/>
  <c r="M519" i="1"/>
  <c r="S519" i="1" s="1"/>
  <c r="Y519" i="1" s="1"/>
  <c r="AE519" i="1" s="1"/>
  <c r="AI519" i="1" s="1"/>
  <c r="AO519" i="1" s="1"/>
  <c r="AU519" i="1" s="1"/>
  <c r="BC519" i="1" s="1"/>
  <c r="BE519" i="1" s="1"/>
  <c r="L519" i="1"/>
  <c r="R519" i="1" s="1"/>
  <c r="X519" i="1" s="1"/>
  <c r="AD519" i="1" s="1"/>
  <c r="AH519" i="1" s="1"/>
  <c r="AN519" i="1" s="1"/>
  <c r="AT519" i="1" s="1"/>
  <c r="AZ519" i="1" s="1"/>
  <c r="BB519" i="1" s="1"/>
  <c r="BI518" i="1"/>
  <c r="AY518" i="1"/>
  <c r="AX518" i="1"/>
  <c r="AW518" i="1"/>
  <c r="AS518" i="1"/>
  <c r="AR518" i="1"/>
  <c r="AQ518" i="1"/>
  <c r="AM518" i="1"/>
  <c r="AL518" i="1"/>
  <c r="AK518" i="1"/>
  <c r="AG518" i="1"/>
  <c r="AC518" i="1"/>
  <c r="AB518" i="1"/>
  <c r="AA518" i="1"/>
  <c r="W518" i="1"/>
  <c r="V518" i="1"/>
  <c r="U518" i="1"/>
  <c r="Q518" i="1"/>
  <c r="P518" i="1"/>
  <c r="O518" i="1"/>
  <c r="K518" i="1"/>
  <c r="J518" i="1"/>
  <c r="I518" i="1"/>
  <c r="H518" i="1"/>
  <c r="G518" i="1"/>
  <c r="F518" i="1"/>
  <c r="N516" i="1"/>
  <c r="T516" i="1" s="1"/>
  <c r="Z516" i="1" s="1"/>
  <c r="AF516" i="1" s="1"/>
  <c r="AJ516" i="1" s="1"/>
  <c r="AP516" i="1" s="1"/>
  <c r="AV516" i="1" s="1"/>
  <c r="BF516" i="1" s="1"/>
  <c r="BH516" i="1" s="1"/>
  <c r="M516" i="1"/>
  <c r="S516" i="1" s="1"/>
  <c r="Y516" i="1" s="1"/>
  <c r="AE516" i="1" s="1"/>
  <c r="AI516" i="1" s="1"/>
  <c r="AO516" i="1" s="1"/>
  <c r="AU516" i="1" s="1"/>
  <c r="BC516" i="1" s="1"/>
  <c r="BE516" i="1" s="1"/>
  <c r="L516" i="1"/>
  <c r="R516" i="1" s="1"/>
  <c r="X516" i="1" s="1"/>
  <c r="AD516" i="1" s="1"/>
  <c r="AH516" i="1" s="1"/>
  <c r="AN516" i="1" s="1"/>
  <c r="AT516" i="1" s="1"/>
  <c r="AZ516" i="1" s="1"/>
  <c r="BB516" i="1" s="1"/>
  <c r="BI515" i="1"/>
  <c r="AY515" i="1"/>
  <c r="AX515" i="1"/>
  <c r="AW515" i="1"/>
  <c r="AS515" i="1"/>
  <c r="AR515" i="1"/>
  <c r="AQ515" i="1"/>
  <c r="AM515" i="1"/>
  <c r="AL515" i="1"/>
  <c r="AK515" i="1"/>
  <c r="AG515" i="1"/>
  <c r="AC515" i="1"/>
  <c r="AB515" i="1"/>
  <c r="AA515" i="1"/>
  <c r="W515" i="1"/>
  <c r="V515" i="1"/>
  <c r="U515" i="1"/>
  <c r="Q515" i="1"/>
  <c r="P515" i="1"/>
  <c r="O515" i="1"/>
  <c r="K515" i="1"/>
  <c r="J515" i="1"/>
  <c r="I515" i="1"/>
  <c r="H515" i="1"/>
  <c r="G515" i="1"/>
  <c r="F515" i="1"/>
  <c r="L514" i="1"/>
  <c r="R514" i="1" s="1"/>
  <c r="X514" i="1" s="1"/>
  <c r="AD514" i="1" s="1"/>
  <c r="AH514" i="1" s="1"/>
  <c r="AN514" i="1" s="1"/>
  <c r="AT514" i="1" s="1"/>
  <c r="AZ514" i="1" s="1"/>
  <c r="BB514" i="1" s="1"/>
  <c r="H514" i="1"/>
  <c r="N514" i="1" s="1"/>
  <c r="T514" i="1" s="1"/>
  <c r="Z514" i="1" s="1"/>
  <c r="AF514" i="1" s="1"/>
  <c r="AJ514" i="1" s="1"/>
  <c r="AP514" i="1" s="1"/>
  <c r="AV514" i="1" s="1"/>
  <c r="BF514" i="1" s="1"/>
  <c r="BH514" i="1" s="1"/>
  <c r="G514" i="1"/>
  <c r="M514" i="1" s="1"/>
  <c r="S514" i="1" s="1"/>
  <c r="Y514" i="1" s="1"/>
  <c r="AE514" i="1" s="1"/>
  <c r="AI514" i="1" s="1"/>
  <c r="AO514" i="1" s="1"/>
  <c r="AU514" i="1" s="1"/>
  <c r="BC514" i="1" s="1"/>
  <c r="BE514" i="1" s="1"/>
  <c r="BI513" i="1"/>
  <c r="AY513" i="1"/>
  <c r="AX513" i="1"/>
  <c r="AW513" i="1"/>
  <c r="AS513" i="1"/>
  <c r="AR513" i="1"/>
  <c r="AQ513" i="1"/>
  <c r="AM513" i="1"/>
  <c r="AL513" i="1"/>
  <c r="AK513" i="1"/>
  <c r="AG513" i="1"/>
  <c r="AC513" i="1"/>
  <c r="AB513" i="1"/>
  <c r="AA513" i="1"/>
  <c r="W513" i="1"/>
  <c r="V513" i="1"/>
  <c r="U513" i="1"/>
  <c r="Q513" i="1"/>
  <c r="P513" i="1"/>
  <c r="O513" i="1"/>
  <c r="K513" i="1"/>
  <c r="J513" i="1"/>
  <c r="I513" i="1"/>
  <c r="H513" i="1"/>
  <c r="G513" i="1"/>
  <c r="F513" i="1"/>
  <c r="N512" i="1"/>
  <c r="T512" i="1" s="1"/>
  <c r="Z512" i="1" s="1"/>
  <c r="AF512" i="1" s="1"/>
  <c r="AJ512" i="1" s="1"/>
  <c r="AP512" i="1" s="1"/>
  <c r="AV512" i="1" s="1"/>
  <c r="BF512" i="1" s="1"/>
  <c r="BH512" i="1" s="1"/>
  <c r="M512" i="1"/>
  <c r="S512" i="1" s="1"/>
  <c r="Y512" i="1" s="1"/>
  <c r="AE512" i="1" s="1"/>
  <c r="AI512" i="1" s="1"/>
  <c r="AO512" i="1" s="1"/>
  <c r="AU512" i="1" s="1"/>
  <c r="BC512" i="1" s="1"/>
  <c r="BE512" i="1" s="1"/>
  <c r="L512" i="1"/>
  <c r="R512" i="1" s="1"/>
  <c r="X512" i="1" s="1"/>
  <c r="AD512" i="1" s="1"/>
  <c r="AH512" i="1" s="1"/>
  <c r="AN512" i="1" s="1"/>
  <c r="AT512" i="1" s="1"/>
  <c r="AZ512" i="1" s="1"/>
  <c r="BB512" i="1" s="1"/>
  <c r="BI511" i="1"/>
  <c r="AY511" i="1"/>
  <c r="AX511" i="1"/>
  <c r="AW511" i="1"/>
  <c r="AS511" i="1"/>
  <c r="AR511" i="1"/>
  <c r="AQ511" i="1"/>
  <c r="AM511" i="1"/>
  <c r="AL511" i="1"/>
  <c r="AK511" i="1"/>
  <c r="AG511" i="1"/>
  <c r="AC511" i="1"/>
  <c r="AB511" i="1"/>
  <c r="AA511" i="1"/>
  <c r="W511" i="1"/>
  <c r="V511" i="1"/>
  <c r="U511" i="1"/>
  <c r="Q511" i="1"/>
  <c r="P511" i="1"/>
  <c r="O511" i="1"/>
  <c r="K511" i="1"/>
  <c r="J511" i="1"/>
  <c r="I511" i="1"/>
  <c r="H511" i="1"/>
  <c r="G511" i="1"/>
  <c r="F511" i="1"/>
  <c r="N510" i="1"/>
  <c r="T510" i="1" s="1"/>
  <c r="Z510" i="1" s="1"/>
  <c r="AF510" i="1" s="1"/>
  <c r="AJ510" i="1" s="1"/>
  <c r="AP510" i="1" s="1"/>
  <c r="AV510" i="1" s="1"/>
  <c r="BF510" i="1" s="1"/>
  <c r="BH510" i="1" s="1"/>
  <c r="M510" i="1"/>
  <c r="S510" i="1" s="1"/>
  <c r="Y510" i="1" s="1"/>
  <c r="AE510" i="1" s="1"/>
  <c r="AI510" i="1" s="1"/>
  <c r="AO510" i="1" s="1"/>
  <c r="AU510" i="1" s="1"/>
  <c r="BC510" i="1" s="1"/>
  <c r="BE510" i="1" s="1"/>
  <c r="L510" i="1"/>
  <c r="R510" i="1" s="1"/>
  <c r="X510" i="1" s="1"/>
  <c r="AD510" i="1" s="1"/>
  <c r="AH510" i="1" s="1"/>
  <c r="AN510" i="1" s="1"/>
  <c r="AT510" i="1" s="1"/>
  <c r="AZ510" i="1" s="1"/>
  <c r="BB510" i="1" s="1"/>
  <c r="BI509" i="1"/>
  <c r="AY509" i="1"/>
  <c r="AX509" i="1"/>
  <c r="AW509" i="1"/>
  <c r="AS509" i="1"/>
  <c r="AR509" i="1"/>
  <c r="AQ509" i="1"/>
  <c r="AM509" i="1"/>
  <c r="AL509" i="1"/>
  <c r="AK509" i="1"/>
  <c r="AG509" i="1"/>
  <c r="AC509" i="1"/>
  <c r="AB509" i="1"/>
  <c r="AA509" i="1"/>
  <c r="W509" i="1"/>
  <c r="V509" i="1"/>
  <c r="U509" i="1"/>
  <c r="Q509" i="1"/>
  <c r="P509" i="1"/>
  <c r="O509" i="1"/>
  <c r="K509" i="1"/>
  <c r="J509" i="1"/>
  <c r="I509" i="1"/>
  <c r="H509" i="1"/>
  <c r="G509" i="1"/>
  <c r="F509" i="1"/>
  <c r="N508" i="1"/>
  <c r="T508" i="1" s="1"/>
  <c r="Z508" i="1" s="1"/>
  <c r="AF508" i="1" s="1"/>
  <c r="AJ508" i="1" s="1"/>
  <c r="AP508" i="1" s="1"/>
  <c r="AV508" i="1" s="1"/>
  <c r="BF508" i="1" s="1"/>
  <c r="BH508" i="1" s="1"/>
  <c r="M508" i="1"/>
  <c r="S508" i="1" s="1"/>
  <c r="Y508" i="1" s="1"/>
  <c r="AE508" i="1" s="1"/>
  <c r="AI508" i="1" s="1"/>
  <c r="AO508" i="1" s="1"/>
  <c r="AU508" i="1" s="1"/>
  <c r="BC508" i="1" s="1"/>
  <c r="BE508" i="1" s="1"/>
  <c r="L508" i="1"/>
  <c r="R508" i="1" s="1"/>
  <c r="X508" i="1" s="1"/>
  <c r="AD508" i="1" s="1"/>
  <c r="AH508" i="1" s="1"/>
  <c r="AN508" i="1" s="1"/>
  <c r="AT508" i="1" s="1"/>
  <c r="AZ508" i="1" s="1"/>
  <c r="BB508" i="1" s="1"/>
  <c r="BI507" i="1"/>
  <c r="AY507" i="1"/>
  <c r="AX507" i="1"/>
  <c r="AW507" i="1"/>
  <c r="AS507" i="1"/>
  <c r="AR507" i="1"/>
  <c r="AQ507" i="1"/>
  <c r="AM507" i="1"/>
  <c r="AL507" i="1"/>
  <c r="AK507" i="1"/>
  <c r="AG507" i="1"/>
  <c r="AC507" i="1"/>
  <c r="AB507" i="1"/>
  <c r="AA507" i="1"/>
  <c r="W507" i="1"/>
  <c r="V507" i="1"/>
  <c r="U507" i="1"/>
  <c r="Q507" i="1"/>
  <c r="P507" i="1"/>
  <c r="O507" i="1"/>
  <c r="K507" i="1"/>
  <c r="J507" i="1"/>
  <c r="I507" i="1"/>
  <c r="H507" i="1"/>
  <c r="G507" i="1"/>
  <c r="F507" i="1"/>
  <c r="N505" i="1"/>
  <c r="T505" i="1" s="1"/>
  <c r="Z505" i="1" s="1"/>
  <c r="AF505" i="1" s="1"/>
  <c r="AJ505" i="1" s="1"/>
  <c r="AP505" i="1" s="1"/>
  <c r="AV505" i="1" s="1"/>
  <c r="BF505" i="1" s="1"/>
  <c r="BH505" i="1" s="1"/>
  <c r="M505" i="1"/>
  <c r="S505" i="1" s="1"/>
  <c r="Y505" i="1" s="1"/>
  <c r="AE505" i="1" s="1"/>
  <c r="AI505" i="1" s="1"/>
  <c r="AO505" i="1" s="1"/>
  <c r="AU505" i="1" s="1"/>
  <c r="BC505" i="1" s="1"/>
  <c r="BE505" i="1" s="1"/>
  <c r="L505" i="1"/>
  <c r="R505" i="1" s="1"/>
  <c r="X505" i="1" s="1"/>
  <c r="AD505" i="1" s="1"/>
  <c r="AH505" i="1" s="1"/>
  <c r="AN505" i="1" s="1"/>
  <c r="AT505" i="1" s="1"/>
  <c r="AZ505" i="1" s="1"/>
  <c r="BB505" i="1" s="1"/>
  <c r="BI504" i="1"/>
  <c r="BI503" i="1" s="1"/>
  <c r="AY504" i="1"/>
  <c r="AY503" i="1" s="1"/>
  <c r="AX504" i="1"/>
  <c r="AX503" i="1" s="1"/>
  <c r="AW504" i="1"/>
  <c r="AW503" i="1" s="1"/>
  <c r="AS504" i="1"/>
  <c r="AS503" i="1" s="1"/>
  <c r="AR504" i="1"/>
  <c r="AR503" i="1" s="1"/>
  <c r="AQ504" i="1"/>
  <c r="AM504" i="1"/>
  <c r="AM503" i="1" s="1"/>
  <c r="AL504" i="1"/>
  <c r="AL503" i="1" s="1"/>
  <c r="AK504" i="1"/>
  <c r="AK503" i="1" s="1"/>
  <c r="AG504" i="1"/>
  <c r="AG503" i="1" s="1"/>
  <c r="AC504" i="1"/>
  <c r="AC503" i="1" s="1"/>
  <c r="AB504" i="1"/>
  <c r="AB503" i="1" s="1"/>
  <c r="AA504" i="1"/>
  <c r="AA503" i="1" s="1"/>
  <c r="W504" i="1"/>
  <c r="W503" i="1" s="1"/>
  <c r="V504" i="1"/>
  <c r="V503" i="1" s="1"/>
  <c r="U504" i="1"/>
  <c r="U503" i="1" s="1"/>
  <c r="Q504" i="1"/>
  <c r="Q503" i="1" s="1"/>
  <c r="P504" i="1"/>
  <c r="P503" i="1" s="1"/>
  <c r="O504" i="1"/>
  <c r="O503" i="1" s="1"/>
  <c r="K504" i="1"/>
  <c r="K503" i="1" s="1"/>
  <c r="J504" i="1"/>
  <c r="I504" i="1"/>
  <c r="I503" i="1" s="1"/>
  <c r="H504" i="1"/>
  <c r="G504" i="1"/>
  <c r="G503" i="1" s="1"/>
  <c r="F504" i="1"/>
  <c r="F503" i="1" s="1"/>
  <c r="AQ503" i="1"/>
  <c r="N502" i="1"/>
  <c r="T502" i="1" s="1"/>
  <c r="Z502" i="1" s="1"/>
  <c r="AF502" i="1" s="1"/>
  <c r="AJ502" i="1" s="1"/>
  <c r="AP502" i="1" s="1"/>
  <c r="AV502" i="1" s="1"/>
  <c r="BF502" i="1" s="1"/>
  <c r="BH502" i="1" s="1"/>
  <c r="M502" i="1"/>
  <c r="S502" i="1" s="1"/>
  <c r="Y502" i="1" s="1"/>
  <c r="AE502" i="1" s="1"/>
  <c r="AI502" i="1" s="1"/>
  <c r="AO502" i="1" s="1"/>
  <c r="AU502" i="1" s="1"/>
  <c r="BC502" i="1" s="1"/>
  <c r="BE502" i="1" s="1"/>
  <c r="L502" i="1"/>
  <c r="R502" i="1" s="1"/>
  <c r="X502" i="1" s="1"/>
  <c r="AD502" i="1" s="1"/>
  <c r="AH502" i="1" s="1"/>
  <c r="AN502" i="1" s="1"/>
  <c r="AT502" i="1" s="1"/>
  <c r="AZ502" i="1" s="1"/>
  <c r="BB502" i="1" s="1"/>
  <c r="BI501" i="1"/>
  <c r="BI500" i="1" s="1"/>
  <c r="AY501" i="1"/>
  <c r="AY500" i="1" s="1"/>
  <c r="AX501" i="1"/>
  <c r="AX500" i="1" s="1"/>
  <c r="AW501" i="1"/>
  <c r="AW500" i="1" s="1"/>
  <c r="AS501" i="1"/>
  <c r="AS500" i="1" s="1"/>
  <c r="AR501" i="1"/>
  <c r="AR500" i="1" s="1"/>
  <c r="AQ501" i="1"/>
  <c r="AQ500" i="1" s="1"/>
  <c r="AM501" i="1"/>
  <c r="AM500" i="1" s="1"/>
  <c r="AL501" i="1"/>
  <c r="AL500" i="1" s="1"/>
  <c r="AK501" i="1"/>
  <c r="AK500" i="1" s="1"/>
  <c r="AG501" i="1"/>
  <c r="AG500" i="1" s="1"/>
  <c r="AC501" i="1"/>
  <c r="AC500" i="1" s="1"/>
  <c r="AB501" i="1"/>
  <c r="AB500" i="1" s="1"/>
  <c r="AA501" i="1"/>
  <c r="AA500" i="1" s="1"/>
  <c r="W501" i="1"/>
  <c r="W500" i="1" s="1"/>
  <c r="V501" i="1"/>
  <c r="V500" i="1" s="1"/>
  <c r="U501" i="1"/>
  <c r="U500" i="1" s="1"/>
  <c r="Q501" i="1"/>
  <c r="Q500" i="1" s="1"/>
  <c r="P501" i="1"/>
  <c r="P500" i="1" s="1"/>
  <c r="O501" i="1"/>
  <c r="O500" i="1" s="1"/>
  <c r="K501" i="1"/>
  <c r="K500" i="1" s="1"/>
  <c r="J501" i="1"/>
  <c r="I501" i="1"/>
  <c r="I500" i="1" s="1"/>
  <c r="H501" i="1"/>
  <c r="G501" i="1"/>
  <c r="G500" i="1" s="1"/>
  <c r="F501" i="1"/>
  <c r="AW499" i="1"/>
  <c r="AW498" i="1" s="1"/>
  <c r="AW497" i="1" s="1"/>
  <c r="O499" i="1"/>
  <c r="N499" i="1"/>
  <c r="T499" i="1" s="1"/>
  <c r="Z499" i="1" s="1"/>
  <c r="AF499" i="1" s="1"/>
  <c r="AJ499" i="1" s="1"/>
  <c r="AP499" i="1" s="1"/>
  <c r="AV499" i="1" s="1"/>
  <c r="BF499" i="1" s="1"/>
  <c r="M499" i="1"/>
  <c r="S499" i="1" s="1"/>
  <c r="Y499" i="1" s="1"/>
  <c r="AE499" i="1" s="1"/>
  <c r="AI499" i="1" s="1"/>
  <c r="AO499" i="1" s="1"/>
  <c r="AU499" i="1" s="1"/>
  <c r="BC499" i="1" s="1"/>
  <c r="L499" i="1"/>
  <c r="R499" i="1" s="1"/>
  <c r="X499" i="1" s="1"/>
  <c r="AD499" i="1" s="1"/>
  <c r="AH499" i="1" s="1"/>
  <c r="AN499" i="1" s="1"/>
  <c r="AT499" i="1" s="1"/>
  <c r="AZ499" i="1" s="1"/>
  <c r="BI498" i="1"/>
  <c r="BI497" i="1" s="1"/>
  <c r="AY498" i="1"/>
  <c r="AY497" i="1" s="1"/>
  <c r="AX498" i="1"/>
  <c r="AX497" i="1" s="1"/>
  <c r="AS498" i="1"/>
  <c r="AS497" i="1" s="1"/>
  <c r="AR498" i="1"/>
  <c r="AR497" i="1" s="1"/>
  <c r="AQ498" i="1"/>
  <c r="AQ497" i="1" s="1"/>
  <c r="AM498" i="1"/>
  <c r="AM497" i="1" s="1"/>
  <c r="AL498" i="1"/>
  <c r="AL497" i="1" s="1"/>
  <c r="AK498" i="1"/>
  <c r="AK497" i="1" s="1"/>
  <c r="AG498" i="1"/>
  <c r="AG497" i="1" s="1"/>
  <c r="AC498" i="1"/>
  <c r="AC497" i="1" s="1"/>
  <c r="AB498" i="1"/>
  <c r="AB497" i="1" s="1"/>
  <c r="AA498" i="1"/>
  <c r="AA497" i="1" s="1"/>
  <c r="W498" i="1"/>
  <c r="W497" i="1" s="1"/>
  <c r="V498" i="1"/>
  <c r="V497" i="1" s="1"/>
  <c r="U498" i="1"/>
  <c r="U497" i="1" s="1"/>
  <c r="Q498" i="1"/>
  <c r="Q497" i="1" s="1"/>
  <c r="P498" i="1"/>
  <c r="P497" i="1" s="1"/>
  <c r="O498" i="1"/>
  <c r="O497" i="1" s="1"/>
  <c r="K498" i="1"/>
  <c r="K497" i="1" s="1"/>
  <c r="J498" i="1"/>
  <c r="J497" i="1" s="1"/>
  <c r="I498" i="1"/>
  <c r="I497" i="1" s="1"/>
  <c r="H498" i="1"/>
  <c r="H497" i="1" s="1"/>
  <c r="G498" i="1"/>
  <c r="F498" i="1"/>
  <c r="N496" i="1"/>
  <c r="T496" i="1" s="1"/>
  <c r="Z496" i="1" s="1"/>
  <c r="AF496" i="1" s="1"/>
  <c r="AJ496" i="1" s="1"/>
  <c r="AP496" i="1" s="1"/>
  <c r="AV496" i="1" s="1"/>
  <c r="BF496" i="1" s="1"/>
  <c r="BH496" i="1" s="1"/>
  <c r="M496" i="1"/>
  <c r="S496" i="1" s="1"/>
  <c r="Y496" i="1" s="1"/>
  <c r="AE496" i="1" s="1"/>
  <c r="AI496" i="1" s="1"/>
  <c r="AO496" i="1" s="1"/>
  <c r="AU496" i="1" s="1"/>
  <c r="BC496" i="1" s="1"/>
  <c r="BE496" i="1" s="1"/>
  <c r="L496" i="1"/>
  <c r="R496" i="1" s="1"/>
  <c r="X496" i="1" s="1"/>
  <c r="AD496" i="1" s="1"/>
  <c r="AH496" i="1" s="1"/>
  <c r="AN496" i="1" s="1"/>
  <c r="AT496" i="1" s="1"/>
  <c r="AZ496" i="1" s="1"/>
  <c r="BB496" i="1" s="1"/>
  <c r="BI495" i="1"/>
  <c r="BI494" i="1" s="1"/>
  <c r="AY495" i="1"/>
  <c r="AY494" i="1" s="1"/>
  <c r="AX495" i="1"/>
  <c r="AX494" i="1" s="1"/>
  <c r="AW495" i="1"/>
  <c r="AW494" i="1" s="1"/>
  <c r="AS495" i="1"/>
  <c r="AS494" i="1" s="1"/>
  <c r="AR495" i="1"/>
  <c r="AR494" i="1" s="1"/>
  <c r="AQ495" i="1"/>
  <c r="AQ494" i="1" s="1"/>
  <c r="AM495" i="1"/>
  <c r="AM494" i="1" s="1"/>
  <c r="AL495" i="1"/>
  <c r="AL494" i="1" s="1"/>
  <c r="AK495" i="1"/>
  <c r="AK494" i="1" s="1"/>
  <c r="AG495" i="1"/>
  <c r="AG494" i="1" s="1"/>
  <c r="AC495" i="1"/>
  <c r="AC494" i="1" s="1"/>
  <c r="AB495" i="1"/>
  <c r="AB494" i="1" s="1"/>
  <c r="AA495" i="1"/>
  <c r="AA494" i="1" s="1"/>
  <c r="W495" i="1"/>
  <c r="W494" i="1" s="1"/>
  <c r="V495" i="1"/>
  <c r="V494" i="1" s="1"/>
  <c r="U495" i="1"/>
  <c r="U494" i="1" s="1"/>
  <c r="Q495" i="1"/>
  <c r="Q494" i="1" s="1"/>
  <c r="P495" i="1"/>
  <c r="O495" i="1"/>
  <c r="K495" i="1"/>
  <c r="K494" i="1" s="1"/>
  <c r="J495" i="1"/>
  <c r="J494" i="1" s="1"/>
  <c r="I495" i="1"/>
  <c r="I494" i="1" s="1"/>
  <c r="H495" i="1"/>
  <c r="H494" i="1" s="1"/>
  <c r="G495" i="1"/>
  <c r="F495" i="1"/>
  <c r="P494" i="1"/>
  <c r="O494" i="1"/>
  <c r="N492" i="1"/>
  <c r="T492" i="1" s="1"/>
  <c r="Z492" i="1" s="1"/>
  <c r="AF492" i="1" s="1"/>
  <c r="AJ492" i="1" s="1"/>
  <c r="AP492" i="1" s="1"/>
  <c r="AV492" i="1" s="1"/>
  <c r="BF492" i="1" s="1"/>
  <c r="BH492" i="1" s="1"/>
  <c r="M492" i="1"/>
  <c r="S492" i="1" s="1"/>
  <c r="Y492" i="1" s="1"/>
  <c r="AE492" i="1" s="1"/>
  <c r="AI492" i="1" s="1"/>
  <c r="AO492" i="1" s="1"/>
  <c r="AU492" i="1" s="1"/>
  <c r="BC492" i="1" s="1"/>
  <c r="BE492" i="1" s="1"/>
  <c r="L492" i="1"/>
  <c r="R492" i="1" s="1"/>
  <c r="X492" i="1" s="1"/>
  <c r="AD492" i="1" s="1"/>
  <c r="AH492" i="1" s="1"/>
  <c r="AN492" i="1" s="1"/>
  <c r="AT492" i="1" s="1"/>
  <c r="AZ492" i="1" s="1"/>
  <c r="BB492" i="1" s="1"/>
  <c r="N491" i="1"/>
  <c r="T491" i="1" s="1"/>
  <c r="Z491" i="1" s="1"/>
  <c r="AF491" i="1" s="1"/>
  <c r="AJ491" i="1" s="1"/>
  <c r="AP491" i="1" s="1"/>
  <c r="AV491" i="1" s="1"/>
  <c r="BF491" i="1" s="1"/>
  <c r="BH491" i="1" s="1"/>
  <c r="M491" i="1"/>
  <c r="S491" i="1" s="1"/>
  <c r="Y491" i="1" s="1"/>
  <c r="AE491" i="1" s="1"/>
  <c r="AI491" i="1" s="1"/>
  <c r="AO491" i="1" s="1"/>
  <c r="AU491" i="1" s="1"/>
  <c r="BC491" i="1" s="1"/>
  <c r="BE491" i="1" s="1"/>
  <c r="L491" i="1"/>
  <c r="R491" i="1" s="1"/>
  <c r="X491" i="1" s="1"/>
  <c r="AD491" i="1" s="1"/>
  <c r="AH491" i="1" s="1"/>
  <c r="AN491" i="1" s="1"/>
  <c r="AT491" i="1" s="1"/>
  <c r="AZ491" i="1" s="1"/>
  <c r="BB491" i="1" s="1"/>
  <c r="N490" i="1"/>
  <c r="T490" i="1" s="1"/>
  <c r="Z490" i="1" s="1"/>
  <c r="AF490" i="1" s="1"/>
  <c r="AJ490" i="1" s="1"/>
  <c r="AP490" i="1" s="1"/>
  <c r="AV490" i="1" s="1"/>
  <c r="BF490" i="1" s="1"/>
  <c r="BH490" i="1" s="1"/>
  <c r="M490" i="1"/>
  <c r="S490" i="1" s="1"/>
  <c r="Y490" i="1" s="1"/>
  <c r="AE490" i="1" s="1"/>
  <c r="AI490" i="1" s="1"/>
  <c r="AO490" i="1" s="1"/>
  <c r="AU490" i="1" s="1"/>
  <c r="BC490" i="1" s="1"/>
  <c r="BE490" i="1" s="1"/>
  <c r="L490" i="1"/>
  <c r="R490" i="1" s="1"/>
  <c r="X490" i="1" s="1"/>
  <c r="AD490" i="1" s="1"/>
  <c r="AH490" i="1" s="1"/>
  <c r="AN490" i="1" s="1"/>
  <c r="AT490" i="1" s="1"/>
  <c r="AZ490" i="1" s="1"/>
  <c r="BB490" i="1" s="1"/>
  <c r="BI489" i="1"/>
  <c r="AY489" i="1"/>
  <c r="AX489" i="1"/>
  <c r="AW489" i="1"/>
  <c r="AS489" i="1"/>
  <c r="AR489" i="1"/>
  <c r="AQ489" i="1"/>
  <c r="AM489" i="1"/>
  <c r="AL489" i="1"/>
  <c r="AK489" i="1"/>
  <c r="AG489" i="1"/>
  <c r="AC489" i="1"/>
  <c r="AB489" i="1"/>
  <c r="AA489" i="1"/>
  <c r="W489" i="1"/>
  <c r="V489" i="1"/>
  <c r="U489" i="1"/>
  <c r="Q489" i="1"/>
  <c r="P489" i="1"/>
  <c r="O489" i="1"/>
  <c r="K489" i="1"/>
  <c r="J489" i="1"/>
  <c r="I489" i="1"/>
  <c r="H489" i="1"/>
  <c r="G489" i="1"/>
  <c r="F489" i="1"/>
  <c r="N488" i="1"/>
  <c r="T488" i="1" s="1"/>
  <c r="Z488" i="1" s="1"/>
  <c r="AF488" i="1" s="1"/>
  <c r="AJ488" i="1" s="1"/>
  <c r="AP488" i="1" s="1"/>
  <c r="AV488" i="1" s="1"/>
  <c r="BF488" i="1" s="1"/>
  <c r="BH488" i="1" s="1"/>
  <c r="M488" i="1"/>
  <c r="S488" i="1" s="1"/>
  <c r="Y488" i="1" s="1"/>
  <c r="AE488" i="1" s="1"/>
  <c r="AI488" i="1" s="1"/>
  <c r="AO488" i="1" s="1"/>
  <c r="AU488" i="1" s="1"/>
  <c r="BC488" i="1" s="1"/>
  <c r="BE488" i="1" s="1"/>
  <c r="L488" i="1"/>
  <c r="R488" i="1" s="1"/>
  <c r="X488" i="1" s="1"/>
  <c r="AD488" i="1" s="1"/>
  <c r="AH488" i="1" s="1"/>
  <c r="AN488" i="1" s="1"/>
  <c r="AT488" i="1" s="1"/>
  <c r="AZ488" i="1" s="1"/>
  <c r="BB488" i="1" s="1"/>
  <c r="BI487" i="1"/>
  <c r="AY487" i="1"/>
  <c r="AX487" i="1"/>
  <c r="AW487" i="1"/>
  <c r="AS487" i="1"/>
  <c r="AR487" i="1"/>
  <c r="AQ487" i="1"/>
  <c r="AM487" i="1"/>
  <c r="AL487" i="1"/>
  <c r="AK487" i="1"/>
  <c r="AG487" i="1"/>
  <c r="AC487" i="1"/>
  <c r="AB487" i="1"/>
  <c r="AA487" i="1"/>
  <c r="W487" i="1"/>
  <c r="V487" i="1"/>
  <c r="U487" i="1"/>
  <c r="Q487" i="1"/>
  <c r="P487" i="1"/>
  <c r="O487" i="1"/>
  <c r="K487" i="1"/>
  <c r="J487" i="1"/>
  <c r="I487" i="1"/>
  <c r="H487" i="1"/>
  <c r="G487" i="1"/>
  <c r="F487" i="1"/>
  <c r="N485" i="1"/>
  <c r="T485" i="1" s="1"/>
  <c r="Z485" i="1" s="1"/>
  <c r="AF485" i="1" s="1"/>
  <c r="AJ485" i="1" s="1"/>
  <c r="AP485" i="1" s="1"/>
  <c r="AV485" i="1" s="1"/>
  <c r="BF485" i="1" s="1"/>
  <c r="BH485" i="1" s="1"/>
  <c r="M485" i="1"/>
  <c r="S485" i="1" s="1"/>
  <c r="Y485" i="1" s="1"/>
  <c r="AE485" i="1" s="1"/>
  <c r="AI485" i="1" s="1"/>
  <c r="AO485" i="1" s="1"/>
  <c r="AU485" i="1" s="1"/>
  <c r="BC485" i="1" s="1"/>
  <c r="BE485" i="1" s="1"/>
  <c r="L485" i="1"/>
  <c r="R485" i="1" s="1"/>
  <c r="X485" i="1" s="1"/>
  <c r="AD485" i="1" s="1"/>
  <c r="AH485" i="1" s="1"/>
  <c r="AN485" i="1" s="1"/>
  <c r="AT485" i="1" s="1"/>
  <c r="AZ485" i="1" s="1"/>
  <c r="BB485" i="1" s="1"/>
  <c r="N484" i="1"/>
  <c r="T484" i="1" s="1"/>
  <c r="Z484" i="1" s="1"/>
  <c r="AF484" i="1" s="1"/>
  <c r="AJ484" i="1" s="1"/>
  <c r="AP484" i="1" s="1"/>
  <c r="AV484" i="1" s="1"/>
  <c r="BF484" i="1" s="1"/>
  <c r="BH484" i="1" s="1"/>
  <c r="M484" i="1"/>
  <c r="S484" i="1" s="1"/>
  <c r="Y484" i="1" s="1"/>
  <c r="AE484" i="1" s="1"/>
  <c r="AI484" i="1" s="1"/>
  <c r="AO484" i="1" s="1"/>
  <c r="AU484" i="1" s="1"/>
  <c r="BC484" i="1" s="1"/>
  <c r="BE484" i="1" s="1"/>
  <c r="L484" i="1"/>
  <c r="R484" i="1" s="1"/>
  <c r="X484" i="1" s="1"/>
  <c r="AD484" i="1" s="1"/>
  <c r="AH484" i="1" s="1"/>
  <c r="AN484" i="1" s="1"/>
  <c r="AT484" i="1" s="1"/>
  <c r="AZ484" i="1" s="1"/>
  <c r="BB484" i="1" s="1"/>
  <c r="N483" i="1"/>
  <c r="T483" i="1" s="1"/>
  <c r="Z483" i="1" s="1"/>
  <c r="AF483" i="1" s="1"/>
  <c r="AJ483" i="1" s="1"/>
  <c r="AP483" i="1" s="1"/>
  <c r="AV483" i="1" s="1"/>
  <c r="BF483" i="1" s="1"/>
  <c r="BH483" i="1" s="1"/>
  <c r="M483" i="1"/>
  <c r="S483" i="1" s="1"/>
  <c r="Y483" i="1" s="1"/>
  <c r="AE483" i="1" s="1"/>
  <c r="AI483" i="1" s="1"/>
  <c r="AO483" i="1" s="1"/>
  <c r="AU483" i="1" s="1"/>
  <c r="BC483" i="1" s="1"/>
  <c r="BE483" i="1" s="1"/>
  <c r="L483" i="1"/>
  <c r="R483" i="1" s="1"/>
  <c r="X483" i="1" s="1"/>
  <c r="AD483" i="1" s="1"/>
  <c r="AH483" i="1" s="1"/>
  <c r="AN483" i="1" s="1"/>
  <c r="AT483" i="1" s="1"/>
  <c r="AZ483" i="1" s="1"/>
  <c r="BB483" i="1" s="1"/>
  <c r="BI482" i="1"/>
  <c r="AY482" i="1"/>
  <c r="AX482" i="1"/>
  <c r="AW482" i="1"/>
  <c r="AS482" i="1"/>
  <c r="AR482" i="1"/>
  <c r="AQ482" i="1"/>
  <c r="AM482" i="1"/>
  <c r="AL482" i="1"/>
  <c r="AK482" i="1"/>
  <c r="AG482" i="1"/>
  <c r="AC482" i="1"/>
  <c r="AB482" i="1"/>
  <c r="AA482" i="1"/>
  <c r="W482" i="1"/>
  <c r="V482" i="1"/>
  <c r="U482" i="1"/>
  <c r="Q482" i="1"/>
  <c r="P482" i="1"/>
  <c r="O482" i="1"/>
  <c r="K482" i="1"/>
  <c r="J482" i="1"/>
  <c r="I482" i="1"/>
  <c r="H482" i="1"/>
  <c r="G482" i="1"/>
  <c r="F482" i="1"/>
  <c r="N481" i="1"/>
  <c r="T481" i="1" s="1"/>
  <c r="Z481" i="1" s="1"/>
  <c r="AF481" i="1" s="1"/>
  <c r="AJ481" i="1" s="1"/>
  <c r="AP481" i="1" s="1"/>
  <c r="AV481" i="1" s="1"/>
  <c r="BF481" i="1" s="1"/>
  <c r="BH481" i="1" s="1"/>
  <c r="M481" i="1"/>
  <c r="S481" i="1" s="1"/>
  <c r="Y481" i="1" s="1"/>
  <c r="AE481" i="1" s="1"/>
  <c r="AI481" i="1" s="1"/>
  <c r="AO481" i="1" s="1"/>
  <c r="AU481" i="1" s="1"/>
  <c r="BC481" i="1" s="1"/>
  <c r="BE481" i="1" s="1"/>
  <c r="L481" i="1"/>
  <c r="R481" i="1" s="1"/>
  <c r="X481" i="1" s="1"/>
  <c r="AD481" i="1" s="1"/>
  <c r="AH481" i="1" s="1"/>
  <c r="AN481" i="1" s="1"/>
  <c r="AT481" i="1" s="1"/>
  <c r="AZ481" i="1" s="1"/>
  <c r="BB481" i="1" s="1"/>
  <c r="N480" i="1"/>
  <c r="T480" i="1" s="1"/>
  <c r="Z480" i="1" s="1"/>
  <c r="AF480" i="1" s="1"/>
  <c r="AJ480" i="1" s="1"/>
  <c r="AP480" i="1" s="1"/>
  <c r="AV480" i="1" s="1"/>
  <c r="BF480" i="1" s="1"/>
  <c r="BH480" i="1" s="1"/>
  <c r="M480" i="1"/>
  <c r="S480" i="1" s="1"/>
  <c r="Y480" i="1" s="1"/>
  <c r="AE480" i="1" s="1"/>
  <c r="AI480" i="1" s="1"/>
  <c r="AO480" i="1" s="1"/>
  <c r="AU480" i="1" s="1"/>
  <c r="BC480" i="1" s="1"/>
  <c r="BE480" i="1" s="1"/>
  <c r="L480" i="1"/>
  <c r="R480" i="1" s="1"/>
  <c r="X480" i="1" s="1"/>
  <c r="AD480" i="1" s="1"/>
  <c r="AH480" i="1" s="1"/>
  <c r="AN480" i="1" s="1"/>
  <c r="AT480" i="1" s="1"/>
  <c r="AZ480" i="1" s="1"/>
  <c r="BB480" i="1" s="1"/>
  <c r="BI479" i="1"/>
  <c r="AY479" i="1"/>
  <c r="AX479" i="1"/>
  <c r="AW479" i="1"/>
  <c r="AS479" i="1"/>
  <c r="AR479" i="1"/>
  <c r="AQ479" i="1"/>
  <c r="AQ478" i="1" s="1"/>
  <c r="AM479" i="1"/>
  <c r="AM478" i="1" s="1"/>
  <c r="AL479" i="1"/>
  <c r="AK479" i="1"/>
  <c r="AG479" i="1"/>
  <c r="AG478" i="1" s="1"/>
  <c r="AC479" i="1"/>
  <c r="AC478" i="1" s="1"/>
  <c r="AB479" i="1"/>
  <c r="AA479" i="1"/>
  <c r="AA478" i="1" s="1"/>
  <c r="W479" i="1"/>
  <c r="W478" i="1" s="1"/>
  <c r="V479" i="1"/>
  <c r="V478" i="1" s="1"/>
  <c r="U479" i="1"/>
  <c r="Q479" i="1"/>
  <c r="Q478" i="1" s="1"/>
  <c r="P479" i="1"/>
  <c r="P478" i="1" s="1"/>
  <c r="O479" i="1"/>
  <c r="K479" i="1"/>
  <c r="K478" i="1" s="1"/>
  <c r="J479" i="1"/>
  <c r="J478" i="1" s="1"/>
  <c r="I479" i="1"/>
  <c r="I478" i="1" s="1"/>
  <c r="H479" i="1"/>
  <c r="G479" i="1"/>
  <c r="F479" i="1"/>
  <c r="AX478" i="1"/>
  <c r="AW478" i="1"/>
  <c r="N477" i="1"/>
  <c r="T477" i="1" s="1"/>
  <c r="Z477" i="1" s="1"/>
  <c r="AF477" i="1" s="1"/>
  <c r="AJ477" i="1" s="1"/>
  <c r="AP477" i="1" s="1"/>
  <c r="AV477" i="1" s="1"/>
  <c r="BF477" i="1" s="1"/>
  <c r="BH477" i="1" s="1"/>
  <c r="M477" i="1"/>
  <c r="S477" i="1" s="1"/>
  <c r="Y477" i="1" s="1"/>
  <c r="AE477" i="1" s="1"/>
  <c r="AI477" i="1" s="1"/>
  <c r="AO477" i="1" s="1"/>
  <c r="AU477" i="1" s="1"/>
  <c r="BC477" i="1" s="1"/>
  <c r="BE477" i="1" s="1"/>
  <c r="L477" i="1"/>
  <c r="R477" i="1" s="1"/>
  <c r="X477" i="1" s="1"/>
  <c r="AD477" i="1" s="1"/>
  <c r="AH477" i="1" s="1"/>
  <c r="AN477" i="1" s="1"/>
  <c r="AT477" i="1" s="1"/>
  <c r="AZ477" i="1" s="1"/>
  <c r="BB477" i="1" s="1"/>
  <c r="BI476" i="1"/>
  <c r="AY476" i="1"/>
  <c r="AX476" i="1"/>
  <c r="AW476" i="1"/>
  <c r="AS476" i="1"/>
  <c r="AR476" i="1"/>
  <c r="AQ476" i="1"/>
  <c r="AM476" i="1"/>
  <c r="AL476" i="1"/>
  <c r="AK476" i="1"/>
  <c r="AG476" i="1"/>
  <c r="AC476" i="1"/>
  <c r="AB476" i="1"/>
  <c r="AA476" i="1"/>
  <c r="W476" i="1"/>
  <c r="V476" i="1"/>
  <c r="U476" i="1"/>
  <c r="Q476" i="1"/>
  <c r="P476" i="1"/>
  <c r="O476" i="1"/>
  <c r="K476" i="1"/>
  <c r="J476" i="1"/>
  <c r="I476" i="1"/>
  <c r="H476" i="1"/>
  <c r="G476" i="1"/>
  <c r="F476" i="1"/>
  <c r="N475" i="1"/>
  <c r="T475" i="1" s="1"/>
  <c r="Z475" i="1" s="1"/>
  <c r="AF475" i="1" s="1"/>
  <c r="AJ475" i="1" s="1"/>
  <c r="AP475" i="1" s="1"/>
  <c r="AV475" i="1" s="1"/>
  <c r="BF475" i="1" s="1"/>
  <c r="BH475" i="1" s="1"/>
  <c r="M475" i="1"/>
  <c r="S475" i="1" s="1"/>
  <c r="Y475" i="1" s="1"/>
  <c r="AE475" i="1" s="1"/>
  <c r="AI475" i="1" s="1"/>
  <c r="AO475" i="1" s="1"/>
  <c r="AU475" i="1" s="1"/>
  <c r="BC475" i="1" s="1"/>
  <c r="BE475" i="1" s="1"/>
  <c r="L475" i="1"/>
  <c r="R475" i="1" s="1"/>
  <c r="X475" i="1" s="1"/>
  <c r="AD475" i="1" s="1"/>
  <c r="AH475" i="1" s="1"/>
  <c r="AN475" i="1" s="1"/>
  <c r="AT475" i="1" s="1"/>
  <c r="AZ475" i="1" s="1"/>
  <c r="BB475" i="1" s="1"/>
  <c r="BI474" i="1"/>
  <c r="AY474" i="1"/>
  <c r="AX474" i="1"/>
  <c r="AW474" i="1"/>
  <c r="AS474" i="1"/>
  <c r="AR474" i="1"/>
  <c r="AQ474" i="1"/>
  <c r="AM474" i="1"/>
  <c r="AL474" i="1"/>
  <c r="AK474" i="1"/>
  <c r="AG474" i="1"/>
  <c r="AC474" i="1"/>
  <c r="AB474" i="1"/>
  <c r="AA474" i="1"/>
  <c r="W474" i="1"/>
  <c r="V474" i="1"/>
  <c r="U474" i="1"/>
  <c r="Q474" i="1"/>
  <c r="P474" i="1"/>
  <c r="O474" i="1"/>
  <c r="K474" i="1"/>
  <c r="J474" i="1"/>
  <c r="I474" i="1"/>
  <c r="H474" i="1"/>
  <c r="G474" i="1"/>
  <c r="F474" i="1"/>
  <c r="N471" i="1"/>
  <c r="T471" i="1" s="1"/>
  <c r="Z471" i="1" s="1"/>
  <c r="AF471" i="1" s="1"/>
  <c r="AJ471" i="1" s="1"/>
  <c r="AP471" i="1" s="1"/>
  <c r="AV471" i="1" s="1"/>
  <c r="BF471" i="1" s="1"/>
  <c r="BH471" i="1" s="1"/>
  <c r="M471" i="1"/>
  <c r="S471" i="1" s="1"/>
  <c r="Y471" i="1" s="1"/>
  <c r="AE471" i="1" s="1"/>
  <c r="AI471" i="1" s="1"/>
  <c r="AO471" i="1" s="1"/>
  <c r="AU471" i="1" s="1"/>
  <c r="BC471" i="1" s="1"/>
  <c r="BE471" i="1" s="1"/>
  <c r="L471" i="1"/>
  <c r="R471" i="1" s="1"/>
  <c r="X471" i="1" s="1"/>
  <c r="AD471" i="1" s="1"/>
  <c r="AH471" i="1" s="1"/>
  <c r="AN471" i="1" s="1"/>
  <c r="AT471" i="1" s="1"/>
  <c r="AZ471" i="1" s="1"/>
  <c r="BB471" i="1" s="1"/>
  <c r="BI470" i="1"/>
  <c r="BI469" i="1" s="1"/>
  <c r="AY470" i="1"/>
  <c r="AY469" i="1" s="1"/>
  <c r="AX470" i="1"/>
  <c r="AW470" i="1"/>
  <c r="AS470" i="1"/>
  <c r="AS469" i="1" s="1"/>
  <c r="AR470" i="1"/>
  <c r="AR469" i="1" s="1"/>
  <c r="AQ470" i="1"/>
  <c r="AQ469" i="1" s="1"/>
  <c r="AM470" i="1"/>
  <c r="AM469" i="1" s="1"/>
  <c r="AL470" i="1"/>
  <c r="AL469" i="1" s="1"/>
  <c r="AK470" i="1"/>
  <c r="AK469" i="1" s="1"/>
  <c r="AG470" i="1"/>
  <c r="AG469" i="1" s="1"/>
  <c r="AC470" i="1"/>
  <c r="AC469" i="1" s="1"/>
  <c r="AB470" i="1"/>
  <c r="AB469" i="1" s="1"/>
  <c r="AA470" i="1"/>
  <c r="AA469" i="1" s="1"/>
  <c r="W470" i="1"/>
  <c r="W469" i="1" s="1"/>
  <c r="V470" i="1"/>
  <c r="V469" i="1" s="1"/>
  <c r="U470" i="1"/>
  <c r="U469" i="1" s="1"/>
  <c r="Q470" i="1"/>
  <c r="Q469" i="1" s="1"/>
  <c r="P470" i="1"/>
  <c r="P469" i="1" s="1"/>
  <c r="O470" i="1"/>
  <c r="O469" i="1" s="1"/>
  <c r="K470" i="1"/>
  <c r="K469" i="1" s="1"/>
  <c r="J470" i="1"/>
  <c r="J469" i="1" s="1"/>
  <c r="I470" i="1"/>
  <c r="I469" i="1" s="1"/>
  <c r="H470" i="1"/>
  <c r="G470" i="1"/>
  <c r="F470" i="1"/>
  <c r="AX469" i="1"/>
  <c r="AW469" i="1"/>
  <c r="N468" i="1"/>
  <c r="T468" i="1" s="1"/>
  <c r="Z468" i="1" s="1"/>
  <c r="AF468" i="1" s="1"/>
  <c r="AJ468" i="1" s="1"/>
  <c r="AP468" i="1" s="1"/>
  <c r="AV468" i="1" s="1"/>
  <c r="BF468" i="1" s="1"/>
  <c r="BH468" i="1" s="1"/>
  <c r="M468" i="1"/>
  <c r="S468" i="1" s="1"/>
  <c r="Y468" i="1" s="1"/>
  <c r="AE468" i="1" s="1"/>
  <c r="AI468" i="1" s="1"/>
  <c r="AO468" i="1" s="1"/>
  <c r="AU468" i="1" s="1"/>
  <c r="BC468" i="1" s="1"/>
  <c r="BE468" i="1" s="1"/>
  <c r="L468" i="1"/>
  <c r="R468" i="1" s="1"/>
  <c r="X468" i="1" s="1"/>
  <c r="AD468" i="1" s="1"/>
  <c r="AH468" i="1" s="1"/>
  <c r="AN468" i="1" s="1"/>
  <c r="AT468" i="1" s="1"/>
  <c r="AZ468" i="1" s="1"/>
  <c r="BB468" i="1" s="1"/>
  <c r="BI467" i="1"/>
  <c r="BI466" i="1" s="1"/>
  <c r="AY467" i="1"/>
  <c r="AY466" i="1" s="1"/>
  <c r="AX467" i="1"/>
  <c r="AW467" i="1"/>
  <c r="AW466" i="1" s="1"/>
  <c r="AS467" i="1"/>
  <c r="AS466" i="1" s="1"/>
  <c r="AR467" i="1"/>
  <c r="AR466" i="1" s="1"/>
  <c r="AQ467" i="1"/>
  <c r="AQ466" i="1" s="1"/>
  <c r="AM467" i="1"/>
  <c r="AM466" i="1" s="1"/>
  <c r="AL467" i="1"/>
  <c r="AL466" i="1" s="1"/>
  <c r="AK467" i="1"/>
  <c r="AK466" i="1" s="1"/>
  <c r="AG467" i="1"/>
  <c r="AG466" i="1" s="1"/>
  <c r="AC467" i="1"/>
  <c r="AC466" i="1" s="1"/>
  <c r="AB467" i="1"/>
  <c r="AB466" i="1" s="1"/>
  <c r="AA467" i="1"/>
  <c r="AA466" i="1" s="1"/>
  <c r="W467" i="1"/>
  <c r="W466" i="1" s="1"/>
  <c r="V467" i="1"/>
  <c r="V466" i="1" s="1"/>
  <c r="U467" i="1"/>
  <c r="U466" i="1" s="1"/>
  <c r="Q467" i="1"/>
  <c r="Q466" i="1" s="1"/>
  <c r="P467" i="1"/>
  <c r="P466" i="1" s="1"/>
  <c r="O467" i="1"/>
  <c r="K467" i="1"/>
  <c r="J467" i="1"/>
  <c r="I467" i="1"/>
  <c r="H467" i="1"/>
  <c r="G467" i="1"/>
  <c r="F467" i="1"/>
  <c r="F466" i="1" s="1"/>
  <c r="AX466" i="1"/>
  <c r="O466" i="1"/>
  <c r="K466" i="1"/>
  <c r="J466" i="1"/>
  <c r="N465" i="1"/>
  <c r="T465" i="1" s="1"/>
  <c r="Z465" i="1" s="1"/>
  <c r="AF465" i="1" s="1"/>
  <c r="AJ465" i="1" s="1"/>
  <c r="AP465" i="1" s="1"/>
  <c r="AV465" i="1" s="1"/>
  <c r="BF465" i="1" s="1"/>
  <c r="BH465" i="1" s="1"/>
  <c r="M465" i="1"/>
  <c r="S465" i="1" s="1"/>
  <c r="Y465" i="1" s="1"/>
  <c r="AE465" i="1" s="1"/>
  <c r="AI465" i="1" s="1"/>
  <c r="AO465" i="1" s="1"/>
  <c r="AU465" i="1" s="1"/>
  <c r="BC465" i="1" s="1"/>
  <c r="BE465" i="1" s="1"/>
  <c r="L465" i="1"/>
  <c r="R465" i="1" s="1"/>
  <c r="X465" i="1" s="1"/>
  <c r="AD465" i="1" s="1"/>
  <c r="AH465" i="1" s="1"/>
  <c r="AN465" i="1" s="1"/>
  <c r="AT465" i="1" s="1"/>
  <c r="AZ465" i="1" s="1"/>
  <c r="BB465" i="1" s="1"/>
  <c r="BI464" i="1"/>
  <c r="BI463" i="1" s="1"/>
  <c r="AY464" i="1"/>
  <c r="AY463" i="1" s="1"/>
  <c r="AX464" i="1"/>
  <c r="AX463" i="1" s="1"/>
  <c r="AW464" i="1"/>
  <c r="AW463" i="1" s="1"/>
  <c r="AS464" i="1"/>
  <c r="AS463" i="1" s="1"/>
  <c r="AR464" i="1"/>
  <c r="AR463" i="1" s="1"/>
  <c r="AQ464" i="1"/>
  <c r="AM464" i="1"/>
  <c r="AM463" i="1" s="1"/>
  <c r="AL464" i="1"/>
  <c r="AL463" i="1" s="1"/>
  <c r="AK464" i="1"/>
  <c r="AK463" i="1" s="1"/>
  <c r="AG464" i="1"/>
  <c r="AG463" i="1" s="1"/>
  <c r="AC464" i="1"/>
  <c r="AC463" i="1" s="1"/>
  <c r="AB464" i="1"/>
  <c r="AB463" i="1" s="1"/>
  <c r="AA464" i="1"/>
  <c r="AA463" i="1" s="1"/>
  <c r="W464" i="1"/>
  <c r="W463" i="1" s="1"/>
  <c r="V464" i="1"/>
  <c r="V463" i="1" s="1"/>
  <c r="U464" i="1"/>
  <c r="U463" i="1" s="1"/>
  <c r="Q464" i="1"/>
  <c r="Q463" i="1" s="1"/>
  <c r="P464" i="1"/>
  <c r="P463" i="1" s="1"/>
  <c r="O464" i="1"/>
  <c r="O463" i="1" s="1"/>
  <c r="K464" i="1"/>
  <c r="K463" i="1" s="1"/>
  <c r="J464" i="1"/>
  <c r="J463" i="1" s="1"/>
  <c r="I464" i="1"/>
  <c r="I463" i="1" s="1"/>
  <c r="H464" i="1"/>
  <c r="G464" i="1"/>
  <c r="G463" i="1" s="1"/>
  <c r="F464" i="1"/>
  <c r="F463" i="1" s="1"/>
  <c r="AQ463" i="1"/>
  <c r="N462" i="1"/>
  <c r="T462" i="1" s="1"/>
  <c r="Z462" i="1" s="1"/>
  <c r="AF462" i="1" s="1"/>
  <c r="AJ462" i="1" s="1"/>
  <c r="AP462" i="1" s="1"/>
  <c r="AV462" i="1" s="1"/>
  <c r="BF462" i="1" s="1"/>
  <c r="BH462" i="1" s="1"/>
  <c r="M462" i="1"/>
  <c r="S462" i="1" s="1"/>
  <c r="Y462" i="1" s="1"/>
  <c r="AE462" i="1" s="1"/>
  <c r="AI462" i="1" s="1"/>
  <c r="AO462" i="1" s="1"/>
  <c r="AU462" i="1" s="1"/>
  <c r="BC462" i="1" s="1"/>
  <c r="BE462" i="1" s="1"/>
  <c r="L462" i="1"/>
  <c r="R462" i="1" s="1"/>
  <c r="X462" i="1" s="1"/>
  <c r="AD462" i="1" s="1"/>
  <c r="AH462" i="1" s="1"/>
  <c r="AN462" i="1" s="1"/>
  <c r="AT462" i="1" s="1"/>
  <c r="AZ462" i="1" s="1"/>
  <c r="BB462" i="1" s="1"/>
  <c r="BI461" i="1"/>
  <c r="BI460" i="1" s="1"/>
  <c r="AY461" i="1"/>
  <c r="AY460" i="1" s="1"/>
  <c r="AX461" i="1"/>
  <c r="AX460" i="1" s="1"/>
  <c r="AW461" i="1"/>
  <c r="AW460" i="1" s="1"/>
  <c r="AS461" i="1"/>
  <c r="AS460" i="1" s="1"/>
  <c r="AR461" i="1"/>
  <c r="AR460" i="1" s="1"/>
  <c r="AQ461" i="1"/>
  <c r="AQ460" i="1" s="1"/>
  <c r="AM461" i="1"/>
  <c r="AM460" i="1" s="1"/>
  <c r="AL461" i="1"/>
  <c r="AL460" i="1" s="1"/>
  <c r="AK461" i="1"/>
  <c r="AK460" i="1" s="1"/>
  <c r="AG461" i="1"/>
  <c r="AG460" i="1" s="1"/>
  <c r="AC461" i="1"/>
  <c r="AC460" i="1" s="1"/>
  <c r="AB461" i="1"/>
  <c r="AB460" i="1" s="1"/>
  <c r="AA461" i="1"/>
  <c r="AA460" i="1" s="1"/>
  <c r="W461" i="1"/>
  <c r="W460" i="1" s="1"/>
  <c r="V461" i="1"/>
  <c r="V460" i="1" s="1"/>
  <c r="U461" i="1"/>
  <c r="U460" i="1" s="1"/>
  <c r="Q461" i="1"/>
  <c r="Q460" i="1" s="1"/>
  <c r="P461" i="1"/>
  <c r="P460" i="1" s="1"/>
  <c r="O461" i="1"/>
  <c r="O460" i="1" s="1"/>
  <c r="K461" i="1"/>
  <c r="K460" i="1" s="1"/>
  <c r="J461" i="1"/>
  <c r="J460" i="1" s="1"/>
  <c r="I461" i="1"/>
  <c r="I460" i="1" s="1"/>
  <c r="H461" i="1"/>
  <c r="G461" i="1"/>
  <c r="G460" i="1" s="1"/>
  <c r="F461" i="1"/>
  <c r="N459" i="1"/>
  <c r="T459" i="1" s="1"/>
  <c r="Z459" i="1" s="1"/>
  <c r="AF459" i="1" s="1"/>
  <c r="AJ459" i="1" s="1"/>
  <c r="AP459" i="1" s="1"/>
  <c r="AV459" i="1" s="1"/>
  <c r="BF459" i="1" s="1"/>
  <c r="BH459" i="1" s="1"/>
  <c r="M459" i="1"/>
  <c r="S459" i="1" s="1"/>
  <c r="Y459" i="1" s="1"/>
  <c r="AE459" i="1" s="1"/>
  <c r="AI459" i="1" s="1"/>
  <c r="AO459" i="1" s="1"/>
  <c r="AU459" i="1" s="1"/>
  <c r="BC459" i="1" s="1"/>
  <c r="BE459" i="1" s="1"/>
  <c r="L459" i="1"/>
  <c r="R459" i="1" s="1"/>
  <c r="X459" i="1" s="1"/>
  <c r="AD459" i="1" s="1"/>
  <c r="AH459" i="1" s="1"/>
  <c r="AN459" i="1" s="1"/>
  <c r="AT459" i="1" s="1"/>
  <c r="AZ459" i="1" s="1"/>
  <c r="BB459" i="1" s="1"/>
  <c r="BI458" i="1"/>
  <c r="AY458" i="1"/>
  <c r="AX458" i="1"/>
  <c r="AW458" i="1"/>
  <c r="AS458" i="1"/>
  <c r="AR458" i="1"/>
  <c r="AQ458" i="1"/>
  <c r="AM458" i="1"/>
  <c r="AL458" i="1"/>
  <c r="AK458" i="1"/>
  <c r="AG458" i="1"/>
  <c r="AC458" i="1"/>
  <c r="AB458" i="1"/>
  <c r="AA458" i="1"/>
  <c r="W458" i="1"/>
  <c r="V458" i="1"/>
  <c r="U458" i="1"/>
  <c r="Q458" i="1"/>
  <c r="P458" i="1"/>
  <c r="O458" i="1"/>
  <c r="K458" i="1"/>
  <c r="J458" i="1"/>
  <c r="I458" i="1"/>
  <c r="H458" i="1"/>
  <c r="G458" i="1"/>
  <c r="F458" i="1"/>
  <c r="N457" i="1"/>
  <c r="T457" i="1" s="1"/>
  <c r="Z457" i="1" s="1"/>
  <c r="AF457" i="1" s="1"/>
  <c r="AJ457" i="1" s="1"/>
  <c r="AP457" i="1" s="1"/>
  <c r="AV457" i="1" s="1"/>
  <c r="BF457" i="1" s="1"/>
  <c r="BH457" i="1" s="1"/>
  <c r="M457" i="1"/>
  <c r="S457" i="1" s="1"/>
  <c r="Y457" i="1" s="1"/>
  <c r="AE457" i="1" s="1"/>
  <c r="AI457" i="1" s="1"/>
  <c r="AO457" i="1" s="1"/>
  <c r="AU457" i="1" s="1"/>
  <c r="BC457" i="1" s="1"/>
  <c r="BE457" i="1" s="1"/>
  <c r="L457" i="1"/>
  <c r="R457" i="1" s="1"/>
  <c r="X457" i="1" s="1"/>
  <c r="AD457" i="1" s="1"/>
  <c r="AH457" i="1" s="1"/>
  <c r="AN457" i="1" s="1"/>
  <c r="AT457" i="1" s="1"/>
  <c r="AZ457" i="1" s="1"/>
  <c r="BB457" i="1" s="1"/>
  <c r="BI456" i="1"/>
  <c r="AY456" i="1"/>
  <c r="AX456" i="1"/>
  <c r="AW456" i="1"/>
  <c r="AS456" i="1"/>
  <c r="AR456" i="1"/>
  <c r="AQ456" i="1"/>
  <c r="AM456" i="1"/>
  <c r="AL456" i="1"/>
  <c r="AK456" i="1"/>
  <c r="AG456" i="1"/>
  <c r="AC456" i="1"/>
  <c r="AB456" i="1"/>
  <c r="AA456" i="1"/>
  <c r="W456" i="1"/>
  <c r="V456" i="1"/>
  <c r="U456" i="1"/>
  <c r="Q456" i="1"/>
  <c r="P456" i="1"/>
  <c r="O456" i="1"/>
  <c r="K456" i="1"/>
  <c r="J456" i="1"/>
  <c r="I456" i="1"/>
  <c r="H456" i="1"/>
  <c r="G456" i="1"/>
  <c r="F456" i="1"/>
  <c r="N454" i="1"/>
  <c r="T454" i="1" s="1"/>
  <c r="Z454" i="1" s="1"/>
  <c r="AF454" i="1" s="1"/>
  <c r="AJ454" i="1" s="1"/>
  <c r="AP454" i="1" s="1"/>
  <c r="AV454" i="1" s="1"/>
  <c r="BF454" i="1" s="1"/>
  <c r="BH454" i="1" s="1"/>
  <c r="M454" i="1"/>
  <c r="S454" i="1" s="1"/>
  <c r="Y454" i="1" s="1"/>
  <c r="AE454" i="1" s="1"/>
  <c r="AI454" i="1" s="1"/>
  <c r="AO454" i="1" s="1"/>
  <c r="AU454" i="1" s="1"/>
  <c r="BC454" i="1" s="1"/>
  <c r="BE454" i="1" s="1"/>
  <c r="L454" i="1"/>
  <c r="R454" i="1" s="1"/>
  <c r="X454" i="1" s="1"/>
  <c r="AD454" i="1" s="1"/>
  <c r="AH454" i="1" s="1"/>
  <c r="AN454" i="1" s="1"/>
  <c r="AT454" i="1" s="1"/>
  <c r="AZ454" i="1" s="1"/>
  <c r="BB454" i="1" s="1"/>
  <c r="BI453" i="1"/>
  <c r="AY453" i="1"/>
  <c r="AX453" i="1"/>
  <c r="AW453" i="1"/>
  <c r="AS453" i="1"/>
  <c r="AR453" i="1"/>
  <c r="AQ453" i="1"/>
  <c r="AM453" i="1"/>
  <c r="AL453" i="1"/>
  <c r="AK453" i="1"/>
  <c r="AG453" i="1"/>
  <c r="AC453" i="1"/>
  <c r="AB453" i="1"/>
  <c r="AA453" i="1"/>
  <c r="W453" i="1"/>
  <c r="V453" i="1"/>
  <c r="U453" i="1"/>
  <c r="Q453" i="1"/>
  <c r="P453" i="1"/>
  <c r="O453" i="1"/>
  <c r="K453" i="1"/>
  <c r="J453" i="1"/>
  <c r="I453" i="1"/>
  <c r="H453" i="1"/>
  <c r="G453" i="1"/>
  <c r="F453" i="1"/>
  <c r="N452" i="1"/>
  <c r="T452" i="1" s="1"/>
  <c r="Z452" i="1" s="1"/>
  <c r="AF452" i="1" s="1"/>
  <c r="AJ452" i="1" s="1"/>
  <c r="AP452" i="1" s="1"/>
  <c r="AV452" i="1" s="1"/>
  <c r="BF452" i="1" s="1"/>
  <c r="BH452" i="1" s="1"/>
  <c r="M452" i="1"/>
  <c r="S452" i="1" s="1"/>
  <c r="Y452" i="1" s="1"/>
  <c r="AE452" i="1" s="1"/>
  <c r="AI452" i="1" s="1"/>
  <c r="AO452" i="1" s="1"/>
  <c r="AU452" i="1" s="1"/>
  <c r="BC452" i="1" s="1"/>
  <c r="BE452" i="1" s="1"/>
  <c r="L452" i="1"/>
  <c r="R452" i="1" s="1"/>
  <c r="X452" i="1" s="1"/>
  <c r="AD452" i="1" s="1"/>
  <c r="AH452" i="1" s="1"/>
  <c r="AN452" i="1" s="1"/>
  <c r="AT452" i="1" s="1"/>
  <c r="AZ452" i="1" s="1"/>
  <c r="BB452" i="1" s="1"/>
  <c r="BI451" i="1"/>
  <c r="AY451" i="1"/>
  <c r="AX451" i="1"/>
  <c r="AW451" i="1"/>
  <c r="AS451" i="1"/>
  <c r="AR451" i="1"/>
  <c r="AQ451" i="1"/>
  <c r="AM451" i="1"/>
  <c r="AL451" i="1"/>
  <c r="AK451" i="1"/>
  <c r="AG451" i="1"/>
  <c r="AC451" i="1"/>
  <c r="AB451" i="1"/>
  <c r="AA451" i="1"/>
  <c r="W451" i="1"/>
  <c r="V451" i="1"/>
  <c r="U451" i="1"/>
  <c r="Q451" i="1"/>
  <c r="P451" i="1"/>
  <c r="O451" i="1"/>
  <c r="K451" i="1"/>
  <c r="J451" i="1"/>
  <c r="I451" i="1"/>
  <c r="H451" i="1"/>
  <c r="G451" i="1"/>
  <c r="F451" i="1"/>
  <c r="N446" i="1"/>
  <c r="T446" i="1" s="1"/>
  <c r="Z446" i="1" s="1"/>
  <c r="AF446" i="1" s="1"/>
  <c r="AJ446" i="1" s="1"/>
  <c r="AP446" i="1" s="1"/>
  <c r="AV446" i="1" s="1"/>
  <c r="BF446" i="1" s="1"/>
  <c r="BH446" i="1" s="1"/>
  <c r="M446" i="1"/>
  <c r="S446" i="1" s="1"/>
  <c r="Y446" i="1" s="1"/>
  <c r="AE446" i="1" s="1"/>
  <c r="AI446" i="1" s="1"/>
  <c r="AO446" i="1" s="1"/>
  <c r="AU446" i="1" s="1"/>
  <c r="BC446" i="1" s="1"/>
  <c r="BE446" i="1" s="1"/>
  <c r="L446" i="1"/>
  <c r="R446" i="1" s="1"/>
  <c r="X446" i="1" s="1"/>
  <c r="AD446" i="1" s="1"/>
  <c r="AH446" i="1" s="1"/>
  <c r="AN446" i="1" s="1"/>
  <c r="AT446" i="1" s="1"/>
  <c r="AZ446" i="1" s="1"/>
  <c r="BB446" i="1" s="1"/>
  <c r="BI445" i="1"/>
  <c r="AY445" i="1"/>
  <c r="AX445" i="1"/>
  <c r="AW445" i="1"/>
  <c r="AS445" i="1"/>
  <c r="AR445" i="1"/>
  <c r="AQ445" i="1"/>
  <c r="AM445" i="1"/>
  <c r="AL445" i="1"/>
  <c r="AK445" i="1"/>
  <c r="AG445" i="1"/>
  <c r="AC445" i="1"/>
  <c r="AB445" i="1"/>
  <c r="AA445" i="1"/>
  <c r="W445" i="1"/>
  <c r="V445" i="1"/>
  <c r="U445" i="1"/>
  <c r="Q445" i="1"/>
  <c r="P445" i="1"/>
  <c r="O445" i="1"/>
  <c r="K445" i="1"/>
  <c r="J445" i="1"/>
  <c r="I445" i="1"/>
  <c r="H445" i="1"/>
  <c r="G445" i="1"/>
  <c r="F445" i="1"/>
  <c r="N444" i="1"/>
  <c r="T444" i="1" s="1"/>
  <c r="Z444" i="1" s="1"/>
  <c r="AF444" i="1" s="1"/>
  <c r="AJ444" i="1" s="1"/>
  <c r="AP444" i="1" s="1"/>
  <c r="AV444" i="1" s="1"/>
  <c r="BF444" i="1" s="1"/>
  <c r="BH444" i="1" s="1"/>
  <c r="M444" i="1"/>
  <c r="S444" i="1" s="1"/>
  <c r="Y444" i="1" s="1"/>
  <c r="AE444" i="1" s="1"/>
  <c r="AI444" i="1" s="1"/>
  <c r="AO444" i="1" s="1"/>
  <c r="AU444" i="1" s="1"/>
  <c r="BC444" i="1" s="1"/>
  <c r="BE444" i="1" s="1"/>
  <c r="L444" i="1"/>
  <c r="R444" i="1" s="1"/>
  <c r="X444" i="1" s="1"/>
  <c r="AD444" i="1" s="1"/>
  <c r="AH444" i="1" s="1"/>
  <c r="AN444" i="1" s="1"/>
  <c r="AT444" i="1" s="1"/>
  <c r="AZ444" i="1" s="1"/>
  <c r="BB444" i="1" s="1"/>
  <c r="BI443" i="1"/>
  <c r="AY443" i="1"/>
  <c r="AX443" i="1"/>
  <c r="AW443" i="1"/>
  <c r="AS443" i="1"/>
  <c r="AR443" i="1"/>
  <c r="AQ443" i="1"/>
  <c r="AM443" i="1"/>
  <c r="AL443" i="1"/>
  <c r="AK443" i="1"/>
  <c r="AG443" i="1"/>
  <c r="AC443" i="1"/>
  <c r="AB443" i="1"/>
  <c r="AA443" i="1"/>
  <c r="W443" i="1"/>
  <c r="V443" i="1"/>
  <c r="U443" i="1"/>
  <c r="Q443" i="1"/>
  <c r="P443" i="1"/>
  <c r="O443" i="1"/>
  <c r="K443" i="1"/>
  <c r="J443" i="1"/>
  <c r="I443" i="1"/>
  <c r="H443" i="1"/>
  <c r="G443" i="1"/>
  <c r="F443" i="1"/>
  <c r="N441" i="1"/>
  <c r="T441" i="1" s="1"/>
  <c r="Z441" i="1" s="1"/>
  <c r="AF441" i="1" s="1"/>
  <c r="AJ441" i="1" s="1"/>
  <c r="AP441" i="1" s="1"/>
  <c r="AV441" i="1" s="1"/>
  <c r="BF441" i="1" s="1"/>
  <c r="BH441" i="1" s="1"/>
  <c r="M441" i="1"/>
  <c r="S441" i="1" s="1"/>
  <c r="Y441" i="1" s="1"/>
  <c r="AE441" i="1" s="1"/>
  <c r="AI441" i="1" s="1"/>
  <c r="AO441" i="1" s="1"/>
  <c r="AU441" i="1" s="1"/>
  <c r="BC441" i="1" s="1"/>
  <c r="BE441" i="1" s="1"/>
  <c r="L441" i="1"/>
  <c r="R441" i="1" s="1"/>
  <c r="X441" i="1" s="1"/>
  <c r="AD441" i="1" s="1"/>
  <c r="AH441" i="1" s="1"/>
  <c r="AN441" i="1" s="1"/>
  <c r="AT441" i="1" s="1"/>
  <c r="AZ441" i="1" s="1"/>
  <c r="BB441" i="1" s="1"/>
  <c r="BI440" i="1"/>
  <c r="AY440" i="1"/>
  <c r="AX440" i="1"/>
  <c r="AW440" i="1"/>
  <c r="AS440" i="1"/>
  <c r="AR440" i="1"/>
  <c r="AQ440" i="1"/>
  <c r="AM440" i="1"/>
  <c r="AL440" i="1"/>
  <c r="AK440" i="1"/>
  <c r="AG440" i="1"/>
  <c r="AC440" i="1"/>
  <c r="AB440" i="1"/>
  <c r="AA440" i="1"/>
  <c r="W440" i="1"/>
  <c r="V440" i="1"/>
  <c r="U440" i="1"/>
  <c r="Q440" i="1"/>
  <c r="P440" i="1"/>
  <c r="O440" i="1"/>
  <c r="K440" i="1"/>
  <c r="J440" i="1"/>
  <c r="I440" i="1"/>
  <c r="H440" i="1"/>
  <c r="G440" i="1"/>
  <c r="F440" i="1"/>
  <c r="N439" i="1"/>
  <c r="T439" i="1" s="1"/>
  <c r="Z439" i="1" s="1"/>
  <c r="AF439" i="1" s="1"/>
  <c r="AJ439" i="1" s="1"/>
  <c r="AP439" i="1" s="1"/>
  <c r="AV439" i="1" s="1"/>
  <c r="BF439" i="1" s="1"/>
  <c r="BH439" i="1" s="1"/>
  <c r="M439" i="1"/>
  <c r="S439" i="1" s="1"/>
  <c r="Y439" i="1" s="1"/>
  <c r="AE439" i="1" s="1"/>
  <c r="AI439" i="1" s="1"/>
  <c r="AO439" i="1" s="1"/>
  <c r="AU439" i="1" s="1"/>
  <c r="BC439" i="1" s="1"/>
  <c r="BE439" i="1" s="1"/>
  <c r="L439" i="1"/>
  <c r="R439" i="1" s="1"/>
  <c r="X439" i="1" s="1"/>
  <c r="AD439" i="1" s="1"/>
  <c r="AH439" i="1" s="1"/>
  <c r="AN439" i="1" s="1"/>
  <c r="AT439" i="1" s="1"/>
  <c r="AZ439" i="1" s="1"/>
  <c r="BB439" i="1" s="1"/>
  <c r="BI438" i="1"/>
  <c r="AY438" i="1"/>
  <c r="AX438" i="1"/>
  <c r="AW438" i="1"/>
  <c r="AS438" i="1"/>
  <c r="AR438" i="1"/>
  <c r="AQ438" i="1"/>
  <c r="AM438" i="1"/>
  <c r="AL438" i="1"/>
  <c r="AK438" i="1"/>
  <c r="AG438" i="1"/>
  <c r="AC438" i="1"/>
  <c r="AB438" i="1"/>
  <c r="AA438" i="1"/>
  <c r="W438" i="1"/>
  <c r="V438" i="1"/>
  <c r="U438" i="1"/>
  <c r="Q438" i="1"/>
  <c r="P438" i="1"/>
  <c r="O438" i="1"/>
  <c r="K438" i="1"/>
  <c r="J438" i="1"/>
  <c r="I438" i="1"/>
  <c r="H438" i="1"/>
  <c r="G438" i="1"/>
  <c r="F438" i="1"/>
  <c r="N435" i="1"/>
  <c r="T435" i="1" s="1"/>
  <c r="Z435" i="1" s="1"/>
  <c r="AF435" i="1" s="1"/>
  <c r="AJ435" i="1" s="1"/>
  <c r="AP435" i="1" s="1"/>
  <c r="AV435" i="1" s="1"/>
  <c r="BF435" i="1" s="1"/>
  <c r="BH435" i="1" s="1"/>
  <c r="M435" i="1"/>
  <c r="S435" i="1" s="1"/>
  <c r="Y435" i="1" s="1"/>
  <c r="AE435" i="1" s="1"/>
  <c r="AI435" i="1" s="1"/>
  <c r="AO435" i="1" s="1"/>
  <c r="AU435" i="1" s="1"/>
  <c r="BC435" i="1" s="1"/>
  <c r="BE435" i="1" s="1"/>
  <c r="L435" i="1"/>
  <c r="R435" i="1" s="1"/>
  <c r="X435" i="1" s="1"/>
  <c r="AD435" i="1" s="1"/>
  <c r="AH435" i="1" s="1"/>
  <c r="AN435" i="1" s="1"/>
  <c r="AT435" i="1" s="1"/>
  <c r="AZ435" i="1" s="1"/>
  <c r="BB435" i="1" s="1"/>
  <c r="BF434" i="1"/>
  <c r="BC434" i="1"/>
  <c r="AZ434" i="1"/>
  <c r="BI433" i="1"/>
  <c r="BI432" i="1" s="1"/>
  <c r="AY433" i="1"/>
  <c r="AY432" i="1" s="1"/>
  <c r="AX433" i="1"/>
  <c r="AX432" i="1" s="1"/>
  <c r="AW433" i="1"/>
  <c r="AW432" i="1" s="1"/>
  <c r="AS433" i="1"/>
  <c r="AS432" i="1" s="1"/>
  <c r="AR433" i="1"/>
  <c r="AR432" i="1" s="1"/>
  <c r="AQ433" i="1"/>
  <c r="AM433" i="1"/>
  <c r="AL433" i="1"/>
  <c r="AL432" i="1" s="1"/>
  <c r="AK433" i="1"/>
  <c r="AK432" i="1" s="1"/>
  <c r="AG433" i="1"/>
  <c r="AG432" i="1" s="1"/>
  <c r="AC433" i="1"/>
  <c r="AC432" i="1" s="1"/>
  <c r="AB433" i="1"/>
  <c r="AB432" i="1" s="1"/>
  <c r="AA433" i="1"/>
  <c r="AA432" i="1" s="1"/>
  <c r="W433" i="1"/>
  <c r="W432" i="1" s="1"/>
  <c r="V433" i="1"/>
  <c r="V432" i="1" s="1"/>
  <c r="U433" i="1"/>
  <c r="U432" i="1" s="1"/>
  <c r="Q433" i="1"/>
  <c r="Q432" i="1" s="1"/>
  <c r="P433" i="1"/>
  <c r="P432" i="1" s="1"/>
  <c r="O433" i="1"/>
  <c r="O432" i="1" s="1"/>
  <c r="K433" i="1"/>
  <c r="K432" i="1" s="1"/>
  <c r="J433" i="1"/>
  <c r="J432" i="1" s="1"/>
  <c r="I433" i="1"/>
  <c r="I432" i="1" s="1"/>
  <c r="H433" i="1"/>
  <c r="H432" i="1" s="1"/>
  <c r="G433" i="1"/>
  <c r="F433" i="1"/>
  <c r="AQ432" i="1"/>
  <c r="AM432" i="1"/>
  <c r="N431" i="1"/>
  <c r="T431" i="1" s="1"/>
  <c r="Z431" i="1" s="1"/>
  <c r="AF431" i="1" s="1"/>
  <c r="AJ431" i="1" s="1"/>
  <c r="AP431" i="1" s="1"/>
  <c r="AV431" i="1" s="1"/>
  <c r="BF431" i="1" s="1"/>
  <c r="BH431" i="1" s="1"/>
  <c r="M431" i="1"/>
  <c r="S431" i="1" s="1"/>
  <c r="Y431" i="1" s="1"/>
  <c r="AE431" i="1" s="1"/>
  <c r="AI431" i="1" s="1"/>
  <c r="AO431" i="1" s="1"/>
  <c r="AU431" i="1" s="1"/>
  <c r="BC431" i="1" s="1"/>
  <c r="BE431" i="1" s="1"/>
  <c r="L431" i="1"/>
  <c r="R431" i="1" s="1"/>
  <c r="X431" i="1" s="1"/>
  <c r="AD431" i="1" s="1"/>
  <c r="AH431" i="1" s="1"/>
  <c r="AN431" i="1" s="1"/>
  <c r="AT431" i="1" s="1"/>
  <c r="AZ431" i="1" s="1"/>
  <c r="BB431" i="1" s="1"/>
  <c r="BI430" i="1"/>
  <c r="BI429" i="1" s="1"/>
  <c r="AY430" i="1"/>
  <c r="AY429" i="1" s="1"/>
  <c r="AX430" i="1"/>
  <c r="AX429" i="1" s="1"/>
  <c r="AW430" i="1"/>
  <c r="AW429" i="1" s="1"/>
  <c r="AS430" i="1"/>
  <c r="AS429" i="1" s="1"/>
  <c r="AR430" i="1"/>
  <c r="AR429" i="1" s="1"/>
  <c r="AQ430" i="1"/>
  <c r="AQ429" i="1" s="1"/>
  <c r="AM430" i="1"/>
  <c r="AM429" i="1" s="1"/>
  <c r="AL430" i="1"/>
  <c r="AL429" i="1" s="1"/>
  <c r="AK430" i="1"/>
  <c r="AK429" i="1" s="1"/>
  <c r="AG430" i="1"/>
  <c r="AG429" i="1" s="1"/>
  <c r="AC430" i="1"/>
  <c r="AC429" i="1" s="1"/>
  <c r="AB430" i="1"/>
  <c r="AB429" i="1" s="1"/>
  <c r="AA430" i="1"/>
  <c r="AA429" i="1" s="1"/>
  <c r="W430" i="1"/>
  <c r="W429" i="1" s="1"/>
  <c r="V430" i="1"/>
  <c r="V429" i="1" s="1"/>
  <c r="U430" i="1"/>
  <c r="U429" i="1" s="1"/>
  <c r="Q430" i="1"/>
  <c r="Q429" i="1" s="1"/>
  <c r="P430" i="1"/>
  <c r="O430" i="1"/>
  <c r="O429" i="1" s="1"/>
  <c r="K430" i="1"/>
  <c r="K429" i="1" s="1"/>
  <c r="J430" i="1"/>
  <c r="J429" i="1" s="1"/>
  <c r="I430" i="1"/>
  <c r="I429" i="1" s="1"/>
  <c r="H430" i="1"/>
  <c r="H429" i="1" s="1"/>
  <c r="G430" i="1"/>
  <c r="F430" i="1"/>
  <c r="P429" i="1"/>
  <c r="N428" i="1"/>
  <c r="T428" i="1" s="1"/>
  <c r="Z428" i="1" s="1"/>
  <c r="AF428" i="1" s="1"/>
  <c r="AJ428" i="1" s="1"/>
  <c r="AP428" i="1" s="1"/>
  <c r="AV428" i="1" s="1"/>
  <c r="BF428" i="1" s="1"/>
  <c r="BH428" i="1" s="1"/>
  <c r="M428" i="1"/>
  <c r="S428" i="1" s="1"/>
  <c r="Y428" i="1" s="1"/>
  <c r="AE428" i="1" s="1"/>
  <c r="AI428" i="1" s="1"/>
  <c r="AO428" i="1" s="1"/>
  <c r="AU428" i="1" s="1"/>
  <c r="BC428" i="1" s="1"/>
  <c r="BE428" i="1" s="1"/>
  <c r="L428" i="1"/>
  <c r="R428" i="1" s="1"/>
  <c r="X428" i="1" s="1"/>
  <c r="AD428" i="1" s="1"/>
  <c r="AH428" i="1" s="1"/>
  <c r="AN428" i="1" s="1"/>
  <c r="AT428" i="1" s="1"/>
  <c r="AZ428" i="1" s="1"/>
  <c r="BB428" i="1" s="1"/>
  <c r="N427" i="1"/>
  <c r="T427" i="1" s="1"/>
  <c r="Z427" i="1" s="1"/>
  <c r="AF427" i="1" s="1"/>
  <c r="AJ427" i="1" s="1"/>
  <c r="AP427" i="1" s="1"/>
  <c r="AV427" i="1" s="1"/>
  <c r="BF427" i="1" s="1"/>
  <c r="BH427" i="1" s="1"/>
  <c r="M427" i="1"/>
  <c r="S427" i="1" s="1"/>
  <c r="Y427" i="1" s="1"/>
  <c r="AE427" i="1" s="1"/>
  <c r="AI427" i="1" s="1"/>
  <c r="AO427" i="1" s="1"/>
  <c r="AU427" i="1" s="1"/>
  <c r="BC427" i="1" s="1"/>
  <c r="BE427" i="1" s="1"/>
  <c r="L427" i="1"/>
  <c r="R427" i="1" s="1"/>
  <c r="X427" i="1" s="1"/>
  <c r="AD427" i="1" s="1"/>
  <c r="AH427" i="1" s="1"/>
  <c r="AN427" i="1" s="1"/>
  <c r="AT427" i="1" s="1"/>
  <c r="AZ427" i="1" s="1"/>
  <c r="BB427" i="1" s="1"/>
  <c r="F427" i="1"/>
  <c r="BI426" i="1"/>
  <c r="BI425" i="1" s="1"/>
  <c r="AY426" i="1"/>
  <c r="AY425" i="1" s="1"/>
  <c r="AX426" i="1"/>
  <c r="AX425" i="1" s="1"/>
  <c r="AW426" i="1"/>
  <c r="AW425" i="1" s="1"/>
  <c r="AS426" i="1"/>
  <c r="AS425" i="1" s="1"/>
  <c r="AR426" i="1"/>
  <c r="AR425" i="1" s="1"/>
  <c r="AQ426" i="1"/>
  <c r="AQ425" i="1" s="1"/>
  <c r="AM426" i="1"/>
  <c r="AM425" i="1" s="1"/>
  <c r="AL426" i="1"/>
  <c r="AL425" i="1" s="1"/>
  <c r="AK426" i="1"/>
  <c r="AK425" i="1" s="1"/>
  <c r="AG426" i="1"/>
  <c r="AG425" i="1" s="1"/>
  <c r="AC426" i="1"/>
  <c r="AC425" i="1" s="1"/>
  <c r="AB426" i="1"/>
  <c r="AB425" i="1" s="1"/>
  <c r="AA426" i="1"/>
  <c r="AA425" i="1" s="1"/>
  <c r="W426" i="1"/>
  <c r="W425" i="1" s="1"/>
  <c r="V426" i="1"/>
  <c r="V425" i="1" s="1"/>
  <c r="U426" i="1"/>
  <c r="U425" i="1" s="1"/>
  <c r="Q426" i="1"/>
  <c r="Q425" i="1" s="1"/>
  <c r="P426" i="1"/>
  <c r="P425" i="1" s="1"/>
  <c r="O426" i="1"/>
  <c r="O425" i="1" s="1"/>
  <c r="K426" i="1"/>
  <c r="K425" i="1" s="1"/>
  <c r="J426" i="1"/>
  <c r="J425" i="1" s="1"/>
  <c r="I426" i="1"/>
  <c r="I425" i="1" s="1"/>
  <c r="H426" i="1"/>
  <c r="H425" i="1" s="1"/>
  <c r="G426" i="1"/>
  <c r="F426" i="1"/>
  <c r="N424" i="1"/>
  <c r="T424" i="1" s="1"/>
  <c r="Z424" i="1" s="1"/>
  <c r="AF424" i="1" s="1"/>
  <c r="AJ424" i="1" s="1"/>
  <c r="AP424" i="1" s="1"/>
  <c r="AV424" i="1" s="1"/>
  <c r="BF424" i="1" s="1"/>
  <c r="BH424" i="1" s="1"/>
  <c r="M424" i="1"/>
  <c r="S424" i="1" s="1"/>
  <c r="Y424" i="1" s="1"/>
  <c r="AE424" i="1" s="1"/>
  <c r="AI424" i="1" s="1"/>
  <c r="AO424" i="1" s="1"/>
  <c r="AU424" i="1" s="1"/>
  <c r="BC424" i="1" s="1"/>
  <c r="BE424" i="1" s="1"/>
  <c r="L424" i="1"/>
  <c r="R424" i="1" s="1"/>
  <c r="X424" i="1" s="1"/>
  <c r="AD424" i="1" s="1"/>
  <c r="AH424" i="1" s="1"/>
  <c r="AN424" i="1" s="1"/>
  <c r="AT424" i="1" s="1"/>
  <c r="AZ424" i="1" s="1"/>
  <c r="BB424" i="1" s="1"/>
  <c r="BI423" i="1"/>
  <c r="BI422" i="1" s="1"/>
  <c r="AY423" i="1"/>
  <c r="AY422" i="1" s="1"/>
  <c r="AX423" i="1"/>
  <c r="AX422" i="1" s="1"/>
  <c r="AW423" i="1"/>
  <c r="AW422" i="1" s="1"/>
  <c r="AS423" i="1"/>
  <c r="AS422" i="1" s="1"/>
  <c r="AR423" i="1"/>
  <c r="AR422" i="1" s="1"/>
  <c r="AQ423" i="1"/>
  <c r="AQ422" i="1" s="1"/>
  <c r="AM423" i="1"/>
  <c r="AM422" i="1" s="1"/>
  <c r="AL423" i="1"/>
  <c r="AL422" i="1" s="1"/>
  <c r="AK423" i="1"/>
  <c r="AK422" i="1" s="1"/>
  <c r="AG423" i="1"/>
  <c r="AG422" i="1" s="1"/>
  <c r="AC423" i="1"/>
  <c r="AC422" i="1" s="1"/>
  <c r="AB423" i="1"/>
  <c r="AB422" i="1" s="1"/>
  <c r="AA423" i="1"/>
  <c r="AA422" i="1" s="1"/>
  <c r="W423" i="1"/>
  <c r="W422" i="1" s="1"/>
  <c r="V423" i="1"/>
  <c r="V422" i="1" s="1"/>
  <c r="U423" i="1"/>
  <c r="U422" i="1" s="1"/>
  <c r="Q423" i="1"/>
  <c r="Q422" i="1" s="1"/>
  <c r="P423" i="1"/>
  <c r="P422" i="1" s="1"/>
  <c r="O423" i="1"/>
  <c r="O422" i="1" s="1"/>
  <c r="K423" i="1"/>
  <c r="K422" i="1" s="1"/>
  <c r="J423" i="1"/>
  <c r="J422" i="1" s="1"/>
  <c r="I423" i="1"/>
  <c r="I422" i="1" s="1"/>
  <c r="H423" i="1"/>
  <c r="H422" i="1" s="1"/>
  <c r="G423" i="1"/>
  <c r="F423" i="1"/>
  <c r="H421" i="1"/>
  <c r="N421" i="1" s="1"/>
  <c r="T421" i="1" s="1"/>
  <c r="Z421" i="1" s="1"/>
  <c r="AF421" i="1" s="1"/>
  <c r="AJ421" i="1" s="1"/>
  <c r="AP421" i="1" s="1"/>
  <c r="AV421" i="1" s="1"/>
  <c r="BF421" i="1" s="1"/>
  <c r="BH421" i="1" s="1"/>
  <c r="G421" i="1"/>
  <c r="M421" i="1" s="1"/>
  <c r="S421" i="1" s="1"/>
  <c r="Y421" i="1" s="1"/>
  <c r="AE421" i="1" s="1"/>
  <c r="AI421" i="1" s="1"/>
  <c r="AO421" i="1" s="1"/>
  <c r="AU421" i="1" s="1"/>
  <c r="BC421" i="1" s="1"/>
  <c r="BE421" i="1" s="1"/>
  <c r="F421" i="1"/>
  <c r="L421" i="1" s="1"/>
  <c r="R421" i="1" s="1"/>
  <c r="X421" i="1" s="1"/>
  <c r="AD421" i="1" s="1"/>
  <c r="AH421" i="1" s="1"/>
  <c r="AN421" i="1" s="1"/>
  <c r="AT421" i="1" s="1"/>
  <c r="AZ421" i="1" s="1"/>
  <c r="BB421" i="1" s="1"/>
  <c r="H420" i="1"/>
  <c r="N420" i="1" s="1"/>
  <c r="T420" i="1" s="1"/>
  <c r="Z420" i="1" s="1"/>
  <c r="AF420" i="1" s="1"/>
  <c r="AJ420" i="1" s="1"/>
  <c r="AP420" i="1" s="1"/>
  <c r="AV420" i="1" s="1"/>
  <c r="BF420" i="1" s="1"/>
  <c r="BH420" i="1" s="1"/>
  <c r="G420" i="1"/>
  <c r="G419" i="1" s="1"/>
  <c r="F420" i="1"/>
  <c r="L420" i="1" s="1"/>
  <c r="R420" i="1" s="1"/>
  <c r="X420" i="1" s="1"/>
  <c r="AD420" i="1" s="1"/>
  <c r="AH420" i="1" s="1"/>
  <c r="AN420" i="1" s="1"/>
  <c r="AT420" i="1" s="1"/>
  <c r="AZ420" i="1" s="1"/>
  <c r="BB420" i="1" s="1"/>
  <c r="BI419" i="1"/>
  <c r="AY419" i="1"/>
  <c r="AX419" i="1"/>
  <c r="AW419" i="1"/>
  <c r="AW418" i="1" s="1"/>
  <c r="AS419" i="1"/>
  <c r="AS418" i="1" s="1"/>
  <c r="AR419" i="1"/>
  <c r="AR418" i="1" s="1"/>
  <c r="AQ419" i="1"/>
  <c r="AQ418" i="1" s="1"/>
  <c r="AM419" i="1"/>
  <c r="AM418" i="1" s="1"/>
  <c r="AL419" i="1"/>
  <c r="AL418" i="1" s="1"/>
  <c r="AK419" i="1"/>
  <c r="AK418" i="1" s="1"/>
  <c r="AG419" i="1"/>
  <c r="AG418" i="1" s="1"/>
  <c r="AC419" i="1"/>
  <c r="AC418" i="1" s="1"/>
  <c r="AB419" i="1"/>
  <c r="AB418" i="1" s="1"/>
  <c r="AA419" i="1"/>
  <c r="AA418" i="1" s="1"/>
  <c r="W419" i="1"/>
  <c r="W418" i="1" s="1"/>
  <c r="V419" i="1"/>
  <c r="V418" i="1" s="1"/>
  <c r="U419" i="1"/>
  <c r="U418" i="1" s="1"/>
  <c r="Q419" i="1"/>
  <c r="Q418" i="1" s="1"/>
  <c r="P419" i="1"/>
  <c r="P418" i="1" s="1"/>
  <c r="O419" i="1"/>
  <c r="O418" i="1" s="1"/>
  <c r="K419" i="1"/>
  <c r="K418" i="1" s="1"/>
  <c r="J419" i="1"/>
  <c r="J418" i="1" s="1"/>
  <c r="I419" i="1"/>
  <c r="I418" i="1" s="1"/>
  <c r="H419" i="1"/>
  <c r="BI418" i="1"/>
  <c r="AY418" i="1"/>
  <c r="AX418" i="1"/>
  <c r="BF416" i="1"/>
  <c r="BH416" i="1" s="1"/>
  <c r="BC416" i="1"/>
  <c r="BE416" i="1" s="1"/>
  <c r="AZ416" i="1"/>
  <c r="BB416" i="1" s="1"/>
  <c r="AY415" i="1"/>
  <c r="BF415" i="1" s="1"/>
  <c r="BH415" i="1" s="1"/>
  <c r="AX415" i="1"/>
  <c r="AW415" i="1"/>
  <c r="AW414" i="1" s="1"/>
  <c r="AZ414" i="1" s="1"/>
  <c r="BB414" i="1" s="1"/>
  <c r="N413" i="1"/>
  <c r="T413" i="1" s="1"/>
  <c r="Z413" i="1" s="1"/>
  <c r="AF413" i="1" s="1"/>
  <c r="AJ413" i="1" s="1"/>
  <c r="AP413" i="1" s="1"/>
  <c r="AV413" i="1" s="1"/>
  <c r="BF413" i="1" s="1"/>
  <c r="BH413" i="1" s="1"/>
  <c r="M413" i="1"/>
  <c r="S413" i="1" s="1"/>
  <c r="Y413" i="1" s="1"/>
  <c r="AE413" i="1" s="1"/>
  <c r="AI413" i="1" s="1"/>
  <c r="AO413" i="1" s="1"/>
  <c r="AU413" i="1" s="1"/>
  <c r="BC413" i="1" s="1"/>
  <c r="BE413" i="1" s="1"/>
  <c r="L413" i="1"/>
  <c r="R413" i="1" s="1"/>
  <c r="X413" i="1" s="1"/>
  <c r="AD413" i="1" s="1"/>
  <c r="AH413" i="1" s="1"/>
  <c r="AN413" i="1" s="1"/>
  <c r="AT413" i="1" s="1"/>
  <c r="AZ413" i="1" s="1"/>
  <c r="BB413" i="1" s="1"/>
  <c r="BI412" i="1"/>
  <c r="BI411" i="1" s="1"/>
  <c r="AY412" i="1"/>
  <c r="AY411" i="1" s="1"/>
  <c r="AX412" i="1"/>
  <c r="AX411" i="1" s="1"/>
  <c r="AW412" i="1"/>
  <c r="AW411" i="1" s="1"/>
  <c r="AS412" i="1"/>
  <c r="AS411" i="1" s="1"/>
  <c r="AR412" i="1"/>
  <c r="AR411" i="1" s="1"/>
  <c r="AQ412" i="1"/>
  <c r="AQ411" i="1" s="1"/>
  <c r="AM412" i="1"/>
  <c r="AM411" i="1" s="1"/>
  <c r="AL412" i="1"/>
  <c r="AL411" i="1" s="1"/>
  <c r="AK412" i="1"/>
  <c r="AK411" i="1" s="1"/>
  <c r="AG412" i="1"/>
  <c r="AG411" i="1" s="1"/>
  <c r="AC412" i="1"/>
  <c r="AC411" i="1" s="1"/>
  <c r="AB412" i="1"/>
  <c r="AB411" i="1" s="1"/>
  <c r="AA412" i="1"/>
  <c r="AA411" i="1" s="1"/>
  <c r="W412" i="1"/>
  <c r="W411" i="1" s="1"/>
  <c r="V412" i="1"/>
  <c r="V411" i="1" s="1"/>
  <c r="U412" i="1"/>
  <c r="U411" i="1" s="1"/>
  <c r="Q412" i="1"/>
  <c r="Q411" i="1" s="1"/>
  <c r="P412" i="1"/>
  <c r="P411" i="1" s="1"/>
  <c r="O412" i="1"/>
  <c r="O411" i="1" s="1"/>
  <c r="K412" i="1"/>
  <c r="K411" i="1" s="1"/>
  <c r="J412" i="1"/>
  <c r="J411" i="1" s="1"/>
  <c r="I412" i="1"/>
  <c r="I411" i="1" s="1"/>
  <c r="H412" i="1"/>
  <c r="G412" i="1"/>
  <c r="G411" i="1" s="1"/>
  <c r="F412" i="1"/>
  <c r="N410" i="1"/>
  <c r="T410" i="1" s="1"/>
  <c r="Z410" i="1" s="1"/>
  <c r="AF410" i="1" s="1"/>
  <c r="AJ410" i="1" s="1"/>
  <c r="AP410" i="1" s="1"/>
  <c r="AV410" i="1" s="1"/>
  <c r="BF410" i="1" s="1"/>
  <c r="BH410" i="1" s="1"/>
  <c r="M410" i="1"/>
  <c r="S410" i="1" s="1"/>
  <c r="Y410" i="1" s="1"/>
  <c r="AE410" i="1" s="1"/>
  <c r="AI410" i="1" s="1"/>
  <c r="AO410" i="1" s="1"/>
  <c r="AU410" i="1" s="1"/>
  <c r="BC410" i="1" s="1"/>
  <c r="BE410" i="1" s="1"/>
  <c r="L410" i="1"/>
  <c r="R410" i="1" s="1"/>
  <c r="X410" i="1" s="1"/>
  <c r="AD410" i="1" s="1"/>
  <c r="AH410" i="1" s="1"/>
  <c r="AN410" i="1" s="1"/>
  <c r="AT410" i="1" s="1"/>
  <c r="AZ410" i="1" s="1"/>
  <c r="BB410" i="1" s="1"/>
  <c r="BI409" i="1"/>
  <c r="BI408" i="1" s="1"/>
  <c r="AY409" i="1"/>
  <c r="AY408" i="1" s="1"/>
  <c r="AX409" i="1"/>
  <c r="AX408" i="1" s="1"/>
  <c r="AW409" i="1"/>
  <c r="AW408" i="1" s="1"/>
  <c r="AS409" i="1"/>
  <c r="AS408" i="1" s="1"/>
  <c r="AR409" i="1"/>
  <c r="AR408" i="1" s="1"/>
  <c r="AQ409" i="1"/>
  <c r="AM409" i="1"/>
  <c r="AL409" i="1"/>
  <c r="AL408" i="1" s="1"/>
  <c r="AK409" i="1"/>
  <c r="AK408" i="1" s="1"/>
  <c r="AG409" i="1"/>
  <c r="AG408" i="1" s="1"/>
  <c r="AC409" i="1"/>
  <c r="AC408" i="1" s="1"/>
  <c r="AB409" i="1"/>
  <c r="AA409" i="1"/>
  <c r="AA408" i="1" s="1"/>
  <c r="W409" i="1"/>
  <c r="W408" i="1" s="1"/>
  <c r="V409" i="1"/>
  <c r="V408" i="1" s="1"/>
  <c r="U409" i="1"/>
  <c r="U408" i="1" s="1"/>
  <c r="Q409" i="1"/>
  <c r="Q408" i="1" s="1"/>
  <c r="P409" i="1"/>
  <c r="P408" i="1" s="1"/>
  <c r="O409" i="1"/>
  <c r="O408" i="1" s="1"/>
  <c r="K409" i="1"/>
  <c r="K408" i="1" s="1"/>
  <c r="J409" i="1"/>
  <c r="J408" i="1" s="1"/>
  <c r="I409" i="1"/>
  <c r="I408" i="1" s="1"/>
  <c r="H409" i="1"/>
  <c r="H408" i="1" s="1"/>
  <c r="G409" i="1"/>
  <c r="F409" i="1"/>
  <c r="AQ408" i="1"/>
  <c r="AM408" i="1"/>
  <c r="AB408" i="1"/>
  <c r="AF407" i="1"/>
  <c r="AJ407" i="1" s="1"/>
  <c r="AP407" i="1" s="1"/>
  <c r="AV407" i="1" s="1"/>
  <c r="BF407" i="1" s="1"/>
  <c r="BH407" i="1" s="1"/>
  <c r="AE407" i="1"/>
  <c r="AI407" i="1" s="1"/>
  <c r="AO407" i="1" s="1"/>
  <c r="AU407" i="1" s="1"/>
  <c r="BC407" i="1" s="1"/>
  <c r="BE407" i="1" s="1"/>
  <c r="AD407" i="1"/>
  <c r="AH407" i="1" s="1"/>
  <c r="AN407" i="1" s="1"/>
  <c r="AT407" i="1" s="1"/>
  <c r="AZ407" i="1" s="1"/>
  <c r="BB407" i="1" s="1"/>
  <c r="BI406" i="1"/>
  <c r="BI405" i="1" s="1"/>
  <c r="AY406" i="1"/>
  <c r="AY405" i="1" s="1"/>
  <c r="AX406" i="1"/>
  <c r="AW406" i="1"/>
  <c r="AS406" i="1"/>
  <c r="AS405" i="1" s="1"/>
  <c r="AR406" i="1"/>
  <c r="AR405" i="1" s="1"/>
  <c r="AQ406" i="1"/>
  <c r="AQ405" i="1" s="1"/>
  <c r="AM406" i="1"/>
  <c r="AM405" i="1" s="1"/>
  <c r="AL406" i="1"/>
  <c r="AL405" i="1" s="1"/>
  <c r="AK406" i="1"/>
  <c r="AK405" i="1" s="1"/>
  <c r="AG406" i="1"/>
  <c r="AG405" i="1" s="1"/>
  <c r="AC406" i="1"/>
  <c r="AF406" i="1" s="1"/>
  <c r="AJ406" i="1" s="1"/>
  <c r="AP406" i="1" s="1"/>
  <c r="AB406" i="1"/>
  <c r="AE406" i="1" s="1"/>
  <c r="AI406" i="1" s="1"/>
  <c r="AO406" i="1" s="1"/>
  <c r="AA406" i="1"/>
  <c r="AX405" i="1"/>
  <c r="AW405" i="1"/>
  <c r="N404" i="1"/>
  <c r="T404" i="1" s="1"/>
  <c r="Z404" i="1" s="1"/>
  <c r="AF404" i="1" s="1"/>
  <c r="AJ404" i="1" s="1"/>
  <c r="AP404" i="1" s="1"/>
  <c r="AV404" i="1" s="1"/>
  <c r="BF404" i="1" s="1"/>
  <c r="BH404" i="1" s="1"/>
  <c r="M404" i="1"/>
  <c r="S404" i="1" s="1"/>
  <c r="Y404" i="1" s="1"/>
  <c r="AE404" i="1" s="1"/>
  <c r="AI404" i="1" s="1"/>
  <c r="AO404" i="1" s="1"/>
  <c r="AU404" i="1" s="1"/>
  <c r="BC404" i="1" s="1"/>
  <c r="BE404" i="1" s="1"/>
  <c r="L404" i="1"/>
  <c r="R404" i="1" s="1"/>
  <c r="X404" i="1" s="1"/>
  <c r="AD404" i="1" s="1"/>
  <c r="AH404" i="1" s="1"/>
  <c r="AN404" i="1" s="1"/>
  <c r="AT404" i="1" s="1"/>
  <c r="AZ404" i="1" s="1"/>
  <c r="BB404" i="1" s="1"/>
  <c r="BI403" i="1"/>
  <c r="BI402" i="1" s="1"/>
  <c r="AY403" i="1"/>
  <c r="AY402" i="1" s="1"/>
  <c r="AX403" i="1"/>
  <c r="AX402" i="1" s="1"/>
  <c r="AW403" i="1"/>
  <c r="AW402" i="1" s="1"/>
  <c r="AS403" i="1"/>
  <c r="AS402" i="1" s="1"/>
  <c r="AR403" i="1"/>
  <c r="AR402" i="1" s="1"/>
  <c r="AQ403" i="1"/>
  <c r="AQ402" i="1" s="1"/>
  <c r="AM403" i="1"/>
  <c r="AM402" i="1" s="1"/>
  <c r="AL403" i="1"/>
  <c r="AL402" i="1" s="1"/>
  <c r="AK403" i="1"/>
  <c r="AK402" i="1" s="1"/>
  <c r="AG403" i="1"/>
  <c r="AG402" i="1" s="1"/>
  <c r="AC403" i="1"/>
  <c r="AC402" i="1" s="1"/>
  <c r="AB403" i="1"/>
  <c r="AB402" i="1" s="1"/>
  <c r="AA403" i="1"/>
  <c r="AA402" i="1" s="1"/>
  <c r="W403" i="1"/>
  <c r="W402" i="1" s="1"/>
  <c r="V403" i="1"/>
  <c r="V402" i="1" s="1"/>
  <c r="U403" i="1"/>
  <c r="U402" i="1" s="1"/>
  <c r="Q403" i="1"/>
  <c r="Q402" i="1" s="1"/>
  <c r="P403" i="1"/>
  <c r="P402" i="1" s="1"/>
  <c r="O403" i="1"/>
  <c r="O402" i="1" s="1"/>
  <c r="K403" i="1"/>
  <c r="K402" i="1" s="1"/>
  <c r="J403" i="1"/>
  <c r="J402" i="1" s="1"/>
  <c r="I403" i="1"/>
  <c r="I402" i="1" s="1"/>
  <c r="H403" i="1"/>
  <c r="H402" i="1" s="1"/>
  <c r="G403" i="1"/>
  <c r="F403" i="1"/>
  <c r="N398" i="1"/>
  <c r="T398" i="1" s="1"/>
  <c r="Z398" i="1" s="1"/>
  <c r="AF398" i="1" s="1"/>
  <c r="AJ398" i="1" s="1"/>
  <c r="AP398" i="1" s="1"/>
  <c r="AV398" i="1" s="1"/>
  <c r="BF398" i="1" s="1"/>
  <c r="BH398" i="1" s="1"/>
  <c r="M398" i="1"/>
  <c r="S398" i="1" s="1"/>
  <c r="Y398" i="1" s="1"/>
  <c r="AE398" i="1" s="1"/>
  <c r="AI398" i="1" s="1"/>
  <c r="AO398" i="1" s="1"/>
  <c r="AU398" i="1" s="1"/>
  <c r="BC398" i="1" s="1"/>
  <c r="BE398" i="1" s="1"/>
  <c r="L398" i="1"/>
  <c r="R398" i="1" s="1"/>
  <c r="X398" i="1" s="1"/>
  <c r="AD398" i="1" s="1"/>
  <c r="AH398" i="1" s="1"/>
  <c r="AN398" i="1" s="1"/>
  <c r="AT398" i="1" s="1"/>
  <c r="AZ398" i="1" s="1"/>
  <c r="BB398" i="1" s="1"/>
  <c r="BI397" i="1"/>
  <c r="AY397" i="1"/>
  <c r="AX397" i="1"/>
  <c r="AW397" i="1"/>
  <c r="AS397" i="1"/>
  <c r="AR397" i="1"/>
  <c r="AQ397" i="1"/>
  <c r="AM397" i="1"/>
  <c r="AL397" i="1"/>
  <c r="AK397" i="1"/>
  <c r="AG397" i="1"/>
  <c r="AC397" i="1"/>
  <c r="AB397" i="1"/>
  <c r="AA397" i="1"/>
  <c r="W397" i="1"/>
  <c r="V397" i="1"/>
  <c r="U397" i="1"/>
  <c r="Q397" i="1"/>
  <c r="P397" i="1"/>
  <c r="O397" i="1"/>
  <c r="K397" i="1"/>
  <c r="J397" i="1"/>
  <c r="I397" i="1"/>
  <c r="H397" i="1"/>
  <c r="G397" i="1"/>
  <c r="F397" i="1"/>
  <c r="AW396" i="1"/>
  <c r="N396" i="1"/>
  <c r="T396" i="1" s="1"/>
  <c r="Z396" i="1" s="1"/>
  <c r="AF396" i="1" s="1"/>
  <c r="AJ396" i="1" s="1"/>
  <c r="AP396" i="1" s="1"/>
  <c r="AV396" i="1" s="1"/>
  <c r="BF396" i="1" s="1"/>
  <c r="BH396" i="1" s="1"/>
  <c r="M396" i="1"/>
  <c r="S396" i="1" s="1"/>
  <c r="Y396" i="1" s="1"/>
  <c r="AE396" i="1" s="1"/>
  <c r="AI396" i="1" s="1"/>
  <c r="AO396" i="1" s="1"/>
  <c r="AU396" i="1" s="1"/>
  <c r="BC396" i="1" s="1"/>
  <c r="BE396" i="1" s="1"/>
  <c r="L396" i="1"/>
  <c r="R396" i="1" s="1"/>
  <c r="X396" i="1" s="1"/>
  <c r="AD396" i="1" s="1"/>
  <c r="AH396" i="1" s="1"/>
  <c r="AN396" i="1" s="1"/>
  <c r="AT396" i="1" s="1"/>
  <c r="AZ396" i="1" s="1"/>
  <c r="BB396" i="1" s="1"/>
  <c r="BI395" i="1"/>
  <c r="AY395" i="1"/>
  <c r="AX395" i="1"/>
  <c r="AW395" i="1"/>
  <c r="AS395" i="1"/>
  <c r="AR395" i="1"/>
  <c r="AQ395" i="1"/>
  <c r="AM395" i="1"/>
  <c r="AL395" i="1"/>
  <c r="AK395" i="1"/>
  <c r="AG395" i="1"/>
  <c r="AC395" i="1"/>
  <c r="AB395" i="1"/>
  <c r="AA395" i="1"/>
  <c r="W395" i="1"/>
  <c r="V395" i="1"/>
  <c r="U395" i="1"/>
  <c r="Q395" i="1"/>
  <c r="P395" i="1"/>
  <c r="O395" i="1"/>
  <c r="K395" i="1"/>
  <c r="J395" i="1"/>
  <c r="I395" i="1"/>
  <c r="H395" i="1"/>
  <c r="G395" i="1"/>
  <c r="F395" i="1"/>
  <c r="N394" i="1"/>
  <c r="T394" i="1" s="1"/>
  <c r="Z394" i="1" s="1"/>
  <c r="AF394" i="1" s="1"/>
  <c r="AJ394" i="1" s="1"/>
  <c r="AP394" i="1" s="1"/>
  <c r="AV394" i="1" s="1"/>
  <c r="BF394" i="1" s="1"/>
  <c r="BH394" i="1" s="1"/>
  <c r="M394" i="1"/>
  <c r="S394" i="1" s="1"/>
  <c r="Y394" i="1" s="1"/>
  <c r="AE394" i="1" s="1"/>
  <c r="AI394" i="1" s="1"/>
  <c r="AO394" i="1" s="1"/>
  <c r="AU394" i="1" s="1"/>
  <c r="BC394" i="1" s="1"/>
  <c r="BE394" i="1" s="1"/>
  <c r="L394" i="1"/>
  <c r="R394" i="1" s="1"/>
  <c r="X394" i="1" s="1"/>
  <c r="AD394" i="1" s="1"/>
  <c r="AH394" i="1" s="1"/>
  <c r="AN394" i="1" s="1"/>
  <c r="AT394" i="1" s="1"/>
  <c r="AZ394" i="1" s="1"/>
  <c r="BB394" i="1" s="1"/>
  <c r="N393" i="1"/>
  <c r="T393" i="1" s="1"/>
  <c r="Z393" i="1" s="1"/>
  <c r="AF393" i="1" s="1"/>
  <c r="AJ393" i="1" s="1"/>
  <c r="AP393" i="1" s="1"/>
  <c r="AV393" i="1" s="1"/>
  <c r="BF393" i="1" s="1"/>
  <c r="BH393" i="1" s="1"/>
  <c r="M393" i="1"/>
  <c r="S393" i="1" s="1"/>
  <c r="Y393" i="1" s="1"/>
  <c r="AE393" i="1" s="1"/>
  <c r="AI393" i="1" s="1"/>
  <c r="AO393" i="1" s="1"/>
  <c r="AU393" i="1" s="1"/>
  <c r="BC393" i="1" s="1"/>
  <c r="BE393" i="1" s="1"/>
  <c r="L393" i="1"/>
  <c r="R393" i="1" s="1"/>
  <c r="X393" i="1" s="1"/>
  <c r="AD393" i="1" s="1"/>
  <c r="AH393" i="1" s="1"/>
  <c r="AN393" i="1" s="1"/>
  <c r="AT393" i="1" s="1"/>
  <c r="AZ393" i="1" s="1"/>
  <c r="BB393" i="1" s="1"/>
  <c r="BI392" i="1"/>
  <c r="AY392" i="1"/>
  <c r="AX392" i="1"/>
  <c r="AW392" i="1"/>
  <c r="AS392" i="1"/>
  <c r="AR392" i="1"/>
  <c r="AQ392" i="1"/>
  <c r="AM392" i="1"/>
  <c r="AL392" i="1"/>
  <c r="AK392" i="1"/>
  <c r="AG392" i="1"/>
  <c r="AC392" i="1"/>
  <c r="AB392" i="1"/>
  <c r="AA392" i="1"/>
  <c r="W392" i="1"/>
  <c r="V392" i="1"/>
  <c r="U392" i="1"/>
  <c r="Q392" i="1"/>
  <c r="P392" i="1"/>
  <c r="O392" i="1"/>
  <c r="K392" i="1"/>
  <c r="J392" i="1"/>
  <c r="I392" i="1"/>
  <c r="H392" i="1"/>
  <c r="G392" i="1"/>
  <c r="F392" i="1"/>
  <c r="O390" i="1"/>
  <c r="N390" i="1"/>
  <c r="T390" i="1" s="1"/>
  <c r="Z390" i="1" s="1"/>
  <c r="AF390" i="1" s="1"/>
  <c r="AJ390" i="1" s="1"/>
  <c r="AP390" i="1" s="1"/>
  <c r="AV390" i="1" s="1"/>
  <c r="BF390" i="1" s="1"/>
  <c r="BH390" i="1" s="1"/>
  <c r="M390" i="1"/>
  <c r="S390" i="1" s="1"/>
  <c r="Y390" i="1" s="1"/>
  <c r="AE390" i="1" s="1"/>
  <c r="AI390" i="1" s="1"/>
  <c r="AO390" i="1" s="1"/>
  <c r="AU390" i="1" s="1"/>
  <c r="BC390" i="1" s="1"/>
  <c r="BE390" i="1" s="1"/>
  <c r="L390" i="1"/>
  <c r="BI389" i="1"/>
  <c r="BI388" i="1" s="1"/>
  <c r="AY389" i="1"/>
  <c r="AY388" i="1" s="1"/>
  <c r="AX389" i="1"/>
  <c r="AX388" i="1" s="1"/>
  <c r="AW389" i="1"/>
  <c r="AW388" i="1" s="1"/>
  <c r="AS389" i="1"/>
  <c r="AS388" i="1" s="1"/>
  <c r="AR389" i="1"/>
  <c r="AR388" i="1" s="1"/>
  <c r="AQ389" i="1"/>
  <c r="AQ388" i="1" s="1"/>
  <c r="AM389" i="1"/>
  <c r="AM388" i="1" s="1"/>
  <c r="AL389" i="1"/>
  <c r="AL388" i="1" s="1"/>
  <c r="AK389" i="1"/>
  <c r="AK388" i="1" s="1"/>
  <c r="AG389" i="1"/>
  <c r="AG388" i="1" s="1"/>
  <c r="AC389" i="1"/>
  <c r="AC388" i="1" s="1"/>
  <c r="AB389" i="1"/>
  <c r="AB388" i="1" s="1"/>
  <c r="AA389" i="1"/>
  <c r="AA388" i="1" s="1"/>
  <c r="W389" i="1"/>
  <c r="W388" i="1" s="1"/>
  <c r="V389" i="1"/>
  <c r="V388" i="1" s="1"/>
  <c r="U389" i="1"/>
  <c r="U388" i="1" s="1"/>
  <c r="Q389" i="1"/>
  <c r="Q388" i="1" s="1"/>
  <c r="P389" i="1"/>
  <c r="P388" i="1" s="1"/>
  <c r="O389" i="1"/>
  <c r="O388" i="1" s="1"/>
  <c r="K389" i="1"/>
  <c r="K388" i="1" s="1"/>
  <c r="J389" i="1"/>
  <c r="J388" i="1" s="1"/>
  <c r="I389" i="1"/>
  <c r="H389" i="1"/>
  <c r="G389" i="1"/>
  <c r="F389" i="1"/>
  <c r="F388" i="1" s="1"/>
  <c r="N387" i="1"/>
  <c r="T387" i="1" s="1"/>
  <c r="Z387" i="1" s="1"/>
  <c r="AF387" i="1" s="1"/>
  <c r="AJ387" i="1" s="1"/>
  <c r="AP387" i="1" s="1"/>
  <c r="AV387" i="1" s="1"/>
  <c r="BF387" i="1" s="1"/>
  <c r="BH387" i="1" s="1"/>
  <c r="M387" i="1"/>
  <c r="S387" i="1" s="1"/>
  <c r="Y387" i="1" s="1"/>
  <c r="AE387" i="1" s="1"/>
  <c r="AI387" i="1" s="1"/>
  <c r="AO387" i="1" s="1"/>
  <c r="AU387" i="1" s="1"/>
  <c r="BC387" i="1" s="1"/>
  <c r="BE387" i="1" s="1"/>
  <c r="L387" i="1"/>
  <c r="R387" i="1" s="1"/>
  <c r="X387" i="1" s="1"/>
  <c r="AD387" i="1" s="1"/>
  <c r="AH387" i="1" s="1"/>
  <c r="AN387" i="1" s="1"/>
  <c r="AT387" i="1" s="1"/>
  <c r="AZ387" i="1" s="1"/>
  <c r="BB387" i="1" s="1"/>
  <c r="BI386" i="1"/>
  <c r="BI385" i="1" s="1"/>
  <c r="AY386" i="1"/>
  <c r="AY385" i="1" s="1"/>
  <c r="AX386" i="1"/>
  <c r="AX385" i="1" s="1"/>
  <c r="AW386" i="1"/>
  <c r="AW385" i="1" s="1"/>
  <c r="AS386" i="1"/>
  <c r="AS385" i="1" s="1"/>
  <c r="AR386" i="1"/>
  <c r="AR385" i="1" s="1"/>
  <c r="AQ386" i="1"/>
  <c r="AQ385" i="1" s="1"/>
  <c r="AM386" i="1"/>
  <c r="AM385" i="1" s="1"/>
  <c r="AL386" i="1"/>
  <c r="AL385" i="1" s="1"/>
  <c r="AK386" i="1"/>
  <c r="AK385" i="1" s="1"/>
  <c r="AG386" i="1"/>
  <c r="AG385" i="1" s="1"/>
  <c r="AC386" i="1"/>
  <c r="AC385" i="1" s="1"/>
  <c r="AB386" i="1"/>
  <c r="AB385" i="1" s="1"/>
  <c r="AA386" i="1"/>
  <c r="AA385" i="1" s="1"/>
  <c r="W386" i="1"/>
  <c r="W385" i="1" s="1"/>
  <c r="V386" i="1"/>
  <c r="V385" i="1" s="1"/>
  <c r="U386" i="1"/>
  <c r="U385" i="1" s="1"/>
  <c r="Q386" i="1"/>
  <c r="Q385" i="1" s="1"/>
  <c r="P386" i="1"/>
  <c r="P385" i="1" s="1"/>
  <c r="O386" i="1"/>
  <c r="O385" i="1" s="1"/>
  <c r="K386" i="1"/>
  <c r="K385" i="1" s="1"/>
  <c r="J386" i="1"/>
  <c r="J385" i="1" s="1"/>
  <c r="I386" i="1"/>
  <c r="H386" i="1"/>
  <c r="G386" i="1"/>
  <c r="F386" i="1"/>
  <c r="F385" i="1" s="1"/>
  <c r="N383" i="1"/>
  <c r="T383" i="1" s="1"/>
  <c r="Z383" i="1" s="1"/>
  <c r="AF383" i="1" s="1"/>
  <c r="AJ383" i="1" s="1"/>
  <c r="AP383" i="1" s="1"/>
  <c r="AV383" i="1" s="1"/>
  <c r="BF383" i="1" s="1"/>
  <c r="M383" i="1"/>
  <c r="S383" i="1" s="1"/>
  <c r="Y383" i="1" s="1"/>
  <c r="AE383" i="1" s="1"/>
  <c r="AI383" i="1" s="1"/>
  <c r="AO383" i="1" s="1"/>
  <c r="AU383" i="1" s="1"/>
  <c r="BC383" i="1" s="1"/>
  <c r="L383" i="1"/>
  <c r="R383" i="1" s="1"/>
  <c r="X383" i="1" s="1"/>
  <c r="AD383" i="1" s="1"/>
  <c r="AH383" i="1" s="1"/>
  <c r="AN383" i="1" s="1"/>
  <c r="AT383" i="1" s="1"/>
  <c r="AZ383" i="1" s="1"/>
  <c r="N382" i="1"/>
  <c r="T382" i="1" s="1"/>
  <c r="Z382" i="1" s="1"/>
  <c r="AF382" i="1" s="1"/>
  <c r="AJ382" i="1" s="1"/>
  <c r="AP382" i="1" s="1"/>
  <c r="AV382" i="1" s="1"/>
  <c r="BF382" i="1" s="1"/>
  <c r="M382" i="1"/>
  <c r="S382" i="1" s="1"/>
  <c r="Y382" i="1" s="1"/>
  <c r="AE382" i="1" s="1"/>
  <c r="AI382" i="1" s="1"/>
  <c r="AO382" i="1" s="1"/>
  <c r="AU382" i="1" s="1"/>
  <c r="BC382" i="1" s="1"/>
  <c r="L382" i="1"/>
  <c r="R382" i="1" s="1"/>
  <c r="X382" i="1" s="1"/>
  <c r="AD382" i="1" s="1"/>
  <c r="AH382" i="1" s="1"/>
  <c r="AN382" i="1" s="1"/>
  <c r="AT382" i="1" s="1"/>
  <c r="AZ382" i="1" s="1"/>
  <c r="BI381" i="1"/>
  <c r="BI380" i="1" s="1"/>
  <c r="AY381" i="1"/>
  <c r="AY380" i="1" s="1"/>
  <c r="AX381" i="1"/>
  <c r="AX380" i="1" s="1"/>
  <c r="AW381" i="1"/>
  <c r="AW380" i="1" s="1"/>
  <c r="AS381" i="1"/>
  <c r="AS380" i="1" s="1"/>
  <c r="AR381" i="1"/>
  <c r="AR380" i="1" s="1"/>
  <c r="AQ381" i="1"/>
  <c r="AQ380" i="1" s="1"/>
  <c r="AM381" i="1"/>
  <c r="AM380" i="1" s="1"/>
  <c r="AL381" i="1"/>
  <c r="AL380" i="1" s="1"/>
  <c r="AK381" i="1"/>
  <c r="AK380" i="1" s="1"/>
  <c r="AG381" i="1"/>
  <c r="AG380" i="1" s="1"/>
  <c r="AC381" i="1"/>
  <c r="AC380" i="1" s="1"/>
  <c r="AB381" i="1"/>
  <c r="AB380" i="1" s="1"/>
  <c r="AA381" i="1"/>
  <c r="AA380" i="1" s="1"/>
  <c r="W381" i="1"/>
  <c r="W380" i="1" s="1"/>
  <c r="V381" i="1"/>
  <c r="V380" i="1" s="1"/>
  <c r="U381" i="1"/>
  <c r="U380" i="1" s="1"/>
  <c r="Q381" i="1"/>
  <c r="Q380" i="1" s="1"/>
  <c r="P381" i="1"/>
  <c r="P380" i="1" s="1"/>
  <c r="O381" i="1"/>
  <c r="O380" i="1" s="1"/>
  <c r="K381" i="1"/>
  <c r="K380" i="1" s="1"/>
  <c r="J381" i="1"/>
  <c r="J380" i="1" s="1"/>
  <c r="I381" i="1"/>
  <c r="I380" i="1" s="1"/>
  <c r="H381" i="1"/>
  <c r="G381" i="1"/>
  <c r="F381" i="1"/>
  <c r="O379" i="1"/>
  <c r="O377" i="1" s="1"/>
  <c r="O376" i="1" s="1"/>
  <c r="N379" i="1"/>
  <c r="T379" i="1" s="1"/>
  <c r="Z379" i="1" s="1"/>
  <c r="AF379" i="1" s="1"/>
  <c r="AJ379" i="1" s="1"/>
  <c r="AP379" i="1" s="1"/>
  <c r="AV379" i="1" s="1"/>
  <c r="BF379" i="1" s="1"/>
  <c r="BH379" i="1" s="1"/>
  <c r="M379" i="1"/>
  <c r="S379" i="1" s="1"/>
  <c r="Y379" i="1" s="1"/>
  <c r="AE379" i="1" s="1"/>
  <c r="AI379" i="1" s="1"/>
  <c r="AO379" i="1" s="1"/>
  <c r="AU379" i="1" s="1"/>
  <c r="BC379" i="1" s="1"/>
  <c r="BE379" i="1" s="1"/>
  <c r="F379" i="1"/>
  <c r="L379" i="1" s="1"/>
  <c r="T378" i="1"/>
  <c r="Z378" i="1" s="1"/>
  <c r="AF378" i="1" s="1"/>
  <c r="AJ378" i="1" s="1"/>
  <c r="AP378" i="1" s="1"/>
  <c r="AV378" i="1" s="1"/>
  <c r="BF378" i="1" s="1"/>
  <c r="BH378" i="1" s="1"/>
  <c r="S378" i="1"/>
  <c r="Y378" i="1" s="1"/>
  <c r="AE378" i="1" s="1"/>
  <c r="AI378" i="1" s="1"/>
  <c r="AO378" i="1" s="1"/>
  <c r="AU378" i="1" s="1"/>
  <c r="BC378" i="1" s="1"/>
  <c r="BE378" i="1" s="1"/>
  <c r="R378" i="1"/>
  <c r="X378" i="1" s="1"/>
  <c r="AD378" i="1" s="1"/>
  <c r="AH378" i="1" s="1"/>
  <c r="AN378" i="1" s="1"/>
  <c r="AT378" i="1" s="1"/>
  <c r="AZ378" i="1" s="1"/>
  <c r="BB378" i="1" s="1"/>
  <c r="BI377" i="1"/>
  <c r="BI376" i="1" s="1"/>
  <c r="AY377" i="1"/>
  <c r="AY376" i="1" s="1"/>
  <c r="AX377" i="1"/>
  <c r="AX376" i="1" s="1"/>
  <c r="AW377" i="1"/>
  <c r="AW376" i="1" s="1"/>
  <c r="AS377" i="1"/>
  <c r="AS376" i="1" s="1"/>
  <c r="AR377" i="1"/>
  <c r="AR376" i="1" s="1"/>
  <c r="AQ377" i="1"/>
  <c r="AQ376" i="1" s="1"/>
  <c r="AM377" i="1"/>
  <c r="AM376" i="1" s="1"/>
  <c r="AL377" i="1"/>
  <c r="AL376" i="1" s="1"/>
  <c r="AK377" i="1"/>
  <c r="AK376" i="1" s="1"/>
  <c r="AG377" i="1"/>
  <c r="AG376" i="1" s="1"/>
  <c r="AC377" i="1"/>
  <c r="AC376" i="1" s="1"/>
  <c r="AB377" i="1"/>
  <c r="AA377" i="1"/>
  <c r="AA376" i="1" s="1"/>
  <c r="W377" i="1"/>
  <c r="W376" i="1" s="1"/>
  <c r="V377" i="1"/>
  <c r="V376" i="1" s="1"/>
  <c r="U377" i="1"/>
  <c r="U376" i="1" s="1"/>
  <c r="Q377" i="1"/>
  <c r="Q376" i="1" s="1"/>
  <c r="P377" i="1"/>
  <c r="P376" i="1" s="1"/>
  <c r="K377" i="1"/>
  <c r="K376" i="1" s="1"/>
  <c r="J377" i="1"/>
  <c r="J376" i="1" s="1"/>
  <c r="I377" i="1"/>
  <c r="I376" i="1" s="1"/>
  <c r="H377" i="1"/>
  <c r="H376" i="1" s="1"/>
  <c r="G377" i="1"/>
  <c r="G376" i="1" s="1"/>
  <c r="AB376" i="1"/>
  <c r="T375" i="1"/>
  <c r="Z375" i="1" s="1"/>
  <c r="AF375" i="1" s="1"/>
  <c r="AJ375" i="1" s="1"/>
  <c r="AP375" i="1" s="1"/>
  <c r="AV375" i="1" s="1"/>
  <c r="BF375" i="1" s="1"/>
  <c r="BH375" i="1" s="1"/>
  <c r="S375" i="1"/>
  <c r="Y375" i="1" s="1"/>
  <c r="AE375" i="1" s="1"/>
  <c r="AI375" i="1" s="1"/>
  <c r="AO375" i="1" s="1"/>
  <c r="AU375" i="1" s="1"/>
  <c r="BC375" i="1" s="1"/>
  <c r="BE375" i="1" s="1"/>
  <c r="R375" i="1"/>
  <c r="X375" i="1" s="1"/>
  <c r="AD375" i="1" s="1"/>
  <c r="AH375" i="1" s="1"/>
  <c r="AN375" i="1" s="1"/>
  <c r="AT375" i="1" s="1"/>
  <c r="AZ375" i="1" s="1"/>
  <c r="BB375" i="1" s="1"/>
  <c r="N374" i="1"/>
  <c r="T374" i="1" s="1"/>
  <c r="Z374" i="1" s="1"/>
  <c r="AF374" i="1" s="1"/>
  <c r="AJ374" i="1" s="1"/>
  <c r="AP374" i="1" s="1"/>
  <c r="AV374" i="1" s="1"/>
  <c r="BF374" i="1" s="1"/>
  <c r="BH374" i="1" s="1"/>
  <c r="M374" i="1"/>
  <c r="S374" i="1" s="1"/>
  <c r="Y374" i="1" s="1"/>
  <c r="AE374" i="1" s="1"/>
  <c r="AI374" i="1" s="1"/>
  <c r="AO374" i="1" s="1"/>
  <c r="AU374" i="1" s="1"/>
  <c r="BC374" i="1" s="1"/>
  <c r="BE374" i="1" s="1"/>
  <c r="L374" i="1"/>
  <c r="R374" i="1" s="1"/>
  <c r="X374" i="1" s="1"/>
  <c r="AD374" i="1" s="1"/>
  <c r="AH374" i="1" s="1"/>
  <c r="AN374" i="1" s="1"/>
  <c r="AT374" i="1" s="1"/>
  <c r="AZ374" i="1" s="1"/>
  <c r="BB374" i="1" s="1"/>
  <c r="BI373" i="1"/>
  <c r="BI372" i="1" s="1"/>
  <c r="AY373" i="1"/>
  <c r="AY372" i="1" s="1"/>
  <c r="AX373" i="1"/>
  <c r="AX372" i="1" s="1"/>
  <c r="AW373" i="1"/>
  <c r="AW372" i="1" s="1"/>
  <c r="AS373" i="1"/>
  <c r="AS372" i="1" s="1"/>
  <c r="AR373" i="1"/>
  <c r="AR372" i="1" s="1"/>
  <c r="AQ373" i="1"/>
  <c r="AQ372" i="1" s="1"/>
  <c r="AM373" i="1"/>
  <c r="AM372" i="1" s="1"/>
  <c r="AL373" i="1"/>
  <c r="AL372" i="1" s="1"/>
  <c r="AK373" i="1"/>
  <c r="AK372" i="1" s="1"/>
  <c r="AG373" i="1"/>
  <c r="AC373" i="1"/>
  <c r="AC372" i="1" s="1"/>
  <c r="AB373" i="1"/>
  <c r="AB372" i="1" s="1"/>
  <c r="AA373" i="1"/>
  <c r="AA372" i="1" s="1"/>
  <c r="W373" i="1"/>
  <c r="W372" i="1" s="1"/>
  <c r="V373" i="1"/>
  <c r="V372" i="1" s="1"/>
  <c r="U373" i="1"/>
  <c r="U372" i="1" s="1"/>
  <c r="Q373" i="1"/>
  <c r="Q372" i="1" s="1"/>
  <c r="P373" i="1"/>
  <c r="P372" i="1" s="1"/>
  <c r="O373" i="1"/>
  <c r="O372" i="1" s="1"/>
  <c r="K373" i="1"/>
  <c r="K372" i="1" s="1"/>
  <c r="J373" i="1"/>
  <c r="J372" i="1" s="1"/>
  <c r="I373" i="1"/>
  <c r="I372" i="1" s="1"/>
  <c r="H373" i="1"/>
  <c r="H372" i="1" s="1"/>
  <c r="G373" i="1"/>
  <c r="F373" i="1"/>
  <c r="AG372" i="1"/>
  <c r="AA371" i="1"/>
  <c r="O371" i="1"/>
  <c r="N371" i="1"/>
  <c r="T371" i="1" s="1"/>
  <c r="Z371" i="1" s="1"/>
  <c r="AF371" i="1" s="1"/>
  <c r="AJ371" i="1" s="1"/>
  <c r="AP371" i="1" s="1"/>
  <c r="AV371" i="1" s="1"/>
  <c r="BF371" i="1" s="1"/>
  <c r="BH371" i="1" s="1"/>
  <c r="M371" i="1"/>
  <c r="S371" i="1" s="1"/>
  <c r="Y371" i="1" s="1"/>
  <c r="AE371" i="1" s="1"/>
  <c r="AI371" i="1" s="1"/>
  <c r="AO371" i="1" s="1"/>
  <c r="AU371" i="1" s="1"/>
  <c r="BC371" i="1" s="1"/>
  <c r="BE371" i="1" s="1"/>
  <c r="L371" i="1"/>
  <c r="R371" i="1" s="1"/>
  <c r="X371" i="1" s="1"/>
  <c r="AD371" i="1" s="1"/>
  <c r="AH371" i="1" s="1"/>
  <c r="AN371" i="1" s="1"/>
  <c r="AT371" i="1" s="1"/>
  <c r="AZ371" i="1" s="1"/>
  <c r="BB371" i="1" s="1"/>
  <c r="N370" i="1"/>
  <c r="T370" i="1" s="1"/>
  <c r="Z370" i="1" s="1"/>
  <c r="AF370" i="1" s="1"/>
  <c r="AJ370" i="1" s="1"/>
  <c r="AP370" i="1" s="1"/>
  <c r="AV370" i="1" s="1"/>
  <c r="BF370" i="1" s="1"/>
  <c r="BH370" i="1" s="1"/>
  <c r="M370" i="1"/>
  <c r="S370" i="1" s="1"/>
  <c r="Y370" i="1" s="1"/>
  <c r="AE370" i="1" s="1"/>
  <c r="AI370" i="1" s="1"/>
  <c r="AO370" i="1" s="1"/>
  <c r="AU370" i="1" s="1"/>
  <c r="BC370" i="1" s="1"/>
  <c r="BE370" i="1" s="1"/>
  <c r="L370" i="1"/>
  <c r="R370" i="1" s="1"/>
  <c r="X370" i="1" s="1"/>
  <c r="AD370" i="1" s="1"/>
  <c r="AH370" i="1" s="1"/>
  <c r="AN370" i="1" s="1"/>
  <c r="AT370" i="1" s="1"/>
  <c r="AZ370" i="1" s="1"/>
  <c r="BB370" i="1" s="1"/>
  <c r="BI369" i="1"/>
  <c r="AY369" i="1"/>
  <c r="AX369" i="1"/>
  <c r="AW369" i="1"/>
  <c r="AS369" i="1"/>
  <c r="AS366" i="1" s="1"/>
  <c r="AR369" i="1"/>
  <c r="AR366" i="1" s="1"/>
  <c r="AQ369" i="1"/>
  <c r="AQ366" i="1" s="1"/>
  <c r="AM369" i="1"/>
  <c r="AM366" i="1" s="1"/>
  <c r="AL369" i="1"/>
  <c r="AL366" i="1" s="1"/>
  <c r="AK369" i="1"/>
  <c r="AK366" i="1" s="1"/>
  <c r="AG369" i="1"/>
  <c r="AG366" i="1" s="1"/>
  <c r="AC369" i="1"/>
  <c r="AC366" i="1" s="1"/>
  <c r="AB369" i="1"/>
  <c r="AB366" i="1" s="1"/>
  <c r="AA369" i="1"/>
  <c r="AA366" i="1" s="1"/>
  <c r="W369" i="1"/>
  <c r="W366" i="1" s="1"/>
  <c r="V369" i="1"/>
  <c r="V366" i="1" s="1"/>
  <c r="U369" i="1"/>
  <c r="U366" i="1" s="1"/>
  <c r="Q369" i="1"/>
  <c r="Q366" i="1" s="1"/>
  <c r="P369" i="1"/>
  <c r="P366" i="1" s="1"/>
  <c r="O369" i="1"/>
  <c r="O366" i="1" s="1"/>
  <c r="K369" i="1"/>
  <c r="K366" i="1" s="1"/>
  <c r="J369" i="1"/>
  <c r="J366" i="1" s="1"/>
  <c r="I369" i="1"/>
  <c r="H369" i="1"/>
  <c r="G369" i="1"/>
  <c r="F369" i="1"/>
  <c r="F366" i="1" s="1"/>
  <c r="BF368" i="1"/>
  <c r="BC368" i="1"/>
  <c r="AZ368" i="1"/>
  <c r="BI367" i="1"/>
  <c r="AY367" i="1"/>
  <c r="BF367" i="1" s="1"/>
  <c r="AX367" i="1"/>
  <c r="BC367" i="1" s="1"/>
  <c r="AW367" i="1"/>
  <c r="N365" i="1"/>
  <c r="T365" i="1" s="1"/>
  <c r="Z365" i="1" s="1"/>
  <c r="AF365" i="1" s="1"/>
  <c r="AJ365" i="1" s="1"/>
  <c r="AP365" i="1" s="1"/>
  <c r="AV365" i="1" s="1"/>
  <c r="BF365" i="1" s="1"/>
  <c r="BH365" i="1" s="1"/>
  <c r="M365" i="1"/>
  <c r="S365" i="1" s="1"/>
  <c r="Y365" i="1" s="1"/>
  <c r="AE365" i="1" s="1"/>
  <c r="AI365" i="1" s="1"/>
  <c r="AO365" i="1" s="1"/>
  <c r="AU365" i="1" s="1"/>
  <c r="BC365" i="1" s="1"/>
  <c r="BE365" i="1" s="1"/>
  <c r="L365" i="1"/>
  <c r="R365" i="1" s="1"/>
  <c r="X365" i="1" s="1"/>
  <c r="AD365" i="1" s="1"/>
  <c r="AH365" i="1" s="1"/>
  <c r="AN365" i="1" s="1"/>
  <c r="AT365" i="1" s="1"/>
  <c r="AZ365" i="1" s="1"/>
  <c r="BB365" i="1" s="1"/>
  <c r="N364" i="1"/>
  <c r="T364" i="1" s="1"/>
  <c r="Z364" i="1" s="1"/>
  <c r="AF364" i="1" s="1"/>
  <c r="AJ364" i="1" s="1"/>
  <c r="AP364" i="1" s="1"/>
  <c r="AV364" i="1" s="1"/>
  <c r="BF364" i="1" s="1"/>
  <c r="BH364" i="1" s="1"/>
  <c r="M364" i="1"/>
  <c r="S364" i="1" s="1"/>
  <c r="Y364" i="1" s="1"/>
  <c r="AE364" i="1" s="1"/>
  <c r="AI364" i="1" s="1"/>
  <c r="AO364" i="1" s="1"/>
  <c r="AU364" i="1" s="1"/>
  <c r="BC364" i="1" s="1"/>
  <c r="BE364" i="1" s="1"/>
  <c r="L364" i="1"/>
  <c r="R364" i="1" s="1"/>
  <c r="X364" i="1" s="1"/>
  <c r="AD364" i="1" s="1"/>
  <c r="AH364" i="1" s="1"/>
  <c r="AN364" i="1" s="1"/>
  <c r="AT364" i="1" s="1"/>
  <c r="AZ364" i="1" s="1"/>
  <c r="BB364" i="1" s="1"/>
  <c r="BI363" i="1"/>
  <c r="BI362" i="1" s="1"/>
  <c r="AY363" i="1"/>
  <c r="AY362" i="1" s="1"/>
  <c r="AX363" i="1"/>
  <c r="AX362" i="1" s="1"/>
  <c r="AW363" i="1"/>
  <c r="AW362" i="1" s="1"/>
  <c r="AS363" i="1"/>
  <c r="AS362" i="1" s="1"/>
  <c r="AR363" i="1"/>
  <c r="AR362" i="1" s="1"/>
  <c r="AQ363" i="1"/>
  <c r="AQ362" i="1" s="1"/>
  <c r="AM363" i="1"/>
  <c r="AM362" i="1" s="1"/>
  <c r="AL363" i="1"/>
  <c r="AL362" i="1" s="1"/>
  <c r="AK363" i="1"/>
  <c r="AK362" i="1" s="1"/>
  <c r="AG363" i="1"/>
  <c r="AG362" i="1" s="1"/>
  <c r="AC363" i="1"/>
  <c r="AC362" i="1" s="1"/>
  <c r="AB363" i="1"/>
  <c r="AB362" i="1" s="1"/>
  <c r="AA363" i="1"/>
  <c r="AA362" i="1" s="1"/>
  <c r="W363" i="1"/>
  <c r="W362" i="1" s="1"/>
  <c r="V363" i="1"/>
  <c r="V362" i="1" s="1"/>
  <c r="U363" i="1"/>
  <c r="U362" i="1" s="1"/>
  <c r="Q363" i="1"/>
  <c r="Q362" i="1" s="1"/>
  <c r="P363" i="1"/>
  <c r="P362" i="1" s="1"/>
  <c r="O363" i="1"/>
  <c r="O362" i="1" s="1"/>
  <c r="K363" i="1"/>
  <c r="K362" i="1" s="1"/>
  <c r="J363" i="1"/>
  <c r="J362" i="1" s="1"/>
  <c r="I363" i="1"/>
  <c r="I362" i="1" s="1"/>
  <c r="H363" i="1"/>
  <c r="H362" i="1" s="1"/>
  <c r="G363" i="1"/>
  <c r="F363" i="1"/>
  <c r="T359" i="1"/>
  <c r="Z359" i="1" s="1"/>
  <c r="AF359" i="1" s="1"/>
  <c r="AJ359" i="1" s="1"/>
  <c r="AP359" i="1" s="1"/>
  <c r="AV359" i="1" s="1"/>
  <c r="BF359" i="1" s="1"/>
  <c r="BH359" i="1" s="1"/>
  <c r="S359" i="1"/>
  <c r="Y359" i="1" s="1"/>
  <c r="AE359" i="1" s="1"/>
  <c r="AI359" i="1" s="1"/>
  <c r="AO359" i="1" s="1"/>
  <c r="AU359" i="1" s="1"/>
  <c r="BC359" i="1" s="1"/>
  <c r="BE359" i="1" s="1"/>
  <c r="R359" i="1"/>
  <c r="X359" i="1" s="1"/>
  <c r="AD359" i="1" s="1"/>
  <c r="AH359" i="1" s="1"/>
  <c r="AN359" i="1" s="1"/>
  <c r="AT359" i="1" s="1"/>
  <c r="AZ359" i="1" s="1"/>
  <c r="BB359" i="1" s="1"/>
  <c r="BI358" i="1"/>
  <c r="BI357" i="1" s="1"/>
  <c r="AY358" i="1"/>
  <c r="AY357" i="1" s="1"/>
  <c r="AX358" i="1"/>
  <c r="AX357" i="1" s="1"/>
  <c r="AW358" i="1"/>
  <c r="AW357" i="1" s="1"/>
  <c r="AS358" i="1"/>
  <c r="AS357" i="1" s="1"/>
  <c r="AR358" i="1"/>
  <c r="AR357" i="1" s="1"/>
  <c r="AQ358" i="1"/>
  <c r="AQ357" i="1" s="1"/>
  <c r="AM358" i="1"/>
  <c r="AM357" i="1" s="1"/>
  <c r="AL358" i="1"/>
  <c r="AL357" i="1" s="1"/>
  <c r="AK358" i="1"/>
  <c r="AK357" i="1" s="1"/>
  <c r="AG358" i="1"/>
  <c r="AG357" i="1" s="1"/>
  <c r="AC358" i="1"/>
  <c r="AC357" i="1" s="1"/>
  <c r="AB358" i="1"/>
  <c r="AB357" i="1" s="1"/>
  <c r="AA358" i="1"/>
  <c r="AA357" i="1" s="1"/>
  <c r="W358" i="1"/>
  <c r="W357" i="1" s="1"/>
  <c r="V358" i="1"/>
  <c r="V357" i="1" s="1"/>
  <c r="U358" i="1"/>
  <c r="U357" i="1" s="1"/>
  <c r="Q358" i="1"/>
  <c r="P358" i="1"/>
  <c r="S358" i="1" s="1"/>
  <c r="O358" i="1"/>
  <c r="R358" i="1" s="1"/>
  <c r="N356" i="1"/>
  <c r="T356" i="1" s="1"/>
  <c r="Z356" i="1" s="1"/>
  <c r="AF356" i="1" s="1"/>
  <c r="AJ356" i="1" s="1"/>
  <c r="AP356" i="1" s="1"/>
  <c r="AV356" i="1" s="1"/>
  <c r="BF356" i="1" s="1"/>
  <c r="M356" i="1"/>
  <c r="S356" i="1" s="1"/>
  <c r="Y356" i="1" s="1"/>
  <c r="AE356" i="1" s="1"/>
  <c r="AI356" i="1" s="1"/>
  <c r="AO356" i="1" s="1"/>
  <c r="AU356" i="1" s="1"/>
  <c r="BC356" i="1" s="1"/>
  <c r="L356" i="1"/>
  <c r="R356" i="1" s="1"/>
  <c r="X356" i="1" s="1"/>
  <c r="AD356" i="1" s="1"/>
  <c r="AH356" i="1" s="1"/>
  <c r="AN356" i="1" s="1"/>
  <c r="AT356" i="1" s="1"/>
  <c r="AZ356" i="1" s="1"/>
  <c r="BI355" i="1"/>
  <c r="BI354" i="1" s="1"/>
  <c r="AY355" i="1"/>
  <c r="AY354" i="1" s="1"/>
  <c r="AX355" i="1"/>
  <c r="AX354" i="1" s="1"/>
  <c r="AW355" i="1"/>
  <c r="AW354" i="1" s="1"/>
  <c r="AS355" i="1"/>
  <c r="AS354" i="1" s="1"/>
  <c r="AR355" i="1"/>
  <c r="AR354" i="1" s="1"/>
  <c r="AQ355" i="1"/>
  <c r="AQ354" i="1" s="1"/>
  <c r="AM355" i="1"/>
  <c r="AM354" i="1" s="1"/>
  <c r="AL355" i="1"/>
  <c r="AL354" i="1" s="1"/>
  <c r="AK355" i="1"/>
  <c r="AK354" i="1" s="1"/>
  <c r="AG355" i="1"/>
  <c r="AG354" i="1" s="1"/>
  <c r="AC355" i="1"/>
  <c r="AC354" i="1" s="1"/>
  <c r="AB355" i="1"/>
  <c r="AB354" i="1" s="1"/>
  <c r="AA355" i="1"/>
  <c r="AA354" i="1" s="1"/>
  <c r="W355" i="1"/>
  <c r="W354" i="1" s="1"/>
  <c r="V355" i="1"/>
  <c r="V354" i="1" s="1"/>
  <c r="U355" i="1"/>
  <c r="U354" i="1" s="1"/>
  <c r="Q355" i="1"/>
  <c r="Q354" i="1" s="1"/>
  <c r="P355" i="1"/>
  <c r="P354" i="1" s="1"/>
  <c r="O355" i="1"/>
  <c r="O354" i="1" s="1"/>
  <c r="K355" i="1"/>
  <c r="K354" i="1" s="1"/>
  <c r="J355" i="1"/>
  <c r="J354" i="1" s="1"/>
  <c r="I355" i="1"/>
  <c r="I354" i="1" s="1"/>
  <c r="H355" i="1"/>
  <c r="G355" i="1"/>
  <c r="G354" i="1" s="1"/>
  <c r="F355" i="1"/>
  <c r="N353" i="1"/>
  <c r="T353" i="1" s="1"/>
  <c r="Z353" i="1" s="1"/>
  <c r="AF353" i="1" s="1"/>
  <c r="AJ353" i="1" s="1"/>
  <c r="AP353" i="1" s="1"/>
  <c r="AV353" i="1" s="1"/>
  <c r="BF353" i="1" s="1"/>
  <c r="M353" i="1"/>
  <c r="S353" i="1" s="1"/>
  <c r="Y353" i="1" s="1"/>
  <c r="AE353" i="1" s="1"/>
  <c r="AI353" i="1" s="1"/>
  <c r="AO353" i="1" s="1"/>
  <c r="AU353" i="1" s="1"/>
  <c r="BC353" i="1" s="1"/>
  <c r="L353" i="1"/>
  <c r="R353" i="1" s="1"/>
  <c r="X353" i="1" s="1"/>
  <c r="AD353" i="1" s="1"/>
  <c r="AH353" i="1" s="1"/>
  <c r="AN353" i="1" s="1"/>
  <c r="AT353" i="1" s="1"/>
  <c r="AZ353" i="1" s="1"/>
  <c r="BI352" i="1"/>
  <c r="BI351" i="1" s="1"/>
  <c r="AY352" i="1"/>
  <c r="AY351" i="1" s="1"/>
  <c r="AX352" i="1"/>
  <c r="AX351" i="1" s="1"/>
  <c r="AW352" i="1"/>
  <c r="AW351" i="1" s="1"/>
  <c r="AS352" i="1"/>
  <c r="AS351" i="1" s="1"/>
  <c r="AR352" i="1"/>
  <c r="AR351" i="1" s="1"/>
  <c r="AQ352" i="1"/>
  <c r="AQ351" i="1" s="1"/>
  <c r="AM352" i="1"/>
  <c r="AM351" i="1" s="1"/>
  <c r="AL352" i="1"/>
  <c r="AL351" i="1" s="1"/>
  <c r="AK352" i="1"/>
  <c r="AK351" i="1" s="1"/>
  <c r="AG352" i="1"/>
  <c r="AG351" i="1" s="1"/>
  <c r="AC352" i="1"/>
  <c r="AC351" i="1" s="1"/>
  <c r="AB352" i="1"/>
  <c r="AB351" i="1" s="1"/>
  <c r="AA352" i="1"/>
  <c r="AA351" i="1" s="1"/>
  <c r="W352" i="1"/>
  <c r="W351" i="1" s="1"/>
  <c r="V352" i="1"/>
  <c r="V351" i="1" s="1"/>
  <c r="U352" i="1"/>
  <c r="U351" i="1" s="1"/>
  <c r="Q352" i="1"/>
  <c r="Q351" i="1" s="1"/>
  <c r="P352" i="1"/>
  <c r="P351" i="1" s="1"/>
  <c r="O352" i="1"/>
  <c r="O351" i="1" s="1"/>
  <c r="K352" i="1"/>
  <c r="K351" i="1" s="1"/>
  <c r="J352" i="1"/>
  <c r="J351" i="1" s="1"/>
  <c r="I352" i="1"/>
  <c r="I351" i="1" s="1"/>
  <c r="H352" i="1"/>
  <c r="G352" i="1"/>
  <c r="F352" i="1"/>
  <c r="T350" i="1"/>
  <c r="Z350" i="1" s="1"/>
  <c r="AF350" i="1" s="1"/>
  <c r="AJ350" i="1" s="1"/>
  <c r="AP350" i="1" s="1"/>
  <c r="AV350" i="1" s="1"/>
  <c r="BF350" i="1" s="1"/>
  <c r="BH350" i="1" s="1"/>
  <c r="S350" i="1"/>
  <c r="Y350" i="1" s="1"/>
  <c r="AE350" i="1" s="1"/>
  <c r="AI350" i="1" s="1"/>
  <c r="AO350" i="1" s="1"/>
  <c r="AU350" i="1" s="1"/>
  <c r="BC350" i="1" s="1"/>
  <c r="BE350" i="1" s="1"/>
  <c r="R350" i="1"/>
  <c r="X350" i="1" s="1"/>
  <c r="AD350" i="1" s="1"/>
  <c r="AH350" i="1" s="1"/>
  <c r="AN350" i="1" s="1"/>
  <c r="AT350" i="1" s="1"/>
  <c r="AZ350" i="1" s="1"/>
  <c r="BB350" i="1" s="1"/>
  <c r="BI349" i="1"/>
  <c r="BI348" i="1" s="1"/>
  <c r="AY349" i="1"/>
  <c r="AY348" i="1" s="1"/>
  <c r="AX349" i="1"/>
  <c r="AX348" i="1" s="1"/>
  <c r="AW349" i="1"/>
  <c r="AW348" i="1" s="1"/>
  <c r="AS349" i="1"/>
  <c r="AS348" i="1" s="1"/>
  <c r="AR349" i="1"/>
  <c r="AR348" i="1" s="1"/>
  <c r="AQ349" i="1"/>
  <c r="AQ348" i="1" s="1"/>
  <c r="AM349" i="1"/>
  <c r="AM348" i="1" s="1"/>
  <c r="AL349" i="1"/>
  <c r="AL348" i="1" s="1"/>
  <c r="AK349" i="1"/>
  <c r="AK348" i="1" s="1"/>
  <c r="AG349" i="1"/>
  <c r="AG348" i="1" s="1"/>
  <c r="AC349" i="1"/>
  <c r="AC348" i="1" s="1"/>
  <c r="AB349" i="1"/>
  <c r="AB348" i="1" s="1"/>
  <c r="AA349" i="1"/>
  <c r="AA348" i="1" s="1"/>
  <c r="W349" i="1"/>
  <c r="W348" i="1" s="1"/>
  <c r="V349" i="1"/>
  <c r="V348" i="1" s="1"/>
  <c r="U349" i="1"/>
  <c r="U348" i="1" s="1"/>
  <c r="Q349" i="1"/>
  <c r="T349" i="1" s="1"/>
  <c r="P349" i="1"/>
  <c r="P348" i="1" s="1"/>
  <c r="S348" i="1" s="1"/>
  <c r="O349" i="1"/>
  <c r="O345" i="1"/>
  <c r="N345" i="1"/>
  <c r="T345" i="1" s="1"/>
  <c r="Z345" i="1" s="1"/>
  <c r="AF345" i="1" s="1"/>
  <c r="AJ345" i="1" s="1"/>
  <c r="AP345" i="1" s="1"/>
  <c r="AV345" i="1" s="1"/>
  <c r="BF345" i="1" s="1"/>
  <c r="BH345" i="1" s="1"/>
  <c r="M345" i="1"/>
  <c r="S345" i="1" s="1"/>
  <c r="Y345" i="1" s="1"/>
  <c r="AE345" i="1" s="1"/>
  <c r="AI345" i="1" s="1"/>
  <c r="AO345" i="1" s="1"/>
  <c r="AU345" i="1" s="1"/>
  <c r="BC345" i="1" s="1"/>
  <c r="BE345" i="1" s="1"/>
  <c r="L345" i="1"/>
  <c r="R345" i="1" s="1"/>
  <c r="X345" i="1" s="1"/>
  <c r="AD345" i="1" s="1"/>
  <c r="AH345" i="1" s="1"/>
  <c r="AN345" i="1" s="1"/>
  <c r="AT345" i="1" s="1"/>
  <c r="AZ345" i="1" s="1"/>
  <c r="BB345" i="1" s="1"/>
  <c r="BI344" i="1"/>
  <c r="BI343" i="1" s="1"/>
  <c r="AY344" i="1"/>
  <c r="AY343" i="1" s="1"/>
  <c r="AX344" i="1"/>
  <c r="AX343" i="1" s="1"/>
  <c r="AW344" i="1"/>
  <c r="AW343" i="1" s="1"/>
  <c r="AS344" i="1"/>
  <c r="AS343" i="1" s="1"/>
  <c r="AR344" i="1"/>
  <c r="AR343" i="1" s="1"/>
  <c r="AQ344" i="1"/>
  <c r="AQ343" i="1" s="1"/>
  <c r="AM344" i="1"/>
  <c r="AM343" i="1" s="1"/>
  <c r="AL344" i="1"/>
  <c r="AL343" i="1" s="1"/>
  <c r="AK344" i="1"/>
  <c r="AK343" i="1" s="1"/>
  <c r="AG344" i="1"/>
  <c r="AG343" i="1" s="1"/>
  <c r="AC344" i="1"/>
  <c r="AC343" i="1" s="1"/>
  <c r="AB344" i="1"/>
  <c r="AB343" i="1" s="1"/>
  <c r="AA344" i="1"/>
  <c r="AA343" i="1" s="1"/>
  <c r="W344" i="1"/>
  <c r="W343" i="1" s="1"/>
  <c r="V344" i="1"/>
  <c r="V343" i="1" s="1"/>
  <c r="U344" i="1"/>
  <c r="U343" i="1" s="1"/>
  <c r="Q344" i="1"/>
  <c r="Q343" i="1" s="1"/>
  <c r="P344" i="1"/>
  <c r="P343" i="1" s="1"/>
  <c r="O344" i="1"/>
  <c r="O343" i="1" s="1"/>
  <c r="K344" i="1"/>
  <c r="J344" i="1"/>
  <c r="I344" i="1"/>
  <c r="I343" i="1" s="1"/>
  <c r="N342" i="1"/>
  <c r="T342" i="1" s="1"/>
  <c r="Z342" i="1" s="1"/>
  <c r="AF342" i="1" s="1"/>
  <c r="AJ342" i="1" s="1"/>
  <c r="AP342" i="1" s="1"/>
  <c r="AV342" i="1" s="1"/>
  <c r="BF342" i="1" s="1"/>
  <c r="M342" i="1"/>
  <c r="S342" i="1" s="1"/>
  <c r="Y342" i="1" s="1"/>
  <c r="AE342" i="1" s="1"/>
  <c r="AI342" i="1" s="1"/>
  <c r="AO342" i="1" s="1"/>
  <c r="AU342" i="1" s="1"/>
  <c r="BC342" i="1" s="1"/>
  <c r="L342" i="1"/>
  <c r="R342" i="1" s="1"/>
  <c r="X342" i="1" s="1"/>
  <c r="AD342" i="1" s="1"/>
  <c r="AH342" i="1" s="1"/>
  <c r="AN342" i="1" s="1"/>
  <c r="AT342" i="1" s="1"/>
  <c r="AZ342" i="1" s="1"/>
  <c r="BI341" i="1"/>
  <c r="BI340" i="1" s="1"/>
  <c r="AY341" i="1"/>
  <c r="AY340" i="1" s="1"/>
  <c r="AX341" i="1"/>
  <c r="AX340" i="1" s="1"/>
  <c r="AW341" i="1"/>
  <c r="AS341" i="1"/>
  <c r="AR341" i="1"/>
  <c r="AR340" i="1" s="1"/>
  <c r="AQ341" i="1"/>
  <c r="AQ340" i="1" s="1"/>
  <c r="AM341" i="1"/>
  <c r="AM340" i="1" s="1"/>
  <c r="AL341" i="1"/>
  <c r="AL340" i="1" s="1"/>
  <c r="AK341" i="1"/>
  <c r="AK340" i="1" s="1"/>
  <c r="AG341" i="1"/>
  <c r="AG340" i="1" s="1"/>
  <c r="AC341" i="1"/>
  <c r="AC340" i="1" s="1"/>
  <c r="AB341" i="1"/>
  <c r="AB340" i="1" s="1"/>
  <c r="AA341" i="1"/>
  <c r="AA340" i="1" s="1"/>
  <c r="W341" i="1"/>
  <c r="W340" i="1" s="1"/>
  <c r="V341" i="1"/>
  <c r="V340" i="1" s="1"/>
  <c r="U341" i="1"/>
  <c r="U340" i="1" s="1"/>
  <c r="Q341" i="1"/>
  <c r="Q340" i="1" s="1"/>
  <c r="P341" i="1"/>
  <c r="P340" i="1" s="1"/>
  <c r="O341" i="1"/>
  <c r="O340" i="1" s="1"/>
  <c r="K341" i="1"/>
  <c r="K340" i="1" s="1"/>
  <c r="J341" i="1"/>
  <c r="I341" i="1"/>
  <c r="L341" i="1" s="1"/>
  <c r="AW340" i="1"/>
  <c r="AS340" i="1"/>
  <c r="N336" i="1"/>
  <c r="T336" i="1" s="1"/>
  <c r="Z336" i="1" s="1"/>
  <c r="AF336" i="1" s="1"/>
  <c r="AJ336" i="1" s="1"/>
  <c r="AP336" i="1" s="1"/>
  <c r="AV336" i="1" s="1"/>
  <c r="BF336" i="1" s="1"/>
  <c r="BH336" i="1" s="1"/>
  <c r="M336" i="1"/>
  <c r="S336" i="1" s="1"/>
  <c r="Y336" i="1" s="1"/>
  <c r="AE336" i="1" s="1"/>
  <c r="AI336" i="1" s="1"/>
  <c r="AO336" i="1" s="1"/>
  <c r="AU336" i="1" s="1"/>
  <c r="BC336" i="1" s="1"/>
  <c r="BE336" i="1" s="1"/>
  <c r="L336" i="1"/>
  <c r="R336" i="1" s="1"/>
  <c r="X336" i="1" s="1"/>
  <c r="AD336" i="1" s="1"/>
  <c r="AH336" i="1" s="1"/>
  <c r="AN336" i="1" s="1"/>
  <c r="AT336" i="1" s="1"/>
  <c r="AZ336" i="1" s="1"/>
  <c r="BB336" i="1" s="1"/>
  <c r="BI335" i="1"/>
  <c r="AY335" i="1"/>
  <c r="AX335" i="1"/>
  <c r="AW335" i="1"/>
  <c r="AS335" i="1"/>
  <c r="AR335" i="1"/>
  <c r="AQ335" i="1"/>
  <c r="AM335" i="1"/>
  <c r="AL335" i="1"/>
  <c r="AK335" i="1"/>
  <c r="AG335" i="1"/>
  <c r="AC335" i="1"/>
  <c r="AB335" i="1"/>
  <c r="AA335" i="1"/>
  <c r="W335" i="1"/>
  <c r="V335" i="1"/>
  <c r="U335" i="1"/>
  <c r="Q335" i="1"/>
  <c r="P335" i="1"/>
  <c r="O335" i="1"/>
  <c r="K335" i="1"/>
  <c r="J335" i="1"/>
  <c r="I335" i="1"/>
  <c r="H335" i="1"/>
  <c r="G335" i="1"/>
  <c r="F335" i="1"/>
  <c r="O334" i="1"/>
  <c r="N334" i="1"/>
  <c r="T334" i="1" s="1"/>
  <c r="Z334" i="1" s="1"/>
  <c r="AF334" i="1" s="1"/>
  <c r="AJ334" i="1" s="1"/>
  <c r="AP334" i="1" s="1"/>
  <c r="AV334" i="1" s="1"/>
  <c r="BF334" i="1" s="1"/>
  <c r="BH334" i="1" s="1"/>
  <c r="M334" i="1"/>
  <c r="S334" i="1" s="1"/>
  <c r="Y334" i="1" s="1"/>
  <c r="AE334" i="1" s="1"/>
  <c r="AI334" i="1" s="1"/>
  <c r="AO334" i="1" s="1"/>
  <c r="AU334" i="1" s="1"/>
  <c r="BC334" i="1" s="1"/>
  <c r="BE334" i="1" s="1"/>
  <c r="L334" i="1"/>
  <c r="R334" i="1" s="1"/>
  <c r="X334" i="1" s="1"/>
  <c r="AD334" i="1" s="1"/>
  <c r="AH334" i="1" s="1"/>
  <c r="AN334" i="1" s="1"/>
  <c r="AT334" i="1" s="1"/>
  <c r="AZ334" i="1" s="1"/>
  <c r="BB334" i="1" s="1"/>
  <c r="BI333" i="1"/>
  <c r="AY333" i="1"/>
  <c r="AX333" i="1"/>
  <c r="AW333" i="1"/>
  <c r="AS333" i="1"/>
  <c r="AR333" i="1"/>
  <c r="AQ333" i="1"/>
  <c r="AM333" i="1"/>
  <c r="AL333" i="1"/>
  <c r="AK333" i="1"/>
  <c r="AG333" i="1"/>
  <c r="AC333" i="1"/>
  <c r="AB333" i="1"/>
  <c r="AA333" i="1"/>
  <c r="W333" i="1"/>
  <c r="V333" i="1"/>
  <c r="U333" i="1"/>
  <c r="Q333" i="1"/>
  <c r="P333" i="1"/>
  <c r="O333" i="1"/>
  <c r="K333" i="1"/>
  <c r="J333" i="1"/>
  <c r="I333" i="1"/>
  <c r="H333" i="1"/>
  <c r="G333" i="1"/>
  <c r="F333" i="1"/>
  <c r="N332" i="1"/>
  <c r="T332" i="1" s="1"/>
  <c r="Z332" i="1" s="1"/>
  <c r="AF332" i="1" s="1"/>
  <c r="AJ332" i="1" s="1"/>
  <c r="AP332" i="1" s="1"/>
  <c r="AV332" i="1" s="1"/>
  <c r="BF332" i="1" s="1"/>
  <c r="BH332" i="1" s="1"/>
  <c r="M332" i="1"/>
  <c r="S332" i="1" s="1"/>
  <c r="Y332" i="1" s="1"/>
  <c r="AE332" i="1" s="1"/>
  <c r="AI332" i="1" s="1"/>
  <c r="AO332" i="1" s="1"/>
  <c r="AU332" i="1" s="1"/>
  <c r="BC332" i="1" s="1"/>
  <c r="BE332" i="1" s="1"/>
  <c r="L332" i="1"/>
  <c r="R332" i="1" s="1"/>
  <c r="X332" i="1" s="1"/>
  <c r="AD332" i="1" s="1"/>
  <c r="AH332" i="1" s="1"/>
  <c r="AN332" i="1" s="1"/>
  <c r="AT332" i="1" s="1"/>
  <c r="AZ332" i="1" s="1"/>
  <c r="BB332" i="1" s="1"/>
  <c r="BI331" i="1"/>
  <c r="AY331" i="1"/>
  <c r="AX331" i="1"/>
  <c r="AW331" i="1"/>
  <c r="AS331" i="1"/>
  <c r="AR331" i="1"/>
  <c r="AQ331" i="1"/>
  <c r="AM331" i="1"/>
  <c r="AL331" i="1"/>
  <c r="AK331" i="1"/>
  <c r="AG331" i="1"/>
  <c r="AC331" i="1"/>
  <c r="AB331" i="1"/>
  <c r="AA331" i="1"/>
  <c r="W331" i="1"/>
  <c r="V331" i="1"/>
  <c r="U331" i="1"/>
  <c r="Q331" i="1"/>
  <c r="P331" i="1"/>
  <c r="O331" i="1"/>
  <c r="K331" i="1"/>
  <c r="J331" i="1"/>
  <c r="I331" i="1"/>
  <c r="H331" i="1"/>
  <c r="G331" i="1"/>
  <c r="F331" i="1"/>
  <c r="N329" i="1"/>
  <c r="T329" i="1" s="1"/>
  <c r="Z329" i="1" s="1"/>
  <c r="AF329" i="1" s="1"/>
  <c r="AJ329" i="1" s="1"/>
  <c r="AP329" i="1" s="1"/>
  <c r="AV329" i="1" s="1"/>
  <c r="BF329" i="1" s="1"/>
  <c r="BH329" i="1" s="1"/>
  <c r="M329" i="1"/>
  <c r="S329" i="1" s="1"/>
  <c r="Y329" i="1" s="1"/>
  <c r="AE329" i="1" s="1"/>
  <c r="AI329" i="1" s="1"/>
  <c r="AO329" i="1" s="1"/>
  <c r="AU329" i="1" s="1"/>
  <c r="BC329" i="1" s="1"/>
  <c r="BE329" i="1" s="1"/>
  <c r="L329" i="1"/>
  <c r="R329" i="1" s="1"/>
  <c r="X329" i="1" s="1"/>
  <c r="AD329" i="1" s="1"/>
  <c r="AH329" i="1" s="1"/>
  <c r="AN329" i="1" s="1"/>
  <c r="AT329" i="1" s="1"/>
  <c r="AZ329" i="1" s="1"/>
  <c r="BB329" i="1" s="1"/>
  <c r="BI328" i="1"/>
  <c r="AY328" i="1"/>
  <c r="AX328" i="1"/>
  <c r="AW328" i="1"/>
  <c r="AS328" i="1"/>
  <c r="AR328" i="1"/>
  <c r="AQ328" i="1"/>
  <c r="AM328" i="1"/>
  <c r="AL328" i="1"/>
  <c r="AK328" i="1"/>
  <c r="AG328" i="1"/>
  <c r="AC328" i="1"/>
  <c r="AB328" i="1"/>
  <c r="AA328" i="1"/>
  <c r="W328" i="1"/>
  <c r="V328" i="1"/>
  <c r="U328" i="1"/>
  <c r="Q328" i="1"/>
  <c r="P328" i="1"/>
  <c r="O328" i="1"/>
  <c r="K328" i="1"/>
  <c r="J328" i="1"/>
  <c r="I328" i="1"/>
  <c r="H328" i="1"/>
  <c r="G328" i="1"/>
  <c r="F328" i="1"/>
  <c r="N327" i="1"/>
  <c r="T327" i="1" s="1"/>
  <c r="Z327" i="1" s="1"/>
  <c r="AF327" i="1" s="1"/>
  <c r="AJ327" i="1" s="1"/>
  <c r="AP327" i="1" s="1"/>
  <c r="AV327" i="1" s="1"/>
  <c r="BF327" i="1" s="1"/>
  <c r="BH327" i="1" s="1"/>
  <c r="M327" i="1"/>
  <c r="S327" i="1" s="1"/>
  <c r="Y327" i="1" s="1"/>
  <c r="AE327" i="1" s="1"/>
  <c r="AI327" i="1" s="1"/>
  <c r="AO327" i="1" s="1"/>
  <c r="AU327" i="1" s="1"/>
  <c r="BC327" i="1" s="1"/>
  <c r="BE327" i="1" s="1"/>
  <c r="L327" i="1"/>
  <c r="R327" i="1" s="1"/>
  <c r="X327" i="1" s="1"/>
  <c r="AD327" i="1" s="1"/>
  <c r="AH327" i="1" s="1"/>
  <c r="AN327" i="1" s="1"/>
  <c r="AT327" i="1" s="1"/>
  <c r="AZ327" i="1" s="1"/>
  <c r="BB327" i="1" s="1"/>
  <c r="BI326" i="1"/>
  <c r="AY326" i="1"/>
  <c r="AX326" i="1"/>
  <c r="AW326" i="1"/>
  <c r="AS326" i="1"/>
  <c r="AR326" i="1"/>
  <c r="AQ326" i="1"/>
  <c r="AM326" i="1"/>
  <c r="AL326" i="1"/>
  <c r="AK326" i="1"/>
  <c r="AG326" i="1"/>
  <c r="AC326" i="1"/>
  <c r="AB326" i="1"/>
  <c r="AA326" i="1"/>
  <c r="W326" i="1"/>
  <c r="V326" i="1"/>
  <c r="U326" i="1"/>
  <c r="Q326" i="1"/>
  <c r="P326" i="1"/>
  <c r="O326" i="1"/>
  <c r="K326" i="1"/>
  <c r="J326" i="1"/>
  <c r="I326" i="1"/>
  <c r="H326" i="1"/>
  <c r="G326" i="1"/>
  <c r="F326" i="1"/>
  <c r="AK323" i="1"/>
  <c r="AK322" i="1" s="1"/>
  <c r="AK321" i="1" s="1"/>
  <c r="AA323" i="1"/>
  <c r="AA322" i="1" s="1"/>
  <c r="AA321" i="1" s="1"/>
  <c r="N323" i="1"/>
  <c r="T323" i="1" s="1"/>
  <c r="Z323" i="1" s="1"/>
  <c r="AF323" i="1" s="1"/>
  <c r="AJ323" i="1" s="1"/>
  <c r="AP323" i="1" s="1"/>
  <c r="AV323" i="1" s="1"/>
  <c r="BF323" i="1" s="1"/>
  <c r="BH323" i="1" s="1"/>
  <c r="M323" i="1"/>
  <c r="S323" i="1" s="1"/>
  <c r="Y323" i="1" s="1"/>
  <c r="AE323" i="1" s="1"/>
  <c r="AI323" i="1" s="1"/>
  <c r="AO323" i="1" s="1"/>
  <c r="AU323" i="1" s="1"/>
  <c r="BC323" i="1" s="1"/>
  <c r="BE323" i="1" s="1"/>
  <c r="L323" i="1"/>
  <c r="R323" i="1" s="1"/>
  <c r="X323" i="1" s="1"/>
  <c r="BI322" i="1"/>
  <c r="BI321" i="1" s="1"/>
  <c r="AY322" i="1"/>
  <c r="AY321" i="1" s="1"/>
  <c r="AX322" i="1"/>
  <c r="AX321" i="1" s="1"/>
  <c r="AW322" i="1"/>
  <c r="AW321" i="1" s="1"/>
  <c r="AS322" i="1"/>
  <c r="AS321" i="1" s="1"/>
  <c r="AR322" i="1"/>
  <c r="AR321" i="1" s="1"/>
  <c r="AQ322" i="1"/>
  <c r="AQ321" i="1" s="1"/>
  <c r="AM322" i="1"/>
  <c r="AM321" i="1" s="1"/>
  <c r="AL322" i="1"/>
  <c r="AL321" i="1" s="1"/>
  <c r="AG322" i="1"/>
  <c r="AG321" i="1" s="1"/>
  <c r="AC322" i="1"/>
  <c r="AC321" i="1" s="1"/>
  <c r="AB322" i="1"/>
  <c r="AB321" i="1" s="1"/>
  <c r="W322" i="1"/>
  <c r="W321" i="1" s="1"/>
  <c r="V322" i="1"/>
  <c r="V321" i="1" s="1"/>
  <c r="U322" i="1"/>
  <c r="U321" i="1" s="1"/>
  <c r="Q322" i="1"/>
  <c r="Q321" i="1" s="1"/>
  <c r="P322" i="1"/>
  <c r="P321" i="1" s="1"/>
  <c r="O322" i="1"/>
  <c r="O321" i="1" s="1"/>
  <c r="K322" i="1"/>
  <c r="K321" i="1" s="1"/>
  <c r="J322" i="1"/>
  <c r="I322" i="1"/>
  <c r="I321" i="1" s="1"/>
  <c r="H322" i="1"/>
  <c r="G322" i="1"/>
  <c r="G321" i="1" s="1"/>
  <c r="F322" i="1"/>
  <c r="F321" i="1" s="1"/>
  <c r="O320" i="1"/>
  <c r="N320" i="1"/>
  <c r="T320" i="1" s="1"/>
  <c r="Z320" i="1" s="1"/>
  <c r="AF320" i="1" s="1"/>
  <c r="AJ320" i="1" s="1"/>
  <c r="AP320" i="1" s="1"/>
  <c r="AV320" i="1" s="1"/>
  <c r="BF320" i="1" s="1"/>
  <c r="BH320" i="1" s="1"/>
  <c r="M320" i="1"/>
  <c r="S320" i="1" s="1"/>
  <c r="Y320" i="1" s="1"/>
  <c r="AE320" i="1" s="1"/>
  <c r="AI320" i="1" s="1"/>
  <c r="AO320" i="1" s="1"/>
  <c r="AU320" i="1" s="1"/>
  <c r="BC320" i="1" s="1"/>
  <c r="BE320" i="1" s="1"/>
  <c r="L320" i="1"/>
  <c r="BI319" i="1"/>
  <c r="BI318" i="1" s="1"/>
  <c r="AY319" i="1"/>
  <c r="AY318" i="1" s="1"/>
  <c r="AX319" i="1"/>
  <c r="AX318" i="1" s="1"/>
  <c r="AW319" i="1"/>
  <c r="AW318" i="1" s="1"/>
  <c r="AS319" i="1"/>
  <c r="AS318" i="1" s="1"/>
  <c r="AR319" i="1"/>
  <c r="AR318" i="1" s="1"/>
  <c r="AQ319" i="1"/>
  <c r="AQ318" i="1" s="1"/>
  <c r="AM319" i="1"/>
  <c r="AM318" i="1" s="1"/>
  <c r="AL319" i="1"/>
  <c r="AL318" i="1" s="1"/>
  <c r="AK319" i="1"/>
  <c r="AK318" i="1" s="1"/>
  <c r="AG319" i="1"/>
  <c r="AG318" i="1" s="1"/>
  <c r="AC319" i="1"/>
  <c r="AC318" i="1" s="1"/>
  <c r="AB319" i="1"/>
  <c r="AB318" i="1" s="1"/>
  <c r="AA319" i="1"/>
  <c r="AA318" i="1" s="1"/>
  <c r="W319" i="1"/>
  <c r="W318" i="1" s="1"/>
  <c r="V319" i="1"/>
  <c r="V318" i="1" s="1"/>
  <c r="U319" i="1"/>
  <c r="U318" i="1" s="1"/>
  <c r="Q319" i="1"/>
  <c r="Q318" i="1" s="1"/>
  <c r="P319" i="1"/>
  <c r="P318" i="1" s="1"/>
  <c r="O319" i="1"/>
  <c r="O318" i="1" s="1"/>
  <c r="K319" i="1"/>
  <c r="K318" i="1" s="1"/>
  <c r="J319" i="1"/>
  <c r="J318" i="1" s="1"/>
  <c r="I319" i="1"/>
  <c r="I318" i="1" s="1"/>
  <c r="H319" i="1"/>
  <c r="H318" i="1" s="1"/>
  <c r="G319" i="1"/>
  <c r="F319" i="1"/>
  <c r="N317" i="1"/>
  <c r="T317" i="1" s="1"/>
  <c r="Z317" i="1" s="1"/>
  <c r="AF317" i="1" s="1"/>
  <c r="AJ317" i="1" s="1"/>
  <c r="AP317" i="1" s="1"/>
  <c r="AV317" i="1" s="1"/>
  <c r="BF317" i="1" s="1"/>
  <c r="BH317" i="1" s="1"/>
  <c r="M317" i="1"/>
  <c r="S317" i="1" s="1"/>
  <c r="Y317" i="1" s="1"/>
  <c r="AE317" i="1" s="1"/>
  <c r="AI317" i="1" s="1"/>
  <c r="AO317" i="1" s="1"/>
  <c r="AU317" i="1" s="1"/>
  <c r="BC317" i="1" s="1"/>
  <c r="BE317" i="1" s="1"/>
  <c r="L317" i="1"/>
  <c r="R317" i="1" s="1"/>
  <c r="X317" i="1" s="1"/>
  <c r="AD317" i="1" s="1"/>
  <c r="AH317" i="1" s="1"/>
  <c r="AN317" i="1" s="1"/>
  <c r="AT317" i="1" s="1"/>
  <c r="AZ317" i="1" s="1"/>
  <c r="BB317" i="1" s="1"/>
  <c r="BI316" i="1"/>
  <c r="AY316" i="1"/>
  <c r="AX316" i="1"/>
  <c r="AW316" i="1"/>
  <c r="AS316" i="1"/>
  <c r="AR316" i="1"/>
  <c r="AQ316" i="1"/>
  <c r="AM316" i="1"/>
  <c r="AL316" i="1"/>
  <c r="AK316" i="1"/>
  <c r="AG316" i="1"/>
  <c r="AC316" i="1"/>
  <c r="AB316" i="1"/>
  <c r="AA316" i="1"/>
  <c r="W316" i="1"/>
  <c r="V316" i="1"/>
  <c r="U316" i="1"/>
  <c r="Q316" i="1"/>
  <c r="P316" i="1"/>
  <c r="O316" i="1"/>
  <c r="K316" i="1"/>
  <c r="J316" i="1"/>
  <c r="I316" i="1"/>
  <c r="H316" i="1"/>
  <c r="G316" i="1"/>
  <c r="F316" i="1"/>
  <c r="N315" i="1"/>
  <c r="T315" i="1" s="1"/>
  <c r="Z315" i="1" s="1"/>
  <c r="AF315" i="1" s="1"/>
  <c r="AJ315" i="1" s="1"/>
  <c r="AP315" i="1" s="1"/>
  <c r="AV315" i="1" s="1"/>
  <c r="BF315" i="1" s="1"/>
  <c r="BH315" i="1" s="1"/>
  <c r="M315" i="1"/>
  <c r="S315" i="1" s="1"/>
  <c r="Y315" i="1" s="1"/>
  <c r="AE315" i="1" s="1"/>
  <c r="AI315" i="1" s="1"/>
  <c r="AO315" i="1" s="1"/>
  <c r="AU315" i="1" s="1"/>
  <c r="BC315" i="1" s="1"/>
  <c r="BE315" i="1" s="1"/>
  <c r="L315" i="1"/>
  <c r="R315" i="1" s="1"/>
  <c r="X315" i="1" s="1"/>
  <c r="AD315" i="1" s="1"/>
  <c r="AH315" i="1" s="1"/>
  <c r="AN315" i="1" s="1"/>
  <c r="AT315" i="1" s="1"/>
  <c r="AZ315" i="1" s="1"/>
  <c r="BB315" i="1" s="1"/>
  <c r="BI314" i="1"/>
  <c r="AY314" i="1"/>
  <c r="AX314" i="1"/>
  <c r="AW314" i="1"/>
  <c r="AS314" i="1"/>
  <c r="AR314" i="1"/>
  <c r="AQ314" i="1"/>
  <c r="AM314" i="1"/>
  <c r="AL314" i="1"/>
  <c r="AK314" i="1"/>
  <c r="AG314" i="1"/>
  <c r="AC314" i="1"/>
  <c r="AB314" i="1"/>
  <c r="AA314" i="1"/>
  <c r="W314" i="1"/>
  <c r="V314" i="1"/>
  <c r="U314" i="1"/>
  <c r="Q314" i="1"/>
  <c r="P314" i="1"/>
  <c r="O314" i="1"/>
  <c r="K314" i="1"/>
  <c r="J314" i="1"/>
  <c r="I314" i="1"/>
  <c r="H314" i="1"/>
  <c r="G314" i="1"/>
  <c r="F314" i="1"/>
  <c r="N309" i="1"/>
  <c r="T309" i="1" s="1"/>
  <c r="Z309" i="1" s="1"/>
  <c r="AF309" i="1" s="1"/>
  <c r="AJ309" i="1" s="1"/>
  <c r="AP309" i="1" s="1"/>
  <c r="AV309" i="1" s="1"/>
  <c r="BF309" i="1" s="1"/>
  <c r="BH309" i="1" s="1"/>
  <c r="M309" i="1"/>
  <c r="S309" i="1" s="1"/>
  <c r="Y309" i="1" s="1"/>
  <c r="AE309" i="1" s="1"/>
  <c r="AI309" i="1" s="1"/>
  <c r="AO309" i="1" s="1"/>
  <c r="AU309" i="1" s="1"/>
  <c r="BC309" i="1" s="1"/>
  <c r="BE309" i="1" s="1"/>
  <c r="L309" i="1"/>
  <c r="R309" i="1" s="1"/>
  <c r="X309" i="1" s="1"/>
  <c r="AD309" i="1" s="1"/>
  <c r="AH309" i="1" s="1"/>
  <c r="AN309" i="1" s="1"/>
  <c r="AT309" i="1" s="1"/>
  <c r="AZ309" i="1" s="1"/>
  <c r="BB309" i="1" s="1"/>
  <c r="BI308" i="1"/>
  <c r="AY308" i="1"/>
  <c r="AX308" i="1"/>
  <c r="AW308" i="1"/>
  <c r="AS308" i="1"/>
  <c r="AR308" i="1"/>
  <c r="AQ308" i="1"/>
  <c r="AM308" i="1"/>
  <c r="AL308" i="1"/>
  <c r="AK308" i="1"/>
  <c r="AG308" i="1"/>
  <c r="AC308" i="1"/>
  <c r="AB308" i="1"/>
  <c r="AA308" i="1"/>
  <c r="W308" i="1"/>
  <c r="V308" i="1"/>
  <c r="U308" i="1"/>
  <c r="Q308" i="1"/>
  <c r="P308" i="1"/>
  <c r="O308" i="1"/>
  <c r="K308" i="1"/>
  <c r="J308" i="1"/>
  <c r="I308" i="1"/>
  <c r="H308" i="1"/>
  <c r="G308" i="1"/>
  <c r="F308" i="1"/>
  <c r="N307" i="1"/>
  <c r="T307" i="1" s="1"/>
  <c r="Z307" i="1" s="1"/>
  <c r="AF307" i="1" s="1"/>
  <c r="AJ307" i="1" s="1"/>
  <c r="AP307" i="1" s="1"/>
  <c r="AV307" i="1" s="1"/>
  <c r="BF307" i="1" s="1"/>
  <c r="BH307" i="1" s="1"/>
  <c r="M307" i="1"/>
  <c r="S307" i="1" s="1"/>
  <c r="Y307" i="1" s="1"/>
  <c r="AE307" i="1" s="1"/>
  <c r="AI307" i="1" s="1"/>
  <c r="AO307" i="1" s="1"/>
  <c r="AU307" i="1" s="1"/>
  <c r="BC307" i="1" s="1"/>
  <c r="BE307" i="1" s="1"/>
  <c r="L307" i="1"/>
  <c r="R307" i="1" s="1"/>
  <c r="X307" i="1" s="1"/>
  <c r="AD307" i="1" s="1"/>
  <c r="AH307" i="1" s="1"/>
  <c r="AN307" i="1" s="1"/>
  <c r="AT307" i="1" s="1"/>
  <c r="AZ307" i="1" s="1"/>
  <c r="BB307" i="1" s="1"/>
  <c r="BI306" i="1"/>
  <c r="AY306" i="1"/>
  <c r="AX306" i="1"/>
  <c r="AW306" i="1"/>
  <c r="AS306" i="1"/>
  <c r="AR306" i="1"/>
  <c r="AQ306" i="1"/>
  <c r="AM306" i="1"/>
  <c r="AL306" i="1"/>
  <c r="AK306" i="1"/>
  <c r="AG306" i="1"/>
  <c r="AC306" i="1"/>
  <c r="AB306" i="1"/>
  <c r="AA306" i="1"/>
  <c r="W306" i="1"/>
  <c r="V306" i="1"/>
  <c r="U306" i="1"/>
  <c r="Q306" i="1"/>
  <c r="P306" i="1"/>
  <c r="O306" i="1"/>
  <c r="K306" i="1"/>
  <c r="J306" i="1"/>
  <c r="I306" i="1"/>
  <c r="H306" i="1"/>
  <c r="G306" i="1"/>
  <c r="F306" i="1"/>
  <c r="N304" i="1"/>
  <c r="T304" i="1" s="1"/>
  <c r="Z304" i="1" s="1"/>
  <c r="AF304" i="1" s="1"/>
  <c r="AJ304" i="1" s="1"/>
  <c r="AP304" i="1" s="1"/>
  <c r="AV304" i="1" s="1"/>
  <c r="BF304" i="1" s="1"/>
  <c r="BH304" i="1" s="1"/>
  <c r="M304" i="1"/>
  <c r="S304" i="1" s="1"/>
  <c r="Y304" i="1" s="1"/>
  <c r="AE304" i="1" s="1"/>
  <c r="AI304" i="1" s="1"/>
  <c r="AO304" i="1" s="1"/>
  <c r="AU304" i="1" s="1"/>
  <c r="BC304" i="1" s="1"/>
  <c r="BE304" i="1" s="1"/>
  <c r="L304" i="1"/>
  <c r="R304" i="1" s="1"/>
  <c r="X304" i="1" s="1"/>
  <c r="AD304" i="1" s="1"/>
  <c r="AH304" i="1" s="1"/>
  <c r="AN304" i="1" s="1"/>
  <c r="AT304" i="1" s="1"/>
  <c r="AZ304" i="1" s="1"/>
  <c r="BB304" i="1" s="1"/>
  <c r="BI303" i="1"/>
  <c r="AY303" i="1"/>
  <c r="AX303" i="1"/>
  <c r="AW303" i="1"/>
  <c r="AS303" i="1"/>
  <c r="AR303" i="1"/>
  <c r="AQ303" i="1"/>
  <c r="AM303" i="1"/>
  <c r="AL303" i="1"/>
  <c r="AK303" i="1"/>
  <c r="AG303" i="1"/>
  <c r="AC303" i="1"/>
  <c r="AB303" i="1"/>
  <c r="AA303" i="1"/>
  <c r="W303" i="1"/>
  <c r="V303" i="1"/>
  <c r="U303" i="1"/>
  <c r="Q303" i="1"/>
  <c r="P303" i="1"/>
  <c r="O303" i="1"/>
  <c r="K303" i="1"/>
  <c r="J303" i="1"/>
  <c r="I303" i="1"/>
  <c r="H303" i="1"/>
  <c r="G303" i="1"/>
  <c r="F303" i="1"/>
  <c r="N302" i="1"/>
  <c r="T302" i="1" s="1"/>
  <c r="Z302" i="1" s="1"/>
  <c r="AF302" i="1" s="1"/>
  <c r="AJ302" i="1" s="1"/>
  <c r="AP302" i="1" s="1"/>
  <c r="AV302" i="1" s="1"/>
  <c r="BF302" i="1" s="1"/>
  <c r="BH302" i="1" s="1"/>
  <c r="M302" i="1"/>
  <c r="S302" i="1" s="1"/>
  <c r="Y302" i="1" s="1"/>
  <c r="AE302" i="1" s="1"/>
  <c r="AI302" i="1" s="1"/>
  <c r="AO302" i="1" s="1"/>
  <c r="AU302" i="1" s="1"/>
  <c r="BC302" i="1" s="1"/>
  <c r="BE302" i="1" s="1"/>
  <c r="L302" i="1"/>
  <c r="R302" i="1" s="1"/>
  <c r="X302" i="1" s="1"/>
  <c r="AD302" i="1" s="1"/>
  <c r="AH302" i="1" s="1"/>
  <c r="AN302" i="1" s="1"/>
  <c r="AT302" i="1" s="1"/>
  <c r="AZ302" i="1" s="1"/>
  <c r="BB302" i="1" s="1"/>
  <c r="BI301" i="1"/>
  <c r="AY301" i="1"/>
  <c r="AX301" i="1"/>
  <c r="AW301" i="1"/>
  <c r="AS301" i="1"/>
  <c r="AR301" i="1"/>
  <c r="AQ301" i="1"/>
  <c r="AM301" i="1"/>
  <c r="AL301" i="1"/>
  <c r="AK301" i="1"/>
  <c r="AG301" i="1"/>
  <c r="AC301" i="1"/>
  <c r="AB301" i="1"/>
  <c r="AA301" i="1"/>
  <c r="W301" i="1"/>
  <c r="V301" i="1"/>
  <c r="U301" i="1"/>
  <c r="Q301" i="1"/>
  <c r="P301" i="1"/>
  <c r="O301" i="1"/>
  <c r="K301" i="1"/>
  <c r="J301" i="1"/>
  <c r="I301" i="1"/>
  <c r="H301" i="1"/>
  <c r="G301" i="1"/>
  <c r="F301" i="1"/>
  <c r="N298" i="1"/>
  <c r="T298" i="1" s="1"/>
  <c r="Z298" i="1" s="1"/>
  <c r="AF298" i="1" s="1"/>
  <c r="AJ298" i="1" s="1"/>
  <c r="AP298" i="1" s="1"/>
  <c r="AV298" i="1" s="1"/>
  <c r="BF298" i="1" s="1"/>
  <c r="BH298" i="1" s="1"/>
  <c r="M298" i="1"/>
  <c r="S298" i="1" s="1"/>
  <c r="Y298" i="1" s="1"/>
  <c r="AE298" i="1" s="1"/>
  <c r="AI298" i="1" s="1"/>
  <c r="AO298" i="1" s="1"/>
  <c r="AU298" i="1" s="1"/>
  <c r="BC298" i="1" s="1"/>
  <c r="BE298" i="1" s="1"/>
  <c r="L298" i="1"/>
  <c r="R298" i="1" s="1"/>
  <c r="X298" i="1" s="1"/>
  <c r="AD298" i="1" s="1"/>
  <c r="AH298" i="1" s="1"/>
  <c r="AN298" i="1" s="1"/>
  <c r="AT298" i="1" s="1"/>
  <c r="AZ298" i="1" s="1"/>
  <c r="BB298" i="1" s="1"/>
  <c r="BI297" i="1"/>
  <c r="BI296" i="1" s="1"/>
  <c r="AY297" i="1"/>
  <c r="AY296" i="1" s="1"/>
  <c r="AX297" i="1"/>
  <c r="AX296" i="1" s="1"/>
  <c r="AW297" i="1"/>
  <c r="AW296" i="1" s="1"/>
  <c r="AS297" i="1"/>
  <c r="AS296" i="1" s="1"/>
  <c r="AR297" i="1"/>
  <c r="AR296" i="1" s="1"/>
  <c r="AQ297" i="1"/>
  <c r="AQ296" i="1" s="1"/>
  <c r="AM297" i="1"/>
  <c r="AM296" i="1" s="1"/>
  <c r="AL297" i="1"/>
  <c r="AL296" i="1" s="1"/>
  <c r="AK297" i="1"/>
  <c r="AK296" i="1" s="1"/>
  <c r="AG297" i="1"/>
  <c r="AG296" i="1" s="1"/>
  <c r="AC297" i="1"/>
  <c r="AC296" i="1" s="1"/>
  <c r="AB297" i="1"/>
  <c r="AB296" i="1" s="1"/>
  <c r="AA297" i="1"/>
  <c r="AA296" i="1" s="1"/>
  <c r="W297" i="1"/>
  <c r="W296" i="1" s="1"/>
  <c r="V297" i="1"/>
  <c r="V296" i="1" s="1"/>
  <c r="U297" i="1"/>
  <c r="U296" i="1" s="1"/>
  <c r="Q297" i="1"/>
  <c r="Q296" i="1" s="1"/>
  <c r="P297" i="1"/>
  <c r="P296" i="1" s="1"/>
  <c r="O297" i="1"/>
  <c r="O296" i="1" s="1"/>
  <c r="K297" i="1"/>
  <c r="K296" i="1" s="1"/>
  <c r="J297" i="1"/>
  <c r="J296" i="1" s="1"/>
  <c r="I297" i="1"/>
  <c r="I296" i="1" s="1"/>
  <c r="H297" i="1"/>
  <c r="G297" i="1"/>
  <c r="F297" i="1"/>
  <c r="N295" i="1"/>
  <c r="T295" i="1" s="1"/>
  <c r="Z295" i="1" s="1"/>
  <c r="AF295" i="1" s="1"/>
  <c r="AJ295" i="1" s="1"/>
  <c r="AP295" i="1" s="1"/>
  <c r="AV295" i="1" s="1"/>
  <c r="BF295" i="1" s="1"/>
  <c r="BH295" i="1" s="1"/>
  <c r="M295" i="1"/>
  <c r="S295" i="1" s="1"/>
  <c r="Y295" i="1" s="1"/>
  <c r="AE295" i="1" s="1"/>
  <c r="AI295" i="1" s="1"/>
  <c r="AO295" i="1" s="1"/>
  <c r="AU295" i="1" s="1"/>
  <c r="BC295" i="1" s="1"/>
  <c r="BE295" i="1" s="1"/>
  <c r="L295" i="1"/>
  <c r="R295" i="1" s="1"/>
  <c r="X295" i="1" s="1"/>
  <c r="AD295" i="1" s="1"/>
  <c r="AH295" i="1" s="1"/>
  <c r="AN295" i="1" s="1"/>
  <c r="AT295" i="1" s="1"/>
  <c r="AZ295" i="1" s="1"/>
  <c r="BB295" i="1" s="1"/>
  <c r="BI294" i="1"/>
  <c r="BI293" i="1" s="1"/>
  <c r="AY294" i="1"/>
  <c r="AY293" i="1" s="1"/>
  <c r="AX294" i="1"/>
  <c r="AW294" i="1"/>
  <c r="AW293" i="1" s="1"/>
  <c r="AS294" i="1"/>
  <c r="AS293" i="1" s="1"/>
  <c r="AR294" i="1"/>
  <c r="AR293" i="1" s="1"/>
  <c r="AQ294" i="1"/>
  <c r="AQ293" i="1" s="1"/>
  <c r="AM294" i="1"/>
  <c r="AM293" i="1" s="1"/>
  <c r="AL294" i="1"/>
  <c r="AL293" i="1" s="1"/>
  <c r="AK294" i="1"/>
  <c r="AK293" i="1" s="1"/>
  <c r="AG294" i="1"/>
  <c r="AG293" i="1" s="1"/>
  <c r="AC294" i="1"/>
  <c r="AC293" i="1" s="1"/>
  <c r="AB294" i="1"/>
  <c r="AB293" i="1" s="1"/>
  <c r="AA294" i="1"/>
  <c r="AA293" i="1" s="1"/>
  <c r="W294" i="1"/>
  <c r="W293" i="1" s="1"/>
  <c r="V294" i="1"/>
  <c r="V293" i="1" s="1"/>
  <c r="U294" i="1"/>
  <c r="U293" i="1" s="1"/>
  <c r="Q294" i="1"/>
  <c r="Q293" i="1" s="1"/>
  <c r="P294" i="1"/>
  <c r="P293" i="1" s="1"/>
  <c r="O294" i="1"/>
  <c r="O293" i="1" s="1"/>
  <c r="K294" i="1"/>
  <c r="K293" i="1" s="1"/>
  <c r="J294" i="1"/>
  <c r="J293" i="1" s="1"/>
  <c r="I294" i="1"/>
  <c r="H294" i="1"/>
  <c r="G294" i="1"/>
  <c r="F294" i="1"/>
  <c r="F293" i="1" s="1"/>
  <c r="AX293" i="1"/>
  <c r="N292" i="1"/>
  <c r="T292" i="1" s="1"/>
  <c r="Z292" i="1" s="1"/>
  <c r="AF292" i="1" s="1"/>
  <c r="AJ292" i="1" s="1"/>
  <c r="AP292" i="1" s="1"/>
  <c r="AV292" i="1" s="1"/>
  <c r="BF292" i="1" s="1"/>
  <c r="BH292" i="1" s="1"/>
  <c r="M292" i="1"/>
  <c r="S292" i="1" s="1"/>
  <c r="Y292" i="1" s="1"/>
  <c r="AE292" i="1" s="1"/>
  <c r="AI292" i="1" s="1"/>
  <c r="AO292" i="1" s="1"/>
  <c r="AU292" i="1" s="1"/>
  <c r="BC292" i="1" s="1"/>
  <c r="BE292" i="1" s="1"/>
  <c r="L292" i="1"/>
  <c r="R292" i="1" s="1"/>
  <c r="X292" i="1" s="1"/>
  <c r="AD292" i="1" s="1"/>
  <c r="AH292" i="1" s="1"/>
  <c r="AN292" i="1" s="1"/>
  <c r="AT292" i="1" s="1"/>
  <c r="AZ292" i="1" s="1"/>
  <c r="BB292" i="1" s="1"/>
  <c r="BI291" i="1"/>
  <c r="AY291" i="1"/>
  <c r="AX291" i="1"/>
  <c r="AW291" i="1"/>
  <c r="AS291" i="1"/>
  <c r="AR291" i="1"/>
  <c r="AQ291" i="1"/>
  <c r="AM291" i="1"/>
  <c r="AL291" i="1"/>
  <c r="AK291" i="1"/>
  <c r="AG291" i="1"/>
  <c r="AC291" i="1"/>
  <c r="AB291" i="1"/>
  <c r="AA291" i="1"/>
  <c r="W291" i="1"/>
  <c r="V291" i="1"/>
  <c r="U291" i="1"/>
  <c r="Q291" i="1"/>
  <c r="P291" i="1"/>
  <c r="O291" i="1"/>
  <c r="K291" i="1"/>
  <c r="J291" i="1"/>
  <c r="I291" i="1"/>
  <c r="H291" i="1"/>
  <c r="G291" i="1"/>
  <c r="F291" i="1"/>
  <c r="N290" i="1"/>
  <c r="T290" i="1" s="1"/>
  <c r="Z290" i="1" s="1"/>
  <c r="AF290" i="1" s="1"/>
  <c r="AJ290" i="1" s="1"/>
  <c r="AP290" i="1" s="1"/>
  <c r="AV290" i="1" s="1"/>
  <c r="BF290" i="1" s="1"/>
  <c r="BH290" i="1" s="1"/>
  <c r="M290" i="1"/>
  <c r="S290" i="1" s="1"/>
  <c r="Y290" i="1" s="1"/>
  <c r="AE290" i="1" s="1"/>
  <c r="AI290" i="1" s="1"/>
  <c r="AO290" i="1" s="1"/>
  <c r="AU290" i="1" s="1"/>
  <c r="BC290" i="1" s="1"/>
  <c r="BE290" i="1" s="1"/>
  <c r="L290" i="1"/>
  <c r="R290" i="1" s="1"/>
  <c r="X290" i="1" s="1"/>
  <c r="AD290" i="1" s="1"/>
  <c r="AH290" i="1" s="1"/>
  <c r="AN290" i="1" s="1"/>
  <c r="AT290" i="1" s="1"/>
  <c r="AZ290" i="1" s="1"/>
  <c r="BB290" i="1" s="1"/>
  <c r="BI289" i="1"/>
  <c r="AY289" i="1"/>
  <c r="AX289" i="1"/>
  <c r="AW289" i="1"/>
  <c r="AS289" i="1"/>
  <c r="AR289" i="1"/>
  <c r="AQ289" i="1"/>
  <c r="AM289" i="1"/>
  <c r="AL289" i="1"/>
  <c r="AK289" i="1"/>
  <c r="AG289" i="1"/>
  <c r="AC289" i="1"/>
  <c r="AB289" i="1"/>
  <c r="AA289" i="1"/>
  <c r="W289" i="1"/>
  <c r="V289" i="1"/>
  <c r="U289" i="1"/>
  <c r="Q289" i="1"/>
  <c r="P289" i="1"/>
  <c r="O289" i="1"/>
  <c r="K289" i="1"/>
  <c r="J289" i="1"/>
  <c r="I289" i="1"/>
  <c r="H289" i="1"/>
  <c r="G289" i="1"/>
  <c r="F289" i="1"/>
  <c r="N288" i="1"/>
  <c r="T288" i="1" s="1"/>
  <c r="Z288" i="1" s="1"/>
  <c r="AF288" i="1" s="1"/>
  <c r="AJ288" i="1" s="1"/>
  <c r="AP288" i="1" s="1"/>
  <c r="AV288" i="1" s="1"/>
  <c r="BF288" i="1" s="1"/>
  <c r="BH288" i="1" s="1"/>
  <c r="M288" i="1"/>
  <c r="S288" i="1" s="1"/>
  <c r="Y288" i="1" s="1"/>
  <c r="AE288" i="1" s="1"/>
  <c r="AI288" i="1" s="1"/>
  <c r="AO288" i="1" s="1"/>
  <c r="AU288" i="1" s="1"/>
  <c r="BC288" i="1" s="1"/>
  <c r="BE288" i="1" s="1"/>
  <c r="L288" i="1"/>
  <c r="R288" i="1" s="1"/>
  <c r="X288" i="1" s="1"/>
  <c r="AD288" i="1" s="1"/>
  <c r="AH288" i="1" s="1"/>
  <c r="AN288" i="1" s="1"/>
  <c r="AT288" i="1" s="1"/>
  <c r="AZ288" i="1" s="1"/>
  <c r="BB288" i="1" s="1"/>
  <c r="BI287" i="1"/>
  <c r="AY287" i="1"/>
  <c r="AX287" i="1"/>
  <c r="AW287" i="1"/>
  <c r="AS287" i="1"/>
  <c r="AR287" i="1"/>
  <c r="AQ287" i="1"/>
  <c r="AM287" i="1"/>
  <c r="AL287" i="1"/>
  <c r="AK287" i="1"/>
  <c r="AG287" i="1"/>
  <c r="AC287" i="1"/>
  <c r="AB287" i="1"/>
  <c r="AA287" i="1"/>
  <c r="W287" i="1"/>
  <c r="V287" i="1"/>
  <c r="U287" i="1"/>
  <c r="Q287" i="1"/>
  <c r="P287" i="1"/>
  <c r="O287" i="1"/>
  <c r="K287" i="1"/>
  <c r="J287" i="1"/>
  <c r="I287" i="1"/>
  <c r="H287" i="1"/>
  <c r="G287" i="1"/>
  <c r="F287" i="1"/>
  <c r="N285" i="1"/>
  <c r="T285" i="1" s="1"/>
  <c r="Z285" i="1" s="1"/>
  <c r="AF285" i="1" s="1"/>
  <c r="AJ285" i="1" s="1"/>
  <c r="AP285" i="1" s="1"/>
  <c r="AV285" i="1" s="1"/>
  <c r="BF285" i="1" s="1"/>
  <c r="BH285" i="1" s="1"/>
  <c r="M285" i="1"/>
  <c r="S285" i="1" s="1"/>
  <c r="Y285" i="1" s="1"/>
  <c r="AE285" i="1" s="1"/>
  <c r="AI285" i="1" s="1"/>
  <c r="AO285" i="1" s="1"/>
  <c r="AU285" i="1" s="1"/>
  <c r="BC285" i="1" s="1"/>
  <c r="BE285" i="1" s="1"/>
  <c r="L285" i="1"/>
  <c r="R285" i="1" s="1"/>
  <c r="X285" i="1" s="1"/>
  <c r="AD285" i="1" s="1"/>
  <c r="AH285" i="1" s="1"/>
  <c r="AN285" i="1" s="1"/>
  <c r="AT285" i="1" s="1"/>
  <c r="AZ285" i="1" s="1"/>
  <c r="BB285" i="1" s="1"/>
  <c r="BI284" i="1"/>
  <c r="BI283" i="1" s="1"/>
  <c r="AY284" i="1"/>
  <c r="AY283" i="1" s="1"/>
  <c r="AX284" i="1"/>
  <c r="AW284" i="1"/>
  <c r="AW283" i="1" s="1"/>
  <c r="AS284" i="1"/>
  <c r="AS283" i="1" s="1"/>
  <c r="AR284" i="1"/>
  <c r="AR283" i="1" s="1"/>
  <c r="AQ284" i="1"/>
  <c r="AQ283" i="1" s="1"/>
  <c r="AM284" i="1"/>
  <c r="AM283" i="1" s="1"/>
  <c r="AL284" i="1"/>
  <c r="AL283" i="1" s="1"/>
  <c r="AK284" i="1"/>
  <c r="AK283" i="1" s="1"/>
  <c r="AG284" i="1"/>
  <c r="AG283" i="1" s="1"/>
  <c r="AC284" i="1"/>
  <c r="AC283" i="1" s="1"/>
  <c r="AB284" i="1"/>
  <c r="AB283" i="1" s="1"/>
  <c r="AA284" i="1"/>
  <c r="AA283" i="1" s="1"/>
  <c r="W284" i="1"/>
  <c r="W283" i="1" s="1"/>
  <c r="V284" i="1"/>
  <c r="V283" i="1" s="1"/>
  <c r="U284" i="1"/>
  <c r="U283" i="1" s="1"/>
  <c r="Q284" i="1"/>
  <c r="Q283" i="1" s="1"/>
  <c r="P284" i="1"/>
  <c r="P283" i="1" s="1"/>
  <c r="O284" i="1"/>
  <c r="O283" i="1" s="1"/>
  <c r="K284" i="1"/>
  <c r="K283" i="1" s="1"/>
  <c r="J284" i="1"/>
  <c r="J283" i="1" s="1"/>
  <c r="I284" i="1"/>
  <c r="I283" i="1" s="1"/>
  <c r="H284" i="1"/>
  <c r="G284" i="1"/>
  <c r="F284" i="1"/>
  <c r="F283" i="1" s="1"/>
  <c r="AX283" i="1"/>
  <c r="N282" i="1"/>
  <c r="T282" i="1" s="1"/>
  <c r="Z282" i="1" s="1"/>
  <c r="AF282" i="1" s="1"/>
  <c r="AJ282" i="1" s="1"/>
  <c r="AP282" i="1" s="1"/>
  <c r="AV282" i="1" s="1"/>
  <c r="BF282" i="1" s="1"/>
  <c r="BH282" i="1" s="1"/>
  <c r="M282" i="1"/>
  <c r="S282" i="1" s="1"/>
  <c r="Y282" i="1" s="1"/>
  <c r="AE282" i="1" s="1"/>
  <c r="AI282" i="1" s="1"/>
  <c r="AO282" i="1" s="1"/>
  <c r="AU282" i="1" s="1"/>
  <c r="BC282" i="1" s="1"/>
  <c r="BE282" i="1" s="1"/>
  <c r="L282" i="1"/>
  <c r="R282" i="1" s="1"/>
  <c r="X282" i="1" s="1"/>
  <c r="AD282" i="1" s="1"/>
  <c r="AH282" i="1" s="1"/>
  <c r="AN282" i="1" s="1"/>
  <c r="AT282" i="1" s="1"/>
  <c r="AZ282" i="1" s="1"/>
  <c r="BB282" i="1" s="1"/>
  <c r="BI281" i="1"/>
  <c r="BI280" i="1" s="1"/>
  <c r="AY281" i="1"/>
  <c r="AY280" i="1" s="1"/>
  <c r="AX281" i="1"/>
  <c r="AX280" i="1" s="1"/>
  <c r="AW281" i="1"/>
  <c r="AW280" i="1" s="1"/>
  <c r="AS281" i="1"/>
  <c r="AS280" i="1" s="1"/>
  <c r="AR281" i="1"/>
  <c r="AR280" i="1" s="1"/>
  <c r="AQ281" i="1"/>
  <c r="AQ280" i="1" s="1"/>
  <c r="AM281" i="1"/>
  <c r="AM280" i="1" s="1"/>
  <c r="AL281" i="1"/>
  <c r="AL280" i="1" s="1"/>
  <c r="AK281" i="1"/>
  <c r="AK280" i="1" s="1"/>
  <c r="AG281" i="1"/>
  <c r="AC281" i="1"/>
  <c r="AB281" i="1"/>
  <c r="AB280" i="1" s="1"/>
  <c r="AA281" i="1"/>
  <c r="AA280" i="1" s="1"/>
  <c r="W281" i="1"/>
  <c r="W280" i="1" s="1"/>
  <c r="V281" i="1"/>
  <c r="V280" i="1" s="1"/>
  <c r="U281" i="1"/>
  <c r="U280" i="1" s="1"/>
  <c r="Q281" i="1"/>
  <c r="Q280" i="1" s="1"/>
  <c r="P281" i="1"/>
  <c r="P280" i="1" s="1"/>
  <c r="O281" i="1"/>
  <c r="O280" i="1" s="1"/>
  <c r="K281" i="1"/>
  <c r="K280" i="1" s="1"/>
  <c r="J281" i="1"/>
  <c r="J280" i="1" s="1"/>
  <c r="I281" i="1"/>
  <c r="I280" i="1" s="1"/>
  <c r="H281" i="1"/>
  <c r="G281" i="1"/>
  <c r="F281" i="1"/>
  <c r="AG280" i="1"/>
  <c r="AC280" i="1"/>
  <c r="N279" i="1"/>
  <c r="T279" i="1" s="1"/>
  <c r="Z279" i="1" s="1"/>
  <c r="AF279" i="1" s="1"/>
  <c r="AJ279" i="1" s="1"/>
  <c r="AP279" i="1" s="1"/>
  <c r="AV279" i="1" s="1"/>
  <c r="BF279" i="1" s="1"/>
  <c r="BH279" i="1" s="1"/>
  <c r="M279" i="1"/>
  <c r="S279" i="1" s="1"/>
  <c r="Y279" i="1" s="1"/>
  <c r="AE279" i="1" s="1"/>
  <c r="AI279" i="1" s="1"/>
  <c r="AO279" i="1" s="1"/>
  <c r="AU279" i="1" s="1"/>
  <c r="BC279" i="1" s="1"/>
  <c r="BE279" i="1" s="1"/>
  <c r="L279" i="1"/>
  <c r="R279" i="1" s="1"/>
  <c r="X279" i="1" s="1"/>
  <c r="AD279" i="1" s="1"/>
  <c r="AH279" i="1" s="1"/>
  <c r="AN279" i="1" s="1"/>
  <c r="AT279" i="1" s="1"/>
  <c r="AZ279" i="1" s="1"/>
  <c r="BB279" i="1" s="1"/>
  <c r="BI278" i="1"/>
  <c r="BI277" i="1" s="1"/>
  <c r="AY278" i="1"/>
  <c r="AY277" i="1" s="1"/>
  <c r="AX278" i="1"/>
  <c r="AW278" i="1"/>
  <c r="AW277" i="1" s="1"/>
  <c r="AS278" i="1"/>
  <c r="AS277" i="1" s="1"/>
  <c r="AR278" i="1"/>
  <c r="AR277" i="1" s="1"/>
  <c r="AQ278" i="1"/>
  <c r="AQ277" i="1" s="1"/>
  <c r="AM278" i="1"/>
  <c r="AM277" i="1" s="1"/>
  <c r="AL278" i="1"/>
  <c r="AL277" i="1" s="1"/>
  <c r="AK278" i="1"/>
  <c r="AK277" i="1" s="1"/>
  <c r="AG278" i="1"/>
  <c r="AG277" i="1" s="1"/>
  <c r="AC278" i="1"/>
  <c r="AC277" i="1" s="1"/>
  <c r="AB278" i="1"/>
  <c r="AB277" i="1" s="1"/>
  <c r="AA278" i="1"/>
  <c r="AA277" i="1" s="1"/>
  <c r="W278" i="1"/>
  <c r="W277" i="1" s="1"/>
  <c r="V278" i="1"/>
  <c r="V277" i="1" s="1"/>
  <c r="U278" i="1"/>
  <c r="U277" i="1" s="1"/>
  <c r="Q278" i="1"/>
  <c r="Q277" i="1" s="1"/>
  <c r="P278" i="1"/>
  <c r="P277" i="1" s="1"/>
  <c r="O278" i="1"/>
  <c r="O277" i="1" s="1"/>
  <c r="K278" i="1"/>
  <c r="K277" i="1" s="1"/>
  <c r="J278" i="1"/>
  <c r="J277" i="1" s="1"/>
  <c r="I278" i="1"/>
  <c r="I277" i="1" s="1"/>
  <c r="H278" i="1"/>
  <c r="G278" i="1"/>
  <c r="F278" i="1"/>
  <c r="F277" i="1" s="1"/>
  <c r="AX277" i="1"/>
  <c r="N275" i="1"/>
  <c r="T275" i="1" s="1"/>
  <c r="Z275" i="1" s="1"/>
  <c r="AF275" i="1" s="1"/>
  <c r="AJ275" i="1" s="1"/>
  <c r="AP275" i="1" s="1"/>
  <c r="AV275" i="1" s="1"/>
  <c r="BF275" i="1" s="1"/>
  <c r="BH275" i="1" s="1"/>
  <c r="M275" i="1"/>
  <c r="S275" i="1" s="1"/>
  <c r="Y275" i="1" s="1"/>
  <c r="AE275" i="1" s="1"/>
  <c r="AI275" i="1" s="1"/>
  <c r="AO275" i="1" s="1"/>
  <c r="AU275" i="1" s="1"/>
  <c r="BC275" i="1" s="1"/>
  <c r="BE275" i="1" s="1"/>
  <c r="L275" i="1"/>
  <c r="R275" i="1" s="1"/>
  <c r="X275" i="1" s="1"/>
  <c r="AD275" i="1" s="1"/>
  <c r="AH275" i="1" s="1"/>
  <c r="AN275" i="1" s="1"/>
  <c r="AT275" i="1" s="1"/>
  <c r="AZ275" i="1" s="1"/>
  <c r="BB275" i="1" s="1"/>
  <c r="BI274" i="1"/>
  <c r="BI273" i="1" s="1"/>
  <c r="AY274" i="1"/>
  <c r="AY273" i="1" s="1"/>
  <c r="AX274" i="1"/>
  <c r="AX273" i="1" s="1"/>
  <c r="AW274" i="1"/>
  <c r="AW273" i="1" s="1"/>
  <c r="AS274" i="1"/>
  <c r="AS273" i="1" s="1"/>
  <c r="AR274" i="1"/>
  <c r="AR273" i="1" s="1"/>
  <c r="AQ274" i="1"/>
  <c r="AQ273" i="1" s="1"/>
  <c r="AM274" i="1"/>
  <c r="AM273" i="1" s="1"/>
  <c r="AL274" i="1"/>
  <c r="AL273" i="1" s="1"/>
  <c r="AK274" i="1"/>
  <c r="AK273" i="1" s="1"/>
  <c r="AG274" i="1"/>
  <c r="AG273" i="1" s="1"/>
  <c r="AC274" i="1"/>
  <c r="AC273" i="1" s="1"/>
  <c r="AB274" i="1"/>
  <c r="AB273" i="1" s="1"/>
  <c r="AA274" i="1"/>
  <c r="AA273" i="1" s="1"/>
  <c r="W274" i="1"/>
  <c r="W273" i="1" s="1"/>
  <c r="V274" i="1"/>
  <c r="V273" i="1" s="1"/>
  <c r="U274" i="1"/>
  <c r="U273" i="1" s="1"/>
  <c r="Q274" i="1"/>
  <c r="Q273" i="1" s="1"/>
  <c r="P274" i="1"/>
  <c r="P273" i="1" s="1"/>
  <c r="O274" i="1"/>
  <c r="O273" i="1" s="1"/>
  <c r="K274" i="1"/>
  <c r="K273" i="1" s="1"/>
  <c r="J274" i="1"/>
  <c r="J273" i="1" s="1"/>
  <c r="I274" i="1"/>
  <c r="I273" i="1" s="1"/>
  <c r="H274" i="1"/>
  <c r="G274" i="1"/>
  <c r="F274" i="1"/>
  <c r="N272" i="1"/>
  <c r="T272" i="1" s="1"/>
  <c r="Z272" i="1" s="1"/>
  <c r="AF272" i="1" s="1"/>
  <c r="AJ272" i="1" s="1"/>
  <c r="AP272" i="1" s="1"/>
  <c r="AV272" i="1" s="1"/>
  <c r="BF272" i="1" s="1"/>
  <c r="BH272" i="1" s="1"/>
  <c r="M272" i="1"/>
  <c r="S272" i="1" s="1"/>
  <c r="Y272" i="1" s="1"/>
  <c r="AE272" i="1" s="1"/>
  <c r="AI272" i="1" s="1"/>
  <c r="AO272" i="1" s="1"/>
  <c r="AU272" i="1" s="1"/>
  <c r="BC272" i="1" s="1"/>
  <c r="BE272" i="1" s="1"/>
  <c r="L272" i="1"/>
  <c r="R272" i="1" s="1"/>
  <c r="X272" i="1" s="1"/>
  <c r="AD272" i="1" s="1"/>
  <c r="AH272" i="1" s="1"/>
  <c r="AN272" i="1" s="1"/>
  <c r="AT272" i="1" s="1"/>
  <c r="AZ272" i="1" s="1"/>
  <c r="BB272" i="1" s="1"/>
  <c r="N271" i="1"/>
  <c r="T271" i="1" s="1"/>
  <c r="Z271" i="1" s="1"/>
  <c r="AF271" i="1" s="1"/>
  <c r="AJ271" i="1" s="1"/>
  <c r="AP271" i="1" s="1"/>
  <c r="AV271" i="1" s="1"/>
  <c r="BF271" i="1" s="1"/>
  <c r="BH271" i="1" s="1"/>
  <c r="M271" i="1"/>
  <c r="S271" i="1" s="1"/>
  <c r="Y271" i="1" s="1"/>
  <c r="AE271" i="1" s="1"/>
  <c r="AI271" i="1" s="1"/>
  <c r="AO271" i="1" s="1"/>
  <c r="AU271" i="1" s="1"/>
  <c r="BC271" i="1" s="1"/>
  <c r="BE271" i="1" s="1"/>
  <c r="L271" i="1"/>
  <c r="R271" i="1" s="1"/>
  <c r="X271" i="1" s="1"/>
  <c r="AD271" i="1" s="1"/>
  <c r="AH271" i="1" s="1"/>
  <c r="AN271" i="1" s="1"/>
  <c r="AT271" i="1" s="1"/>
  <c r="AZ271" i="1" s="1"/>
  <c r="BB271" i="1" s="1"/>
  <c r="BI270" i="1"/>
  <c r="BI269" i="1" s="1"/>
  <c r="AY270" i="1"/>
  <c r="AY269" i="1" s="1"/>
  <c r="AX270" i="1"/>
  <c r="AX269" i="1" s="1"/>
  <c r="AW270" i="1"/>
  <c r="AW269" i="1" s="1"/>
  <c r="AS270" i="1"/>
  <c r="AS269" i="1" s="1"/>
  <c r="AR270" i="1"/>
  <c r="AR269" i="1" s="1"/>
  <c r="AQ270" i="1"/>
  <c r="AQ269" i="1" s="1"/>
  <c r="AM270" i="1"/>
  <c r="AM269" i="1" s="1"/>
  <c r="AL270" i="1"/>
  <c r="AL269" i="1" s="1"/>
  <c r="AK270" i="1"/>
  <c r="AK269" i="1" s="1"/>
  <c r="AG270" i="1"/>
  <c r="AG269" i="1" s="1"/>
  <c r="AC270" i="1"/>
  <c r="AC269" i="1" s="1"/>
  <c r="AB270" i="1"/>
  <c r="AB269" i="1" s="1"/>
  <c r="AA270" i="1"/>
  <c r="AA269" i="1" s="1"/>
  <c r="W270" i="1"/>
  <c r="W269" i="1" s="1"/>
  <c r="V270" i="1"/>
  <c r="V269" i="1" s="1"/>
  <c r="U270" i="1"/>
  <c r="U269" i="1" s="1"/>
  <c r="Q270" i="1"/>
  <c r="Q269" i="1" s="1"/>
  <c r="P270" i="1"/>
  <c r="P269" i="1" s="1"/>
  <c r="O270" i="1"/>
  <c r="O269" i="1" s="1"/>
  <c r="K270" i="1"/>
  <c r="K269" i="1" s="1"/>
  <c r="J270" i="1"/>
  <c r="I270" i="1"/>
  <c r="I269" i="1" s="1"/>
  <c r="H270" i="1"/>
  <c r="H269" i="1" s="1"/>
  <c r="G270" i="1"/>
  <c r="G269" i="1" s="1"/>
  <c r="F270" i="1"/>
  <c r="N268" i="1"/>
  <c r="T268" i="1" s="1"/>
  <c r="Z268" i="1" s="1"/>
  <c r="AF268" i="1" s="1"/>
  <c r="AJ268" i="1" s="1"/>
  <c r="AP268" i="1" s="1"/>
  <c r="AV268" i="1" s="1"/>
  <c r="BF268" i="1" s="1"/>
  <c r="BH268" i="1" s="1"/>
  <c r="M268" i="1"/>
  <c r="S268" i="1" s="1"/>
  <c r="Y268" i="1" s="1"/>
  <c r="AE268" i="1" s="1"/>
  <c r="AI268" i="1" s="1"/>
  <c r="AO268" i="1" s="1"/>
  <c r="AU268" i="1" s="1"/>
  <c r="BC268" i="1" s="1"/>
  <c r="BE268" i="1" s="1"/>
  <c r="L268" i="1"/>
  <c r="R268" i="1" s="1"/>
  <c r="X268" i="1" s="1"/>
  <c r="AD268" i="1" s="1"/>
  <c r="AH268" i="1" s="1"/>
  <c r="AN268" i="1" s="1"/>
  <c r="AT268" i="1" s="1"/>
  <c r="AZ268" i="1" s="1"/>
  <c r="BB268" i="1" s="1"/>
  <c r="BI267" i="1"/>
  <c r="BI266" i="1" s="1"/>
  <c r="AY267" i="1"/>
  <c r="AY266" i="1" s="1"/>
  <c r="AX267" i="1"/>
  <c r="AX266" i="1" s="1"/>
  <c r="AW267" i="1"/>
  <c r="AW266" i="1" s="1"/>
  <c r="AS267" i="1"/>
  <c r="AS266" i="1" s="1"/>
  <c r="AR267" i="1"/>
  <c r="AR266" i="1" s="1"/>
  <c r="AQ267" i="1"/>
  <c r="AQ266" i="1" s="1"/>
  <c r="AM267" i="1"/>
  <c r="AM266" i="1" s="1"/>
  <c r="AL267" i="1"/>
  <c r="AL266" i="1" s="1"/>
  <c r="AK267" i="1"/>
  <c r="AK266" i="1" s="1"/>
  <c r="AG267" i="1"/>
  <c r="AG266" i="1" s="1"/>
  <c r="AC267" i="1"/>
  <c r="AC266" i="1" s="1"/>
  <c r="AB267" i="1"/>
  <c r="AB266" i="1" s="1"/>
  <c r="AA267" i="1"/>
  <c r="AA266" i="1" s="1"/>
  <c r="W267" i="1"/>
  <c r="W266" i="1" s="1"/>
  <c r="V267" i="1"/>
  <c r="V266" i="1" s="1"/>
  <c r="U267" i="1"/>
  <c r="U266" i="1" s="1"/>
  <c r="Q267" i="1"/>
  <c r="Q266" i="1" s="1"/>
  <c r="P267" i="1"/>
  <c r="P266" i="1" s="1"/>
  <c r="O267" i="1"/>
  <c r="O266" i="1" s="1"/>
  <c r="K267" i="1"/>
  <c r="K266" i="1" s="1"/>
  <c r="J267" i="1"/>
  <c r="I267" i="1"/>
  <c r="I266" i="1" s="1"/>
  <c r="H267" i="1"/>
  <c r="H266" i="1" s="1"/>
  <c r="G267" i="1"/>
  <c r="G266" i="1" s="1"/>
  <c r="F267" i="1"/>
  <c r="N265" i="1"/>
  <c r="T265" i="1" s="1"/>
  <c r="Z265" i="1" s="1"/>
  <c r="AF265" i="1" s="1"/>
  <c r="AJ265" i="1" s="1"/>
  <c r="AP265" i="1" s="1"/>
  <c r="AV265" i="1" s="1"/>
  <c r="BF265" i="1" s="1"/>
  <c r="BH265" i="1" s="1"/>
  <c r="M265" i="1"/>
  <c r="S265" i="1" s="1"/>
  <c r="Y265" i="1" s="1"/>
  <c r="AE265" i="1" s="1"/>
  <c r="AI265" i="1" s="1"/>
  <c r="AO265" i="1" s="1"/>
  <c r="AU265" i="1" s="1"/>
  <c r="BC265" i="1" s="1"/>
  <c r="BE265" i="1" s="1"/>
  <c r="L265" i="1"/>
  <c r="R265" i="1" s="1"/>
  <c r="X265" i="1" s="1"/>
  <c r="AD265" i="1" s="1"/>
  <c r="AH265" i="1" s="1"/>
  <c r="AN265" i="1" s="1"/>
  <c r="AT265" i="1" s="1"/>
  <c r="AZ265" i="1" s="1"/>
  <c r="BB265" i="1" s="1"/>
  <c r="N264" i="1"/>
  <c r="T264" i="1" s="1"/>
  <c r="Z264" i="1" s="1"/>
  <c r="AF264" i="1" s="1"/>
  <c r="AJ264" i="1" s="1"/>
  <c r="AP264" i="1" s="1"/>
  <c r="AV264" i="1" s="1"/>
  <c r="BF264" i="1" s="1"/>
  <c r="BH264" i="1" s="1"/>
  <c r="M264" i="1"/>
  <c r="S264" i="1" s="1"/>
  <c r="Y264" i="1" s="1"/>
  <c r="AE264" i="1" s="1"/>
  <c r="AI264" i="1" s="1"/>
  <c r="AO264" i="1" s="1"/>
  <c r="AU264" i="1" s="1"/>
  <c r="BC264" i="1" s="1"/>
  <c r="BE264" i="1" s="1"/>
  <c r="L264" i="1"/>
  <c r="R264" i="1" s="1"/>
  <c r="X264" i="1" s="1"/>
  <c r="AD264" i="1" s="1"/>
  <c r="AH264" i="1" s="1"/>
  <c r="AN264" i="1" s="1"/>
  <c r="AT264" i="1" s="1"/>
  <c r="AZ264" i="1" s="1"/>
  <c r="BB264" i="1" s="1"/>
  <c r="BI263" i="1"/>
  <c r="AY263" i="1"/>
  <c r="AX263" i="1"/>
  <c r="AW263" i="1"/>
  <c r="AS263" i="1"/>
  <c r="AR263" i="1"/>
  <c r="AQ263" i="1"/>
  <c r="AM263" i="1"/>
  <c r="AL263" i="1"/>
  <c r="AK263" i="1"/>
  <c r="AG263" i="1"/>
  <c r="AC263" i="1"/>
  <c r="AB263" i="1"/>
  <c r="AA263" i="1"/>
  <c r="W263" i="1"/>
  <c r="V263" i="1"/>
  <c r="U263" i="1"/>
  <c r="Q263" i="1"/>
  <c r="P263" i="1"/>
  <c r="O263" i="1"/>
  <c r="K263" i="1"/>
  <c r="J263" i="1"/>
  <c r="I263" i="1"/>
  <c r="H263" i="1"/>
  <c r="G263" i="1"/>
  <c r="F263" i="1"/>
  <c r="N262" i="1"/>
  <c r="T262" i="1" s="1"/>
  <c r="Z262" i="1" s="1"/>
  <c r="AF262" i="1" s="1"/>
  <c r="AJ262" i="1" s="1"/>
  <c r="AP262" i="1" s="1"/>
  <c r="AV262" i="1" s="1"/>
  <c r="BF262" i="1" s="1"/>
  <c r="BH262" i="1" s="1"/>
  <c r="M262" i="1"/>
  <c r="S262" i="1" s="1"/>
  <c r="Y262" i="1" s="1"/>
  <c r="AE262" i="1" s="1"/>
  <c r="AI262" i="1" s="1"/>
  <c r="AO262" i="1" s="1"/>
  <c r="AU262" i="1" s="1"/>
  <c r="BC262" i="1" s="1"/>
  <c r="BE262" i="1" s="1"/>
  <c r="L262" i="1"/>
  <c r="R262" i="1" s="1"/>
  <c r="X262" i="1" s="1"/>
  <c r="AD262" i="1" s="1"/>
  <c r="AH262" i="1" s="1"/>
  <c r="AN262" i="1" s="1"/>
  <c r="AT262" i="1" s="1"/>
  <c r="AZ262" i="1" s="1"/>
  <c r="BB262" i="1" s="1"/>
  <c r="BI261" i="1"/>
  <c r="AY261" i="1"/>
  <c r="AX261" i="1"/>
  <c r="AW261" i="1"/>
  <c r="AS261" i="1"/>
  <c r="AR261" i="1"/>
  <c r="AQ261" i="1"/>
  <c r="AM261" i="1"/>
  <c r="AL261" i="1"/>
  <c r="AK261" i="1"/>
  <c r="AG261" i="1"/>
  <c r="AC261" i="1"/>
  <c r="AB261" i="1"/>
  <c r="AA261" i="1"/>
  <c r="W261" i="1"/>
  <c r="V261" i="1"/>
  <c r="U261" i="1"/>
  <c r="Q261" i="1"/>
  <c r="P261" i="1"/>
  <c r="O261" i="1"/>
  <c r="K261" i="1"/>
  <c r="J261" i="1"/>
  <c r="I261" i="1"/>
  <c r="H261" i="1"/>
  <c r="G261" i="1"/>
  <c r="F261" i="1"/>
  <c r="N260" i="1"/>
  <c r="T260" i="1" s="1"/>
  <c r="Z260" i="1" s="1"/>
  <c r="AF260" i="1" s="1"/>
  <c r="AJ260" i="1" s="1"/>
  <c r="AP260" i="1" s="1"/>
  <c r="AV260" i="1" s="1"/>
  <c r="BF260" i="1" s="1"/>
  <c r="BH260" i="1" s="1"/>
  <c r="M260" i="1"/>
  <c r="S260" i="1" s="1"/>
  <c r="Y260" i="1" s="1"/>
  <c r="AE260" i="1" s="1"/>
  <c r="AI260" i="1" s="1"/>
  <c r="AO260" i="1" s="1"/>
  <c r="AU260" i="1" s="1"/>
  <c r="BC260" i="1" s="1"/>
  <c r="BE260" i="1" s="1"/>
  <c r="L260" i="1"/>
  <c r="R260" i="1" s="1"/>
  <c r="X260" i="1" s="1"/>
  <c r="AD260" i="1" s="1"/>
  <c r="AH260" i="1" s="1"/>
  <c r="AN260" i="1" s="1"/>
  <c r="AT260" i="1" s="1"/>
  <c r="AZ260" i="1" s="1"/>
  <c r="BB260" i="1" s="1"/>
  <c r="BI259" i="1"/>
  <c r="AY259" i="1"/>
  <c r="AX259" i="1"/>
  <c r="AW259" i="1"/>
  <c r="AS259" i="1"/>
  <c r="AR259" i="1"/>
  <c r="AQ259" i="1"/>
  <c r="AM259" i="1"/>
  <c r="AL259" i="1"/>
  <c r="AK259" i="1"/>
  <c r="AG259" i="1"/>
  <c r="AC259" i="1"/>
  <c r="AB259" i="1"/>
  <c r="AA259" i="1"/>
  <c r="W259" i="1"/>
  <c r="V259" i="1"/>
  <c r="U259" i="1"/>
  <c r="Q259" i="1"/>
  <c r="P259" i="1"/>
  <c r="O259" i="1"/>
  <c r="K259" i="1"/>
  <c r="J259" i="1"/>
  <c r="I259" i="1"/>
  <c r="H259" i="1"/>
  <c r="G259" i="1"/>
  <c r="F259" i="1"/>
  <c r="AW257" i="1"/>
  <c r="AW256" i="1" s="1"/>
  <c r="AW255" i="1" s="1"/>
  <c r="N257" i="1"/>
  <c r="T257" i="1" s="1"/>
  <c r="Z257" i="1" s="1"/>
  <c r="AF257" i="1" s="1"/>
  <c r="AJ257" i="1" s="1"/>
  <c r="AP257" i="1" s="1"/>
  <c r="AV257" i="1" s="1"/>
  <c r="BF257" i="1" s="1"/>
  <c r="BH257" i="1" s="1"/>
  <c r="M257" i="1"/>
  <c r="S257" i="1" s="1"/>
  <c r="Y257" i="1" s="1"/>
  <c r="AE257" i="1" s="1"/>
  <c r="AI257" i="1" s="1"/>
  <c r="AO257" i="1" s="1"/>
  <c r="AU257" i="1" s="1"/>
  <c r="BC257" i="1" s="1"/>
  <c r="BE257" i="1" s="1"/>
  <c r="L257" i="1"/>
  <c r="R257" i="1" s="1"/>
  <c r="X257" i="1" s="1"/>
  <c r="AD257" i="1" s="1"/>
  <c r="AH257" i="1" s="1"/>
  <c r="AN257" i="1" s="1"/>
  <c r="AT257" i="1" s="1"/>
  <c r="BI256" i="1"/>
  <c r="BI255" i="1" s="1"/>
  <c r="AY256" i="1"/>
  <c r="AY255" i="1" s="1"/>
  <c r="AX256" i="1"/>
  <c r="AX255" i="1" s="1"/>
  <c r="AS256" i="1"/>
  <c r="AS255" i="1" s="1"/>
  <c r="AR256" i="1"/>
  <c r="AR255" i="1" s="1"/>
  <c r="AQ256" i="1"/>
  <c r="AQ255" i="1" s="1"/>
  <c r="AM256" i="1"/>
  <c r="AM255" i="1" s="1"/>
  <c r="AL256" i="1"/>
  <c r="AL255" i="1" s="1"/>
  <c r="AK256" i="1"/>
  <c r="AK255" i="1" s="1"/>
  <c r="AG256" i="1"/>
  <c r="AG255" i="1" s="1"/>
  <c r="AC256" i="1"/>
  <c r="AC255" i="1" s="1"/>
  <c r="AB256" i="1"/>
  <c r="AB255" i="1" s="1"/>
  <c r="AA256" i="1"/>
  <c r="AA255" i="1" s="1"/>
  <c r="W256" i="1"/>
  <c r="W255" i="1" s="1"/>
  <c r="V256" i="1"/>
  <c r="V255" i="1" s="1"/>
  <c r="U256" i="1"/>
  <c r="U255" i="1" s="1"/>
  <c r="Q256" i="1"/>
  <c r="Q255" i="1" s="1"/>
  <c r="P256" i="1"/>
  <c r="P255" i="1" s="1"/>
  <c r="O256" i="1"/>
  <c r="O255" i="1" s="1"/>
  <c r="K256" i="1"/>
  <c r="J256" i="1"/>
  <c r="J255" i="1" s="1"/>
  <c r="I256" i="1"/>
  <c r="I255" i="1" s="1"/>
  <c r="H256" i="1"/>
  <c r="H255" i="1" s="1"/>
  <c r="G256" i="1"/>
  <c r="F256" i="1"/>
  <c r="N253" i="1"/>
  <c r="T253" i="1" s="1"/>
  <c r="Z253" i="1" s="1"/>
  <c r="AF253" i="1" s="1"/>
  <c r="AJ253" i="1" s="1"/>
  <c r="AP253" i="1" s="1"/>
  <c r="AV253" i="1" s="1"/>
  <c r="BF253" i="1" s="1"/>
  <c r="BH253" i="1" s="1"/>
  <c r="M253" i="1"/>
  <c r="S253" i="1" s="1"/>
  <c r="Y253" i="1" s="1"/>
  <c r="AE253" i="1" s="1"/>
  <c r="AI253" i="1" s="1"/>
  <c r="AO253" i="1" s="1"/>
  <c r="AU253" i="1" s="1"/>
  <c r="BC253" i="1" s="1"/>
  <c r="BE253" i="1" s="1"/>
  <c r="L253" i="1"/>
  <c r="R253" i="1" s="1"/>
  <c r="X253" i="1" s="1"/>
  <c r="AD253" i="1" s="1"/>
  <c r="AH253" i="1" s="1"/>
  <c r="AN253" i="1" s="1"/>
  <c r="AT253" i="1" s="1"/>
  <c r="AZ253" i="1" s="1"/>
  <c r="BB253" i="1" s="1"/>
  <c r="AW252" i="1"/>
  <c r="N252" i="1"/>
  <c r="T252" i="1" s="1"/>
  <c r="Z252" i="1" s="1"/>
  <c r="AF252" i="1" s="1"/>
  <c r="AJ252" i="1" s="1"/>
  <c r="AP252" i="1" s="1"/>
  <c r="AV252" i="1" s="1"/>
  <c r="BF252" i="1" s="1"/>
  <c r="BH252" i="1" s="1"/>
  <c r="M252" i="1"/>
  <c r="S252" i="1" s="1"/>
  <c r="Y252" i="1" s="1"/>
  <c r="AE252" i="1" s="1"/>
  <c r="AI252" i="1" s="1"/>
  <c r="AO252" i="1" s="1"/>
  <c r="AU252" i="1" s="1"/>
  <c r="BC252" i="1" s="1"/>
  <c r="BE252" i="1" s="1"/>
  <c r="L252" i="1"/>
  <c r="R252" i="1" s="1"/>
  <c r="X252" i="1" s="1"/>
  <c r="AD252" i="1" s="1"/>
  <c r="AH252" i="1" s="1"/>
  <c r="AN252" i="1" s="1"/>
  <c r="AT252" i="1" s="1"/>
  <c r="AZ252" i="1" s="1"/>
  <c r="BB252" i="1" s="1"/>
  <c r="BI251" i="1"/>
  <c r="AY251" i="1"/>
  <c r="AX251" i="1"/>
  <c r="AW251" i="1"/>
  <c r="AS251" i="1"/>
  <c r="AS248" i="1" s="1"/>
  <c r="AR251" i="1"/>
  <c r="AQ251" i="1"/>
  <c r="AQ248" i="1" s="1"/>
  <c r="AM251" i="1"/>
  <c r="AM248" i="1" s="1"/>
  <c r="AL251" i="1"/>
  <c r="AL248" i="1" s="1"/>
  <c r="AK251" i="1"/>
  <c r="AK248" i="1" s="1"/>
  <c r="AG251" i="1"/>
  <c r="AG248" i="1" s="1"/>
  <c r="AC251" i="1"/>
  <c r="AC248" i="1" s="1"/>
  <c r="AB251" i="1"/>
  <c r="AB248" i="1" s="1"/>
  <c r="AA251" i="1"/>
  <c r="AA248" i="1" s="1"/>
  <c r="W251" i="1"/>
  <c r="W248" i="1" s="1"/>
  <c r="V251" i="1"/>
  <c r="V248" i="1" s="1"/>
  <c r="U251" i="1"/>
  <c r="U248" i="1" s="1"/>
  <c r="Q251" i="1"/>
  <c r="Q248" i="1" s="1"/>
  <c r="P251" i="1"/>
  <c r="P248" i="1" s="1"/>
  <c r="O251" i="1"/>
  <c r="O248" i="1" s="1"/>
  <c r="K251" i="1"/>
  <c r="K248" i="1" s="1"/>
  <c r="J251" i="1"/>
  <c r="I251" i="1"/>
  <c r="I248" i="1" s="1"/>
  <c r="H251" i="1"/>
  <c r="G251" i="1"/>
  <c r="G248" i="1" s="1"/>
  <c r="F251" i="1"/>
  <c r="BF250" i="1"/>
  <c r="BC250" i="1"/>
  <c r="AZ250" i="1"/>
  <c r="BI249" i="1"/>
  <c r="AY249" i="1"/>
  <c r="BF249" i="1" s="1"/>
  <c r="AX249" i="1"/>
  <c r="BC249" i="1" s="1"/>
  <c r="AW249" i="1"/>
  <c r="AZ249" i="1" s="1"/>
  <c r="AR248" i="1"/>
  <c r="N247" i="1"/>
  <c r="T247" i="1" s="1"/>
  <c r="Z247" i="1" s="1"/>
  <c r="AF247" i="1" s="1"/>
  <c r="AJ247" i="1" s="1"/>
  <c r="AP247" i="1" s="1"/>
  <c r="AV247" i="1" s="1"/>
  <c r="BF247" i="1" s="1"/>
  <c r="BH247" i="1" s="1"/>
  <c r="M247" i="1"/>
  <c r="S247" i="1" s="1"/>
  <c r="Y247" i="1" s="1"/>
  <c r="AE247" i="1" s="1"/>
  <c r="AI247" i="1" s="1"/>
  <c r="AO247" i="1" s="1"/>
  <c r="AU247" i="1" s="1"/>
  <c r="BC247" i="1" s="1"/>
  <c r="BE247" i="1" s="1"/>
  <c r="L247" i="1"/>
  <c r="R247" i="1" s="1"/>
  <c r="X247" i="1" s="1"/>
  <c r="AD247" i="1" s="1"/>
  <c r="AH247" i="1" s="1"/>
  <c r="AN247" i="1" s="1"/>
  <c r="AT247" i="1" s="1"/>
  <c r="AZ247" i="1" s="1"/>
  <c r="BB247" i="1" s="1"/>
  <c r="N246" i="1"/>
  <c r="T246" i="1" s="1"/>
  <c r="Z246" i="1" s="1"/>
  <c r="AF246" i="1" s="1"/>
  <c r="AJ246" i="1" s="1"/>
  <c r="AP246" i="1" s="1"/>
  <c r="AV246" i="1" s="1"/>
  <c r="BF246" i="1" s="1"/>
  <c r="BH246" i="1" s="1"/>
  <c r="M246" i="1"/>
  <c r="S246" i="1" s="1"/>
  <c r="Y246" i="1" s="1"/>
  <c r="AE246" i="1" s="1"/>
  <c r="AI246" i="1" s="1"/>
  <c r="AO246" i="1" s="1"/>
  <c r="AU246" i="1" s="1"/>
  <c r="BC246" i="1" s="1"/>
  <c r="BE246" i="1" s="1"/>
  <c r="L246" i="1"/>
  <c r="R246" i="1" s="1"/>
  <c r="X246" i="1" s="1"/>
  <c r="AD246" i="1" s="1"/>
  <c r="AH246" i="1" s="1"/>
  <c r="AN246" i="1" s="1"/>
  <c r="AT246" i="1" s="1"/>
  <c r="AZ246" i="1" s="1"/>
  <c r="BB246" i="1" s="1"/>
  <c r="BI245" i="1"/>
  <c r="BI244" i="1" s="1"/>
  <c r="AY245" i="1"/>
  <c r="AY244" i="1" s="1"/>
  <c r="AX245" i="1"/>
  <c r="AX244" i="1" s="1"/>
  <c r="AW245" i="1"/>
  <c r="AW244" i="1" s="1"/>
  <c r="AS245" i="1"/>
  <c r="AS244" i="1" s="1"/>
  <c r="AR245" i="1"/>
  <c r="AR244" i="1" s="1"/>
  <c r="AQ245" i="1"/>
  <c r="AQ244" i="1" s="1"/>
  <c r="AM245" i="1"/>
  <c r="AM244" i="1" s="1"/>
  <c r="AL245" i="1"/>
  <c r="AL244" i="1" s="1"/>
  <c r="AK245" i="1"/>
  <c r="AK244" i="1" s="1"/>
  <c r="AG245" i="1"/>
  <c r="AC245" i="1"/>
  <c r="AC244" i="1" s="1"/>
  <c r="AB245" i="1"/>
  <c r="AB244" i="1" s="1"/>
  <c r="AA245" i="1"/>
  <c r="AA244" i="1" s="1"/>
  <c r="W245" i="1"/>
  <c r="W244" i="1" s="1"/>
  <c r="V245" i="1"/>
  <c r="V244" i="1" s="1"/>
  <c r="U245" i="1"/>
  <c r="U244" i="1" s="1"/>
  <c r="Q245" i="1"/>
  <c r="Q244" i="1" s="1"/>
  <c r="P245" i="1"/>
  <c r="P244" i="1" s="1"/>
  <c r="O245" i="1"/>
  <c r="O244" i="1" s="1"/>
  <c r="K245" i="1"/>
  <c r="K244" i="1" s="1"/>
  <c r="J245" i="1"/>
  <c r="J244" i="1" s="1"/>
  <c r="I245" i="1"/>
  <c r="I244" i="1" s="1"/>
  <c r="H245" i="1"/>
  <c r="G245" i="1"/>
  <c r="F245" i="1"/>
  <c r="AG244" i="1"/>
  <c r="N243" i="1"/>
  <c r="T243" i="1" s="1"/>
  <c r="Z243" i="1" s="1"/>
  <c r="AF243" i="1" s="1"/>
  <c r="AJ243" i="1" s="1"/>
  <c r="AP243" i="1" s="1"/>
  <c r="AV243" i="1" s="1"/>
  <c r="BF243" i="1" s="1"/>
  <c r="BH243" i="1" s="1"/>
  <c r="M243" i="1"/>
  <c r="S243" i="1" s="1"/>
  <c r="Y243" i="1" s="1"/>
  <c r="AE243" i="1" s="1"/>
  <c r="AI243" i="1" s="1"/>
  <c r="AO243" i="1" s="1"/>
  <c r="AU243" i="1" s="1"/>
  <c r="BC243" i="1" s="1"/>
  <c r="BE243" i="1" s="1"/>
  <c r="L243" i="1"/>
  <c r="R243" i="1" s="1"/>
  <c r="X243" i="1" s="1"/>
  <c r="AD243" i="1" s="1"/>
  <c r="AH243" i="1" s="1"/>
  <c r="AN243" i="1" s="1"/>
  <c r="AT243" i="1" s="1"/>
  <c r="AZ243" i="1" s="1"/>
  <c r="BB243" i="1" s="1"/>
  <c r="BI242" i="1"/>
  <c r="BI241" i="1" s="1"/>
  <c r="AY242" i="1"/>
  <c r="AY241" i="1" s="1"/>
  <c r="AX242" i="1"/>
  <c r="AW242" i="1"/>
  <c r="AW241" i="1" s="1"/>
  <c r="AS242" i="1"/>
  <c r="AS241" i="1" s="1"/>
  <c r="AR242" i="1"/>
  <c r="AR241" i="1" s="1"/>
  <c r="AQ242" i="1"/>
  <c r="AQ241" i="1" s="1"/>
  <c r="AM242" i="1"/>
  <c r="AM241" i="1" s="1"/>
  <c r="AL242" i="1"/>
  <c r="AL241" i="1" s="1"/>
  <c r="AK242" i="1"/>
  <c r="AK241" i="1" s="1"/>
  <c r="AG242" i="1"/>
  <c r="AG241" i="1" s="1"/>
  <c r="AC242" i="1"/>
  <c r="AC241" i="1" s="1"/>
  <c r="AB242" i="1"/>
  <c r="AB241" i="1" s="1"/>
  <c r="AA242" i="1"/>
  <c r="AA241" i="1" s="1"/>
  <c r="W242" i="1"/>
  <c r="W241" i="1" s="1"/>
  <c r="V242" i="1"/>
  <c r="V241" i="1" s="1"/>
  <c r="U242" i="1"/>
  <c r="U241" i="1" s="1"/>
  <c r="Q242" i="1"/>
  <c r="Q241" i="1" s="1"/>
  <c r="P242" i="1"/>
  <c r="P241" i="1" s="1"/>
  <c r="O242" i="1"/>
  <c r="O241" i="1" s="1"/>
  <c r="K242" i="1"/>
  <c r="K241" i="1" s="1"/>
  <c r="J242" i="1"/>
  <c r="J241" i="1" s="1"/>
  <c r="I242" i="1"/>
  <c r="I241" i="1" s="1"/>
  <c r="H242" i="1"/>
  <c r="G242" i="1"/>
  <c r="F242" i="1"/>
  <c r="F241" i="1" s="1"/>
  <c r="AX241" i="1"/>
  <c r="N239" i="1"/>
  <c r="T239" i="1" s="1"/>
  <c r="Z239" i="1" s="1"/>
  <c r="AF239" i="1" s="1"/>
  <c r="AJ239" i="1" s="1"/>
  <c r="AP239" i="1" s="1"/>
  <c r="AV239" i="1" s="1"/>
  <c r="BF239" i="1" s="1"/>
  <c r="BH239" i="1" s="1"/>
  <c r="M239" i="1"/>
  <c r="S239" i="1" s="1"/>
  <c r="Y239" i="1" s="1"/>
  <c r="AE239" i="1" s="1"/>
  <c r="AI239" i="1" s="1"/>
  <c r="AO239" i="1" s="1"/>
  <c r="AU239" i="1" s="1"/>
  <c r="BC239" i="1" s="1"/>
  <c r="BE239" i="1" s="1"/>
  <c r="L239" i="1"/>
  <c r="R239" i="1" s="1"/>
  <c r="X239" i="1" s="1"/>
  <c r="AD239" i="1" s="1"/>
  <c r="AH239" i="1" s="1"/>
  <c r="AN239" i="1" s="1"/>
  <c r="AT239" i="1" s="1"/>
  <c r="AZ239" i="1" s="1"/>
  <c r="BB239" i="1" s="1"/>
  <c r="BI238" i="1"/>
  <c r="BI237" i="1" s="1"/>
  <c r="AY238" i="1"/>
  <c r="AY237" i="1" s="1"/>
  <c r="AX238" i="1"/>
  <c r="AX237" i="1" s="1"/>
  <c r="AW238" i="1"/>
  <c r="AW237" i="1" s="1"/>
  <c r="AS238" i="1"/>
  <c r="AS237" i="1" s="1"/>
  <c r="AR238" i="1"/>
  <c r="AR237" i="1" s="1"/>
  <c r="AQ238" i="1"/>
  <c r="AM238" i="1"/>
  <c r="AL238" i="1"/>
  <c r="AL237" i="1" s="1"/>
  <c r="AK238" i="1"/>
  <c r="AK237" i="1" s="1"/>
  <c r="AG238" i="1"/>
  <c r="AG237" i="1" s="1"/>
  <c r="AC238" i="1"/>
  <c r="AC237" i="1" s="1"/>
  <c r="AB238" i="1"/>
  <c r="AA238" i="1"/>
  <c r="AA237" i="1" s="1"/>
  <c r="W238" i="1"/>
  <c r="W237" i="1" s="1"/>
  <c r="V238" i="1"/>
  <c r="V237" i="1" s="1"/>
  <c r="U238" i="1"/>
  <c r="U237" i="1" s="1"/>
  <c r="Q238" i="1"/>
  <c r="Q237" i="1" s="1"/>
  <c r="P238" i="1"/>
  <c r="P237" i="1" s="1"/>
  <c r="O238" i="1"/>
  <c r="O237" i="1" s="1"/>
  <c r="K238" i="1"/>
  <c r="K237" i="1" s="1"/>
  <c r="J238" i="1"/>
  <c r="I238" i="1"/>
  <c r="I237" i="1" s="1"/>
  <c r="H238" i="1"/>
  <c r="H237" i="1" s="1"/>
  <c r="G238" i="1"/>
  <c r="G237" i="1" s="1"/>
  <c r="F238" i="1"/>
  <c r="AQ237" i="1"/>
  <c r="AM237" i="1"/>
  <c r="AB237" i="1"/>
  <c r="N236" i="1"/>
  <c r="T236" i="1" s="1"/>
  <c r="Z236" i="1" s="1"/>
  <c r="AF236" i="1" s="1"/>
  <c r="AJ236" i="1" s="1"/>
  <c r="AP236" i="1" s="1"/>
  <c r="AV236" i="1" s="1"/>
  <c r="BF236" i="1" s="1"/>
  <c r="BH236" i="1" s="1"/>
  <c r="M236" i="1"/>
  <c r="S236" i="1" s="1"/>
  <c r="Y236" i="1" s="1"/>
  <c r="AE236" i="1" s="1"/>
  <c r="AI236" i="1" s="1"/>
  <c r="AO236" i="1" s="1"/>
  <c r="AU236" i="1" s="1"/>
  <c r="BC236" i="1" s="1"/>
  <c r="BE236" i="1" s="1"/>
  <c r="L236" i="1"/>
  <c r="R236" i="1" s="1"/>
  <c r="X236" i="1" s="1"/>
  <c r="AD236" i="1" s="1"/>
  <c r="AH236" i="1" s="1"/>
  <c r="AN236" i="1" s="1"/>
  <c r="AT236" i="1" s="1"/>
  <c r="AZ236" i="1" s="1"/>
  <c r="BB236" i="1" s="1"/>
  <c r="BI235" i="1"/>
  <c r="BI234" i="1" s="1"/>
  <c r="AY235" i="1"/>
  <c r="AY234" i="1" s="1"/>
  <c r="AX235" i="1"/>
  <c r="AX234" i="1" s="1"/>
  <c r="AW235" i="1"/>
  <c r="AW234" i="1" s="1"/>
  <c r="AS235" i="1"/>
  <c r="AS234" i="1" s="1"/>
  <c r="AR235" i="1"/>
  <c r="AR234" i="1" s="1"/>
  <c r="AQ235" i="1"/>
  <c r="AQ234" i="1" s="1"/>
  <c r="AM235" i="1"/>
  <c r="AM234" i="1" s="1"/>
  <c r="AL235" i="1"/>
  <c r="AL234" i="1" s="1"/>
  <c r="AK235" i="1"/>
  <c r="AK234" i="1" s="1"/>
  <c r="AG235" i="1"/>
  <c r="AG234" i="1" s="1"/>
  <c r="AC235" i="1"/>
  <c r="AC234" i="1" s="1"/>
  <c r="AB235" i="1"/>
  <c r="AB234" i="1" s="1"/>
  <c r="AA235" i="1"/>
  <c r="AA234" i="1" s="1"/>
  <c r="W235" i="1"/>
  <c r="W234" i="1" s="1"/>
  <c r="V235" i="1"/>
  <c r="V234" i="1" s="1"/>
  <c r="U235" i="1"/>
  <c r="U234" i="1" s="1"/>
  <c r="Q235" i="1"/>
  <c r="Q234" i="1" s="1"/>
  <c r="P235" i="1"/>
  <c r="P234" i="1" s="1"/>
  <c r="O235" i="1"/>
  <c r="O234" i="1" s="1"/>
  <c r="K235" i="1"/>
  <c r="K234" i="1" s="1"/>
  <c r="J235" i="1"/>
  <c r="I235" i="1"/>
  <c r="I234" i="1" s="1"/>
  <c r="H235" i="1"/>
  <c r="G235" i="1"/>
  <c r="G234" i="1" s="1"/>
  <c r="F235" i="1"/>
  <c r="T233" i="1"/>
  <c r="Z233" i="1" s="1"/>
  <c r="AF233" i="1" s="1"/>
  <c r="AJ233" i="1" s="1"/>
  <c r="AP233" i="1" s="1"/>
  <c r="AV233" i="1" s="1"/>
  <c r="BF233" i="1" s="1"/>
  <c r="BH233" i="1" s="1"/>
  <c r="S233" i="1"/>
  <c r="Y233" i="1" s="1"/>
  <c r="AE233" i="1" s="1"/>
  <c r="AI233" i="1" s="1"/>
  <c r="AO233" i="1" s="1"/>
  <c r="AU233" i="1" s="1"/>
  <c r="BC233" i="1" s="1"/>
  <c r="BE233" i="1" s="1"/>
  <c r="R233" i="1"/>
  <c r="X233" i="1" s="1"/>
  <c r="AD233" i="1" s="1"/>
  <c r="AH233" i="1" s="1"/>
  <c r="AN233" i="1" s="1"/>
  <c r="AT233" i="1" s="1"/>
  <c r="AZ233" i="1" s="1"/>
  <c r="BB233" i="1" s="1"/>
  <c r="BI232" i="1"/>
  <c r="BI231" i="1" s="1"/>
  <c r="AY232" i="1"/>
  <c r="AY231" i="1" s="1"/>
  <c r="AX232" i="1"/>
  <c r="AX231" i="1" s="1"/>
  <c r="AW232" i="1"/>
  <c r="AW231" i="1" s="1"/>
  <c r="AS232" i="1"/>
  <c r="AS231" i="1" s="1"/>
  <c r="AR232" i="1"/>
  <c r="AR231" i="1" s="1"/>
  <c r="AQ232" i="1"/>
  <c r="AQ231" i="1" s="1"/>
  <c r="AM232" i="1"/>
  <c r="AM231" i="1" s="1"/>
  <c r="AL232" i="1"/>
  <c r="AL231" i="1" s="1"/>
  <c r="AK232" i="1"/>
  <c r="AK231" i="1" s="1"/>
  <c r="AG232" i="1"/>
  <c r="AG231" i="1" s="1"/>
  <c r="AC232" i="1"/>
  <c r="AC231" i="1" s="1"/>
  <c r="AB232" i="1"/>
  <c r="AB231" i="1" s="1"/>
  <c r="AA232" i="1"/>
  <c r="AA231" i="1" s="1"/>
  <c r="W232" i="1"/>
  <c r="W231" i="1" s="1"/>
  <c r="V232" i="1"/>
  <c r="V231" i="1" s="1"/>
  <c r="U232" i="1"/>
  <c r="U231" i="1" s="1"/>
  <c r="Q232" i="1"/>
  <c r="T232" i="1" s="1"/>
  <c r="P232" i="1"/>
  <c r="P231" i="1" s="1"/>
  <c r="S231" i="1" s="1"/>
  <c r="O232" i="1"/>
  <c r="R232" i="1" s="1"/>
  <c r="AW230" i="1"/>
  <c r="N230" i="1"/>
  <c r="T230" i="1" s="1"/>
  <c r="Z230" i="1" s="1"/>
  <c r="AF230" i="1" s="1"/>
  <c r="AJ230" i="1" s="1"/>
  <c r="AP230" i="1" s="1"/>
  <c r="AV230" i="1" s="1"/>
  <c r="BF230" i="1" s="1"/>
  <c r="BH230" i="1" s="1"/>
  <c r="M230" i="1"/>
  <c r="S230" i="1" s="1"/>
  <c r="Y230" i="1" s="1"/>
  <c r="AE230" i="1" s="1"/>
  <c r="AI230" i="1" s="1"/>
  <c r="AO230" i="1" s="1"/>
  <c r="AU230" i="1" s="1"/>
  <c r="BC230" i="1" s="1"/>
  <c r="BE230" i="1" s="1"/>
  <c r="L230" i="1"/>
  <c r="R230" i="1" s="1"/>
  <c r="X230" i="1" s="1"/>
  <c r="AD230" i="1" s="1"/>
  <c r="AH230" i="1" s="1"/>
  <c r="AN230" i="1" s="1"/>
  <c r="AT230" i="1" s="1"/>
  <c r="AZ230" i="1" s="1"/>
  <c r="BB230" i="1" s="1"/>
  <c r="BI229" i="1"/>
  <c r="BI228" i="1" s="1"/>
  <c r="AY229" i="1"/>
  <c r="AY228" i="1" s="1"/>
  <c r="AX229" i="1"/>
  <c r="AX228" i="1" s="1"/>
  <c r="AW229" i="1"/>
  <c r="AW228" i="1" s="1"/>
  <c r="AS229" i="1"/>
  <c r="AS228" i="1" s="1"/>
  <c r="AR229" i="1"/>
  <c r="AR228" i="1" s="1"/>
  <c r="AQ229" i="1"/>
  <c r="AM229" i="1"/>
  <c r="AL229" i="1"/>
  <c r="AL228" i="1" s="1"/>
  <c r="AK229" i="1"/>
  <c r="AK228" i="1" s="1"/>
  <c r="AG229" i="1"/>
  <c r="AG228" i="1" s="1"/>
  <c r="AC229" i="1"/>
  <c r="AC228" i="1" s="1"/>
  <c r="AB229" i="1"/>
  <c r="AB228" i="1" s="1"/>
  <c r="AA229" i="1"/>
  <c r="AA228" i="1" s="1"/>
  <c r="W229" i="1"/>
  <c r="W228" i="1" s="1"/>
  <c r="V229" i="1"/>
  <c r="V228" i="1" s="1"/>
  <c r="U229" i="1"/>
  <c r="U228" i="1" s="1"/>
  <c r="Q229" i="1"/>
  <c r="Q228" i="1" s="1"/>
  <c r="P229" i="1"/>
  <c r="P228" i="1" s="1"/>
  <c r="O229" i="1"/>
  <c r="O228" i="1" s="1"/>
  <c r="K229" i="1"/>
  <c r="K228" i="1" s="1"/>
  <c r="J229" i="1"/>
  <c r="I229" i="1"/>
  <c r="I228" i="1" s="1"/>
  <c r="H229" i="1"/>
  <c r="H228" i="1" s="1"/>
  <c r="G229" i="1"/>
  <c r="G228" i="1" s="1"/>
  <c r="F229" i="1"/>
  <c r="AQ228" i="1"/>
  <c r="AM228" i="1"/>
  <c r="N227" i="1"/>
  <c r="T227" i="1" s="1"/>
  <c r="Z227" i="1" s="1"/>
  <c r="AF227" i="1" s="1"/>
  <c r="AJ227" i="1" s="1"/>
  <c r="AP227" i="1" s="1"/>
  <c r="AV227" i="1" s="1"/>
  <c r="BF227" i="1" s="1"/>
  <c r="BH227" i="1" s="1"/>
  <c r="M227" i="1"/>
  <c r="S227" i="1" s="1"/>
  <c r="Y227" i="1" s="1"/>
  <c r="AE227" i="1" s="1"/>
  <c r="AI227" i="1" s="1"/>
  <c r="AO227" i="1" s="1"/>
  <c r="AU227" i="1" s="1"/>
  <c r="BC227" i="1" s="1"/>
  <c r="BE227" i="1" s="1"/>
  <c r="L227" i="1"/>
  <c r="R227" i="1" s="1"/>
  <c r="X227" i="1" s="1"/>
  <c r="AD227" i="1" s="1"/>
  <c r="AH227" i="1" s="1"/>
  <c r="AN227" i="1" s="1"/>
  <c r="AT227" i="1" s="1"/>
  <c r="AZ227" i="1" s="1"/>
  <c r="BB227" i="1" s="1"/>
  <c r="BI226" i="1"/>
  <c r="BI225" i="1" s="1"/>
  <c r="AY226" i="1"/>
  <c r="AY225" i="1" s="1"/>
  <c r="AX226" i="1"/>
  <c r="AX225" i="1" s="1"/>
  <c r="AW226" i="1"/>
  <c r="AW225" i="1" s="1"/>
  <c r="AS226" i="1"/>
  <c r="AS225" i="1" s="1"/>
  <c r="AR226" i="1"/>
  <c r="AR225" i="1" s="1"/>
  <c r="AQ226" i="1"/>
  <c r="AM226" i="1"/>
  <c r="AM225" i="1" s="1"/>
  <c r="AL226" i="1"/>
  <c r="AL225" i="1" s="1"/>
  <c r="AK226" i="1"/>
  <c r="AK225" i="1" s="1"/>
  <c r="AG226" i="1"/>
  <c r="AG225" i="1" s="1"/>
  <c r="AC226" i="1"/>
  <c r="AC225" i="1" s="1"/>
  <c r="AB226" i="1"/>
  <c r="AB225" i="1" s="1"/>
  <c r="AA226" i="1"/>
  <c r="AA225" i="1" s="1"/>
  <c r="W226" i="1"/>
  <c r="W225" i="1" s="1"/>
  <c r="V226" i="1"/>
  <c r="V225" i="1" s="1"/>
  <c r="U226" i="1"/>
  <c r="U225" i="1" s="1"/>
  <c r="Q226" i="1"/>
  <c r="Q225" i="1" s="1"/>
  <c r="P226" i="1"/>
  <c r="P225" i="1" s="1"/>
  <c r="O226" i="1"/>
  <c r="O225" i="1" s="1"/>
  <c r="K226" i="1"/>
  <c r="K225" i="1" s="1"/>
  <c r="J226" i="1"/>
  <c r="I226" i="1"/>
  <c r="I225" i="1" s="1"/>
  <c r="H226" i="1"/>
  <c r="H225" i="1" s="1"/>
  <c r="G226" i="1"/>
  <c r="G225" i="1" s="1"/>
  <c r="F226" i="1"/>
  <c r="AQ225" i="1"/>
  <c r="N223" i="1"/>
  <c r="T223" i="1" s="1"/>
  <c r="Z223" i="1" s="1"/>
  <c r="AF223" i="1" s="1"/>
  <c r="AJ223" i="1" s="1"/>
  <c r="AP223" i="1" s="1"/>
  <c r="AV223" i="1" s="1"/>
  <c r="BF223" i="1" s="1"/>
  <c r="BH223" i="1" s="1"/>
  <c r="M223" i="1"/>
  <c r="S223" i="1" s="1"/>
  <c r="Y223" i="1" s="1"/>
  <c r="AE223" i="1" s="1"/>
  <c r="AI223" i="1" s="1"/>
  <c r="AO223" i="1" s="1"/>
  <c r="AU223" i="1" s="1"/>
  <c r="BC223" i="1" s="1"/>
  <c r="BE223" i="1" s="1"/>
  <c r="L223" i="1"/>
  <c r="R223" i="1" s="1"/>
  <c r="X223" i="1" s="1"/>
  <c r="AD223" i="1" s="1"/>
  <c r="AH223" i="1" s="1"/>
  <c r="AN223" i="1" s="1"/>
  <c r="AT223" i="1" s="1"/>
  <c r="AZ223" i="1" s="1"/>
  <c r="BB223" i="1" s="1"/>
  <c r="BI222" i="1"/>
  <c r="BI221" i="1" s="1"/>
  <c r="AY222" i="1"/>
  <c r="AY221" i="1" s="1"/>
  <c r="AX222" i="1"/>
  <c r="AX221" i="1" s="1"/>
  <c r="AW222" i="1"/>
  <c r="AW221" i="1" s="1"/>
  <c r="AS222" i="1"/>
  <c r="AS221" i="1" s="1"/>
  <c r="AR222" i="1"/>
  <c r="AR221" i="1" s="1"/>
  <c r="AQ222" i="1"/>
  <c r="AQ221" i="1" s="1"/>
  <c r="AM222" i="1"/>
  <c r="AM221" i="1" s="1"/>
  <c r="AL222" i="1"/>
  <c r="AL221" i="1" s="1"/>
  <c r="AK222" i="1"/>
  <c r="AK221" i="1" s="1"/>
  <c r="AG222" i="1"/>
  <c r="AG221" i="1" s="1"/>
  <c r="AC222" i="1"/>
  <c r="AC221" i="1" s="1"/>
  <c r="AB222" i="1"/>
  <c r="AB221" i="1" s="1"/>
  <c r="AA222" i="1"/>
  <c r="AA221" i="1" s="1"/>
  <c r="W222" i="1"/>
  <c r="W221" i="1" s="1"/>
  <c r="V222" i="1"/>
  <c r="V221" i="1" s="1"/>
  <c r="U222" i="1"/>
  <c r="U221" i="1" s="1"/>
  <c r="Q222" i="1"/>
  <c r="Q221" i="1" s="1"/>
  <c r="P222" i="1"/>
  <c r="P221" i="1" s="1"/>
  <c r="O222" i="1"/>
  <c r="O221" i="1" s="1"/>
  <c r="K222" i="1"/>
  <c r="K221" i="1" s="1"/>
  <c r="J222" i="1"/>
  <c r="J221" i="1" s="1"/>
  <c r="I222" i="1"/>
  <c r="I221" i="1" s="1"/>
  <c r="H222" i="1"/>
  <c r="G222" i="1"/>
  <c r="F222" i="1"/>
  <c r="F221" i="1" s="1"/>
  <c r="AW220" i="1"/>
  <c r="AW219" i="1" s="1"/>
  <c r="AK220" i="1"/>
  <c r="AK219" i="1" s="1"/>
  <c r="AA220" i="1"/>
  <c r="N220" i="1"/>
  <c r="T220" i="1" s="1"/>
  <c r="Z220" i="1" s="1"/>
  <c r="AF220" i="1" s="1"/>
  <c r="AJ220" i="1" s="1"/>
  <c r="AP220" i="1" s="1"/>
  <c r="AV220" i="1" s="1"/>
  <c r="BF220" i="1" s="1"/>
  <c r="BH220" i="1" s="1"/>
  <c r="M220" i="1"/>
  <c r="S220" i="1" s="1"/>
  <c r="Y220" i="1" s="1"/>
  <c r="AE220" i="1" s="1"/>
  <c r="AI220" i="1" s="1"/>
  <c r="AO220" i="1" s="1"/>
  <c r="AU220" i="1" s="1"/>
  <c r="BC220" i="1" s="1"/>
  <c r="BE220" i="1" s="1"/>
  <c r="L220" i="1"/>
  <c r="R220" i="1" s="1"/>
  <c r="X220" i="1" s="1"/>
  <c r="AD220" i="1" s="1"/>
  <c r="AH220" i="1" s="1"/>
  <c r="AN220" i="1" s="1"/>
  <c r="AT220" i="1" s="1"/>
  <c r="AZ220" i="1" s="1"/>
  <c r="BB220" i="1" s="1"/>
  <c r="BI219" i="1"/>
  <c r="AY219" i="1"/>
  <c r="AX219" i="1"/>
  <c r="AS219" i="1"/>
  <c r="AR219" i="1"/>
  <c r="AQ219" i="1"/>
  <c r="AM219" i="1"/>
  <c r="AL219" i="1"/>
  <c r="AG219" i="1"/>
  <c r="AC219" i="1"/>
  <c r="AB219" i="1"/>
  <c r="AA219" i="1"/>
  <c r="W219" i="1"/>
  <c r="V219" i="1"/>
  <c r="U219" i="1"/>
  <c r="Q219" i="1"/>
  <c r="P219" i="1"/>
  <c r="O219" i="1"/>
  <c r="K219" i="1"/>
  <c r="J219" i="1"/>
  <c r="I219" i="1"/>
  <c r="H219" i="1"/>
  <c r="G219" i="1"/>
  <c r="F219" i="1"/>
  <c r="N218" i="1"/>
  <c r="T218" i="1" s="1"/>
  <c r="Z218" i="1" s="1"/>
  <c r="AF218" i="1" s="1"/>
  <c r="AJ218" i="1" s="1"/>
  <c r="AP218" i="1" s="1"/>
  <c r="AV218" i="1" s="1"/>
  <c r="BF218" i="1" s="1"/>
  <c r="BH218" i="1" s="1"/>
  <c r="M218" i="1"/>
  <c r="S218" i="1" s="1"/>
  <c r="Y218" i="1" s="1"/>
  <c r="AE218" i="1" s="1"/>
  <c r="AI218" i="1" s="1"/>
  <c r="AO218" i="1" s="1"/>
  <c r="AU218" i="1" s="1"/>
  <c r="BC218" i="1" s="1"/>
  <c r="BE218" i="1" s="1"/>
  <c r="L218" i="1"/>
  <c r="R218" i="1" s="1"/>
  <c r="X218" i="1" s="1"/>
  <c r="AD218" i="1" s="1"/>
  <c r="AH218" i="1" s="1"/>
  <c r="AN218" i="1" s="1"/>
  <c r="AT218" i="1" s="1"/>
  <c r="AZ218" i="1" s="1"/>
  <c r="BB218" i="1" s="1"/>
  <c r="BI217" i="1"/>
  <c r="AY217" i="1"/>
  <c r="AX217" i="1"/>
  <c r="AW217" i="1"/>
  <c r="AS217" i="1"/>
  <c r="AR217" i="1"/>
  <c r="AQ217" i="1"/>
  <c r="AM217" i="1"/>
  <c r="AL217" i="1"/>
  <c r="AK217" i="1"/>
  <c r="AG217" i="1"/>
  <c r="AC217" i="1"/>
  <c r="AB217" i="1"/>
  <c r="AA217" i="1"/>
  <c r="W217" i="1"/>
  <c r="V217" i="1"/>
  <c r="U217" i="1"/>
  <c r="Q217" i="1"/>
  <c r="P217" i="1"/>
  <c r="O217" i="1"/>
  <c r="K217" i="1"/>
  <c r="J217" i="1"/>
  <c r="I217" i="1"/>
  <c r="H217" i="1"/>
  <c r="G217" i="1"/>
  <c r="F217" i="1"/>
  <c r="O216" i="1"/>
  <c r="N216" i="1"/>
  <c r="T216" i="1" s="1"/>
  <c r="Z216" i="1" s="1"/>
  <c r="AF216" i="1" s="1"/>
  <c r="AJ216" i="1" s="1"/>
  <c r="AP216" i="1" s="1"/>
  <c r="AV216" i="1" s="1"/>
  <c r="BF216" i="1" s="1"/>
  <c r="BH216" i="1" s="1"/>
  <c r="M216" i="1"/>
  <c r="S216" i="1" s="1"/>
  <c r="Y216" i="1" s="1"/>
  <c r="AE216" i="1" s="1"/>
  <c r="AI216" i="1" s="1"/>
  <c r="AO216" i="1" s="1"/>
  <c r="AU216" i="1" s="1"/>
  <c r="BC216" i="1" s="1"/>
  <c r="BE216" i="1" s="1"/>
  <c r="L216" i="1"/>
  <c r="R216" i="1" s="1"/>
  <c r="X216" i="1" s="1"/>
  <c r="AD216" i="1" s="1"/>
  <c r="AH216" i="1" s="1"/>
  <c r="AN216" i="1" s="1"/>
  <c r="AT216" i="1" s="1"/>
  <c r="AZ216" i="1" s="1"/>
  <c r="BB216" i="1" s="1"/>
  <c r="BI215" i="1"/>
  <c r="AY215" i="1"/>
  <c r="AX215" i="1"/>
  <c r="AW215" i="1"/>
  <c r="AS215" i="1"/>
  <c r="AR215" i="1"/>
  <c r="AQ215" i="1"/>
  <c r="AM215" i="1"/>
  <c r="AL215" i="1"/>
  <c r="AK215" i="1"/>
  <c r="AG215" i="1"/>
  <c r="AC215" i="1"/>
  <c r="AB215" i="1"/>
  <c r="AA215" i="1"/>
  <c r="W215" i="1"/>
  <c r="V215" i="1"/>
  <c r="U215" i="1"/>
  <c r="Q215" i="1"/>
  <c r="P215" i="1"/>
  <c r="O215" i="1"/>
  <c r="K215" i="1"/>
  <c r="J215" i="1"/>
  <c r="I215" i="1"/>
  <c r="H215" i="1"/>
  <c r="G215" i="1"/>
  <c r="F215" i="1"/>
  <c r="N213" i="1"/>
  <c r="T213" i="1" s="1"/>
  <c r="Z213" i="1" s="1"/>
  <c r="AF213" i="1" s="1"/>
  <c r="AJ213" i="1" s="1"/>
  <c r="AP213" i="1" s="1"/>
  <c r="AV213" i="1" s="1"/>
  <c r="BF213" i="1" s="1"/>
  <c r="BH213" i="1" s="1"/>
  <c r="M213" i="1"/>
  <c r="S213" i="1" s="1"/>
  <c r="Y213" i="1" s="1"/>
  <c r="AE213" i="1" s="1"/>
  <c r="AI213" i="1" s="1"/>
  <c r="AO213" i="1" s="1"/>
  <c r="AU213" i="1" s="1"/>
  <c r="BC213" i="1" s="1"/>
  <c r="BE213" i="1" s="1"/>
  <c r="L213" i="1"/>
  <c r="R213" i="1" s="1"/>
  <c r="X213" i="1" s="1"/>
  <c r="AD213" i="1" s="1"/>
  <c r="AH213" i="1" s="1"/>
  <c r="AN213" i="1" s="1"/>
  <c r="AT213" i="1" s="1"/>
  <c r="AZ213" i="1" s="1"/>
  <c r="BB213" i="1" s="1"/>
  <c r="BI212" i="1"/>
  <c r="BI211" i="1" s="1"/>
  <c r="AY212" i="1"/>
  <c r="AY211" i="1" s="1"/>
  <c r="AX212" i="1"/>
  <c r="AW212" i="1"/>
  <c r="AW211" i="1" s="1"/>
  <c r="AS212" i="1"/>
  <c r="AS211" i="1" s="1"/>
  <c r="AR212" i="1"/>
  <c r="AR211" i="1" s="1"/>
  <c r="AQ212" i="1"/>
  <c r="AQ211" i="1" s="1"/>
  <c r="AM212" i="1"/>
  <c r="AM211" i="1" s="1"/>
  <c r="AL212" i="1"/>
  <c r="AL211" i="1" s="1"/>
  <c r="AK212" i="1"/>
  <c r="AK211" i="1" s="1"/>
  <c r="AG212" i="1"/>
  <c r="AG211" i="1" s="1"/>
  <c r="AC212" i="1"/>
  <c r="AC211" i="1" s="1"/>
  <c r="AB212" i="1"/>
  <c r="AB211" i="1" s="1"/>
  <c r="AA212" i="1"/>
  <c r="AA211" i="1" s="1"/>
  <c r="W212" i="1"/>
  <c r="W211" i="1" s="1"/>
  <c r="V212" i="1"/>
  <c r="V211" i="1" s="1"/>
  <c r="U212" i="1"/>
  <c r="U211" i="1" s="1"/>
  <c r="Q212" i="1"/>
  <c r="Q211" i="1" s="1"/>
  <c r="P212" i="1"/>
  <c r="P211" i="1" s="1"/>
  <c r="O212" i="1"/>
  <c r="O211" i="1" s="1"/>
  <c r="K212" i="1"/>
  <c r="K211" i="1" s="1"/>
  <c r="J212" i="1"/>
  <c r="J211" i="1" s="1"/>
  <c r="I212" i="1"/>
  <c r="I211" i="1" s="1"/>
  <c r="H212" i="1"/>
  <c r="G212" i="1"/>
  <c r="F212" i="1"/>
  <c r="AX211" i="1"/>
  <c r="N208" i="1"/>
  <c r="T208" i="1" s="1"/>
  <c r="Z208" i="1" s="1"/>
  <c r="AF208" i="1" s="1"/>
  <c r="AJ208" i="1" s="1"/>
  <c r="AP208" i="1" s="1"/>
  <c r="AV208" i="1" s="1"/>
  <c r="BF208" i="1" s="1"/>
  <c r="BH208" i="1" s="1"/>
  <c r="M208" i="1"/>
  <c r="S208" i="1" s="1"/>
  <c r="Y208" i="1" s="1"/>
  <c r="AE208" i="1" s="1"/>
  <c r="AI208" i="1" s="1"/>
  <c r="AO208" i="1" s="1"/>
  <c r="AU208" i="1" s="1"/>
  <c r="BC208" i="1" s="1"/>
  <c r="BE208" i="1" s="1"/>
  <c r="L208" i="1"/>
  <c r="R208" i="1" s="1"/>
  <c r="X208" i="1" s="1"/>
  <c r="AD208" i="1" s="1"/>
  <c r="AH208" i="1" s="1"/>
  <c r="AN208" i="1" s="1"/>
  <c r="AT208" i="1" s="1"/>
  <c r="AZ208" i="1" s="1"/>
  <c r="BB208" i="1" s="1"/>
  <c r="BI207" i="1"/>
  <c r="BI206" i="1" s="1"/>
  <c r="AY207" i="1"/>
  <c r="AY206" i="1" s="1"/>
  <c r="AX207" i="1"/>
  <c r="AW207" i="1"/>
  <c r="AW206" i="1" s="1"/>
  <c r="AS207" i="1"/>
  <c r="AS206" i="1" s="1"/>
  <c r="AR207" i="1"/>
  <c r="AR206" i="1" s="1"/>
  <c r="AQ207" i="1"/>
  <c r="AQ206" i="1" s="1"/>
  <c r="AM207" i="1"/>
  <c r="AM206" i="1" s="1"/>
  <c r="AL207" i="1"/>
  <c r="AL206" i="1" s="1"/>
  <c r="AK207" i="1"/>
  <c r="AK206" i="1" s="1"/>
  <c r="AG207" i="1"/>
  <c r="AG206" i="1" s="1"/>
  <c r="AC207" i="1"/>
  <c r="AC206" i="1" s="1"/>
  <c r="AB207" i="1"/>
  <c r="AB206" i="1" s="1"/>
  <c r="AA207" i="1"/>
  <c r="AA206" i="1" s="1"/>
  <c r="W207" i="1"/>
  <c r="W206" i="1" s="1"/>
  <c r="W202" i="1" s="1"/>
  <c r="W201" i="1" s="1"/>
  <c r="V207" i="1"/>
  <c r="V206" i="1" s="1"/>
  <c r="V202" i="1" s="1"/>
  <c r="V201" i="1" s="1"/>
  <c r="U207" i="1"/>
  <c r="U206" i="1" s="1"/>
  <c r="U202" i="1" s="1"/>
  <c r="U201" i="1" s="1"/>
  <c r="Q207" i="1"/>
  <c r="Q206" i="1" s="1"/>
  <c r="P207" i="1"/>
  <c r="P206" i="1" s="1"/>
  <c r="O207" i="1"/>
  <c r="O206" i="1" s="1"/>
  <c r="K207" i="1"/>
  <c r="K206" i="1" s="1"/>
  <c r="K202" i="1" s="1"/>
  <c r="K201" i="1" s="1"/>
  <c r="J207" i="1"/>
  <c r="J206" i="1" s="1"/>
  <c r="J202" i="1" s="1"/>
  <c r="J201" i="1" s="1"/>
  <c r="I207" i="1"/>
  <c r="I206" i="1" s="1"/>
  <c r="I202" i="1" s="1"/>
  <c r="I201" i="1" s="1"/>
  <c r="H207" i="1"/>
  <c r="G207" i="1"/>
  <c r="F207" i="1"/>
  <c r="F206" i="1" s="1"/>
  <c r="AX206" i="1"/>
  <c r="T205" i="1"/>
  <c r="Z205" i="1" s="1"/>
  <c r="AF205" i="1" s="1"/>
  <c r="AJ205" i="1" s="1"/>
  <c r="AP205" i="1" s="1"/>
  <c r="AV205" i="1" s="1"/>
  <c r="BF205" i="1" s="1"/>
  <c r="S205" i="1"/>
  <c r="Y205" i="1" s="1"/>
  <c r="AE205" i="1" s="1"/>
  <c r="AI205" i="1" s="1"/>
  <c r="AO205" i="1" s="1"/>
  <c r="AU205" i="1" s="1"/>
  <c r="BC205" i="1" s="1"/>
  <c r="R205" i="1"/>
  <c r="X205" i="1" s="1"/>
  <c r="AD205" i="1" s="1"/>
  <c r="AH205" i="1" s="1"/>
  <c r="AN205" i="1" s="1"/>
  <c r="AT205" i="1" s="1"/>
  <c r="AZ205" i="1" s="1"/>
  <c r="BI204" i="1"/>
  <c r="BI203" i="1" s="1"/>
  <c r="AY204" i="1"/>
  <c r="AY203" i="1" s="1"/>
  <c r="AX204" i="1"/>
  <c r="AX203" i="1" s="1"/>
  <c r="AW204" i="1"/>
  <c r="AW203" i="1" s="1"/>
  <c r="AS204" i="1"/>
  <c r="AS203" i="1" s="1"/>
  <c r="AR204" i="1"/>
  <c r="AR203" i="1" s="1"/>
  <c r="AQ204" i="1"/>
  <c r="AQ203" i="1" s="1"/>
  <c r="AM204" i="1"/>
  <c r="AM203" i="1" s="1"/>
  <c r="AL204" i="1"/>
  <c r="AL203" i="1" s="1"/>
  <c r="AK204" i="1"/>
  <c r="AK203" i="1" s="1"/>
  <c r="AG204" i="1"/>
  <c r="AG203" i="1" s="1"/>
  <c r="AC204" i="1"/>
  <c r="AC203" i="1" s="1"/>
  <c r="AB204" i="1"/>
  <c r="AB203" i="1" s="1"/>
  <c r="AA204" i="1"/>
  <c r="AA203" i="1" s="1"/>
  <c r="Q204" i="1"/>
  <c r="T204" i="1" s="1"/>
  <c r="Z204" i="1" s="1"/>
  <c r="P204" i="1"/>
  <c r="O204" i="1"/>
  <c r="R204" i="1" s="1"/>
  <c r="X204" i="1" s="1"/>
  <c r="N199" i="1"/>
  <c r="T199" i="1" s="1"/>
  <c r="Z199" i="1" s="1"/>
  <c r="AF199" i="1" s="1"/>
  <c r="AJ199" i="1" s="1"/>
  <c r="AP199" i="1" s="1"/>
  <c r="AV199" i="1" s="1"/>
  <c r="BF199" i="1" s="1"/>
  <c r="BH199" i="1" s="1"/>
  <c r="M199" i="1"/>
  <c r="S199" i="1" s="1"/>
  <c r="Y199" i="1" s="1"/>
  <c r="AE199" i="1" s="1"/>
  <c r="AI199" i="1" s="1"/>
  <c r="AO199" i="1" s="1"/>
  <c r="AU199" i="1" s="1"/>
  <c r="BC199" i="1" s="1"/>
  <c r="BE199" i="1" s="1"/>
  <c r="L199" i="1"/>
  <c r="R199" i="1" s="1"/>
  <c r="X199" i="1" s="1"/>
  <c r="AD199" i="1" s="1"/>
  <c r="AH199" i="1" s="1"/>
  <c r="AN199" i="1" s="1"/>
  <c r="AT199" i="1" s="1"/>
  <c r="AZ199" i="1" s="1"/>
  <c r="BB199" i="1" s="1"/>
  <c r="BI198" i="1"/>
  <c r="AY198" i="1"/>
  <c r="AX198" i="1"/>
  <c r="AW198" i="1"/>
  <c r="AS198" i="1"/>
  <c r="AR198" i="1"/>
  <c r="AQ198" i="1"/>
  <c r="AM198" i="1"/>
  <c r="AL198" i="1"/>
  <c r="AK198" i="1"/>
  <c r="AG198" i="1"/>
  <c r="AC198" i="1"/>
  <c r="AB198" i="1"/>
  <c r="AA198" i="1"/>
  <c r="W198" i="1"/>
  <c r="V198" i="1"/>
  <c r="U198" i="1"/>
  <c r="Q198" i="1"/>
  <c r="P198" i="1"/>
  <c r="O198" i="1"/>
  <c r="K198" i="1"/>
  <c r="J198" i="1"/>
  <c r="I198" i="1"/>
  <c r="H198" i="1"/>
  <c r="G198" i="1"/>
  <c r="F198" i="1"/>
  <c r="N197" i="1"/>
  <c r="T197" i="1" s="1"/>
  <c r="Z197" i="1" s="1"/>
  <c r="AF197" i="1" s="1"/>
  <c r="AJ197" i="1" s="1"/>
  <c r="AP197" i="1" s="1"/>
  <c r="AV197" i="1" s="1"/>
  <c r="BF197" i="1" s="1"/>
  <c r="BH197" i="1" s="1"/>
  <c r="M197" i="1"/>
  <c r="S197" i="1" s="1"/>
  <c r="Y197" i="1" s="1"/>
  <c r="AE197" i="1" s="1"/>
  <c r="AI197" i="1" s="1"/>
  <c r="AO197" i="1" s="1"/>
  <c r="AU197" i="1" s="1"/>
  <c r="BC197" i="1" s="1"/>
  <c r="BE197" i="1" s="1"/>
  <c r="L197" i="1"/>
  <c r="R197" i="1" s="1"/>
  <c r="X197" i="1" s="1"/>
  <c r="AD197" i="1" s="1"/>
  <c r="AH197" i="1" s="1"/>
  <c r="AN197" i="1" s="1"/>
  <c r="AT197" i="1" s="1"/>
  <c r="AZ197" i="1" s="1"/>
  <c r="BB197" i="1" s="1"/>
  <c r="BI196" i="1"/>
  <c r="AY196" i="1"/>
  <c r="AX196" i="1"/>
  <c r="AW196" i="1"/>
  <c r="AS196" i="1"/>
  <c r="AR196" i="1"/>
  <c r="AQ196" i="1"/>
  <c r="AM196" i="1"/>
  <c r="AL196" i="1"/>
  <c r="AK196" i="1"/>
  <c r="AG196" i="1"/>
  <c r="AC196" i="1"/>
  <c r="AB196" i="1"/>
  <c r="AA196" i="1"/>
  <c r="W196" i="1"/>
  <c r="V196" i="1"/>
  <c r="U196" i="1"/>
  <c r="Q196" i="1"/>
  <c r="P196" i="1"/>
  <c r="O196" i="1"/>
  <c r="K196" i="1"/>
  <c r="J196" i="1"/>
  <c r="I196" i="1"/>
  <c r="H196" i="1"/>
  <c r="G196" i="1"/>
  <c r="F196" i="1"/>
  <c r="N193" i="1"/>
  <c r="T193" i="1" s="1"/>
  <c r="Z193" i="1" s="1"/>
  <c r="AF193" i="1" s="1"/>
  <c r="AJ193" i="1" s="1"/>
  <c r="AP193" i="1" s="1"/>
  <c r="AV193" i="1" s="1"/>
  <c r="BF193" i="1" s="1"/>
  <c r="BH193" i="1" s="1"/>
  <c r="M193" i="1"/>
  <c r="S193" i="1" s="1"/>
  <c r="Y193" i="1" s="1"/>
  <c r="AE193" i="1" s="1"/>
  <c r="AI193" i="1" s="1"/>
  <c r="AO193" i="1" s="1"/>
  <c r="AU193" i="1" s="1"/>
  <c r="BC193" i="1" s="1"/>
  <c r="BE193" i="1" s="1"/>
  <c r="L193" i="1"/>
  <c r="R193" i="1" s="1"/>
  <c r="X193" i="1" s="1"/>
  <c r="AD193" i="1" s="1"/>
  <c r="AH193" i="1" s="1"/>
  <c r="AN193" i="1" s="1"/>
  <c r="AT193" i="1" s="1"/>
  <c r="AZ193" i="1" s="1"/>
  <c r="BB193" i="1" s="1"/>
  <c r="BI192" i="1"/>
  <c r="BI191" i="1" s="1"/>
  <c r="AY192" i="1"/>
  <c r="AY191" i="1" s="1"/>
  <c r="AX192" i="1"/>
  <c r="AX191" i="1" s="1"/>
  <c r="AW192" i="1"/>
  <c r="AW191" i="1" s="1"/>
  <c r="AS192" i="1"/>
  <c r="AS191" i="1" s="1"/>
  <c r="AR192" i="1"/>
  <c r="AR191" i="1" s="1"/>
  <c r="AQ192" i="1"/>
  <c r="AQ191" i="1" s="1"/>
  <c r="AM192" i="1"/>
  <c r="AM191" i="1" s="1"/>
  <c r="AL192" i="1"/>
  <c r="AL191" i="1" s="1"/>
  <c r="AK192" i="1"/>
  <c r="AK191" i="1" s="1"/>
  <c r="AG192" i="1"/>
  <c r="AG191" i="1" s="1"/>
  <c r="AC192" i="1"/>
  <c r="AC191" i="1" s="1"/>
  <c r="AB192" i="1"/>
  <c r="AB191" i="1" s="1"/>
  <c r="AA192" i="1"/>
  <c r="AA191" i="1" s="1"/>
  <c r="W192" i="1"/>
  <c r="W191" i="1" s="1"/>
  <c r="V192" i="1"/>
  <c r="V191" i="1" s="1"/>
  <c r="U192" i="1"/>
  <c r="U191" i="1" s="1"/>
  <c r="Q192" i="1"/>
  <c r="Q191" i="1" s="1"/>
  <c r="P192" i="1"/>
  <c r="P191" i="1" s="1"/>
  <c r="O192" i="1"/>
  <c r="O191" i="1" s="1"/>
  <c r="K192" i="1"/>
  <c r="K191" i="1" s="1"/>
  <c r="J192" i="1"/>
  <c r="J191" i="1" s="1"/>
  <c r="I192" i="1"/>
  <c r="H192" i="1"/>
  <c r="G192" i="1"/>
  <c r="G191" i="1" s="1"/>
  <c r="F192" i="1"/>
  <c r="F191" i="1" s="1"/>
  <c r="N190" i="1"/>
  <c r="T190" i="1" s="1"/>
  <c r="Z190" i="1" s="1"/>
  <c r="AF190" i="1" s="1"/>
  <c r="AJ190" i="1" s="1"/>
  <c r="AP190" i="1" s="1"/>
  <c r="AV190" i="1" s="1"/>
  <c r="BF190" i="1" s="1"/>
  <c r="BH190" i="1" s="1"/>
  <c r="M190" i="1"/>
  <c r="S190" i="1" s="1"/>
  <c r="Y190" i="1" s="1"/>
  <c r="AE190" i="1" s="1"/>
  <c r="AI190" i="1" s="1"/>
  <c r="AO190" i="1" s="1"/>
  <c r="AU190" i="1" s="1"/>
  <c r="BC190" i="1" s="1"/>
  <c r="BE190" i="1" s="1"/>
  <c r="L190" i="1"/>
  <c r="R190" i="1" s="1"/>
  <c r="X190" i="1" s="1"/>
  <c r="AD190" i="1" s="1"/>
  <c r="AH190" i="1" s="1"/>
  <c r="AN190" i="1" s="1"/>
  <c r="AT190" i="1" s="1"/>
  <c r="AZ190" i="1" s="1"/>
  <c r="BB190" i="1" s="1"/>
  <c r="BI189" i="1"/>
  <c r="BI188" i="1" s="1"/>
  <c r="AY189" i="1"/>
  <c r="AY188" i="1" s="1"/>
  <c r="AX189" i="1"/>
  <c r="AX188" i="1" s="1"/>
  <c r="AW189" i="1"/>
  <c r="AW188" i="1" s="1"/>
  <c r="AS189" i="1"/>
  <c r="AS188" i="1" s="1"/>
  <c r="AR189" i="1"/>
  <c r="AR188" i="1" s="1"/>
  <c r="AQ189" i="1"/>
  <c r="AQ188" i="1" s="1"/>
  <c r="AM189" i="1"/>
  <c r="AM188" i="1" s="1"/>
  <c r="AL189" i="1"/>
  <c r="AL188" i="1" s="1"/>
  <c r="AK189" i="1"/>
  <c r="AK188" i="1" s="1"/>
  <c r="AG189" i="1"/>
  <c r="AG188" i="1" s="1"/>
  <c r="AC189" i="1"/>
  <c r="AC188" i="1" s="1"/>
  <c r="AB189" i="1"/>
  <c r="AB188" i="1" s="1"/>
  <c r="AA189" i="1"/>
  <c r="AA188" i="1" s="1"/>
  <c r="W189" i="1"/>
  <c r="W188" i="1" s="1"/>
  <c r="V189" i="1"/>
  <c r="V188" i="1" s="1"/>
  <c r="U189" i="1"/>
  <c r="U188" i="1" s="1"/>
  <c r="Q189" i="1"/>
  <c r="Q188" i="1" s="1"/>
  <c r="P189" i="1"/>
  <c r="P188" i="1" s="1"/>
  <c r="O189" i="1"/>
  <c r="O188" i="1" s="1"/>
  <c r="K189" i="1"/>
  <c r="K188" i="1" s="1"/>
  <c r="J189" i="1"/>
  <c r="J188" i="1" s="1"/>
  <c r="I189" i="1"/>
  <c r="H189" i="1"/>
  <c r="G189" i="1"/>
  <c r="G188" i="1" s="1"/>
  <c r="F189" i="1"/>
  <c r="F188" i="1" s="1"/>
  <c r="N187" i="1"/>
  <c r="T187" i="1" s="1"/>
  <c r="Z187" i="1" s="1"/>
  <c r="AF187" i="1" s="1"/>
  <c r="AJ187" i="1" s="1"/>
  <c r="AP187" i="1" s="1"/>
  <c r="AV187" i="1" s="1"/>
  <c r="BF187" i="1" s="1"/>
  <c r="BH187" i="1" s="1"/>
  <c r="M187" i="1"/>
  <c r="S187" i="1" s="1"/>
  <c r="Y187" i="1" s="1"/>
  <c r="AE187" i="1" s="1"/>
  <c r="AI187" i="1" s="1"/>
  <c r="AO187" i="1" s="1"/>
  <c r="AU187" i="1" s="1"/>
  <c r="BC187" i="1" s="1"/>
  <c r="BE187" i="1" s="1"/>
  <c r="L187" i="1"/>
  <c r="R187" i="1" s="1"/>
  <c r="X187" i="1" s="1"/>
  <c r="AD187" i="1" s="1"/>
  <c r="AH187" i="1" s="1"/>
  <c r="AN187" i="1" s="1"/>
  <c r="AT187" i="1" s="1"/>
  <c r="AZ187" i="1" s="1"/>
  <c r="BB187" i="1" s="1"/>
  <c r="N186" i="1"/>
  <c r="T186" i="1" s="1"/>
  <c r="Z186" i="1" s="1"/>
  <c r="AF186" i="1" s="1"/>
  <c r="AJ186" i="1" s="1"/>
  <c r="AP186" i="1" s="1"/>
  <c r="AV186" i="1" s="1"/>
  <c r="BF186" i="1" s="1"/>
  <c r="BH186" i="1" s="1"/>
  <c r="M186" i="1"/>
  <c r="S186" i="1" s="1"/>
  <c r="Y186" i="1" s="1"/>
  <c r="AE186" i="1" s="1"/>
  <c r="AI186" i="1" s="1"/>
  <c r="AO186" i="1" s="1"/>
  <c r="AU186" i="1" s="1"/>
  <c r="BC186" i="1" s="1"/>
  <c r="BE186" i="1" s="1"/>
  <c r="L186" i="1"/>
  <c r="R186" i="1" s="1"/>
  <c r="X186" i="1" s="1"/>
  <c r="AD186" i="1" s="1"/>
  <c r="AH186" i="1" s="1"/>
  <c r="AN186" i="1" s="1"/>
  <c r="AT186" i="1" s="1"/>
  <c r="AZ186" i="1" s="1"/>
  <c r="BB186" i="1" s="1"/>
  <c r="BI185" i="1"/>
  <c r="BI184" i="1" s="1"/>
  <c r="AY185" i="1"/>
  <c r="AY184" i="1" s="1"/>
  <c r="AX185" i="1"/>
  <c r="AX184" i="1" s="1"/>
  <c r="AW185" i="1"/>
  <c r="AW184" i="1" s="1"/>
  <c r="AS185" i="1"/>
  <c r="AS184" i="1" s="1"/>
  <c r="AR185" i="1"/>
  <c r="AR184" i="1" s="1"/>
  <c r="AQ185" i="1"/>
  <c r="AQ184" i="1" s="1"/>
  <c r="AM185" i="1"/>
  <c r="AM184" i="1" s="1"/>
  <c r="AL185" i="1"/>
  <c r="AL184" i="1" s="1"/>
  <c r="AK185" i="1"/>
  <c r="AK184" i="1" s="1"/>
  <c r="AG185" i="1"/>
  <c r="AG184" i="1" s="1"/>
  <c r="AC185" i="1"/>
  <c r="AC184" i="1" s="1"/>
  <c r="AB185" i="1"/>
  <c r="AB184" i="1" s="1"/>
  <c r="AA185" i="1"/>
  <c r="AA184" i="1" s="1"/>
  <c r="W185" i="1"/>
  <c r="W184" i="1" s="1"/>
  <c r="V185" i="1"/>
  <c r="V184" i="1" s="1"/>
  <c r="U185" i="1"/>
  <c r="U184" i="1" s="1"/>
  <c r="Q185" i="1"/>
  <c r="Q184" i="1" s="1"/>
  <c r="P185" i="1"/>
  <c r="P184" i="1" s="1"/>
  <c r="O185" i="1"/>
  <c r="O184" i="1" s="1"/>
  <c r="K185" i="1"/>
  <c r="K184" i="1" s="1"/>
  <c r="J185" i="1"/>
  <c r="J184" i="1" s="1"/>
  <c r="I185" i="1"/>
  <c r="H185" i="1"/>
  <c r="G185" i="1"/>
  <c r="G184" i="1" s="1"/>
  <c r="F185" i="1"/>
  <c r="F184" i="1" s="1"/>
  <c r="N182" i="1"/>
  <c r="T182" i="1" s="1"/>
  <c r="Z182" i="1" s="1"/>
  <c r="AF182" i="1" s="1"/>
  <c r="AJ182" i="1" s="1"/>
  <c r="AP182" i="1" s="1"/>
  <c r="AV182" i="1" s="1"/>
  <c r="BF182" i="1" s="1"/>
  <c r="BH182" i="1" s="1"/>
  <c r="M182" i="1"/>
  <c r="S182" i="1" s="1"/>
  <c r="Y182" i="1" s="1"/>
  <c r="AE182" i="1" s="1"/>
  <c r="AI182" i="1" s="1"/>
  <c r="AO182" i="1" s="1"/>
  <c r="AU182" i="1" s="1"/>
  <c r="BC182" i="1" s="1"/>
  <c r="BE182" i="1" s="1"/>
  <c r="L182" i="1"/>
  <c r="R182" i="1" s="1"/>
  <c r="X182" i="1" s="1"/>
  <c r="AD182" i="1" s="1"/>
  <c r="AH182" i="1" s="1"/>
  <c r="AN182" i="1" s="1"/>
  <c r="AT182" i="1" s="1"/>
  <c r="AZ182" i="1" s="1"/>
  <c r="BB182" i="1" s="1"/>
  <c r="BI181" i="1"/>
  <c r="BI180" i="1" s="1"/>
  <c r="AY181" i="1"/>
  <c r="AY180" i="1" s="1"/>
  <c r="AX181" i="1"/>
  <c r="AX180" i="1" s="1"/>
  <c r="AW181" i="1"/>
  <c r="AW180" i="1" s="1"/>
  <c r="AS181" i="1"/>
  <c r="AS180" i="1" s="1"/>
  <c r="AR181" i="1"/>
  <c r="AR180" i="1" s="1"/>
  <c r="AQ181" i="1"/>
  <c r="AQ180" i="1" s="1"/>
  <c r="AM181" i="1"/>
  <c r="AM180" i="1" s="1"/>
  <c r="AL181" i="1"/>
  <c r="AL180" i="1" s="1"/>
  <c r="AK181" i="1"/>
  <c r="AK180" i="1" s="1"/>
  <c r="AG181" i="1"/>
  <c r="AG180" i="1" s="1"/>
  <c r="AC181" i="1"/>
  <c r="AC180" i="1" s="1"/>
  <c r="AB181" i="1"/>
  <c r="AB180" i="1" s="1"/>
  <c r="AA181" i="1"/>
  <c r="AA180" i="1" s="1"/>
  <c r="W181" i="1"/>
  <c r="W180" i="1" s="1"/>
  <c r="V181" i="1"/>
  <c r="V180" i="1" s="1"/>
  <c r="U181" i="1"/>
  <c r="U180" i="1" s="1"/>
  <c r="Q181" i="1"/>
  <c r="Q180" i="1" s="1"/>
  <c r="P181" i="1"/>
  <c r="P180" i="1" s="1"/>
  <c r="O181" i="1"/>
  <c r="O180" i="1" s="1"/>
  <c r="K181" i="1"/>
  <c r="J181" i="1"/>
  <c r="J180" i="1" s="1"/>
  <c r="I181" i="1"/>
  <c r="I180" i="1" s="1"/>
  <c r="H181" i="1"/>
  <c r="H180" i="1" s="1"/>
  <c r="G181" i="1"/>
  <c r="F181" i="1"/>
  <c r="N179" i="1"/>
  <c r="T179" i="1" s="1"/>
  <c r="Z179" i="1" s="1"/>
  <c r="AF179" i="1" s="1"/>
  <c r="AJ179" i="1" s="1"/>
  <c r="AP179" i="1" s="1"/>
  <c r="AV179" i="1" s="1"/>
  <c r="BF179" i="1" s="1"/>
  <c r="BH179" i="1" s="1"/>
  <c r="M179" i="1"/>
  <c r="S179" i="1" s="1"/>
  <c r="Y179" i="1" s="1"/>
  <c r="AE179" i="1" s="1"/>
  <c r="AI179" i="1" s="1"/>
  <c r="AO179" i="1" s="1"/>
  <c r="AU179" i="1" s="1"/>
  <c r="BC179" i="1" s="1"/>
  <c r="BE179" i="1" s="1"/>
  <c r="L179" i="1"/>
  <c r="R179" i="1" s="1"/>
  <c r="X179" i="1" s="1"/>
  <c r="AD179" i="1" s="1"/>
  <c r="AH179" i="1" s="1"/>
  <c r="AN179" i="1" s="1"/>
  <c r="AT179" i="1" s="1"/>
  <c r="AZ179" i="1" s="1"/>
  <c r="BB179" i="1" s="1"/>
  <c r="BI178" i="1"/>
  <c r="BI177" i="1" s="1"/>
  <c r="AY178" i="1"/>
  <c r="AY177" i="1" s="1"/>
  <c r="AX178" i="1"/>
  <c r="AX177" i="1" s="1"/>
  <c r="AW178" i="1"/>
  <c r="AW177" i="1" s="1"/>
  <c r="AS178" i="1"/>
  <c r="AS177" i="1" s="1"/>
  <c r="AR178" i="1"/>
  <c r="AR177" i="1" s="1"/>
  <c r="AQ178" i="1"/>
  <c r="AQ177" i="1" s="1"/>
  <c r="AM178" i="1"/>
  <c r="AM177" i="1" s="1"/>
  <c r="AL178" i="1"/>
  <c r="AL177" i="1" s="1"/>
  <c r="AK178" i="1"/>
  <c r="AK177" i="1" s="1"/>
  <c r="AG178" i="1"/>
  <c r="AG177" i="1" s="1"/>
  <c r="AC178" i="1"/>
  <c r="AC177" i="1" s="1"/>
  <c r="AB178" i="1"/>
  <c r="AB177" i="1" s="1"/>
  <c r="AA178" i="1"/>
  <c r="AA177" i="1" s="1"/>
  <c r="W178" i="1"/>
  <c r="W177" i="1" s="1"/>
  <c r="V178" i="1"/>
  <c r="V177" i="1" s="1"/>
  <c r="U178" i="1"/>
  <c r="U177" i="1" s="1"/>
  <c r="Q178" i="1"/>
  <c r="Q177" i="1" s="1"/>
  <c r="P178" i="1"/>
  <c r="P177" i="1" s="1"/>
  <c r="O178" i="1"/>
  <c r="O177" i="1" s="1"/>
  <c r="K178" i="1"/>
  <c r="J178" i="1"/>
  <c r="J177" i="1" s="1"/>
  <c r="I178" i="1"/>
  <c r="I177" i="1" s="1"/>
  <c r="H178" i="1"/>
  <c r="H177" i="1" s="1"/>
  <c r="G178" i="1"/>
  <c r="F178" i="1"/>
  <c r="N176" i="1"/>
  <c r="T176" i="1" s="1"/>
  <c r="Z176" i="1" s="1"/>
  <c r="AF176" i="1" s="1"/>
  <c r="AJ176" i="1" s="1"/>
  <c r="AP176" i="1" s="1"/>
  <c r="AV176" i="1" s="1"/>
  <c r="BF176" i="1" s="1"/>
  <c r="BH176" i="1" s="1"/>
  <c r="M176" i="1"/>
  <c r="S176" i="1" s="1"/>
  <c r="Y176" i="1" s="1"/>
  <c r="AE176" i="1" s="1"/>
  <c r="AI176" i="1" s="1"/>
  <c r="AO176" i="1" s="1"/>
  <c r="AU176" i="1" s="1"/>
  <c r="BC176" i="1" s="1"/>
  <c r="BE176" i="1" s="1"/>
  <c r="L176" i="1"/>
  <c r="R176" i="1" s="1"/>
  <c r="X176" i="1" s="1"/>
  <c r="AD176" i="1" s="1"/>
  <c r="AH176" i="1" s="1"/>
  <c r="AN176" i="1" s="1"/>
  <c r="AT176" i="1" s="1"/>
  <c r="AZ176" i="1" s="1"/>
  <c r="BB176" i="1" s="1"/>
  <c r="BI175" i="1"/>
  <c r="AY175" i="1"/>
  <c r="AX175" i="1"/>
  <c r="AW175" i="1"/>
  <c r="AS175" i="1"/>
  <c r="AR175" i="1"/>
  <c r="AQ175" i="1"/>
  <c r="AM175" i="1"/>
  <c r="AL175" i="1"/>
  <c r="AK175" i="1"/>
  <c r="AG175" i="1"/>
  <c r="AC175" i="1"/>
  <c r="AB175" i="1"/>
  <c r="AA175" i="1"/>
  <c r="W175" i="1"/>
  <c r="V175" i="1"/>
  <c r="U175" i="1"/>
  <c r="Q175" i="1"/>
  <c r="P175" i="1"/>
  <c r="O175" i="1"/>
  <c r="K175" i="1"/>
  <c r="J175" i="1"/>
  <c r="I175" i="1"/>
  <c r="H175" i="1"/>
  <c r="G175" i="1"/>
  <c r="F175" i="1"/>
  <c r="AK174" i="1"/>
  <c r="AA174" i="1"/>
  <c r="N174" i="1"/>
  <c r="T174" i="1" s="1"/>
  <c r="Z174" i="1" s="1"/>
  <c r="AF174" i="1" s="1"/>
  <c r="AJ174" i="1" s="1"/>
  <c r="AP174" i="1" s="1"/>
  <c r="AV174" i="1" s="1"/>
  <c r="BF174" i="1" s="1"/>
  <c r="BH174" i="1" s="1"/>
  <c r="M174" i="1"/>
  <c r="S174" i="1" s="1"/>
  <c r="Y174" i="1" s="1"/>
  <c r="AE174" i="1" s="1"/>
  <c r="AI174" i="1" s="1"/>
  <c r="AO174" i="1" s="1"/>
  <c r="AU174" i="1" s="1"/>
  <c r="BC174" i="1" s="1"/>
  <c r="BE174" i="1" s="1"/>
  <c r="L174" i="1"/>
  <c r="R174" i="1" s="1"/>
  <c r="X174" i="1" s="1"/>
  <c r="AD174" i="1" s="1"/>
  <c r="AH174" i="1" s="1"/>
  <c r="AN174" i="1" s="1"/>
  <c r="AT174" i="1" s="1"/>
  <c r="AZ174" i="1" s="1"/>
  <c r="BB174" i="1" s="1"/>
  <c r="BI173" i="1"/>
  <c r="AY173" i="1"/>
  <c r="AX173" i="1"/>
  <c r="AW173" i="1"/>
  <c r="AS173" i="1"/>
  <c r="AR173" i="1"/>
  <c r="AQ173" i="1"/>
  <c r="AM173" i="1"/>
  <c r="AL173" i="1"/>
  <c r="AK173" i="1"/>
  <c r="AG173" i="1"/>
  <c r="AC173" i="1"/>
  <c r="AB173" i="1"/>
  <c r="AA173" i="1"/>
  <c r="W173" i="1"/>
  <c r="V173" i="1"/>
  <c r="U173" i="1"/>
  <c r="Q173" i="1"/>
  <c r="P173" i="1"/>
  <c r="O173" i="1"/>
  <c r="K173" i="1"/>
  <c r="J173" i="1"/>
  <c r="I173" i="1"/>
  <c r="H173" i="1"/>
  <c r="G173" i="1"/>
  <c r="F173" i="1"/>
  <c r="N171" i="1"/>
  <c r="T171" i="1" s="1"/>
  <c r="Z171" i="1" s="1"/>
  <c r="AF171" i="1" s="1"/>
  <c r="AJ171" i="1" s="1"/>
  <c r="AP171" i="1" s="1"/>
  <c r="AV171" i="1" s="1"/>
  <c r="BF171" i="1" s="1"/>
  <c r="BH171" i="1" s="1"/>
  <c r="M171" i="1"/>
  <c r="S171" i="1" s="1"/>
  <c r="Y171" i="1" s="1"/>
  <c r="AE171" i="1" s="1"/>
  <c r="AI171" i="1" s="1"/>
  <c r="AO171" i="1" s="1"/>
  <c r="AU171" i="1" s="1"/>
  <c r="BC171" i="1" s="1"/>
  <c r="BE171" i="1" s="1"/>
  <c r="L171" i="1"/>
  <c r="R171" i="1" s="1"/>
  <c r="X171" i="1" s="1"/>
  <c r="AD171" i="1" s="1"/>
  <c r="AH171" i="1" s="1"/>
  <c r="AN171" i="1" s="1"/>
  <c r="AT171" i="1" s="1"/>
  <c r="AZ171" i="1" s="1"/>
  <c r="BB171" i="1" s="1"/>
  <c r="BI170" i="1"/>
  <c r="BI169" i="1" s="1"/>
  <c r="AY170" i="1"/>
  <c r="AY169" i="1" s="1"/>
  <c r="AX170" i="1"/>
  <c r="AX169" i="1" s="1"/>
  <c r="AW170" i="1"/>
  <c r="AW169" i="1" s="1"/>
  <c r="AS170" i="1"/>
  <c r="AS169" i="1" s="1"/>
  <c r="AR170" i="1"/>
  <c r="AR169" i="1" s="1"/>
  <c r="AQ170" i="1"/>
  <c r="AQ169" i="1" s="1"/>
  <c r="AM170" i="1"/>
  <c r="AM169" i="1" s="1"/>
  <c r="AL170" i="1"/>
  <c r="AL169" i="1" s="1"/>
  <c r="AK170" i="1"/>
  <c r="AK169" i="1" s="1"/>
  <c r="AG170" i="1"/>
  <c r="AG169" i="1" s="1"/>
  <c r="AC170" i="1"/>
  <c r="AC169" i="1" s="1"/>
  <c r="AB170" i="1"/>
  <c r="AB169" i="1" s="1"/>
  <c r="AA170" i="1"/>
  <c r="AA169" i="1" s="1"/>
  <c r="W170" i="1"/>
  <c r="W169" i="1" s="1"/>
  <c r="V170" i="1"/>
  <c r="V169" i="1" s="1"/>
  <c r="U170" i="1"/>
  <c r="U169" i="1" s="1"/>
  <c r="Q170" i="1"/>
  <c r="Q169" i="1" s="1"/>
  <c r="P170" i="1"/>
  <c r="P169" i="1" s="1"/>
  <c r="O170" i="1"/>
  <c r="O169" i="1" s="1"/>
  <c r="K170" i="1"/>
  <c r="J170" i="1"/>
  <c r="J169" i="1" s="1"/>
  <c r="I170" i="1"/>
  <c r="I169" i="1" s="1"/>
  <c r="H170" i="1"/>
  <c r="H169" i="1" s="1"/>
  <c r="G170" i="1"/>
  <c r="F170" i="1"/>
  <c r="N168" i="1"/>
  <c r="T168" i="1" s="1"/>
  <c r="Z168" i="1" s="1"/>
  <c r="AF168" i="1" s="1"/>
  <c r="AJ168" i="1" s="1"/>
  <c r="AP168" i="1" s="1"/>
  <c r="AV168" i="1" s="1"/>
  <c r="BF168" i="1" s="1"/>
  <c r="BH168" i="1" s="1"/>
  <c r="M168" i="1"/>
  <c r="S168" i="1" s="1"/>
  <c r="Y168" i="1" s="1"/>
  <c r="AE168" i="1" s="1"/>
  <c r="AI168" i="1" s="1"/>
  <c r="AO168" i="1" s="1"/>
  <c r="AU168" i="1" s="1"/>
  <c r="BC168" i="1" s="1"/>
  <c r="BE168" i="1" s="1"/>
  <c r="L168" i="1"/>
  <c r="R168" i="1" s="1"/>
  <c r="X168" i="1" s="1"/>
  <c r="AD168" i="1" s="1"/>
  <c r="AH168" i="1" s="1"/>
  <c r="AN168" i="1" s="1"/>
  <c r="AT168" i="1" s="1"/>
  <c r="AZ168" i="1" s="1"/>
  <c r="BB168" i="1" s="1"/>
  <c r="BI167" i="1"/>
  <c r="AY167" i="1"/>
  <c r="AX167" i="1"/>
  <c r="AW167" i="1"/>
  <c r="AS167" i="1"/>
  <c r="AR167" i="1"/>
  <c r="AQ167" i="1"/>
  <c r="AM167" i="1"/>
  <c r="AL167" i="1"/>
  <c r="AK167" i="1"/>
  <c r="AG167" i="1"/>
  <c r="AC167" i="1"/>
  <c r="AB167" i="1"/>
  <c r="AA167" i="1"/>
  <c r="W167" i="1"/>
  <c r="V167" i="1"/>
  <c r="U167" i="1"/>
  <c r="Q167" i="1"/>
  <c r="P167" i="1"/>
  <c r="O167" i="1"/>
  <c r="K167" i="1"/>
  <c r="J167" i="1"/>
  <c r="I167" i="1"/>
  <c r="H167" i="1"/>
  <c r="G167" i="1"/>
  <c r="F167" i="1"/>
  <c r="N166" i="1"/>
  <c r="T166" i="1" s="1"/>
  <c r="Z166" i="1" s="1"/>
  <c r="AF166" i="1" s="1"/>
  <c r="AJ166" i="1" s="1"/>
  <c r="AP166" i="1" s="1"/>
  <c r="AV166" i="1" s="1"/>
  <c r="BF166" i="1" s="1"/>
  <c r="BH166" i="1" s="1"/>
  <c r="M166" i="1"/>
  <c r="S166" i="1" s="1"/>
  <c r="Y166" i="1" s="1"/>
  <c r="AE166" i="1" s="1"/>
  <c r="AI166" i="1" s="1"/>
  <c r="AO166" i="1" s="1"/>
  <c r="AU166" i="1" s="1"/>
  <c r="BC166" i="1" s="1"/>
  <c r="BE166" i="1" s="1"/>
  <c r="L166" i="1"/>
  <c r="R166" i="1" s="1"/>
  <c r="X166" i="1" s="1"/>
  <c r="AD166" i="1" s="1"/>
  <c r="AH166" i="1" s="1"/>
  <c r="AN166" i="1" s="1"/>
  <c r="AT166" i="1" s="1"/>
  <c r="AZ166" i="1" s="1"/>
  <c r="BB166" i="1" s="1"/>
  <c r="BI165" i="1"/>
  <c r="AY165" i="1"/>
  <c r="AX165" i="1"/>
  <c r="AW165" i="1"/>
  <c r="AS165" i="1"/>
  <c r="AR165" i="1"/>
  <c r="AQ165" i="1"/>
  <c r="AM165" i="1"/>
  <c r="AL165" i="1"/>
  <c r="AK165" i="1"/>
  <c r="AG165" i="1"/>
  <c r="AC165" i="1"/>
  <c r="AB165" i="1"/>
  <c r="AA165" i="1"/>
  <c r="W165" i="1"/>
  <c r="V165" i="1"/>
  <c r="U165" i="1"/>
  <c r="Q165" i="1"/>
  <c r="P165" i="1"/>
  <c r="O165" i="1"/>
  <c r="K165" i="1"/>
  <c r="J165" i="1"/>
  <c r="I165" i="1"/>
  <c r="H165" i="1"/>
  <c r="G165" i="1"/>
  <c r="F165" i="1"/>
  <c r="N163" i="1"/>
  <c r="T163" i="1" s="1"/>
  <c r="Z163" i="1" s="1"/>
  <c r="AF163" i="1" s="1"/>
  <c r="AJ163" i="1" s="1"/>
  <c r="AP163" i="1" s="1"/>
  <c r="AV163" i="1" s="1"/>
  <c r="BF163" i="1" s="1"/>
  <c r="BH163" i="1" s="1"/>
  <c r="M163" i="1"/>
  <c r="S163" i="1" s="1"/>
  <c r="Y163" i="1" s="1"/>
  <c r="AE163" i="1" s="1"/>
  <c r="AI163" i="1" s="1"/>
  <c r="AO163" i="1" s="1"/>
  <c r="AU163" i="1" s="1"/>
  <c r="BC163" i="1" s="1"/>
  <c r="BE163" i="1" s="1"/>
  <c r="L163" i="1"/>
  <c r="R163" i="1" s="1"/>
  <c r="X163" i="1" s="1"/>
  <c r="AD163" i="1" s="1"/>
  <c r="AH163" i="1" s="1"/>
  <c r="AN163" i="1" s="1"/>
  <c r="AT163" i="1" s="1"/>
  <c r="AZ163" i="1" s="1"/>
  <c r="BB163" i="1" s="1"/>
  <c r="BI162" i="1"/>
  <c r="BI161" i="1" s="1"/>
  <c r="AY162" i="1"/>
  <c r="AY161" i="1" s="1"/>
  <c r="AX162" i="1"/>
  <c r="AX161" i="1" s="1"/>
  <c r="AW162" i="1"/>
  <c r="AW161" i="1" s="1"/>
  <c r="AS162" i="1"/>
  <c r="AS161" i="1" s="1"/>
  <c r="AR162" i="1"/>
  <c r="AR161" i="1" s="1"/>
  <c r="AQ162" i="1"/>
  <c r="AQ161" i="1" s="1"/>
  <c r="AM162" i="1"/>
  <c r="AM161" i="1" s="1"/>
  <c r="AL162" i="1"/>
  <c r="AL161" i="1" s="1"/>
  <c r="AK162" i="1"/>
  <c r="AK161" i="1" s="1"/>
  <c r="AG162" i="1"/>
  <c r="AG161" i="1" s="1"/>
  <c r="AC162" i="1"/>
  <c r="AC161" i="1" s="1"/>
  <c r="AB162" i="1"/>
  <c r="AB161" i="1" s="1"/>
  <c r="AA162" i="1"/>
  <c r="AA161" i="1" s="1"/>
  <c r="W162" i="1"/>
  <c r="W161" i="1" s="1"/>
  <c r="V162" i="1"/>
  <c r="V161" i="1" s="1"/>
  <c r="U162" i="1"/>
  <c r="U161" i="1" s="1"/>
  <c r="Q162" i="1"/>
  <c r="Q161" i="1" s="1"/>
  <c r="P162" i="1"/>
  <c r="P161" i="1" s="1"/>
  <c r="O162" i="1"/>
  <c r="O161" i="1" s="1"/>
  <c r="K162" i="1"/>
  <c r="K161" i="1" s="1"/>
  <c r="J162" i="1"/>
  <c r="J161" i="1" s="1"/>
  <c r="I162" i="1"/>
  <c r="H162" i="1"/>
  <c r="G162" i="1"/>
  <c r="G161" i="1" s="1"/>
  <c r="F162" i="1"/>
  <c r="F161" i="1" s="1"/>
  <c r="N160" i="1"/>
  <c r="T160" i="1" s="1"/>
  <c r="Z160" i="1" s="1"/>
  <c r="AF160" i="1" s="1"/>
  <c r="AJ160" i="1" s="1"/>
  <c r="AP160" i="1" s="1"/>
  <c r="AV160" i="1" s="1"/>
  <c r="BF160" i="1" s="1"/>
  <c r="BH160" i="1" s="1"/>
  <c r="M160" i="1"/>
  <c r="S160" i="1" s="1"/>
  <c r="Y160" i="1" s="1"/>
  <c r="AE160" i="1" s="1"/>
  <c r="AI160" i="1" s="1"/>
  <c r="AO160" i="1" s="1"/>
  <c r="AU160" i="1" s="1"/>
  <c r="BC160" i="1" s="1"/>
  <c r="BE160" i="1" s="1"/>
  <c r="L160" i="1"/>
  <c r="R160" i="1" s="1"/>
  <c r="X160" i="1" s="1"/>
  <c r="AD160" i="1" s="1"/>
  <c r="AH160" i="1" s="1"/>
  <c r="AN160" i="1" s="1"/>
  <c r="AT160" i="1" s="1"/>
  <c r="AZ160" i="1" s="1"/>
  <c r="BB160" i="1" s="1"/>
  <c r="N159" i="1"/>
  <c r="T159" i="1" s="1"/>
  <c r="Z159" i="1" s="1"/>
  <c r="AF159" i="1" s="1"/>
  <c r="AJ159" i="1" s="1"/>
  <c r="AP159" i="1" s="1"/>
  <c r="AV159" i="1" s="1"/>
  <c r="BF159" i="1" s="1"/>
  <c r="BH159" i="1" s="1"/>
  <c r="M159" i="1"/>
  <c r="S159" i="1" s="1"/>
  <c r="Y159" i="1" s="1"/>
  <c r="AE159" i="1" s="1"/>
  <c r="AI159" i="1" s="1"/>
  <c r="AO159" i="1" s="1"/>
  <c r="AU159" i="1" s="1"/>
  <c r="BC159" i="1" s="1"/>
  <c r="BE159" i="1" s="1"/>
  <c r="L159" i="1"/>
  <c r="R159" i="1" s="1"/>
  <c r="X159" i="1" s="1"/>
  <c r="AD159" i="1" s="1"/>
  <c r="AH159" i="1" s="1"/>
  <c r="AN159" i="1" s="1"/>
  <c r="AT159" i="1" s="1"/>
  <c r="AZ159" i="1" s="1"/>
  <c r="BB159" i="1" s="1"/>
  <c r="BI158" i="1"/>
  <c r="AY158" i="1"/>
  <c r="AX158" i="1"/>
  <c r="AW158" i="1"/>
  <c r="AS158" i="1"/>
  <c r="AR158" i="1"/>
  <c r="AQ158" i="1"/>
  <c r="AM158" i="1"/>
  <c r="AL158" i="1"/>
  <c r="AK158" i="1"/>
  <c r="AG158" i="1"/>
  <c r="AC158" i="1"/>
  <c r="AB158" i="1"/>
  <c r="AA158" i="1"/>
  <c r="W158" i="1"/>
  <c r="V158" i="1"/>
  <c r="U158" i="1"/>
  <c r="Q158" i="1"/>
  <c r="P158" i="1"/>
  <c r="O158" i="1"/>
  <c r="K158" i="1"/>
  <c r="J158" i="1"/>
  <c r="I158" i="1"/>
  <c r="H158" i="1"/>
  <c r="G158" i="1"/>
  <c r="F158" i="1"/>
  <c r="M157" i="1"/>
  <c r="S157" i="1" s="1"/>
  <c r="Y157" i="1" s="1"/>
  <c r="AE157" i="1" s="1"/>
  <c r="AI157" i="1" s="1"/>
  <c r="AO157" i="1" s="1"/>
  <c r="AU157" i="1" s="1"/>
  <c r="BC157" i="1" s="1"/>
  <c r="BE157" i="1" s="1"/>
  <c r="H157" i="1"/>
  <c r="N157" i="1" s="1"/>
  <c r="T157" i="1" s="1"/>
  <c r="Z157" i="1" s="1"/>
  <c r="AF157" i="1" s="1"/>
  <c r="AJ157" i="1" s="1"/>
  <c r="AP157" i="1" s="1"/>
  <c r="AV157" i="1" s="1"/>
  <c r="BF157" i="1" s="1"/>
  <c r="BH157" i="1" s="1"/>
  <c r="G157" i="1"/>
  <c r="G155" i="1" s="1"/>
  <c r="F157" i="1"/>
  <c r="L157" i="1" s="1"/>
  <c r="R157" i="1" s="1"/>
  <c r="X157" i="1" s="1"/>
  <c r="AD157" i="1" s="1"/>
  <c r="AH157" i="1" s="1"/>
  <c r="AN157" i="1" s="1"/>
  <c r="AT157" i="1" s="1"/>
  <c r="AZ157" i="1" s="1"/>
  <c r="BB157" i="1" s="1"/>
  <c r="N156" i="1"/>
  <c r="T156" i="1" s="1"/>
  <c r="Z156" i="1" s="1"/>
  <c r="AF156" i="1" s="1"/>
  <c r="AJ156" i="1" s="1"/>
  <c r="AP156" i="1" s="1"/>
  <c r="AV156" i="1" s="1"/>
  <c r="BF156" i="1" s="1"/>
  <c r="BH156" i="1" s="1"/>
  <c r="M156" i="1"/>
  <c r="S156" i="1" s="1"/>
  <c r="Y156" i="1" s="1"/>
  <c r="AE156" i="1" s="1"/>
  <c r="AI156" i="1" s="1"/>
  <c r="AO156" i="1" s="1"/>
  <c r="AU156" i="1" s="1"/>
  <c r="BC156" i="1" s="1"/>
  <c r="BE156" i="1" s="1"/>
  <c r="L156" i="1"/>
  <c r="R156" i="1" s="1"/>
  <c r="X156" i="1" s="1"/>
  <c r="AD156" i="1" s="1"/>
  <c r="AH156" i="1" s="1"/>
  <c r="AN156" i="1" s="1"/>
  <c r="AT156" i="1" s="1"/>
  <c r="AZ156" i="1" s="1"/>
  <c r="BB156" i="1" s="1"/>
  <c r="BI155" i="1"/>
  <c r="AY155" i="1"/>
  <c r="AX155" i="1"/>
  <c r="AW155" i="1"/>
  <c r="AS155" i="1"/>
  <c r="AR155" i="1"/>
  <c r="AQ155" i="1"/>
  <c r="AM155" i="1"/>
  <c r="AL155" i="1"/>
  <c r="AK155" i="1"/>
  <c r="AG155" i="1"/>
  <c r="AC155" i="1"/>
  <c r="AB155" i="1"/>
  <c r="AA155" i="1"/>
  <c r="W155" i="1"/>
  <c r="V155" i="1"/>
  <c r="U155" i="1"/>
  <c r="Q155" i="1"/>
  <c r="P155" i="1"/>
  <c r="O155" i="1"/>
  <c r="K155" i="1"/>
  <c r="J155" i="1"/>
  <c r="I155" i="1"/>
  <c r="Q154" i="1"/>
  <c r="Q152" i="1" s="1"/>
  <c r="P154" i="1"/>
  <c r="P152" i="1" s="1"/>
  <c r="O154" i="1"/>
  <c r="O152" i="1" s="1"/>
  <c r="H154" i="1"/>
  <c r="N154" i="1" s="1"/>
  <c r="T154" i="1" s="1"/>
  <c r="Z154" i="1" s="1"/>
  <c r="AF154" i="1" s="1"/>
  <c r="AJ154" i="1" s="1"/>
  <c r="AP154" i="1" s="1"/>
  <c r="AV154" i="1" s="1"/>
  <c r="BF154" i="1" s="1"/>
  <c r="BH154" i="1" s="1"/>
  <c r="G154" i="1"/>
  <c r="G152" i="1" s="1"/>
  <c r="F154" i="1"/>
  <c r="L154" i="1" s="1"/>
  <c r="R154" i="1" s="1"/>
  <c r="X154" i="1" s="1"/>
  <c r="AD154" i="1" s="1"/>
  <c r="AH154" i="1" s="1"/>
  <c r="AN154" i="1" s="1"/>
  <c r="AT154" i="1" s="1"/>
  <c r="AZ154" i="1" s="1"/>
  <c r="BB154" i="1" s="1"/>
  <c r="N153" i="1"/>
  <c r="T153" i="1" s="1"/>
  <c r="Z153" i="1" s="1"/>
  <c r="AF153" i="1" s="1"/>
  <c r="AJ153" i="1" s="1"/>
  <c r="AP153" i="1" s="1"/>
  <c r="AV153" i="1" s="1"/>
  <c r="BF153" i="1" s="1"/>
  <c r="BH153" i="1" s="1"/>
  <c r="M153" i="1"/>
  <c r="S153" i="1" s="1"/>
  <c r="Y153" i="1" s="1"/>
  <c r="AE153" i="1" s="1"/>
  <c r="AI153" i="1" s="1"/>
  <c r="AO153" i="1" s="1"/>
  <c r="AU153" i="1" s="1"/>
  <c r="BC153" i="1" s="1"/>
  <c r="BE153" i="1" s="1"/>
  <c r="L153" i="1"/>
  <c r="R153" i="1" s="1"/>
  <c r="X153" i="1" s="1"/>
  <c r="AD153" i="1" s="1"/>
  <c r="AH153" i="1" s="1"/>
  <c r="AN153" i="1" s="1"/>
  <c r="AT153" i="1" s="1"/>
  <c r="AZ153" i="1" s="1"/>
  <c r="BB153" i="1" s="1"/>
  <c r="BI152" i="1"/>
  <c r="AY152" i="1"/>
  <c r="AX152" i="1"/>
  <c r="AW152" i="1"/>
  <c r="AS152" i="1"/>
  <c r="AR152" i="1"/>
  <c r="AQ152" i="1"/>
  <c r="AM152" i="1"/>
  <c r="AL152" i="1"/>
  <c r="AK152" i="1"/>
  <c r="AG152" i="1"/>
  <c r="AC152" i="1"/>
  <c r="AB152" i="1"/>
  <c r="AA152" i="1"/>
  <c r="W152" i="1"/>
  <c r="V152" i="1"/>
  <c r="U152" i="1"/>
  <c r="K152" i="1"/>
  <c r="J152" i="1"/>
  <c r="I152" i="1"/>
  <c r="N148" i="1"/>
  <c r="T148" i="1" s="1"/>
  <c r="Z148" i="1" s="1"/>
  <c r="AF148" i="1" s="1"/>
  <c r="AJ148" i="1" s="1"/>
  <c r="AP148" i="1" s="1"/>
  <c r="AV148" i="1" s="1"/>
  <c r="BF148" i="1" s="1"/>
  <c r="BH148" i="1" s="1"/>
  <c r="M148" i="1"/>
  <c r="S148" i="1" s="1"/>
  <c r="Y148" i="1" s="1"/>
  <c r="AE148" i="1" s="1"/>
  <c r="AI148" i="1" s="1"/>
  <c r="AO148" i="1" s="1"/>
  <c r="AU148" i="1" s="1"/>
  <c r="BC148" i="1" s="1"/>
  <c r="BE148" i="1" s="1"/>
  <c r="L148" i="1"/>
  <c r="R148" i="1" s="1"/>
  <c r="X148" i="1" s="1"/>
  <c r="AD148" i="1" s="1"/>
  <c r="AH148" i="1" s="1"/>
  <c r="AN148" i="1" s="1"/>
  <c r="AT148" i="1" s="1"/>
  <c r="AZ148" i="1" s="1"/>
  <c r="BB148" i="1" s="1"/>
  <c r="BI147" i="1"/>
  <c r="BI146" i="1" s="1"/>
  <c r="BI145" i="1" s="1"/>
  <c r="AY147" i="1"/>
  <c r="AY146" i="1" s="1"/>
  <c r="AY145" i="1" s="1"/>
  <c r="AX147" i="1"/>
  <c r="AX146" i="1" s="1"/>
  <c r="AX145" i="1" s="1"/>
  <c r="AW147" i="1"/>
  <c r="AW146" i="1" s="1"/>
  <c r="AW145" i="1" s="1"/>
  <c r="AS147" i="1"/>
  <c r="AS146" i="1" s="1"/>
  <c r="AS145" i="1" s="1"/>
  <c r="AR147" i="1"/>
  <c r="AR146" i="1" s="1"/>
  <c r="AR145" i="1" s="1"/>
  <c r="AQ147" i="1"/>
  <c r="AQ146" i="1" s="1"/>
  <c r="AQ145" i="1" s="1"/>
  <c r="AM147" i="1"/>
  <c r="AM146" i="1" s="1"/>
  <c r="AM145" i="1" s="1"/>
  <c r="AL147" i="1"/>
  <c r="AL146" i="1" s="1"/>
  <c r="AL145" i="1" s="1"/>
  <c r="AK147" i="1"/>
  <c r="AK146" i="1" s="1"/>
  <c r="AK145" i="1" s="1"/>
  <c r="AG147" i="1"/>
  <c r="AG146" i="1" s="1"/>
  <c r="AG145" i="1" s="1"/>
  <c r="AC147" i="1"/>
  <c r="AC146" i="1" s="1"/>
  <c r="AC145" i="1" s="1"/>
  <c r="AB147" i="1"/>
  <c r="AB146" i="1" s="1"/>
  <c r="AB145" i="1" s="1"/>
  <c r="AA147" i="1"/>
  <c r="AA146" i="1" s="1"/>
  <c r="AA145" i="1" s="1"/>
  <c r="W147" i="1"/>
  <c r="W146" i="1" s="1"/>
  <c r="W145" i="1" s="1"/>
  <c r="V147" i="1"/>
  <c r="V146" i="1" s="1"/>
  <c r="V145" i="1" s="1"/>
  <c r="U147" i="1"/>
  <c r="U146" i="1" s="1"/>
  <c r="U145" i="1" s="1"/>
  <c r="Q147" i="1"/>
  <c r="Q146" i="1" s="1"/>
  <c r="Q145" i="1" s="1"/>
  <c r="P147" i="1"/>
  <c r="P146" i="1" s="1"/>
  <c r="P145" i="1" s="1"/>
  <c r="O147" i="1"/>
  <c r="O146" i="1" s="1"/>
  <c r="O145" i="1" s="1"/>
  <c r="K147" i="1"/>
  <c r="K146" i="1" s="1"/>
  <c r="K145" i="1" s="1"/>
  <c r="J147" i="1"/>
  <c r="J146" i="1" s="1"/>
  <c r="J145" i="1" s="1"/>
  <c r="I147" i="1"/>
  <c r="I146" i="1" s="1"/>
  <c r="H147" i="1"/>
  <c r="G147" i="1"/>
  <c r="G146" i="1" s="1"/>
  <c r="F147" i="1"/>
  <c r="F146" i="1" s="1"/>
  <c r="F145" i="1" s="1"/>
  <c r="N144" i="1"/>
  <c r="T144" i="1" s="1"/>
  <c r="Z144" i="1" s="1"/>
  <c r="AF144" i="1" s="1"/>
  <c r="AJ144" i="1" s="1"/>
  <c r="AP144" i="1" s="1"/>
  <c r="AV144" i="1" s="1"/>
  <c r="BF144" i="1" s="1"/>
  <c r="BH144" i="1" s="1"/>
  <c r="M144" i="1"/>
  <c r="S144" i="1" s="1"/>
  <c r="Y144" i="1" s="1"/>
  <c r="AE144" i="1" s="1"/>
  <c r="AI144" i="1" s="1"/>
  <c r="AO144" i="1" s="1"/>
  <c r="AU144" i="1" s="1"/>
  <c r="BC144" i="1" s="1"/>
  <c r="BE144" i="1" s="1"/>
  <c r="L144" i="1"/>
  <c r="R144" i="1" s="1"/>
  <c r="X144" i="1" s="1"/>
  <c r="AD144" i="1" s="1"/>
  <c r="AH144" i="1" s="1"/>
  <c r="AN144" i="1" s="1"/>
  <c r="AT144" i="1" s="1"/>
  <c r="AZ144" i="1" s="1"/>
  <c r="BB144" i="1" s="1"/>
  <c r="BI143" i="1"/>
  <c r="BI142" i="1" s="1"/>
  <c r="AY143" i="1"/>
  <c r="AY142" i="1" s="1"/>
  <c r="AX143" i="1"/>
  <c r="AW143" i="1"/>
  <c r="AW142" i="1" s="1"/>
  <c r="AS143" i="1"/>
  <c r="AS142" i="1" s="1"/>
  <c r="AR143" i="1"/>
  <c r="AR142" i="1" s="1"/>
  <c r="AQ143" i="1"/>
  <c r="AQ142" i="1" s="1"/>
  <c r="AM143" i="1"/>
  <c r="AM142" i="1" s="1"/>
  <c r="AL143" i="1"/>
  <c r="AL142" i="1" s="1"/>
  <c r="AK143" i="1"/>
  <c r="AK142" i="1" s="1"/>
  <c r="AG143" i="1"/>
  <c r="AG142" i="1" s="1"/>
  <c r="AC143" i="1"/>
  <c r="AC142" i="1" s="1"/>
  <c r="AB143" i="1"/>
  <c r="AB142" i="1" s="1"/>
  <c r="AA143" i="1"/>
  <c r="AA142" i="1" s="1"/>
  <c r="W143" i="1"/>
  <c r="W142" i="1" s="1"/>
  <c r="V143" i="1"/>
  <c r="V142" i="1" s="1"/>
  <c r="U143" i="1"/>
  <c r="U142" i="1" s="1"/>
  <c r="Q143" i="1"/>
  <c r="Q142" i="1" s="1"/>
  <c r="P143" i="1"/>
  <c r="P142" i="1" s="1"/>
  <c r="O143" i="1"/>
  <c r="O142" i="1" s="1"/>
  <c r="K143" i="1"/>
  <c r="K142" i="1" s="1"/>
  <c r="J143" i="1"/>
  <c r="J142" i="1" s="1"/>
  <c r="I143" i="1"/>
  <c r="I142" i="1" s="1"/>
  <c r="H143" i="1"/>
  <c r="G143" i="1"/>
  <c r="F143" i="1"/>
  <c r="AX142" i="1"/>
  <c r="H142" i="1"/>
  <c r="N141" i="1"/>
  <c r="T141" i="1" s="1"/>
  <c r="Z141" i="1" s="1"/>
  <c r="AF141" i="1" s="1"/>
  <c r="AJ141" i="1" s="1"/>
  <c r="AP141" i="1" s="1"/>
  <c r="AV141" i="1" s="1"/>
  <c r="BF141" i="1" s="1"/>
  <c r="BH141" i="1" s="1"/>
  <c r="M141" i="1"/>
  <c r="S141" i="1" s="1"/>
  <c r="Y141" i="1" s="1"/>
  <c r="AE141" i="1" s="1"/>
  <c r="AI141" i="1" s="1"/>
  <c r="AO141" i="1" s="1"/>
  <c r="AU141" i="1" s="1"/>
  <c r="BC141" i="1" s="1"/>
  <c r="BE141" i="1" s="1"/>
  <c r="L141" i="1"/>
  <c r="R141" i="1" s="1"/>
  <c r="X141" i="1" s="1"/>
  <c r="AD141" i="1" s="1"/>
  <c r="AH141" i="1" s="1"/>
  <c r="AN141" i="1" s="1"/>
  <c r="AT141" i="1" s="1"/>
  <c r="AZ141" i="1" s="1"/>
  <c r="BB141" i="1" s="1"/>
  <c r="BI140" i="1"/>
  <c r="BI139" i="1" s="1"/>
  <c r="AY140" i="1"/>
  <c r="AY139" i="1" s="1"/>
  <c r="AX140" i="1"/>
  <c r="AW140" i="1"/>
  <c r="AW139" i="1" s="1"/>
  <c r="AS140" i="1"/>
  <c r="AS139" i="1" s="1"/>
  <c r="AR140" i="1"/>
  <c r="AR139" i="1" s="1"/>
  <c r="AQ140" i="1"/>
  <c r="AQ139" i="1" s="1"/>
  <c r="AM140" i="1"/>
  <c r="AM139" i="1" s="1"/>
  <c r="AL140" i="1"/>
  <c r="AL139" i="1" s="1"/>
  <c r="AK140" i="1"/>
  <c r="AK139" i="1" s="1"/>
  <c r="AG140" i="1"/>
  <c r="AG139" i="1" s="1"/>
  <c r="AC140" i="1"/>
  <c r="AC139" i="1" s="1"/>
  <c r="AB140" i="1"/>
  <c r="AB139" i="1" s="1"/>
  <c r="AA140" i="1"/>
  <c r="AA139" i="1" s="1"/>
  <c r="W140" i="1"/>
  <c r="W139" i="1" s="1"/>
  <c r="V140" i="1"/>
  <c r="V139" i="1" s="1"/>
  <c r="U140" i="1"/>
  <c r="U139" i="1" s="1"/>
  <c r="Q140" i="1"/>
  <c r="Q139" i="1" s="1"/>
  <c r="P140" i="1"/>
  <c r="P139" i="1" s="1"/>
  <c r="O140" i="1"/>
  <c r="O139" i="1" s="1"/>
  <c r="K140" i="1"/>
  <c r="K139" i="1" s="1"/>
  <c r="J140" i="1"/>
  <c r="J139" i="1" s="1"/>
  <c r="I140" i="1"/>
  <c r="I139" i="1" s="1"/>
  <c r="H140" i="1"/>
  <c r="G140" i="1"/>
  <c r="F140" i="1"/>
  <c r="AX139" i="1"/>
  <c r="N138" i="1"/>
  <c r="T138" i="1" s="1"/>
  <c r="Z138" i="1" s="1"/>
  <c r="AF138" i="1" s="1"/>
  <c r="AJ138" i="1" s="1"/>
  <c r="AP138" i="1" s="1"/>
  <c r="AV138" i="1" s="1"/>
  <c r="BF138" i="1" s="1"/>
  <c r="BH138" i="1" s="1"/>
  <c r="M138" i="1"/>
  <c r="S138" i="1" s="1"/>
  <c r="Y138" i="1" s="1"/>
  <c r="AE138" i="1" s="1"/>
  <c r="AI138" i="1" s="1"/>
  <c r="AO138" i="1" s="1"/>
  <c r="AU138" i="1" s="1"/>
  <c r="BC138" i="1" s="1"/>
  <c r="BE138" i="1" s="1"/>
  <c r="L138" i="1"/>
  <c r="R138" i="1" s="1"/>
  <c r="X138" i="1" s="1"/>
  <c r="AD138" i="1" s="1"/>
  <c r="AH138" i="1" s="1"/>
  <c r="AN138" i="1" s="1"/>
  <c r="AT138" i="1" s="1"/>
  <c r="AZ138" i="1" s="1"/>
  <c r="BB138" i="1" s="1"/>
  <c r="BI137" i="1"/>
  <c r="BI136" i="1" s="1"/>
  <c r="AY137" i="1"/>
  <c r="AY136" i="1" s="1"/>
  <c r="AX137" i="1"/>
  <c r="AW137" i="1"/>
  <c r="AW136" i="1" s="1"/>
  <c r="AS137" i="1"/>
  <c r="AS136" i="1" s="1"/>
  <c r="AR137" i="1"/>
  <c r="AR136" i="1" s="1"/>
  <c r="AQ137" i="1"/>
  <c r="AQ136" i="1" s="1"/>
  <c r="AM137" i="1"/>
  <c r="AM136" i="1" s="1"/>
  <c r="AL137" i="1"/>
  <c r="AL136" i="1" s="1"/>
  <c r="AK137" i="1"/>
  <c r="AK136" i="1" s="1"/>
  <c r="AG137" i="1"/>
  <c r="AG136" i="1" s="1"/>
  <c r="AC137" i="1"/>
  <c r="AC136" i="1" s="1"/>
  <c r="AB137" i="1"/>
  <c r="AB136" i="1" s="1"/>
  <c r="AA137" i="1"/>
  <c r="AA136" i="1" s="1"/>
  <c r="W137" i="1"/>
  <c r="W136" i="1" s="1"/>
  <c r="V137" i="1"/>
  <c r="U137" i="1"/>
  <c r="Q137" i="1"/>
  <c r="Q136" i="1" s="1"/>
  <c r="P137" i="1"/>
  <c r="P136" i="1" s="1"/>
  <c r="O137" i="1"/>
  <c r="O136" i="1" s="1"/>
  <c r="K137" i="1"/>
  <c r="K136" i="1" s="1"/>
  <c r="J137" i="1"/>
  <c r="J136" i="1" s="1"/>
  <c r="I137" i="1"/>
  <c r="I136" i="1" s="1"/>
  <c r="H137" i="1"/>
  <c r="G137" i="1"/>
  <c r="F137" i="1"/>
  <c r="AX136" i="1"/>
  <c r="V136" i="1"/>
  <c r="U136" i="1"/>
  <c r="T135" i="1"/>
  <c r="Z135" i="1" s="1"/>
  <c r="AF135" i="1" s="1"/>
  <c r="AJ135" i="1" s="1"/>
  <c r="AP135" i="1" s="1"/>
  <c r="AV135" i="1" s="1"/>
  <c r="BF135" i="1" s="1"/>
  <c r="BH135" i="1" s="1"/>
  <c r="S135" i="1"/>
  <c r="Y135" i="1" s="1"/>
  <c r="AE135" i="1" s="1"/>
  <c r="AI135" i="1" s="1"/>
  <c r="AO135" i="1" s="1"/>
  <c r="AU135" i="1" s="1"/>
  <c r="BC135" i="1" s="1"/>
  <c r="BE135" i="1" s="1"/>
  <c r="R135" i="1"/>
  <c r="X135" i="1" s="1"/>
  <c r="AD135" i="1" s="1"/>
  <c r="AH135" i="1" s="1"/>
  <c r="AN135" i="1" s="1"/>
  <c r="AT135" i="1" s="1"/>
  <c r="AZ135" i="1" s="1"/>
  <c r="BB135" i="1" s="1"/>
  <c r="BI134" i="1"/>
  <c r="BI133" i="1" s="1"/>
  <c r="AY134" i="1"/>
  <c r="AY133" i="1" s="1"/>
  <c r="AX134" i="1"/>
  <c r="AX133" i="1" s="1"/>
  <c r="AW134" i="1"/>
  <c r="AW133" i="1" s="1"/>
  <c r="AS134" i="1"/>
  <c r="AS133" i="1" s="1"/>
  <c r="AR134" i="1"/>
  <c r="AR133" i="1" s="1"/>
  <c r="AQ134" i="1"/>
  <c r="AQ133" i="1" s="1"/>
  <c r="AM134" i="1"/>
  <c r="AM133" i="1" s="1"/>
  <c r="AL134" i="1"/>
  <c r="AL133" i="1" s="1"/>
  <c r="AK134" i="1"/>
  <c r="AK133" i="1" s="1"/>
  <c r="AG134" i="1"/>
  <c r="AG133" i="1" s="1"/>
  <c r="AC134" i="1"/>
  <c r="AC133" i="1" s="1"/>
  <c r="AB134" i="1"/>
  <c r="AA134" i="1"/>
  <c r="AA133" i="1" s="1"/>
  <c r="W134" i="1"/>
  <c r="W133" i="1" s="1"/>
  <c r="V134" i="1"/>
  <c r="V133" i="1" s="1"/>
  <c r="U134" i="1"/>
  <c r="U133" i="1" s="1"/>
  <c r="Q134" i="1"/>
  <c r="T134" i="1" s="1"/>
  <c r="P134" i="1"/>
  <c r="S134" i="1" s="1"/>
  <c r="O134" i="1"/>
  <c r="R134" i="1" s="1"/>
  <c r="AB133" i="1"/>
  <c r="T132" i="1"/>
  <c r="Z132" i="1" s="1"/>
  <c r="AF132" i="1" s="1"/>
  <c r="AJ132" i="1" s="1"/>
  <c r="AP132" i="1" s="1"/>
  <c r="AV132" i="1" s="1"/>
  <c r="BF132" i="1" s="1"/>
  <c r="BH132" i="1" s="1"/>
  <c r="S132" i="1"/>
  <c r="Y132" i="1" s="1"/>
  <c r="AE132" i="1" s="1"/>
  <c r="AI132" i="1" s="1"/>
  <c r="AO132" i="1" s="1"/>
  <c r="AU132" i="1" s="1"/>
  <c r="BC132" i="1" s="1"/>
  <c r="BE132" i="1" s="1"/>
  <c r="R132" i="1"/>
  <c r="X132" i="1" s="1"/>
  <c r="AD132" i="1" s="1"/>
  <c r="AH132" i="1" s="1"/>
  <c r="AN132" i="1" s="1"/>
  <c r="AT132" i="1" s="1"/>
  <c r="AZ132" i="1" s="1"/>
  <c r="BB132" i="1" s="1"/>
  <c r="BI131" i="1"/>
  <c r="BI130" i="1" s="1"/>
  <c r="AY131" i="1"/>
  <c r="AY130" i="1" s="1"/>
  <c r="AX131" i="1"/>
  <c r="AX130" i="1" s="1"/>
  <c r="AW131" i="1"/>
  <c r="AW130" i="1" s="1"/>
  <c r="AS131" i="1"/>
  <c r="AS130" i="1" s="1"/>
  <c r="AR131" i="1"/>
  <c r="AR130" i="1" s="1"/>
  <c r="AQ131" i="1"/>
  <c r="AQ130" i="1" s="1"/>
  <c r="AM131" i="1"/>
  <c r="AM130" i="1" s="1"/>
  <c r="AL131" i="1"/>
  <c r="AL130" i="1" s="1"/>
  <c r="AK131" i="1"/>
  <c r="AK130" i="1" s="1"/>
  <c r="AG131" i="1"/>
  <c r="AG130" i="1" s="1"/>
  <c r="AC131" i="1"/>
  <c r="AC130" i="1" s="1"/>
  <c r="AB131" i="1"/>
  <c r="AB130" i="1" s="1"/>
  <c r="AA131" i="1"/>
  <c r="AA130" i="1" s="1"/>
  <c r="W131" i="1"/>
  <c r="W130" i="1" s="1"/>
  <c r="V131" i="1"/>
  <c r="V130" i="1" s="1"/>
  <c r="U131" i="1"/>
  <c r="U130" i="1" s="1"/>
  <c r="Q131" i="1"/>
  <c r="T131" i="1" s="1"/>
  <c r="P131" i="1"/>
  <c r="S131" i="1" s="1"/>
  <c r="O131" i="1"/>
  <c r="T129" i="1"/>
  <c r="Z129" i="1" s="1"/>
  <c r="AF129" i="1" s="1"/>
  <c r="AJ129" i="1" s="1"/>
  <c r="AP129" i="1" s="1"/>
  <c r="AV129" i="1" s="1"/>
  <c r="BF129" i="1" s="1"/>
  <c r="BH129" i="1" s="1"/>
  <c r="S129" i="1"/>
  <c r="Y129" i="1" s="1"/>
  <c r="AE129" i="1" s="1"/>
  <c r="AI129" i="1" s="1"/>
  <c r="AO129" i="1" s="1"/>
  <c r="AU129" i="1" s="1"/>
  <c r="BC129" i="1" s="1"/>
  <c r="BE129" i="1" s="1"/>
  <c r="R129" i="1"/>
  <c r="X129" i="1" s="1"/>
  <c r="AD129" i="1" s="1"/>
  <c r="AH129" i="1" s="1"/>
  <c r="AN129" i="1" s="1"/>
  <c r="AT129" i="1" s="1"/>
  <c r="AZ129" i="1" s="1"/>
  <c r="BB129" i="1" s="1"/>
  <c r="BI128" i="1"/>
  <c r="BI127" i="1" s="1"/>
  <c r="AY128" i="1"/>
  <c r="AY127" i="1" s="1"/>
  <c r="AX128" i="1"/>
  <c r="AX127" i="1" s="1"/>
  <c r="AW128" i="1"/>
  <c r="AW127" i="1" s="1"/>
  <c r="AS128" i="1"/>
  <c r="AS127" i="1" s="1"/>
  <c r="AR128" i="1"/>
  <c r="AR127" i="1" s="1"/>
  <c r="AQ128" i="1"/>
  <c r="AQ127" i="1" s="1"/>
  <c r="AM128" i="1"/>
  <c r="AM127" i="1" s="1"/>
  <c r="AL128" i="1"/>
  <c r="AL127" i="1" s="1"/>
  <c r="AK128" i="1"/>
  <c r="AK127" i="1" s="1"/>
  <c r="AG128" i="1"/>
  <c r="AG127" i="1" s="1"/>
  <c r="AC128" i="1"/>
  <c r="AC127" i="1" s="1"/>
  <c r="AB128" i="1"/>
  <c r="AB127" i="1" s="1"/>
  <c r="AA128" i="1"/>
  <c r="AA127" i="1" s="1"/>
  <c r="W128" i="1"/>
  <c r="W127" i="1" s="1"/>
  <c r="V128" i="1"/>
  <c r="V127" i="1" s="1"/>
  <c r="U128" i="1"/>
  <c r="U127" i="1" s="1"/>
  <c r="Q128" i="1"/>
  <c r="T128" i="1" s="1"/>
  <c r="P128" i="1"/>
  <c r="P127" i="1" s="1"/>
  <c r="S127" i="1" s="1"/>
  <c r="O128" i="1"/>
  <c r="R128" i="1" s="1"/>
  <c r="N126" i="1"/>
  <c r="T126" i="1" s="1"/>
  <c r="Z126" i="1" s="1"/>
  <c r="AF126" i="1" s="1"/>
  <c r="AJ126" i="1" s="1"/>
  <c r="AP126" i="1" s="1"/>
  <c r="AV126" i="1" s="1"/>
  <c r="BF126" i="1" s="1"/>
  <c r="BH126" i="1" s="1"/>
  <c r="M126" i="1"/>
  <c r="S126" i="1" s="1"/>
  <c r="Y126" i="1" s="1"/>
  <c r="AE126" i="1" s="1"/>
  <c r="AI126" i="1" s="1"/>
  <c r="AO126" i="1" s="1"/>
  <c r="AU126" i="1" s="1"/>
  <c r="BC126" i="1" s="1"/>
  <c r="BE126" i="1" s="1"/>
  <c r="L126" i="1"/>
  <c r="R126" i="1" s="1"/>
  <c r="X126" i="1" s="1"/>
  <c r="AD126" i="1" s="1"/>
  <c r="AH126" i="1" s="1"/>
  <c r="AN126" i="1" s="1"/>
  <c r="AT126" i="1" s="1"/>
  <c r="AZ126" i="1" s="1"/>
  <c r="BB126" i="1" s="1"/>
  <c r="BI125" i="1"/>
  <c r="BI124" i="1" s="1"/>
  <c r="AY125" i="1"/>
  <c r="AY124" i="1" s="1"/>
  <c r="AX125" i="1"/>
  <c r="AX124" i="1" s="1"/>
  <c r="AW125" i="1"/>
  <c r="AW124" i="1" s="1"/>
  <c r="AS125" i="1"/>
  <c r="AS124" i="1" s="1"/>
  <c r="AR125" i="1"/>
  <c r="AR124" i="1" s="1"/>
  <c r="AQ125" i="1"/>
  <c r="AQ124" i="1" s="1"/>
  <c r="AM125" i="1"/>
  <c r="AM124" i="1" s="1"/>
  <c r="AL125" i="1"/>
  <c r="AL124" i="1" s="1"/>
  <c r="AK125" i="1"/>
  <c r="AK124" i="1" s="1"/>
  <c r="AG125" i="1"/>
  <c r="AG124" i="1" s="1"/>
  <c r="AC125" i="1"/>
  <c r="AC124" i="1" s="1"/>
  <c r="AB125" i="1"/>
  <c r="AB124" i="1" s="1"/>
  <c r="AA125" i="1"/>
  <c r="AA124" i="1" s="1"/>
  <c r="W125" i="1"/>
  <c r="W124" i="1" s="1"/>
  <c r="V125" i="1"/>
  <c r="V124" i="1" s="1"/>
  <c r="U125" i="1"/>
  <c r="U124" i="1" s="1"/>
  <c r="Q125" i="1"/>
  <c r="Q124" i="1" s="1"/>
  <c r="P125" i="1"/>
  <c r="P124" i="1" s="1"/>
  <c r="O125" i="1"/>
  <c r="O124" i="1" s="1"/>
  <c r="K125" i="1"/>
  <c r="K124" i="1" s="1"/>
  <c r="J125" i="1"/>
  <c r="I125" i="1"/>
  <c r="H125" i="1"/>
  <c r="G125" i="1"/>
  <c r="G124" i="1" s="1"/>
  <c r="F125" i="1"/>
  <c r="F124" i="1" s="1"/>
  <c r="N123" i="1"/>
  <c r="T123" i="1" s="1"/>
  <c r="Z123" i="1" s="1"/>
  <c r="AF123" i="1" s="1"/>
  <c r="AJ123" i="1" s="1"/>
  <c r="AP123" i="1" s="1"/>
  <c r="AV123" i="1" s="1"/>
  <c r="BF123" i="1" s="1"/>
  <c r="BH123" i="1" s="1"/>
  <c r="M123" i="1"/>
  <c r="S123" i="1" s="1"/>
  <c r="Y123" i="1" s="1"/>
  <c r="AE123" i="1" s="1"/>
  <c r="AI123" i="1" s="1"/>
  <c r="AO123" i="1" s="1"/>
  <c r="AU123" i="1" s="1"/>
  <c r="BC123" i="1" s="1"/>
  <c r="BE123" i="1" s="1"/>
  <c r="L123" i="1"/>
  <c r="R123" i="1" s="1"/>
  <c r="X123" i="1" s="1"/>
  <c r="AD123" i="1" s="1"/>
  <c r="AH123" i="1" s="1"/>
  <c r="AN123" i="1" s="1"/>
  <c r="AT123" i="1" s="1"/>
  <c r="AZ123" i="1" s="1"/>
  <c r="BB123" i="1" s="1"/>
  <c r="BI122" i="1"/>
  <c r="BI121" i="1" s="1"/>
  <c r="AY122" i="1"/>
  <c r="AY121" i="1" s="1"/>
  <c r="AX122" i="1"/>
  <c r="AW122" i="1"/>
  <c r="AS122" i="1"/>
  <c r="AS121" i="1" s="1"/>
  <c r="AR122" i="1"/>
  <c r="AR121" i="1" s="1"/>
  <c r="AQ122" i="1"/>
  <c r="AQ121" i="1" s="1"/>
  <c r="AM122" i="1"/>
  <c r="AM121" i="1" s="1"/>
  <c r="AL122" i="1"/>
  <c r="AL121" i="1" s="1"/>
  <c r="AK122" i="1"/>
  <c r="AK121" i="1" s="1"/>
  <c r="AG122" i="1"/>
  <c r="AG121" i="1" s="1"/>
  <c r="AC122" i="1"/>
  <c r="AC121" i="1" s="1"/>
  <c r="AB122" i="1"/>
  <c r="AB121" i="1" s="1"/>
  <c r="AA122" i="1"/>
  <c r="AA121" i="1" s="1"/>
  <c r="W122" i="1"/>
  <c r="W121" i="1" s="1"/>
  <c r="V122" i="1"/>
  <c r="V121" i="1" s="1"/>
  <c r="U122" i="1"/>
  <c r="U121" i="1" s="1"/>
  <c r="Q122" i="1"/>
  <c r="Q121" i="1" s="1"/>
  <c r="P122" i="1"/>
  <c r="P121" i="1" s="1"/>
  <c r="O122" i="1"/>
  <c r="O121" i="1" s="1"/>
  <c r="K122" i="1"/>
  <c r="K121" i="1" s="1"/>
  <c r="J122" i="1"/>
  <c r="J121" i="1" s="1"/>
  <c r="I122" i="1"/>
  <c r="I121" i="1" s="1"/>
  <c r="H122" i="1"/>
  <c r="G122" i="1"/>
  <c r="G121" i="1" s="1"/>
  <c r="F122" i="1"/>
  <c r="F121" i="1" s="1"/>
  <c r="AX121" i="1"/>
  <c r="AW121" i="1"/>
  <c r="N120" i="1"/>
  <c r="T120" i="1" s="1"/>
  <c r="Z120" i="1" s="1"/>
  <c r="AF120" i="1" s="1"/>
  <c r="AJ120" i="1" s="1"/>
  <c r="AP120" i="1" s="1"/>
  <c r="AV120" i="1" s="1"/>
  <c r="BF120" i="1" s="1"/>
  <c r="BH120" i="1" s="1"/>
  <c r="M120" i="1"/>
  <c r="S120" i="1" s="1"/>
  <c r="Y120" i="1" s="1"/>
  <c r="AE120" i="1" s="1"/>
  <c r="AI120" i="1" s="1"/>
  <c r="AO120" i="1" s="1"/>
  <c r="AU120" i="1" s="1"/>
  <c r="BC120" i="1" s="1"/>
  <c r="BE120" i="1" s="1"/>
  <c r="L120" i="1"/>
  <c r="R120" i="1" s="1"/>
  <c r="X120" i="1" s="1"/>
  <c r="AD120" i="1" s="1"/>
  <c r="AH120" i="1" s="1"/>
  <c r="AN120" i="1" s="1"/>
  <c r="AT120" i="1" s="1"/>
  <c r="AZ120" i="1" s="1"/>
  <c r="BB120" i="1" s="1"/>
  <c r="BI119" i="1"/>
  <c r="BI118" i="1" s="1"/>
  <c r="AY119" i="1"/>
  <c r="AY118" i="1" s="1"/>
  <c r="AX119" i="1"/>
  <c r="AX118" i="1" s="1"/>
  <c r="AW119" i="1"/>
  <c r="AW118" i="1" s="1"/>
  <c r="AS119" i="1"/>
  <c r="AS118" i="1" s="1"/>
  <c r="AR119" i="1"/>
  <c r="AR118" i="1" s="1"/>
  <c r="AQ119" i="1"/>
  <c r="AQ118" i="1" s="1"/>
  <c r="AM119" i="1"/>
  <c r="AM118" i="1" s="1"/>
  <c r="AL119" i="1"/>
  <c r="AL118" i="1" s="1"/>
  <c r="AK119" i="1"/>
  <c r="AK118" i="1" s="1"/>
  <c r="AG119" i="1"/>
  <c r="AG118" i="1" s="1"/>
  <c r="AC119" i="1"/>
  <c r="AC118" i="1" s="1"/>
  <c r="AB119" i="1"/>
  <c r="AB118" i="1" s="1"/>
  <c r="AA119" i="1"/>
  <c r="AA118" i="1" s="1"/>
  <c r="W119" i="1"/>
  <c r="W118" i="1" s="1"/>
  <c r="V119" i="1"/>
  <c r="V118" i="1" s="1"/>
  <c r="U119" i="1"/>
  <c r="U118" i="1" s="1"/>
  <c r="Q119" i="1"/>
  <c r="Q118" i="1" s="1"/>
  <c r="P119" i="1"/>
  <c r="P118" i="1" s="1"/>
  <c r="O119" i="1"/>
  <c r="O118" i="1" s="1"/>
  <c r="K119" i="1"/>
  <c r="K118" i="1" s="1"/>
  <c r="J119" i="1"/>
  <c r="I119" i="1"/>
  <c r="H119" i="1"/>
  <c r="G119" i="1"/>
  <c r="G118" i="1" s="1"/>
  <c r="F119" i="1"/>
  <c r="F118" i="1" s="1"/>
  <c r="N117" i="1"/>
  <c r="T117" i="1" s="1"/>
  <c r="Z117" i="1" s="1"/>
  <c r="AF117" i="1" s="1"/>
  <c r="AJ117" i="1" s="1"/>
  <c r="AP117" i="1" s="1"/>
  <c r="AV117" i="1" s="1"/>
  <c r="BF117" i="1" s="1"/>
  <c r="BH117" i="1" s="1"/>
  <c r="M117" i="1"/>
  <c r="S117" i="1" s="1"/>
  <c r="Y117" i="1" s="1"/>
  <c r="AE117" i="1" s="1"/>
  <c r="AI117" i="1" s="1"/>
  <c r="AO117" i="1" s="1"/>
  <c r="AU117" i="1" s="1"/>
  <c r="BC117" i="1" s="1"/>
  <c r="BE117" i="1" s="1"/>
  <c r="L117" i="1"/>
  <c r="R117" i="1" s="1"/>
  <c r="X117" i="1" s="1"/>
  <c r="AD117" i="1" s="1"/>
  <c r="AH117" i="1" s="1"/>
  <c r="AN117" i="1" s="1"/>
  <c r="AT117" i="1" s="1"/>
  <c r="AZ117" i="1" s="1"/>
  <c r="BB117" i="1" s="1"/>
  <c r="BI116" i="1"/>
  <c r="BI115" i="1" s="1"/>
  <c r="AY116" i="1"/>
  <c r="AY115" i="1" s="1"/>
  <c r="AX116" i="1"/>
  <c r="AW116" i="1"/>
  <c r="AS116" i="1"/>
  <c r="AS115" i="1" s="1"/>
  <c r="AR116" i="1"/>
  <c r="AR115" i="1" s="1"/>
  <c r="AQ116" i="1"/>
  <c r="AQ115" i="1" s="1"/>
  <c r="AM116" i="1"/>
  <c r="AM115" i="1" s="1"/>
  <c r="AL116" i="1"/>
  <c r="AL115" i="1" s="1"/>
  <c r="AK116" i="1"/>
  <c r="AK115" i="1" s="1"/>
  <c r="AG116" i="1"/>
  <c r="AG115" i="1" s="1"/>
  <c r="AC116" i="1"/>
  <c r="AC115" i="1" s="1"/>
  <c r="AB116" i="1"/>
  <c r="AB115" i="1" s="1"/>
  <c r="AA116" i="1"/>
  <c r="AA115" i="1" s="1"/>
  <c r="W116" i="1"/>
  <c r="W115" i="1" s="1"/>
  <c r="V116" i="1"/>
  <c r="V115" i="1" s="1"/>
  <c r="U116" i="1"/>
  <c r="U115" i="1" s="1"/>
  <c r="Q116" i="1"/>
  <c r="Q115" i="1" s="1"/>
  <c r="P116" i="1"/>
  <c r="P115" i="1" s="1"/>
  <c r="O116" i="1"/>
  <c r="O115" i="1" s="1"/>
  <c r="K116" i="1"/>
  <c r="K115" i="1" s="1"/>
  <c r="J116" i="1"/>
  <c r="J115" i="1" s="1"/>
  <c r="I116" i="1"/>
  <c r="I115" i="1" s="1"/>
  <c r="H116" i="1"/>
  <c r="G116" i="1"/>
  <c r="F116" i="1"/>
  <c r="F115" i="1" s="1"/>
  <c r="AX115" i="1"/>
  <c r="AW115" i="1"/>
  <c r="N114" i="1"/>
  <c r="T114" i="1" s="1"/>
  <c r="Z114" i="1" s="1"/>
  <c r="AF114" i="1" s="1"/>
  <c r="AJ114" i="1" s="1"/>
  <c r="AP114" i="1" s="1"/>
  <c r="AV114" i="1" s="1"/>
  <c r="BF114" i="1" s="1"/>
  <c r="BH114" i="1" s="1"/>
  <c r="M114" i="1"/>
  <c r="S114" i="1" s="1"/>
  <c r="Y114" i="1" s="1"/>
  <c r="AE114" i="1" s="1"/>
  <c r="AI114" i="1" s="1"/>
  <c r="AO114" i="1" s="1"/>
  <c r="AU114" i="1" s="1"/>
  <c r="BC114" i="1" s="1"/>
  <c r="BE114" i="1" s="1"/>
  <c r="L114" i="1"/>
  <c r="R114" i="1" s="1"/>
  <c r="X114" i="1" s="1"/>
  <c r="AD114" i="1" s="1"/>
  <c r="AH114" i="1" s="1"/>
  <c r="AN114" i="1" s="1"/>
  <c r="AT114" i="1" s="1"/>
  <c r="AZ114" i="1" s="1"/>
  <c r="BB114" i="1" s="1"/>
  <c r="BI113" i="1"/>
  <c r="BI112" i="1" s="1"/>
  <c r="AY113" i="1"/>
  <c r="AY112" i="1" s="1"/>
  <c r="AX113" i="1"/>
  <c r="AX112" i="1" s="1"/>
  <c r="AW113" i="1"/>
  <c r="AW112" i="1" s="1"/>
  <c r="AS113" i="1"/>
  <c r="AS112" i="1" s="1"/>
  <c r="AR113" i="1"/>
  <c r="AR112" i="1" s="1"/>
  <c r="AQ113" i="1"/>
  <c r="AQ112" i="1" s="1"/>
  <c r="AM113" i="1"/>
  <c r="AM112" i="1" s="1"/>
  <c r="AL113" i="1"/>
  <c r="AL112" i="1" s="1"/>
  <c r="AK113" i="1"/>
  <c r="AK112" i="1" s="1"/>
  <c r="AG113" i="1"/>
  <c r="AG112" i="1" s="1"/>
  <c r="AC113" i="1"/>
  <c r="AC112" i="1" s="1"/>
  <c r="AB113" i="1"/>
  <c r="AB112" i="1" s="1"/>
  <c r="AA113" i="1"/>
  <c r="AA112" i="1" s="1"/>
  <c r="W113" i="1"/>
  <c r="W112" i="1" s="1"/>
  <c r="V113" i="1"/>
  <c r="V112" i="1" s="1"/>
  <c r="U113" i="1"/>
  <c r="U112" i="1" s="1"/>
  <c r="Q113" i="1"/>
  <c r="Q112" i="1" s="1"/>
  <c r="P113" i="1"/>
  <c r="P112" i="1" s="1"/>
  <c r="O113" i="1"/>
  <c r="O112" i="1" s="1"/>
  <c r="K113" i="1"/>
  <c r="K112" i="1" s="1"/>
  <c r="J113" i="1"/>
  <c r="J112" i="1" s="1"/>
  <c r="I113" i="1"/>
  <c r="H113" i="1"/>
  <c r="G113" i="1"/>
  <c r="G112" i="1" s="1"/>
  <c r="F113" i="1"/>
  <c r="F112" i="1" s="1"/>
  <c r="N111" i="1"/>
  <c r="T111" i="1" s="1"/>
  <c r="Z111" i="1" s="1"/>
  <c r="AF111" i="1" s="1"/>
  <c r="AJ111" i="1" s="1"/>
  <c r="AP111" i="1" s="1"/>
  <c r="AV111" i="1" s="1"/>
  <c r="BF111" i="1" s="1"/>
  <c r="BH111" i="1" s="1"/>
  <c r="M111" i="1"/>
  <c r="S111" i="1" s="1"/>
  <c r="Y111" i="1" s="1"/>
  <c r="AE111" i="1" s="1"/>
  <c r="AI111" i="1" s="1"/>
  <c r="AO111" i="1" s="1"/>
  <c r="AU111" i="1" s="1"/>
  <c r="BC111" i="1" s="1"/>
  <c r="BE111" i="1" s="1"/>
  <c r="L111" i="1"/>
  <c r="R111" i="1" s="1"/>
  <c r="X111" i="1" s="1"/>
  <c r="AD111" i="1" s="1"/>
  <c r="AH111" i="1" s="1"/>
  <c r="AN111" i="1" s="1"/>
  <c r="AT111" i="1" s="1"/>
  <c r="AZ111" i="1" s="1"/>
  <c r="BB111" i="1" s="1"/>
  <c r="BI110" i="1"/>
  <c r="BI109" i="1" s="1"/>
  <c r="AY110" i="1"/>
  <c r="AY109" i="1" s="1"/>
  <c r="AX110" i="1"/>
  <c r="AX109" i="1" s="1"/>
  <c r="AW110" i="1"/>
  <c r="AW109" i="1" s="1"/>
  <c r="AS110" i="1"/>
  <c r="AS109" i="1" s="1"/>
  <c r="AR110" i="1"/>
  <c r="AR109" i="1" s="1"/>
  <c r="AQ110" i="1"/>
  <c r="AQ109" i="1" s="1"/>
  <c r="AM110" i="1"/>
  <c r="AM109" i="1" s="1"/>
  <c r="AL110" i="1"/>
  <c r="AL109" i="1" s="1"/>
  <c r="AK110" i="1"/>
  <c r="AK109" i="1" s="1"/>
  <c r="AG110" i="1"/>
  <c r="AG109" i="1" s="1"/>
  <c r="AC110" i="1"/>
  <c r="AC109" i="1" s="1"/>
  <c r="AB110" i="1"/>
  <c r="AB109" i="1" s="1"/>
  <c r="AA110" i="1"/>
  <c r="AA109" i="1" s="1"/>
  <c r="W110" i="1"/>
  <c r="W109" i="1" s="1"/>
  <c r="V110" i="1"/>
  <c r="V109" i="1" s="1"/>
  <c r="U110" i="1"/>
  <c r="U109" i="1" s="1"/>
  <c r="Q110" i="1"/>
  <c r="Q109" i="1" s="1"/>
  <c r="P110" i="1"/>
  <c r="P109" i="1" s="1"/>
  <c r="O110" i="1"/>
  <c r="O109" i="1" s="1"/>
  <c r="K110" i="1"/>
  <c r="K109" i="1" s="1"/>
  <c r="J110" i="1"/>
  <c r="J109" i="1" s="1"/>
  <c r="I110" i="1"/>
  <c r="H110" i="1"/>
  <c r="G110" i="1"/>
  <c r="G109" i="1" s="1"/>
  <c r="F110" i="1"/>
  <c r="F109" i="1" s="1"/>
  <c r="N108" i="1"/>
  <c r="T108" i="1" s="1"/>
  <c r="Z108" i="1" s="1"/>
  <c r="AF108" i="1" s="1"/>
  <c r="AJ108" i="1" s="1"/>
  <c r="AP108" i="1" s="1"/>
  <c r="AV108" i="1" s="1"/>
  <c r="BF108" i="1" s="1"/>
  <c r="BH108" i="1" s="1"/>
  <c r="M108" i="1"/>
  <c r="S108" i="1" s="1"/>
  <c r="Y108" i="1" s="1"/>
  <c r="AE108" i="1" s="1"/>
  <c r="AI108" i="1" s="1"/>
  <c r="AO108" i="1" s="1"/>
  <c r="AU108" i="1" s="1"/>
  <c r="BC108" i="1" s="1"/>
  <c r="BE108" i="1" s="1"/>
  <c r="L108" i="1"/>
  <c r="R108" i="1" s="1"/>
  <c r="X108" i="1" s="1"/>
  <c r="AD108" i="1" s="1"/>
  <c r="AH108" i="1" s="1"/>
  <c r="AN108" i="1" s="1"/>
  <c r="AT108" i="1" s="1"/>
  <c r="AZ108" i="1" s="1"/>
  <c r="BB108" i="1" s="1"/>
  <c r="BI107" i="1"/>
  <c r="BI106" i="1" s="1"/>
  <c r="AY107" i="1"/>
  <c r="AY106" i="1" s="1"/>
  <c r="AX107" i="1"/>
  <c r="AW107" i="1"/>
  <c r="AS107" i="1"/>
  <c r="AS106" i="1" s="1"/>
  <c r="AR107" i="1"/>
  <c r="AR106" i="1" s="1"/>
  <c r="AQ107" i="1"/>
  <c r="AQ106" i="1" s="1"/>
  <c r="AM107" i="1"/>
  <c r="AM106" i="1" s="1"/>
  <c r="AL107" i="1"/>
  <c r="AL106" i="1" s="1"/>
  <c r="AK107" i="1"/>
  <c r="AK106" i="1" s="1"/>
  <c r="AG107" i="1"/>
  <c r="AG106" i="1" s="1"/>
  <c r="AC107" i="1"/>
  <c r="AC106" i="1" s="1"/>
  <c r="AB107" i="1"/>
  <c r="AB106" i="1" s="1"/>
  <c r="AA107" i="1"/>
  <c r="AA106" i="1" s="1"/>
  <c r="W107" i="1"/>
  <c r="W106" i="1" s="1"/>
  <c r="V107" i="1"/>
  <c r="V106" i="1" s="1"/>
  <c r="U107" i="1"/>
  <c r="U106" i="1" s="1"/>
  <c r="Q107" i="1"/>
  <c r="Q106" i="1" s="1"/>
  <c r="P107" i="1"/>
  <c r="P106" i="1" s="1"/>
  <c r="O107" i="1"/>
  <c r="O106" i="1" s="1"/>
  <c r="K107" i="1"/>
  <c r="K106" i="1" s="1"/>
  <c r="J107" i="1"/>
  <c r="J106" i="1" s="1"/>
  <c r="I107" i="1"/>
  <c r="I106" i="1" s="1"/>
  <c r="H107" i="1"/>
  <c r="G107" i="1"/>
  <c r="F107" i="1"/>
  <c r="F106" i="1" s="1"/>
  <c r="AX106" i="1"/>
  <c r="AW106" i="1"/>
  <c r="N105" i="1"/>
  <c r="T105" i="1" s="1"/>
  <c r="Z105" i="1" s="1"/>
  <c r="AF105" i="1" s="1"/>
  <c r="AJ105" i="1" s="1"/>
  <c r="AP105" i="1" s="1"/>
  <c r="AV105" i="1" s="1"/>
  <c r="BF105" i="1" s="1"/>
  <c r="BH105" i="1" s="1"/>
  <c r="M105" i="1"/>
  <c r="S105" i="1" s="1"/>
  <c r="Y105" i="1" s="1"/>
  <c r="AE105" i="1" s="1"/>
  <c r="AI105" i="1" s="1"/>
  <c r="AO105" i="1" s="1"/>
  <c r="AU105" i="1" s="1"/>
  <c r="BC105" i="1" s="1"/>
  <c r="BE105" i="1" s="1"/>
  <c r="L105" i="1"/>
  <c r="R105" i="1" s="1"/>
  <c r="X105" i="1" s="1"/>
  <c r="AD105" i="1" s="1"/>
  <c r="AH105" i="1" s="1"/>
  <c r="AN105" i="1" s="1"/>
  <c r="AT105" i="1" s="1"/>
  <c r="AZ105" i="1" s="1"/>
  <c r="BB105" i="1" s="1"/>
  <c r="BI104" i="1"/>
  <c r="BI103" i="1" s="1"/>
  <c r="AY104" i="1"/>
  <c r="AY103" i="1" s="1"/>
  <c r="AX104" i="1"/>
  <c r="AX103" i="1" s="1"/>
  <c r="AW104" i="1"/>
  <c r="AW103" i="1" s="1"/>
  <c r="AS104" i="1"/>
  <c r="AS103" i="1" s="1"/>
  <c r="AR104" i="1"/>
  <c r="AR103" i="1" s="1"/>
  <c r="AQ104" i="1"/>
  <c r="AM104" i="1"/>
  <c r="AL104" i="1"/>
  <c r="AL103" i="1" s="1"/>
  <c r="AK104" i="1"/>
  <c r="AK103" i="1" s="1"/>
  <c r="AG104" i="1"/>
  <c r="AG103" i="1" s="1"/>
  <c r="AC104" i="1"/>
  <c r="AC103" i="1" s="1"/>
  <c r="AB104" i="1"/>
  <c r="AB103" i="1" s="1"/>
  <c r="AA104" i="1"/>
  <c r="AA103" i="1" s="1"/>
  <c r="W104" i="1"/>
  <c r="W103" i="1" s="1"/>
  <c r="V104" i="1"/>
  <c r="V103" i="1" s="1"/>
  <c r="U104" i="1"/>
  <c r="U103" i="1" s="1"/>
  <c r="Q104" i="1"/>
  <c r="Q103" i="1" s="1"/>
  <c r="P104" i="1"/>
  <c r="P103" i="1" s="1"/>
  <c r="O104" i="1"/>
  <c r="O103" i="1" s="1"/>
  <c r="K104" i="1"/>
  <c r="K103" i="1" s="1"/>
  <c r="J104" i="1"/>
  <c r="J103" i="1" s="1"/>
  <c r="I104" i="1"/>
  <c r="I103" i="1" s="1"/>
  <c r="H104" i="1"/>
  <c r="G104" i="1"/>
  <c r="F104" i="1"/>
  <c r="F103" i="1" s="1"/>
  <c r="AQ103" i="1"/>
  <c r="AM103" i="1"/>
  <c r="N102" i="1"/>
  <c r="T102" i="1" s="1"/>
  <c r="Z102" i="1" s="1"/>
  <c r="AF102" i="1" s="1"/>
  <c r="AJ102" i="1" s="1"/>
  <c r="AP102" i="1" s="1"/>
  <c r="AV102" i="1" s="1"/>
  <c r="BF102" i="1" s="1"/>
  <c r="BH102" i="1" s="1"/>
  <c r="M102" i="1"/>
  <c r="S102" i="1" s="1"/>
  <c r="Y102" i="1" s="1"/>
  <c r="AE102" i="1" s="1"/>
  <c r="AI102" i="1" s="1"/>
  <c r="AO102" i="1" s="1"/>
  <c r="AU102" i="1" s="1"/>
  <c r="BC102" i="1" s="1"/>
  <c r="BE102" i="1" s="1"/>
  <c r="L102" i="1"/>
  <c r="R102" i="1" s="1"/>
  <c r="X102" i="1" s="1"/>
  <c r="AD102" i="1" s="1"/>
  <c r="AH102" i="1" s="1"/>
  <c r="AN102" i="1" s="1"/>
  <c r="AT102" i="1" s="1"/>
  <c r="AZ102" i="1" s="1"/>
  <c r="BB102" i="1" s="1"/>
  <c r="BI101" i="1"/>
  <c r="BI100" i="1" s="1"/>
  <c r="AY101" i="1"/>
  <c r="AY100" i="1" s="1"/>
  <c r="AX101" i="1"/>
  <c r="AX100" i="1" s="1"/>
  <c r="AW101" i="1"/>
  <c r="AW100" i="1" s="1"/>
  <c r="AS101" i="1"/>
  <c r="AS100" i="1" s="1"/>
  <c r="AR101" i="1"/>
  <c r="AR100" i="1" s="1"/>
  <c r="AQ101" i="1"/>
  <c r="AQ100" i="1" s="1"/>
  <c r="AM101" i="1"/>
  <c r="AM100" i="1" s="1"/>
  <c r="AL101" i="1"/>
  <c r="AL100" i="1" s="1"/>
  <c r="AK101" i="1"/>
  <c r="AK100" i="1" s="1"/>
  <c r="AG101" i="1"/>
  <c r="AG100" i="1" s="1"/>
  <c r="AC101" i="1"/>
  <c r="AC100" i="1" s="1"/>
  <c r="AB101" i="1"/>
  <c r="AB100" i="1" s="1"/>
  <c r="AA101" i="1"/>
  <c r="AA100" i="1" s="1"/>
  <c r="W101" i="1"/>
  <c r="W100" i="1" s="1"/>
  <c r="V101" i="1"/>
  <c r="V100" i="1" s="1"/>
  <c r="U101" i="1"/>
  <c r="U100" i="1" s="1"/>
  <c r="Q101" i="1"/>
  <c r="Q100" i="1" s="1"/>
  <c r="P101" i="1"/>
  <c r="P100" i="1" s="1"/>
  <c r="O101" i="1"/>
  <c r="O100" i="1" s="1"/>
  <c r="K101" i="1"/>
  <c r="K100" i="1" s="1"/>
  <c r="J101" i="1"/>
  <c r="J100" i="1" s="1"/>
  <c r="I101" i="1"/>
  <c r="H101" i="1"/>
  <c r="G101" i="1"/>
  <c r="G100" i="1" s="1"/>
  <c r="F101" i="1"/>
  <c r="F100" i="1" s="1"/>
  <c r="N99" i="1"/>
  <c r="T99" i="1" s="1"/>
  <c r="Z99" i="1" s="1"/>
  <c r="AF99" i="1" s="1"/>
  <c r="AJ99" i="1" s="1"/>
  <c r="AP99" i="1" s="1"/>
  <c r="AV99" i="1" s="1"/>
  <c r="BF99" i="1" s="1"/>
  <c r="BH99" i="1" s="1"/>
  <c r="M99" i="1"/>
  <c r="S99" i="1" s="1"/>
  <c r="Y99" i="1" s="1"/>
  <c r="AE99" i="1" s="1"/>
  <c r="AI99" i="1" s="1"/>
  <c r="AO99" i="1" s="1"/>
  <c r="AU99" i="1" s="1"/>
  <c r="BC99" i="1" s="1"/>
  <c r="BE99" i="1" s="1"/>
  <c r="L99" i="1"/>
  <c r="R99" i="1" s="1"/>
  <c r="X99" i="1" s="1"/>
  <c r="AD99" i="1" s="1"/>
  <c r="AH99" i="1" s="1"/>
  <c r="AN99" i="1" s="1"/>
  <c r="AT99" i="1" s="1"/>
  <c r="AZ99" i="1" s="1"/>
  <c r="BB99" i="1" s="1"/>
  <c r="BI98" i="1"/>
  <c r="BI97" i="1" s="1"/>
  <c r="AY98" i="1"/>
  <c r="AY97" i="1" s="1"/>
  <c r="AX98" i="1"/>
  <c r="AX97" i="1" s="1"/>
  <c r="AW98" i="1"/>
  <c r="AW97" i="1" s="1"/>
  <c r="AS98" i="1"/>
  <c r="AS97" i="1" s="1"/>
  <c r="AR98" i="1"/>
  <c r="AR97" i="1" s="1"/>
  <c r="AQ98" i="1"/>
  <c r="AQ97" i="1" s="1"/>
  <c r="AM98" i="1"/>
  <c r="AM97" i="1" s="1"/>
  <c r="AL98" i="1"/>
  <c r="AL97" i="1" s="1"/>
  <c r="AK98" i="1"/>
  <c r="AK97" i="1" s="1"/>
  <c r="AG98" i="1"/>
  <c r="AG97" i="1" s="1"/>
  <c r="AC98" i="1"/>
  <c r="AC97" i="1" s="1"/>
  <c r="AB98" i="1"/>
  <c r="AB97" i="1" s="1"/>
  <c r="AA98" i="1"/>
  <c r="AA97" i="1" s="1"/>
  <c r="W98" i="1"/>
  <c r="W97" i="1" s="1"/>
  <c r="V98" i="1"/>
  <c r="V97" i="1" s="1"/>
  <c r="U98" i="1"/>
  <c r="U97" i="1" s="1"/>
  <c r="Q98" i="1"/>
  <c r="Q97" i="1" s="1"/>
  <c r="P98" i="1"/>
  <c r="P97" i="1" s="1"/>
  <c r="O98" i="1"/>
  <c r="O97" i="1" s="1"/>
  <c r="K98" i="1"/>
  <c r="K97" i="1" s="1"/>
  <c r="J98" i="1"/>
  <c r="J97" i="1" s="1"/>
  <c r="I98" i="1"/>
  <c r="H98" i="1"/>
  <c r="G98" i="1"/>
  <c r="G97" i="1" s="1"/>
  <c r="F98" i="1"/>
  <c r="F97" i="1" s="1"/>
  <c r="N93" i="1"/>
  <c r="T93" i="1" s="1"/>
  <c r="Z93" i="1" s="1"/>
  <c r="AF93" i="1" s="1"/>
  <c r="AJ93" i="1" s="1"/>
  <c r="AP93" i="1" s="1"/>
  <c r="AV93" i="1" s="1"/>
  <c r="BF93" i="1" s="1"/>
  <c r="BH93" i="1" s="1"/>
  <c r="M93" i="1"/>
  <c r="S93" i="1" s="1"/>
  <c r="Y93" i="1" s="1"/>
  <c r="AE93" i="1" s="1"/>
  <c r="AI93" i="1" s="1"/>
  <c r="AO93" i="1" s="1"/>
  <c r="AU93" i="1" s="1"/>
  <c r="BC93" i="1" s="1"/>
  <c r="BE93" i="1" s="1"/>
  <c r="L93" i="1"/>
  <c r="R93" i="1" s="1"/>
  <c r="X93" i="1" s="1"/>
  <c r="AD93" i="1" s="1"/>
  <c r="AH93" i="1" s="1"/>
  <c r="AN93" i="1" s="1"/>
  <c r="AT93" i="1" s="1"/>
  <c r="AZ93" i="1" s="1"/>
  <c r="BB93" i="1" s="1"/>
  <c r="N92" i="1"/>
  <c r="T92" i="1" s="1"/>
  <c r="Z92" i="1" s="1"/>
  <c r="AF92" i="1" s="1"/>
  <c r="AJ92" i="1" s="1"/>
  <c r="AP92" i="1" s="1"/>
  <c r="AV92" i="1" s="1"/>
  <c r="BF92" i="1" s="1"/>
  <c r="BH92" i="1" s="1"/>
  <c r="M92" i="1"/>
  <c r="S92" i="1" s="1"/>
  <c r="Y92" i="1" s="1"/>
  <c r="AE92" i="1" s="1"/>
  <c r="AI92" i="1" s="1"/>
  <c r="AO92" i="1" s="1"/>
  <c r="AU92" i="1" s="1"/>
  <c r="BC92" i="1" s="1"/>
  <c r="BE92" i="1" s="1"/>
  <c r="L92" i="1"/>
  <c r="R92" i="1" s="1"/>
  <c r="X92" i="1" s="1"/>
  <c r="AD92" i="1" s="1"/>
  <c r="AH92" i="1" s="1"/>
  <c r="AN92" i="1" s="1"/>
  <c r="AT92" i="1" s="1"/>
  <c r="AZ92" i="1" s="1"/>
  <c r="BB92" i="1" s="1"/>
  <c r="N91" i="1"/>
  <c r="T91" i="1" s="1"/>
  <c r="Z91" i="1" s="1"/>
  <c r="AF91" i="1" s="1"/>
  <c r="AJ91" i="1" s="1"/>
  <c r="AP91" i="1" s="1"/>
  <c r="AV91" i="1" s="1"/>
  <c r="BF91" i="1" s="1"/>
  <c r="BH91" i="1" s="1"/>
  <c r="M91" i="1"/>
  <c r="S91" i="1" s="1"/>
  <c r="Y91" i="1" s="1"/>
  <c r="AE91" i="1" s="1"/>
  <c r="AI91" i="1" s="1"/>
  <c r="AO91" i="1" s="1"/>
  <c r="AU91" i="1" s="1"/>
  <c r="BC91" i="1" s="1"/>
  <c r="BE91" i="1" s="1"/>
  <c r="L91" i="1"/>
  <c r="R91" i="1" s="1"/>
  <c r="X91" i="1" s="1"/>
  <c r="AD91" i="1" s="1"/>
  <c r="AH91" i="1" s="1"/>
  <c r="AN91" i="1" s="1"/>
  <c r="AT91" i="1" s="1"/>
  <c r="AZ91" i="1" s="1"/>
  <c r="BB91" i="1" s="1"/>
  <c r="BI90" i="1"/>
  <c r="BI89" i="1" s="1"/>
  <c r="AY90" i="1"/>
  <c r="AY89" i="1" s="1"/>
  <c r="AX90" i="1"/>
  <c r="AX89" i="1" s="1"/>
  <c r="AW90" i="1"/>
  <c r="AW89" i="1" s="1"/>
  <c r="AS90" i="1"/>
  <c r="AS89" i="1" s="1"/>
  <c r="AR90" i="1"/>
  <c r="AR89" i="1" s="1"/>
  <c r="AQ90" i="1"/>
  <c r="AQ89" i="1" s="1"/>
  <c r="AM90" i="1"/>
  <c r="AM89" i="1" s="1"/>
  <c r="AL90" i="1"/>
  <c r="AL89" i="1" s="1"/>
  <c r="AK90" i="1"/>
  <c r="AK89" i="1" s="1"/>
  <c r="AG90" i="1"/>
  <c r="AG89" i="1" s="1"/>
  <c r="AC90" i="1"/>
  <c r="AC89" i="1" s="1"/>
  <c r="AB90" i="1"/>
  <c r="AB89" i="1" s="1"/>
  <c r="AA90" i="1"/>
  <c r="AA89" i="1" s="1"/>
  <c r="W90" i="1"/>
  <c r="V90" i="1"/>
  <c r="V89" i="1" s="1"/>
  <c r="U90" i="1"/>
  <c r="U89" i="1" s="1"/>
  <c r="Q90" i="1"/>
  <c r="Q89" i="1" s="1"/>
  <c r="P90" i="1"/>
  <c r="P89" i="1" s="1"/>
  <c r="O90" i="1"/>
  <c r="O89" i="1" s="1"/>
  <c r="K90" i="1"/>
  <c r="J90" i="1"/>
  <c r="J89" i="1" s="1"/>
  <c r="I90" i="1"/>
  <c r="I89" i="1" s="1"/>
  <c r="H90" i="1"/>
  <c r="H89" i="1" s="1"/>
  <c r="G90" i="1"/>
  <c r="G89" i="1" s="1"/>
  <c r="F90" i="1"/>
  <c r="W89" i="1"/>
  <c r="N88" i="1"/>
  <c r="T88" i="1" s="1"/>
  <c r="Z88" i="1" s="1"/>
  <c r="AF88" i="1" s="1"/>
  <c r="AJ88" i="1" s="1"/>
  <c r="AP88" i="1" s="1"/>
  <c r="AV88" i="1" s="1"/>
  <c r="BF88" i="1" s="1"/>
  <c r="BH88" i="1" s="1"/>
  <c r="M88" i="1"/>
  <c r="S88" i="1" s="1"/>
  <c r="Y88" i="1" s="1"/>
  <c r="AE88" i="1" s="1"/>
  <c r="AI88" i="1" s="1"/>
  <c r="AO88" i="1" s="1"/>
  <c r="AU88" i="1" s="1"/>
  <c r="BC88" i="1" s="1"/>
  <c r="BE88" i="1" s="1"/>
  <c r="L88" i="1"/>
  <c r="R88" i="1" s="1"/>
  <c r="X88" i="1" s="1"/>
  <c r="AD88" i="1" s="1"/>
  <c r="AH88" i="1" s="1"/>
  <c r="AN88" i="1" s="1"/>
  <c r="AT88" i="1" s="1"/>
  <c r="AZ88" i="1" s="1"/>
  <c r="BB88" i="1" s="1"/>
  <c r="BI87" i="1"/>
  <c r="BI86" i="1" s="1"/>
  <c r="AY87" i="1"/>
  <c r="AY86" i="1" s="1"/>
  <c r="AX87" i="1"/>
  <c r="AX86" i="1" s="1"/>
  <c r="AW87" i="1"/>
  <c r="AW86" i="1" s="1"/>
  <c r="AS87" i="1"/>
  <c r="AS86" i="1" s="1"/>
  <c r="AR87" i="1"/>
  <c r="AR86" i="1" s="1"/>
  <c r="AQ87" i="1"/>
  <c r="AQ86" i="1" s="1"/>
  <c r="AM87" i="1"/>
  <c r="AM86" i="1" s="1"/>
  <c r="AL87" i="1"/>
  <c r="AL86" i="1" s="1"/>
  <c r="AK87" i="1"/>
  <c r="AK86" i="1" s="1"/>
  <c r="AG87" i="1"/>
  <c r="AG86" i="1" s="1"/>
  <c r="AC87" i="1"/>
  <c r="AC86" i="1" s="1"/>
  <c r="AB87" i="1"/>
  <c r="AB86" i="1" s="1"/>
  <c r="AA87" i="1"/>
  <c r="AA86" i="1" s="1"/>
  <c r="W87" i="1"/>
  <c r="V87" i="1"/>
  <c r="V86" i="1" s="1"/>
  <c r="U87" i="1"/>
  <c r="U86" i="1" s="1"/>
  <c r="Q87" i="1"/>
  <c r="Q86" i="1" s="1"/>
  <c r="P87" i="1"/>
  <c r="P86" i="1" s="1"/>
  <c r="O87" i="1"/>
  <c r="K87" i="1"/>
  <c r="K86" i="1" s="1"/>
  <c r="J87" i="1"/>
  <c r="I87" i="1"/>
  <c r="I86" i="1" s="1"/>
  <c r="H87" i="1"/>
  <c r="H86" i="1" s="1"/>
  <c r="G87" i="1"/>
  <c r="G86" i="1" s="1"/>
  <c r="F87" i="1"/>
  <c r="W86" i="1"/>
  <c r="O86" i="1"/>
  <c r="N85" i="1"/>
  <c r="T85" i="1" s="1"/>
  <c r="Z85" i="1" s="1"/>
  <c r="AF85" i="1" s="1"/>
  <c r="AJ85" i="1" s="1"/>
  <c r="AP85" i="1" s="1"/>
  <c r="AV85" i="1" s="1"/>
  <c r="BF85" i="1" s="1"/>
  <c r="BH85" i="1" s="1"/>
  <c r="M85" i="1"/>
  <c r="S85" i="1" s="1"/>
  <c r="Y85" i="1" s="1"/>
  <c r="AE85" i="1" s="1"/>
  <c r="AI85" i="1" s="1"/>
  <c r="AO85" i="1" s="1"/>
  <c r="AU85" i="1" s="1"/>
  <c r="BC85" i="1" s="1"/>
  <c r="BE85" i="1" s="1"/>
  <c r="L85" i="1"/>
  <c r="R85" i="1" s="1"/>
  <c r="X85" i="1" s="1"/>
  <c r="AD85" i="1" s="1"/>
  <c r="AH85" i="1" s="1"/>
  <c r="AN85" i="1" s="1"/>
  <c r="AT85" i="1" s="1"/>
  <c r="AZ85" i="1" s="1"/>
  <c r="BB85" i="1" s="1"/>
  <c r="BI84" i="1"/>
  <c r="BI83" i="1" s="1"/>
  <c r="AY84" i="1"/>
  <c r="AY83" i="1" s="1"/>
  <c r="AX84" i="1"/>
  <c r="AX83" i="1" s="1"/>
  <c r="AW84" i="1"/>
  <c r="AW83" i="1" s="1"/>
  <c r="AS84" i="1"/>
  <c r="AS83" i="1" s="1"/>
  <c r="AR84" i="1"/>
  <c r="AR83" i="1" s="1"/>
  <c r="AQ84" i="1"/>
  <c r="AQ83" i="1" s="1"/>
  <c r="AM84" i="1"/>
  <c r="AM83" i="1" s="1"/>
  <c r="AL84" i="1"/>
  <c r="AL83" i="1" s="1"/>
  <c r="AK84" i="1"/>
  <c r="AK83" i="1" s="1"/>
  <c r="AG84" i="1"/>
  <c r="AG83" i="1" s="1"/>
  <c r="AC84" i="1"/>
  <c r="AC83" i="1" s="1"/>
  <c r="AB84" i="1"/>
  <c r="AB83" i="1" s="1"/>
  <c r="AA84" i="1"/>
  <c r="AA83" i="1" s="1"/>
  <c r="W84" i="1"/>
  <c r="W83" i="1" s="1"/>
  <c r="V84" i="1"/>
  <c r="V83" i="1" s="1"/>
  <c r="U84" i="1"/>
  <c r="U83" i="1" s="1"/>
  <c r="Q84" i="1"/>
  <c r="Q83" i="1" s="1"/>
  <c r="P84" i="1"/>
  <c r="P83" i="1" s="1"/>
  <c r="O84" i="1"/>
  <c r="O83" i="1" s="1"/>
  <c r="K84" i="1"/>
  <c r="K83" i="1" s="1"/>
  <c r="J84" i="1"/>
  <c r="J83" i="1" s="1"/>
  <c r="I84" i="1"/>
  <c r="I83" i="1" s="1"/>
  <c r="H84" i="1"/>
  <c r="H83" i="1" s="1"/>
  <c r="G84" i="1"/>
  <c r="G83" i="1" s="1"/>
  <c r="F84" i="1"/>
  <c r="N82" i="1"/>
  <c r="T82" i="1" s="1"/>
  <c r="Z82" i="1" s="1"/>
  <c r="AF82" i="1" s="1"/>
  <c r="AJ82" i="1" s="1"/>
  <c r="AP82" i="1" s="1"/>
  <c r="AV82" i="1" s="1"/>
  <c r="BF82" i="1" s="1"/>
  <c r="BH82" i="1" s="1"/>
  <c r="M82" i="1"/>
  <c r="S82" i="1" s="1"/>
  <c r="Y82" i="1" s="1"/>
  <c r="AE82" i="1" s="1"/>
  <c r="AI82" i="1" s="1"/>
  <c r="AO82" i="1" s="1"/>
  <c r="AU82" i="1" s="1"/>
  <c r="BC82" i="1" s="1"/>
  <c r="BE82" i="1" s="1"/>
  <c r="L82" i="1"/>
  <c r="R82" i="1" s="1"/>
  <c r="X82" i="1" s="1"/>
  <c r="AD82" i="1" s="1"/>
  <c r="AH82" i="1" s="1"/>
  <c r="AN82" i="1" s="1"/>
  <c r="AT82" i="1" s="1"/>
  <c r="AZ82" i="1" s="1"/>
  <c r="BB82" i="1" s="1"/>
  <c r="BI81" i="1"/>
  <c r="BI80" i="1" s="1"/>
  <c r="AY81" i="1"/>
  <c r="AY80" i="1" s="1"/>
  <c r="AX81" i="1"/>
  <c r="AX80" i="1" s="1"/>
  <c r="AW81" i="1"/>
  <c r="AW80" i="1" s="1"/>
  <c r="AS81" i="1"/>
  <c r="AS80" i="1" s="1"/>
  <c r="AR81" i="1"/>
  <c r="AR80" i="1" s="1"/>
  <c r="AQ81" i="1"/>
  <c r="AQ80" i="1" s="1"/>
  <c r="AM81" i="1"/>
  <c r="AM80" i="1" s="1"/>
  <c r="AL81" i="1"/>
  <c r="AL80" i="1" s="1"/>
  <c r="AK81" i="1"/>
  <c r="AK80" i="1" s="1"/>
  <c r="AG81" i="1"/>
  <c r="AG80" i="1" s="1"/>
  <c r="AC81" i="1"/>
  <c r="AC80" i="1" s="1"/>
  <c r="AB81" i="1"/>
  <c r="AB80" i="1" s="1"/>
  <c r="AA81" i="1"/>
  <c r="AA80" i="1" s="1"/>
  <c r="W81" i="1"/>
  <c r="V81" i="1"/>
  <c r="V80" i="1" s="1"/>
  <c r="U81" i="1"/>
  <c r="U80" i="1" s="1"/>
  <c r="Q81" i="1"/>
  <c r="Q80" i="1" s="1"/>
  <c r="P81" i="1"/>
  <c r="P80" i="1" s="1"/>
  <c r="O81" i="1"/>
  <c r="O80" i="1" s="1"/>
  <c r="K81" i="1"/>
  <c r="K80" i="1" s="1"/>
  <c r="J81" i="1"/>
  <c r="J80" i="1" s="1"/>
  <c r="I81" i="1"/>
  <c r="I80" i="1" s="1"/>
  <c r="H81" i="1"/>
  <c r="G81" i="1"/>
  <c r="G80" i="1" s="1"/>
  <c r="F81" i="1"/>
  <c r="W80" i="1"/>
  <c r="H80" i="1"/>
  <c r="N79" i="1"/>
  <c r="T79" i="1" s="1"/>
  <c r="Z79" i="1" s="1"/>
  <c r="AF79" i="1" s="1"/>
  <c r="AJ79" i="1" s="1"/>
  <c r="AP79" i="1" s="1"/>
  <c r="AV79" i="1" s="1"/>
  <c r="BF79" i="1" s="1"/>
  <c r="BH79" i="1" s="1"/>
  <c r="M79" i="1"/>
  <c r="S79" i="1" s="1"/>
  <c r="Y79" i="1" s="1"/>
  <c r="AE79" i="1" s="1"/>
  <c r="AI79" i="1" s="1"/>
  <c r="AO79" i="1" s="1"/>
  <c r="AU79" i="1" s="1"/>
  <c r="BC79" i="1" s="1"/>
  <c r="BE79" i="1" s="1"/>
  <c r="L79" i="1"/>
  <c r="R79" i="1" s="1"/>
  <c r="X79" i="1" s="1"/>
  <c r="AD79" i="1" s="1"/>
  <c r="AH79" i="1" s="1"/>
  <c r="AN79" i="1" s="1"/>
  <c r="AT79" i="1" s="1"/>
  <c r="AZ79" i="1" s="1"/>
  <c r="BB79" i="1" s="1"/>
  <c r="BI78" i="1"/>
  <c r="BI77" i="1" s="1"/>
  <c r="AY78" i="1"/>
  <c r="AY77" i="1" s="1"/>
  <c r="AX78" i="1"/>
  <c r="AX77" i="1" s="1"/>
  <c r="AW78" i="1"/>
  <c r="AW77" i="1" s="1"/>
  <c r="AS78" i="1"/>
  <c r="AS77" i="1" s="1"/>
  <c r="AR78" i="1"/>
  <c r="AR77" i="1" s="1"/>
  <c r="AQ78" i="1"/>
  <c r="AM78" i="1"/>
  <c r="AM77" i="1" s="1"/>
  <c r="AL78" i="1"/>
  <c r="AL77" i="1" s="1"/>
  <c r="AK78" i="1"/>
  <c r="AK77" i="1" s="1"/>
  <c r="AG78" i="1"/>
  <c r="AG77" i="1" s="1"/>
  <c r="AC78" i="1"/>
  <c r="AC77" i="1" s="1"/>
  <c r="AB78" i="1"/>
  <c r="AB77" i="1" s="1"/>
  <c r="AA78" i="1"/>
  <c r="AA77" i="1" s="1"/>
  <c r="W78" i="1"/>
  <c r="W77" i="1" s="1"/>
  <c r="V78" i="1"/>
  <c r="V77" i="1" s="1"/>
  <c r="U78" i="1"/>
  <c r="U77" i="1" s="1"/>
  <c r="Q78" i="1"/>
  <c r="Q77" i="1" s="1"/>
  <c r="P78" i="1"/>
  <c r="P77" i="1" s="1"/>
  <c r="O78" i="1"/>
  <c r="O77" i="1" s="1"/>
  <c r="K78" i="1"/>
  <c r="K77" i="1" s="1"/>
  <c r="J78" i="1"/>
  <c r="J77" i="1" s="1"/>
  <c r="I78" i="1"/>
  <c r="I77" i="1" s="1"/>
  <c r="H78" i="1"/>
  <c r="H77" i="1" s="1"/>
  <c r="G78" i="1"/>
  <c r="F78" i="1"/>
  <c r="AQ77" i="1"/>
  <c r="N76" i="1"/>
  <c r="T76" i="1" s="1"/>
  <c r="Z76" i="1" s="1"/>
  <c r="AF76" i="1" s="1"/>
  <c r="AJ76" i="1" s="1"/>
  <c r="AP76" i="1" s="1"/>
  <c r="AV76" i="1" s="1"/>
  <c r="BF76" i="1" s="1"/>
  <c r="BH76" i="1" s="1"/>
  <c r="M76" i="1"/>
  <c r="S76" i="1" s="1"/>
  <c r="Y76" i="1" s="1"/>
  <c r="AE76" i="1" s="1"/>
  <c r="AI76" i="1" s="1"/>
  <c r="AO76" i="1" s="1"/>
  <c r="AU76" i="1" s="1"/>
  <c r="BC76" i="1" s="1"/>
  <c r="BE76" i="1" s="1"/>
  <c r="L76" i="1"/>
  <c r="R76" i="1" s="1"/>
  <c r="X76" i="1" s="1"/>
  <c r="AD76" i="1" s="1"/>
  <c r="AH76" i="1" s="1"/>
  <c r="AN76" i="1" s="1"/>
  <c r="AT76" i="1" s="1"/>
  <c r="AZ76" i="1" s="1"/>
  <c r="BB76" i="1" s="1"/>
  <c r="BI75" i="1"/>
  <c r="BI74" i="1" s="1"/>
  <c r="AY75" i="1"/>
  <c r="AY74" i="1" s="1"/>
  <c r="AX75" i="1"/>
  <c r="AX74" i="1" s="1"/>
  <c r="AW75" i="1"/>
  <c r="AW74" i="1" s="1"/>
  <c r="AS75" i="1"/>
  <c r="AS74" i="1" s="1"/>
  <c r="AR75" i="1"/>
  <c r="AR74" i="1" s="1"/>
  <c r="AQ75" i="1"/>
  <c r="AQ74" i="1" s="1"/>
  <c r="AM75" i="1"/>
  <c r="AM74" i="1" s="1"/>
  <c r="AL75" i="1"/>
  <c r="AL74" i="1" s="1"/>
  <c r="AK75" i="1"/>
  <c r="AK74" i="1" s="1"/>
  <c r="AG75" i="1"/>
  <c r="AG74" i="1" s="1"/>
  <c r="AC75" i="1"/>
  <c r="AC74" i="1" s="1"/>
  <c r="AB75" i="1"/>
  <c r="AB74" i="1" s="1"/>
  <c r="AA75" i="1"/>
  <c r="AA74" i="1" s="1"/>
  <c r="W75" i="1"/>
  <c r="W74" i="1" s="1"/>
  <c r="V75" i="1"/>
  <c r="V74" i="1" s="1"/>
  <c r="U75" i="1"/>
  <c r="U74" i="1" s="1"/>
  <c r="Q75" i="1"/>
  <c r="Q74" i="1" s="1"/>
  <c r="P75" i="1"/>
  <c r="P74" i="1" s="1"/>
  <c r="O75" i="1"/>
  <c r="O74" i="1" s="1"/>
  <c r="K75" i="1"/>
  <c r="K74" i="1" s="1"/>
  <c r="J75" i="1"/>
  <c r="J74" i="1" s="1"/>
  <c r="I75" i="1"/>
  <c r="I74" i="1" s="1"/>
  <c r="H75" i="1"/>
  <c r="H74" i="1" s="1"/>
  <c r="G75" i="1"/>
  <c r="G74" i="1" s="1"/>
  <c r="F75" i="1"/>
  <c r="N73" i="1"/>
  <c r="T73" i="1" s="1"/>
  <c r="Z73" i="1" s="1"/>
  <c r="AF73" i="1" s="1"/>
  <c r="AJ73" i="1" s="1"/>
  <c r="AP73" i="1" s="1"/>
  <c r="AV73" i="1" s="1"/>
  <c r="BF73" i="1" s="1"/>
  <c r="BH73" i="1" s="1"/>
  <c r="M73" i="1"/>
  <c r="S73" i="1" s="1"/>
  <c r="Y73" i="1" s="1"/>
  <c r="AE73" i="1" s="1"/>
  <c r="AI73" i="1" s="1"/>
  <c r="AO73" i="1" s="1"/>
  <c r="AU73" i="1" s="1"/>
  <c r="BC73" i="1" s="1"/>
  <c r="BE73" i="1" s="1"/>
  <c r="L73" i="1"/>
  <c r="R73" i="1" s="1"/>
  <c r="X73" i="1" s="1"/>
  <c r="AD73" i="1" s="1"/>
  <c r="AH73" i="1" s="1"/>
  <c r="AN73" i="1" s="1"/>
  <c r="AT73" i="1" s="1"/>
  <c r="AZ73" i="1" s="1"/>
  <c r="BB73" i="1" s="1"/>
  <c r="BI72" i="1"/>
  <c r="BI71" i="1" s="1"/>
  <c r="AY72" i="1"/>
  <c r="AY71" i="1" s="1"/>
  <c r="AX72" i="1"/>
  <c r="AX71" i="1" s="1"/>
  <c r="AW72" i="1"/>
  <c r="AW71" i="1" s="1"/>
  <c r="AS72" i="1"/>
  <c r="AS71" i="1" s="1"/>
  <c r="AR72" i="1"/>
  <c r="AR71" i="1" s="1"/>
  <c r="AQ72" i="1"/>
  <c r="AQ71" i="1" s="1"/>
  <c r="AM72" i="1"/>
  <c r="AM71" i="1" s="1"/>
  <c r="AL72" i="1"/>
  <c r="AL71" i="1" s="1"/>
  <c r="AK72" i="1"/>
  <c r="AK71" i="1" s="1"/>
  <c r="AG72" i="1"/>
  <c r="AG71" i="1" s="1"/>
  <c r="AC72" i="1"/>
  <c r="AC71" i="1" s="1"/>
  <c r="AB72" i="1"/>
  <c r="AB71" i="1" s="1"/>
  <c r="AA72" i="1"/>
  <c r="AA71" i="1" s="1"/>
  <c r="W72" i="1"/>
  <c r="V72" i="1"/>
  <c r="V71" i="1" s="1"/>
  <c r="U72" i="1"/>
  <c r="U71" i="1" s="1"/>
  <c r="Q72" i="1"/>
  <c r="Q71" i="1" s="1"/>
  <c r="P72" i="1"/>
  <c r="P71" i="1" s="1"/>
  <c r="O72" i="1"/>
  <c r="O71" i="1" s="1"/>
  <c r="K72" i="1"/>
  <c r="K71" i="1" s="1"/>
  <c r="J72" i="1"/>
  <c r="J71" i="1" s="1"/>
  <c r="I72" i="1"/>
  <c r="I71" i="1" s="1"/>
  <c r="H72" i="1"/>
  <c r="H71" i="1" s="1"/>
  <c r="G72" i="1"/>
  <c r="G71" i="1" s="1"/>
  <c r="F72" i="1"/>
  <c r="W71" i="1"/>
  <c r="N70" i="1"/>
  <c r="T70" i="1" s="1"/>
  <c r="Z70" i="1" s="1"/>
  <c r="AF70" i="1" s="1"/>
  <c r="AJ70" i="1" s="1"/>
  <c r="AP70" i="1" s="1"/>
  <c r="AV70" i="1" s="1"/>
  <c r="BF70" i="1" s="1"/>
  <c r="BH70" i="1" s="1"/>
  <c r="M70" i="1"/>
  <c r="S70" i="1" s="1"/>
  <c r="Y70" i="1" s="1"/>
  <c r="AE70" i="1" s="1"/>
  <c r="AI70" i="1" s="1"/>
  <c r="AO70" i="1" s="1"/>
  <c r="AU70" i="1" s="1"/>
  <c r="BC70" i="1" s="1"/>
  <c r="BE70" i="1" s="1"/>
  <c r="L70" i="1"/>
  <c r="R70" i="1" s="1"/>
  <c r="X70" i="1" s="1"/>
  <c r="AD70" i="1" s="1"/>
  <c r="AH70" i="1" s="1"/>
  <c r="AN70" i="1" s="1"/>
  <c r="AT70" i="1" s="1"/>
  <c r="AZ70" i="1" s="1"/>
  <c r="BB70" i="1" s="1"/>
  <c r="BI69" i="1"/>
  <c r="BI68" i="1" s="1"/>
  <c r="AY69" i="1"/>
  <c r="AY68" i="1" s="1"/>
  <c r="AX69" i="1"/>
  <c r="AX68" i="1" s="1"/>
  <c r="AW69" i="1"/>
  <c r="AW68" i="1" s="1"/>
  <c r="AS69" i="1"/>
  <c r="AS68" i="1" s="1"/>
  <c r="AR69" i="1"/>
  <c r="AR68" i="1" s="1"/>
  <c r="AQ69" i="1"/>
  <c r="AQ68" i="1" s="1"/>
  <c r="AM69" i="1"/>
  <c r="AM68" i="1" s="1"/>
  <c r="AL69" i="1"/>
  <c r="AL68" i="1" s="1"/>
  <c r="AK69" i="1"/>
  <c r="AK68" i="1" s="1"/>
  <c r="AG69" i="1"/>
  <c r="AG68" i="1" s="1"/>
  <c r="AC69" i="1"/>
  <c r="AC68" i="1" s="1"/>
  <c r="AB69" i="1"/>
  <c r="AB68" i="1" s="1"/>
  <c r="AA69" i="1"/>
  <c r="AA68" i="1" s="1"/>
  <c r="W69" i="1"/>
  <c r="W68" i="1" s="1"/>
  <c r="V69" i="1"/>
  <c r="V68" i="1" s="1"/>
  <c r="U69" i="1"/>
  <c r="U68" i="1" s="1"/>
  <c r="Q69" i="1"/>
  <c r="Q68" i="1" s="1"/>
  <c r="P69" i="1"/>
  <c r="P68" i="1" s="1"/>
  <c r="O69" i="1"/>
  <c r="O68" i="1" s="1"/>
  <c r="K69" i="1"/>
  <c r="J69" i="1"/>
  <c r="J68" i="1" s="1"/>
  <c r="I69" i="1"/>
  <c r="I68" i="1" s="1"/>
  <c r="H69" i="1"/>
  <c r="H68" i="1" s="1"/>
  <c r="G69" i="1"/>
  <c r="G68" i="1" s="1"/>
  <c r="F69" i="1"/>
  <c r="N67" i="1"/>
  <c r="T67" i="1" s="1"/>
  <c r="Z67" i="1" s="1"/>
  <c r="AF67" i="1" s="1"/>
  <c r="AJ67" i="1" s="1"/>
  <c r="AP67" i="1" s="1"/>
  <c r="AV67" i="1" s="1"/>
  <c r="BF67" i="1" s="1"/>
  <c r="BH67" i="1" s="1"/>
  <c r="M67" i="1"/>
  <c r="S67" i="1" s="1"/>
  <c r="Y67" i="1" s="1"/>
  <c r="AE67" i="1" s="1"/>
  <c r="AI67" i="1" s="1"/>
  <c r="AO67" i="1" s="1"/>
  <c r="AU67" i="1" s="1"/>
  <c r="BC67" i="1" s="1"/>
  <c r="BE67" i="1" s="1"/>
  <c r="L67" i="1"/>
  <c r="R67" i="1" s="1"/>
  <c r="X67" i="1" s="1"/>
  <c r="AD67" i="1" s="1"/>
  <c r="AH67" i="1" s="1"/>
  <c r="AN67" i="1" s="1"/>
  <c r="AT67" i="1" s="1"/>
  <c r="AZ67" i="1" s="1"/>
  <c r="BB67" i="1" s="1"/>
  <c r="BI66" i="1"/>
  <c r="BI65" i="1" s="1"/>
  <c r="AY66" i="1"/>
  <c r="AY65" i="1" s="1"/>
  <c r="AX66" i="1"/>
  <c r="AX65" i="1" s="1"/>
  <c r="AW66" i="1"/>
  <c r="AW65" i="1" s="1"/>
  <c r="AS66" i="1"/>
  <c r="AS65" i="1" s="1"/>
  <c r="AR66" i="1"/>
  <c r="AR65" i="1" s="1"/>
  <c r="AQ66" i="1"/>
  <c r="AQ65" i="1" s="1"/>
  <c r="AM66" i="1"/>
  <c r="AM65" i="1" s="1"/>
  <c r="AL66" i="1"/>
  <c r="AL65" i="1" s="1"/>
  <c r="AK66" i="1"/>
  <c r="AK65" i="1" s="1"/>
  <c r="AG66" i="1"/>
  <c r="AG65" i="1" s="1"/>
  <c r="AC66" i="1"/>
  <c r="AC65" i="1" s="1"/>
  <c r="AB66" i="1"/>
  <c r="AB65" i="1" s="1"/>
  <c r="AA66" i="1"/>
  <c r="AA65" i="1" s="1"/>
  <c r="W66" i="1"/>
  <c r="W65" i="1" s="1"/>
  <c r="V66" i="1"/>
  <c r="V65" i="1" s="1"/>
  <c r="U66" i="1"/>
  <c r="U65" i="1" s="1"/>
  <c r="Q66" i="1"/>
  <c r="Q65" i="1" s="1"/>
  <c r="P66" i="1"/>
  <c r="P65" i="1" s="1"/>
  <c r="O66" i="1"/>
  <c r="O65" i="1" s="1"/>
  <c r="K66" i="1"/>
  <c r="K65" i="1" s="1"/>
  <c r="J66" i="1"/>
  <c r="J65" i="1" s="1"/>
  <c r="I66" i="1"/>
  <c r="I65" i="1" s="1"/>
  <c r="H66" i="1"/>
  <c r="H65" i="1" s="1"/>
  <c r="G66" i="1"/>
  <c r="F66" i="1"/>
  <c r="M64" i="1"/>
  <c r="S64" i="1" s="1"/>
  <c r="Y64" i="1" s="1"/>
  <c r="AE64" i="1" s="1"/>
  <c r="AI64" i="1" s="1"/>
  <c r="AO64" i="1" s="1"/>
  <c r="AU64" i="1" s="1"/>
  <c r="BC64" i="1" s="1"/>
  <c r="BE64" i="1" s="1"/>
  <c r="H64" i="1"/>
  <c r="N64" i="1" s="1"/>
  <c r="T64" i="1" s="1"/>
  <c r="Z64" i="1" s="1"/>
  <c r="AF64" i="1" s="1"/>
  <c r="AJ64" i="1" s="1"/>
  <c r="AP64" i="1" s="1"/>
  <c r="AV64" i="1" s="1"/>
  <c r="BF64" i="1" s="1"/>
  <c r="BH64" i="1" s="1"/>
  <c r="G64" i="1"/>
  <c r="F64" i="1"/>
  <c r="L64" i="1" s="1"/>
  <c r="R64" i="1" s="1"/>
  <c r="X64" i="1" s="1"/>
  <c r="AD64" i="1" s="1"/>
  <c r="AH64" i="1" s="1"/>
  <c r="AN64" i="1" s="1"/>
  <c r="AT64" i="1" s="1"/>
  <c r="AZ64" i="1" s="1"/>
  <c r="BB64" i="1" s="1"/>
  <c r="BI63" i="1"/>
  <c r="BI62" i="1" s="1"/>
  <c r="AY63" i="1"/>
  <c r="AY62" i="1" s="1"/>
  <c r="AX63" i="1"/>
  <c r="AX62" i="1" s="1"/>
  <c r="AW63" i="1"/>
  <c r="AW62" i="1" s="1"/>
  <c r="AS63" i="1"/>
  <c r="AS62" i="1" s="1"/>
  <c r="AR63" i="1"/>
  <c r="AR62" i="1" s="1"/>
  <c r="AQ63" i="1"/>
  <c r="AQ62" i="1" s="1"/>
  <c r="AM63" i="1"/>
  <c r="AM62" i="1" s="1"/>
  <c r="AL63" i="1"/>
  <c r="AL62" i="1" s="1"/>
  <c r="AK63" i="1"/>
  <c r="AK62" i="1" s="1"/>
  <c r="AG63" i="1"/>
  <c r="AG62" i="1" s="1"/>
  <c r="AC63" i="1"/>
  <c r="AC62" i="1" s="1"/>
  <c r="AB63" i="1"/>
  <c r="AB62" i="1" s="1"/>
  <c r="AA63" i="1"/>
  <c r="AA62" i="1" s="1"/>
  <c r="W63" i="1"/>
  <c r="W62" i="1" s="1"/>
  <c r="V63" i="1"/>
  <c r="V62" i="1" s="1"/>
  <c r="U63" i="1"/>
  <c r="U62" i="1" s="1"/>
  <c r="Q63" i="1"/>
  <c r="Q62" i="1" s="1"/>
  <c r="P63" i="1"/>
  <c r="P62" i="1" s="1"/>
  <c r="O63" i="1"/>
  <c r="O62" i="1" s="1"/>
  <c r="K63" i="1"/>
  <c r="K62" i="1" s="1"/>
  <c r="J63" i="1"/>
  <c r="I63" i="1"/>
  <c r="I62" i="1" s="1"/>
  <c r="H63" i="1"/>
  <c r="G63" i="1"/>
  <c r="G62" i="1" s="1"/>
  <c r="N61" i="1"/>
  <c r="T61" i="1" s="1"/>
  <c r="Z61" i="1" s="1"/>
  <c r="AF61" i="1" s="1"/>
  <c r="AJ61" i="1" s="1"/>
  <c r="AP61" i="1" s="1"/>
  <c r="AV61" i="1" s="1"/>
  <c r="BF61" i="1" s="1"/>
  <c r="BH61" i="1" s="1"/>
  <c r="M61" i="1"/>
  <c r="S61" i="1" s="1"/>
  <c r="Y61" i="1" s="1"/>
  <c r="AE61" i="1" s="1"/>
  <c r="AI61" i="1" s="1"/>
  <c r="AO61" i="1" s="1"/>
  <c r="AU61" i="1" s="1"/>
  <c r="BC61" i="1" s="1"/>
  <c r="BE61" i="1" s="1"/>
  <c r="L61" i="1"/>
  <c r="R61" i="1" s="1"/>
  <c r="X61" i="1" s="1"/>
  <c r="AD61" i="1" s="1"/>
  <c r="AH61" i="1" s="1"/>
  <c r="AN61" i="1" s="1"/>
  <c r="AT61" i="1" s="1"/>
  <c r="AZ61" i="1" s="1"/>
  <c r="BB61" i="1" s="1"/>
  <c r="BI60" i="1"/>
  <c r="BI59" i="1" s="1"/>
  <c r="AY60" i="1"/>
  <c r="AY59" i="1" s="1"/>
  <c r="AX60" i="1"/>
  <c r="AW60" i="1"/>
  <c r="AW59" i="1" s="1"/>
  <c r="AS60" i="1"/>
  <c r="AS59" i="1" s="1"/>
  <c r="AR60" i="1"/>
  <c r="AR59" i="1" s="1"/>
  <c r="AQ60" i="1"/>
  <c r="AQ59" i="1" s="1"/>
  <c r="AM60" i="1"/>
  <c r="AM59" i="1" s="1"/>
  <c r="AL60" i="1"/>
  <c r="AL59" i="1" s="1"/>
  <c r="AK60" i="1"/>
  <c r="AK59" i="1" s="1"/>
  <c r="AG60" i="1"/>
  <c r="AG59" i="1" s="1"/>
  <c r="AC60" i="1"/>
  <c r="AC59" i="1" s="1"/>
  <c r="AB60" i="1"/>
  <c r="AB59" i="1" s="1"/>
  <c r="AA60" i="1"/>
  <c r="AA59" i="1" s="1"/>
  <c r="W60" i="1"/>
  <c r="W59" i="1" s="1"/>
  <c r="V60" i="1"/>
  <c r="V59" i="1" s="1"/>
  <c r="U60" i="1"/>
  <c r="U59" i="1" s="1"/>
  <c r="Q60" i="1"/>
  <c r="Q59" i="1" s="1"/>
  <c r="P60" i="1"/>
  <c r="P59" i="1" s="1"/>
  <c r="O60" i="1"/>
  <c r="O59" i="1" s="1"/>
  <c r="K60" i="1"/>
  <c r="K59" i="1" s="1"/>
  <c r="J60" i="1"/>
  <c r="J59" i="1" s="1"/>
  <c r="I60" i="1"/>
  <c r="H60" i="1"/>
  <c r="G60" i="1"/>
  <c r="G59" i="1" s="1"/>
  <c r="F60" i="1"/>
  <c r="F59" i="1" s="1"/>
  <c r="AX59" i="1"/>
  <c r="N58" i="1"/>
  <c r="T58" i="1" s="1"/>
  <c r="Z58" i="1" s="1"/>
  <c r="AF58" i="1" s="1"/>
  <c r="AJ58" i="1" s="1"/>
  <c r="AP58" i="1" s="1"/>
  <c r="AV58" i="1" s="1"/>
  <c r="BF58" i="1" s="1"/>
  <c r="BH58" i="1" s="1"/>
  <c r="M58" i="1"/>
  <c r="S58" i="1" s="1"/>
  <c r="Y58" i="1" s="1"/>
  <c r="AE58" i="1" s="1"/>
  <c r="AI58" i="1" s="1"/>
  <c r="AO58" i="1" s="1"/>
  <c r="AU58" i="1" s="1"/>
  <c r="BC58" i="1" s="1"/>
  <c r="BE58" i="1" s="1"/>
  <c r="L58" i="1"/>
  <c r="R58" i="1" s="1"/>
  <c r="X58" i="1" s="1"/>
  <c r="AD58" i="1" s="1"/>
  <c r="AH58" i="1" s="1"/>
  <c r="AN58" i="1" s="1"/>
  <c r="AT58" i="1" s="1"/>
  <c r="AZ58" i="1" s="1"/>
  <c r="BB58" i="1" s="1"/>
  <c r="N57" i="1"/>
  <c r="T57" i="1" s="1"/>
  <c r="Z57" i="1" s="1"/>
  <c r="AF57" i="1" s="1"/>
  <c r="AJ57" i="1" s="1"/>
  <c r="AP57" i="1" s="1"/>
  <c r="AV57" i="1" s="1"/>
  <c r="BF57" i="1" s="1"/>
  <c r="BH57" i="1" s="1"/>
  <c r="M57" i="1"/>
  <c r="S57" i="1" s="1"/>
  <c r="Y57" i="1" s="1"/>
  <c r="AE57" i="1" s="1"/>
  <c r="AI57" i="1" s="1"/>
  <c r="AO57" i="1" s="1"/>
  <c r="AU57" i="1" s="1"/>
  <c r="BC57" i="1" s="1"/>
  <c r="BE57" i="1" s="1"/>
  <c r="L57" i="1"/>
  <c r="R57" i="1" s="1"/>
  <c r="X57" i="1" s="1"/>
  <c r="AD57" i="1" s="1"/>
  <c r="AH57" i="1" s="1"/>
  <c r="AN57" i="1" s="1"/>
  <c r="AT57" i="1" s="1"/>
  <c r="AZ57" i="1" s="1"/>
  <c r="BB57" i="1" s="1"/>
  <c r="N56" i="1"/>
  <c r="T56" i="1" s="1"/>
  <c r="Z56" i="1" s="1"/>
  <c r="AF56" i="1" s="1"/>
  <c r="AJ56" i="1" s="1"/>
  <c r="AP56" i="1" s="1"/>
  <c r="AV56" i="1" s="1"/>
  <c r="BF56" i="1" s="1"/>
  <c r="BH56" i="1" s="1"/>
  <c r="M56" i="1"/>
  <c r="S56" i="1" s="1"/>
  <c r="Y56" i="1" s="1"/>
  <c r="AE56" i="1" s="1"/>
  <c r="AI56" i="1" s="1"/>
  <c r="AO56" i="1" s="1"/>
  <c r="AU56" i="1" s="1"/>
  <c r="BC56" i="1" s="1"/>
  <c r="BE56" i="1" s="1"/>
  <c r="L56" i="1"/>
  <c r="R56" i="1" s="1"/>
  <c r="X56" i="1" s="1"/>
  <c r="AD56" i="1" s="1"/>
  <c r="AH56" i="1" s="1"/>
  <c r="AN56" i="1" s="1"/>
  <c r="AT56" i="1" s="1"/>
  <c r="AZ56" i="1" s="1"/>
  <c r="BB56" i="1" s="1"/>
  <c r="N55" i="1"/>
  <c r="T55" i="1" s="1"/>
  <c r="Z55" i="1" s="1"/>
  <c r="AF55" i="1" s="1"/>
  <c r="AJ55" i="1" s="1"/>
  <c r="AP55" i="1" s="1"/>
  <c r="AV55" i="1" s="1"/>
  <c r="BF55" i="1" s="1"/>
  <c r="BH55" i="1" s="1"/>
  <c r="M55" i="1"/>
  <c r="S55" i="1" s="1"/>
  <c r="Y55" i="1" s="1"/>
  <c r="AE55" i="1" s="1"/>
  <c r="AI55" i="1" s="1"/>
  <c r="AO55" i="1" s="1"/>
  <c r="AU55" i="1" s="1"/>
  <c r="BC55" i="1" s="1"/>
  <c r="BE55" i="1" s="1"/>
  <c r="L55" i="1"/>
  <c r="R55" i="1" s="1"/>
  <c r="X55" i="1" s="1"/>
  <c r="AD55" i="1" s="1"/>
  <c r="AH55" i="1" s="1"/>
  <c r="AN55" i="1" s="1"/>
  <c r="AT55" i="1" s="1"/>
  <c r="AZ55" i="1" s="1"/>
  <c r="BB55" i="1" s="1"/>
  <c r="BI54" i="1"/>
  <c r="AY54" i="1"/>
  <c r="AX54" i="1"/>
  <c r="AW54" i="1"/>
  <c r="AS54" i="1"/>
  <c r="AR54" i="1"/>
  <c r="AQ54" i="1"/>
  <c r="AM54" i="1"/>
  <c r="AL54" i="1"/>
  <c r="AK54" i="1"/>
  <c r="AG54" i="1"/>
  <c r="AC54" i="1"/>
  <c r="AB54" i="1"/>
  <c r="AA54" i="1"/>
  <c r="W54" i="1"/>
  <c r="V54" i="1"/>
  <c r="U54" i="1"/>
  <c r="Q54" i="1"/>
  <c r="P54" i="1"/>
  <c r="O54" i="1"/>
  <c r="K54" i="1"/>
  <c r="J54" i="1"/>
  <c r="I54" i="1"/>
  <c r="H54" i="1"/>
  <c r="G54" i="1"/>
  <c r="F54" i="1"/>
  <c r="N53" i="1"/>
  <c r="T53" i="1" s="1"/>
  <c r="Z53" i="1" s="1"/>
  <c r="AF53" i="1" s="1"/>
  <c r="AJ53" i="1" s="1"/>
  <c r="AP53" i="1" s="1"/>
  <c r="AV53" i="1" s="1"/>
  <c r="BF53" i="1" s="1"/>
  <c r="BH53" i="1" s="1"/>
  <c r="M53" i="1"/>
  <c r="S53" i="1" s="1"/>
  <c r="Y53" i="1" s="1"/>
  <c r="AE53" i="1" s="1"/>
  <c r="AI53" i="1" s="1"/>
  <c r="AO53" i="1" s="1"/>
  <c r="AU53" i="1" s="1"/>
  <c r="BC53" i="1" s="1"/>
  <c r="BE53" i="1" s="1"/>
  <c r="L53" i="1"/>
  <c r="R53" i="1" s="1"/>
  <c r="X53" i="1" s="1"/>
  <c r="AD53" i="1" s="1"/>
  <c r="AH53" i="1" s="1"/>
  <c r="AN53" i="1" s="1"/>
  <c r="AT53" i="1" s="1"/>
  <c r="AZ53" i="1" s="1"/>
  <c r="BB53" i="1" s="1"/>
  <c r="BI52" i="1"/>
  <c r="AY52" i="1"/>
  <c r="AX52" i="1"/>
  <c r="AW52" i="1"/>
  <c r="AS52" i="1"/>
  <c r="AR52" i="1"/>
  <c r="AQ52" i="1"/>
  <c r="AM52" i="1"/>
  <c r="AL52" i="1"/>
  <c r="AK52" i="1"/>
  <c r="AG52" i="1"/>
  <c r="AC52" i="1"/>
  <c r="AB52" i="1"/>
  <c r="AA52" i="1"/>
  <c r="W52" i="1"/>
  <c r="V52" i="1"/>
  <c r="U52" i="1"/>
  <c r="Q52" i="1"/>
  <c r="P52" i="1"/>
  <c r="O52" i="1"/>
  <c r="K52" i="1"/>
  <c r="J52" i="1"/>
  <c r="I52" i="1"/>
  <c r="H52" i="1"/>
  <c r="G52" i="1"/>
  <c r="F52" i="1"/>
  <c r="N50" i="1"/>
  <c r="T50" i="1" s="1"/>
  <c r="Z50" i="1" s="1"/>
  <c r="AF50" i="1" s="1"/>
  <c r="AJ50" i="1" s="1"/>
  <c r="AP50" i="1" s="1"/>
  <c r="AV50" i="1" s="1"/>
  <c r="BF50" i="1" s="1"/>
  <c r="BH50" i="1" s="1"/>
  <c r="M50" i="1"/>
  <c r="S50" i="1" s="1"/>
  <c r="Y50" i="1" s="1"/>
  <c r="AE50" i="1" s="1"/>
  <c r="AI50" i="1" s="1"/>
  <c r="AO50" i="1" s="1"/>
  <c r="AU50" i="1" s="1"/>
  <c r="BC50" i="1" s="1"/>
  <c r="BE50" i="1" s="1"/>
  <c r="L50" i="1"/>
  <c r="R50" i="1" s="1"/>
  <c r="X50" i="1" s="1"/>
  <c r="AD50" i="1" s="1"/>
  <c r="AH50" i="1" s="1"/>
  <c r="AN50" i="1" s="1"/>
  <c r="AT50" i="1" s="1"/>
  <c r="AZ50" i="1" s="1"/>
  <c r="BB50" i="1" s="1"/>
  <c r="BI49" i="1"/>
  <c r="AY49" i="1"/>
  <c r="AX49" i="1"/>
  <c r="AW49" i="1"/>
  <c r="AS49" i="1"/>
  <c r="AR49" i="1"/>
  <c r="AQ49" i="1"/>
  <c r="AM49" i="1"/>
  <c r="AL49" i="1"/>
  <c r="AK49" i="1"/>
  <c r="AG49" i="1"/>
  <c r="AC49" i="1"/>
  <c r="AB49" i="1"/>
  <c r="AA49" i="1"/>
  <c r="W49" i="1"/>
  <c r="V49" i="1"/>
  <c r="U49" i="1"/>
  <c r="Q49" i="1"/>
  <c r="P49" i="1"/>
  <c r="O49" i="1"/>
  <c r="K49" i="1"/>
  <c r="J49" i="1"/>
  <c r="I49" i="1"/>
  <c r="H49" i="1"/>
  <c r="G49" i="1"/>
  <c r="F49" i="1"/>
  <c r="AK48" i="1"/>
  <c r="AK47" i="1" s="1"/>
  <c r="AA48" i="1"/>
  <c r="N48" i="1"/>
  <c r="T48" i="1" s="1"/>
  <c r="Z48" i="1" s="1"/>
  <c r="AF48" i="1" s="1"/>
  <c r="AJ48" i="1" s="1"/>
  <c r="AP48" i="1" s="1"/>
  <c r="AV48" i="1" s="1"/>
  <c r="BF48" i="1" s="1"/>
  <c r="BH48" i="1" s="1"/>
  <c r="M48" i="1"/>
  <c r="S48" i="1" s="1"/>
  <c r="Y48" i="1" s="1"/>
  <c r="AE48" i="1" s="1"/>
  <c r="AI48" i="1" s="1"/>
  <c r="AO48" i="1" s="1"/>
  <c r="AU48" i="1" s="1"/>
  <c r="BC48" i="1" s="1"/>
  <c r="BE48" i="1" s="1"/>
  <c r="L48" i="1"/>
  <c r="R48" i="1" s="1"/>
  <c r="X48" i="1" s="1"/>
  <c r="BI47" i="1"/>
  <c r="AY47" i="1"/>
  <c r="AX47" i="1"/>
  <c r="AW47" i="1"/>
  <c r="AS47" i="1"/>
  <c r="AR47" i="1"/>
  <c r="AQ47" i="1"/>
  <c r="AM47" i="1"/>
  <c r="AL47" i="1"/>
  <c r="AG47" i="1"/>
  <c r="AC47" i="1"/>
  <c r="AB47" i="1"/>
  <c r="AA47" i="1"/>
  <c r="W47" i="1"/>
  <c r="V47" i="1"/>
  <c r="U47" i="1"/>
  <c r="Q47" i="1"/>
  <c r="P47" i="1"/>
  <c r="O47" i="1"/>
  <c r="K47" i="1"/>
  <c r="J47" i="1"/>
  <c r="I47" i="1"/>
  <c r="H47" i="1"/>
  <c r="G47" i="1"/>
  <c r="F47" i="1"/>
  <c r="N43" i="1"/>
  <c r="T43" i="1" s="1"/>
  <c r="Z43" i="1" s="1"/>
  <c r="AF43" i="1" s="1"/>
  <c r="AJ43" i="1" s="1"/>
  <c r="AP43" i="1" s="1"/>
  <c r="AV43" i="1" s="1"/>
  <c r="BF43" i="1" s="1"/>
  <c r="BH43" i="1" s="1"/>
  <c r="M43" i="1"/>
  <c r="S43" i="1" s="1"/>
  <c r="Y43" i="1" s="1"/>
  <c r="AE43" i="1" s="1"/>
  <c r="AI43" i="1" s="1"/>
  <c r="AO43" i="1" s="1"/>
  <c r="AU43" i="1" s="1"/>
  <c r="BC43" i="1" s="1"/>
  <c r="BE43" i="1" s="1"/>
  <c r="L43" i="1"/>
  <c r="R43" i="1" s="1"/>
  <c r="X43" i="1" s="1"/>
  <c r="AD43" i="1" s="1"/>
  <c r="AH43" i="1" s="1"/>
  <c r="AN43" i="1" s="1"/>
  <c r="AT43" i="1" s="1"/>
  <c r="AZ43" i="1" s="1"/>
  <c r="BB43" i="1" s="1"/>
  <c r="BI42" i="1"/>
  <c r="BI41" i="1" s="1"/>
  <c r="AY42" i="1"/>
  <c r="AY41" i="1" s="1"/>
  <c r="AX42" i="1"/>
  <c r="AX41" i="1" s="1"/>
  <c r="AW42" i="1"/>
  <c r="AW41" i="1" s="1"/>
  <c r="AS42" i="1"/>
  <c r="AS41" i="1" s="1"/>
  <c r="AR42" i="1"/>
  <c r="AR41" i="1" s="1"/>
  <c r="AQ42" i="1"/>
  <c r="AQ41" i="1" s="1"/>
  <c r="AM42" i="1"/>
  <c r="AM41" i="1" s="1"/>
  <c r="AL42" i="1"/>
  <c r="AL41" i="1" s="1"/>
  <c r="AK42" i="1"/>
  <c r="AK41" i="1" s="1"/>
  <c r="AG42" i="1"/>
  <c r="AG41" i="1" s="1"/>
  <c r="AC42" i="1"/>
  <c r="AC41" i="1" s="1"/>
  <c r="AB42" i="1"/>
  <c r="AB41" i="1" s="1"/>
  <c r="AA42" i="1"/>
  <c r="AA41" i="1" s="1"/>
  <c r="W42" i="1"/>
  <c r="W41" i="1" s="1"/>
  <c r="V42" i="1"/>
  <c r="V41" i="1" s="1"/>
  <c r="U42" i="1"/>
  <c r="U41" i="1" s="1"/>
  <c r="Q42" i="1"/>
  <c r="Q41" i="1" s="1"/>
  <c r="P42" i="1"/>
  <c r="P41" i="1" s="1"/>
  <c r="O42" i="1"/>
  <c r="O41" i="1" s="1"/>
  <c r="K42" i="1"/>
  <c r="K41" i="1" s="1"/>
  <c r="J42" i="1"/>
  <c r="J41" i="1" s="1"/>
  <c r="I42" i="1"/>
  <c r="I41" i="1" s="1"/>
  <c r="H42" i="1"/>
  <c r="H41" i="1" s="1"/>
  <c r="G42" i="1"/>
  <c r="F42" i="1"/>
  <c r="N40" i="1"/>
  <c r="T40" i="1" s="1"/>
  <c r="Z40" i="1" s="1"/>
  <c r="AF40" i="1" s="1"/>
  <c r="AJ40" i="1" s="1"/>
  <c r="AP40" i="1" s="1"/>
  <c r="AV40" i="1" s="1"/>
  <c r="BF40" i="1" s="1"/>
  <c r="BH40" i="1" s="1"/>
  <c r="M40" i="1"/>
  <c r="S40" i="1" s="1"/>
  <c r="Y40" i="1" s="1"/>
  <c r="AE40" i="1" s="1"/>
  <c r="AI40" i="1" s="1"/>
  <c r="AO40" i="1" s="1"/>
  <c r="AU40" i="1" s="1"/>
  <c r="BC40" i="1" s="1"/>
  <c r="BE40" i="1" s="1"/>
  <c r="L40" i="1"/>
  <c r="R40" i="1" s="1"/>
  <c r="X40" i="1" s="1"/>
  <c r="AD40" i="1" s="1"/>
  <c r="AH40" i="1" s="1"/>
  <c r="AN40" i="1" s="1"/>
  <c r="AT40" i="1" s="1"/>
  <c r="AZ40" i="1" s="1"/>
  <c r="BB40" i="1" s="1"/>
  <c r="BI39" i="1"/>
  <c r="BI38" i="1" s="1"/>
  <c r="AY39" i="1"/>
  <c r="AY38" i="1" s="1"/>
  <c r="AX39" i="1"/>
  <c r="AX38" i="1" s="1"/>
  <c r="AW39" i="1"/>
  <c r="AW38" i="1" s="1"/>
  <c r="AS39" i="1"/>
  <c r="AS38" i="1" s="1"/>
  <c r="AR39" i="1"/>
  <c r="AR38" i="1" s="1"/>
  <c r="AQ39" i="1"/>
  <c r="AQ38" i="1" s="1"/>
  <c r="AM39" i="1"/>
  <c r="AM38" i="1" s="1"/>
  <c r="AL39" i="1"/>
  <c r="AL38" i="1" s="1"/>
  <c r="AK39" i="1"/>
  <c r="AK38" i="1" s="1"/>
  <c r="AG39" i="1"/>
  <c r="AG38" i="1" s="1"/>
  <c r="AC39" i="1"/>
  <c r="AC38" i="1" s="1"/>
  <c r="AB39" i="1"/>
  <c r="AB38" i="1" s="1"/>
  <c r="AA39" i="1"/>
  <c r="AA38" i="1" s="1"/>
  <c r="W39" i="1"/>
  <c r="W38" i="1" s="1"/>
  <c r="V39" i="1"/>
  <c r="V38" i="1" s="1"/>
  <c r="U39" i="1"/>
  <c r="U38" i="1" s="1"/>
  <c r="Q39" i="1"/>
  <c r="Q38" i="1" s="1"/>
  <c r="P39" i="1"/>
  <c r="P38" i="1" s="1"/>
  <c r="O39" i="1"/>
  <c r="O38" i="1" s="1"/>
  <c r="K39" i="1"/>
  <c r="K38" i="1" s="1"/>
  <c r="J39" i="1"/>
  <c r="J38" i="1" s="1"/>
  <c r="I39" i="1"/>
  <c r="I38" i="1" s="1"/>
  <c r="H39" i="1"/>
  <c r="H38" i="1" s="1"/>
  <c r="G39" i="1"/>
  <c r="F39" i="1"/>
  <c r="N37" i="1"/>
  <c r="T37" i="1" s="1"/>
  <c r="Z37" i="1" s="1"/>
  <c r="AF37" i="1" s="1"/>
  <c r="AJ37" i="1" s="1"/>
  <c r="AP37" i="1" s="1"/>
  <c r="AV37" i="1" s="1"/>
  <c r="BF37" i="1" s="1"/>
  <c r="BH37" i="1" s="1"/>
  <c r="M37" i="1"/>
  <c r="S37" i="1" s="1"/>
  <c r="Y37" i="1" s="1"/>
  <c r="AE37" i="1" s="1"/>
  <c r="AI37" i="1" s="1"/>
  <c r="AO37" i="1" s="1"/>
  <c r="AU37" i="1" s="1"/>
  <c r="BC37" i="1" s="1"/>
  <c r="BE37" i="1" s="1"/>
  <c r="L37" i="1"/>
  <c r="R37" i="1" s="1"/>
  <c r="X37" i="1" s="1"/>
  <c r="AD37" i="1" s="1"/>
  <c r="AH37" i="1" s="1"/>
  <c r="AN37" i="1" s="1"/>
  <c r="AT37" i="1" s="1"/>
  <c r="AZ37" i="1" s="1"/>
  <c r="BB37" i="1" s="1"/>
  <c r="BI36" i="1"/>
  <c r="BI35" i="1" s="1"/>
  <c r="AY36" i="1"/>
  <c r="AY35" i="1" s="1"/>
  <c r="AX36" i="1"/>
  <c r="AX35" i="1" s="1"/>
  <c r="AW36" i="1"/>
  <c r="AW35" i="1" s="1"/>
  <c r="AS36" i="1"/>
  <c r="AS35" i="1" s="1"/>
  <c r="AR36" i="1"/>
  <c r="AR35" i="1" s="1"/>
  <c r="AQ36" i="1"/>
  <c r="AQ35" i="1" s="1"/>
  <c r="AM36" i="1"/>
  <c r="AM35" i="1" s="1"/>
  <c r="AL36" i="1"/>
  <c r="AL35" i="1" s="1"/>
  <c r="AK36" i="1"/>
  <c r="AK35" i="1" s="1"/>
  <c r="AG36" i="1"/>
  <c r="AG35" i="1" s="1"/>
  <c r="AC36" i="1"/>
  <c r="AC35" i="1" s="1"/>
  <c r="AB36" i="1"/>
  <c r="AB35" i="1" s="1"/>
  <c r="AA36" i="1"/>
  <c r="AA35" i="1" s="1"/>
  <c r="W36" i="1"/>
  <c r="W35" i="1" s="1"/>
  <c r="V36" i="1"/>
  <c r="V35" i="1" s="1"/>
  <c r="U36" i="1"/>
  <c r="U35" i="1" s="1"/>
  <c r="Q36" i="1"/>
  <c r="Q35" i="1" s="1"/>
  <c r="P36" i="1"/>
  <c r="P35" i="1" s="1"/>
  <c r="O36" i="1"/>
  <c r="O35" i="1" s="1"/>
  <c r="K36" i="1"/>
  <c r="K35" i="1" s="1"/>
  <c r="J36" i="1"/>
  <c r="J35" i="1" s="1"/>
  <c r="I36" i="1"/>
  <c r="I35" i="1" s="1"/>
  <c r="H36" i="1"/>
  <c r="H35" i="1" s="1"/>
  <c r="G36" i="1"/>
  <c r="F36" i="1"/>
  <c r="N33" i="1"/>
  <c r="T33" i="1" s="1"/>
  <c r="Z33" i="1" s="1"/>
  <c r="AF33" i="1" s="1"/>
  <c r="AJ33" i="1" s="1"/>
  <c r="AP33" i="1" s="1"/>
  <c r="AV33" i="1" s="1"/>
  <c r="BF33" i="1" s="1"/>
  <c r="BH33" i="1" s="1"/>
  <c r="M33" i="1"/>
  <c r="S33" i="1" s="1"/>
  <c r="Y33" i="1" s="1"/>
  <c r="AE33" i="1" s="1"/>
  <c r="AI33" i="1" s="1"/>
  <c r="AO33" i="1" s="1"/>
  <c r="AU33" i="1" s="1"/>
  <c r="BC33" i="1" s="1"/>
  <c r="BE33" i="1" s="1"/>
  <c r="L33" i="1"/>
  <c r="R33" i="1" s="1"/>
  <c r="X33" i="1" s="1"/>
  <c r="AD33" i="1" s="1"/>
  <c r="AH33" i="1" s="1"/>
  <c r="AN33" i="1" s="1"/>
  <c r="AT33" i="1" s="1"/>
  <c r="AZ33" i="1" s="1"/>
  <c r="BB33" i="1" s="1"/>
  <c r="BI32" i="1"/>
  <c r="BI31" i="1" s="1"/>
  <c r="AY32" i="1"/>
  <c r="AY31" i="1" s="1"/>
  <c r="AX32" i="1"/>
  <c r="AX31" i="1" s="1"/>
  <c r="AW32" i="1"/>
  <c r="AW31" i="1" s="1"/>
  <c r="AS32" i="1"/>
  <c r="AS31" i="1" s="1"/>
  <c r="AR32" i="1"/>
  <c r="AR31" i="1" s="1"/>
  <c r="AQ32" i="1"/>
  <c r="AQ31" i="1" s="1"/>
  <c r="AM32" i="1"/>
  <c r="AM31" i="1" s="1"/>
  <c r="AL32" i="1"/>
  <c r="AL31" i="1" s="1"/>
  <c r="AK32" i="1"/>
  <c r="AK31" i="1" s="1"/>
  <c r="AG32" i="1"/>
  <c r="AG31" i="1" s="1"/>
  <c r="AC32" i="1"/>
  <c r="AC31" i="1" s="1"/>
  <c r="AB32" i="1"/>
  <c r="AB31" i="1" s="1"/>
  <c r="AA32" i="1"/>
  <c r="AA31" i="1" s="1"/>
  <c r="W32" i="1"/>
  <c r="W31" i="1" s="1"/>
  <c r="V32" i="1"/>
  <c r="V31" i="1" s="1"/>
  <c r="U32" i="1"/>
  <c r="U31" i="1" s="1"/>
  <c r="Q32" i="1"/>
  <c r="Q31" i="1" s="1"/>
  <c r="P32" i="1"/>
  <c r="P31" i="1" s="1"/>
  <c r="O32" i="1"/>
  <c r="O31" i="1" s="1"/>
  <c r="K32" i="1"/>
  <c r="K31" i="1" s="1"/>
  <c r="J32" i="1"/>
  <c r="J31" i="1" s="1"/>
  <c r="I32" i="1"/>
  <c r="I31" i="1" s="1"/>
  <c r="H32" i="1"/>
  <c r="G32" i="1"/>
  <c r="F32" i="1"/>
  <c r="F31" i="1" s="1"/>
  <c r="N30" i="1"/>
  <c r="T30" i="1" s="1"/>
  <c r="Z30" i="1" s="1"/>
  <c r="AF30" i="1" s="1"/>
  <c r="AJ30" i="1" s="1"/>
  <c r="AP30" i="1" s="1"/>
  <c r="AV30" i="1" s="1"/>
  <c r="BF30" i="1" s="1"/>
  <c r="BH30" i="1" s="1"/>
  <c r="M30" i="1"/>
  <c r="S30" i="1" s="1"/>
  <c r="Y30" i="1" s="1"/>
  <c r="AE30" i="1" s="1"/>
  <c r="AI30" i="1" s="1"/>
  <c r="AO30" i="1" s="1"/>
  <c r="AU30" i="1" s="1"/>
  <c r="BC30" i="1" s="1"/>
  <c r="BE30" i="1" s="1"/>
  <c r="L30" i="1"/>
  <c r="R30" i="1" s="1"/>
  <c r="X30" i="1" s="1"/>
  <c r="AD30" i="1" s="1"/>
  <c r="AH30" i="1" s="1"/>
  <c r="AN30" i="1" s="1"/>
  <c r="AT30" i="1" s="1"/>
  <c r="AZ30" i="1" s="1"/>
  <c r="BB30" i="1" s="1"/>
  <c r="BI29" i="1"/>
  <c r="BI28" i="1" s="1"/>
  <c r="AY29" i="1"/>
  <c r="AY28" i="1" s="1"/>
  <c r="AX29" i="1"/>
  <c r="AW29" i="1"/>
  <c r="AW28" i="1" s="1"/>
  <c r="AS29" i="1"/>
  <c r="AS28" i="1" s="1"/>
  <c r="AR29" i="1"/>
  <c r="AR28" i="1" s="1"/>
  <c r="AQ29" i="1"/>
  <c r="AQ28" i="1" s="1"/>
  <c r="AM29" i="1"/>
  <c r="AM28" i="1" s="1"/>
  <c r="AL29" i="1"/>
  <c r="AL28" i="1" s="1"/>
  <c r="AK29" i="1"/>
  <c r="AK28" i="1" s="1"/>
  <c r="AG29" i="1"/>
  <c r="AG28" i="1" s="1"/>
  <c r="AC29" i="1"/>
  <c r="AC28" i="1" s="1"/>
  <c r="AB29" i="1"/>
  <c r="AB28" i="1" s="1"/>
  <c r="AA29" i="1"/>
  <c r="AA28" i="1" s="1"/>
  <c r="W29" i="1"/>
  <c r="W28" i="1" s="1"/>
  <c r="V29" i="1"/>
  <c r="V28" i="1" s="1"/>
  <c r="U29" i="1"/>
  <c r="U28" i="1" s="1"/>
  <c r="Q29" i="1"/>
  <c r="Q28" i="1" s="1"/>
  <c r="P29" i="1"/>
  <c r="P28" i="1" s="1"/>
  <c r="O29" i="1"/>
  <c r="O28" i="1" s="1"/>
  <c r="K29" i="1"/>
  <c r="K28" i="1" s="1"/>
  <c r="J29" i="1"/>
  <c r="J28" i="1" s="1"/>
  <c r="I29" i="1"/>
  <c r="I28" i="1" s="1"/>
  <c r="H29" i="1"/>
  <c r="G29" i="1"/>
  <c r="G28" i="1" s="1"/>
  <c r="F29" i="1"/>
  <c r="F28" i="1" s="1"/>
  <c r="AX28" i="1"/>
  <c r="O27" i="1"/>
  <c r="N27" i="1"/>
  <c r="T27" i="1" s="1"/>
  <c r="Z27" i="1" s="1"/>
  <c r="AF27" i="1" s="1"/>
  <c r="AJ27" i="1" s="1"/>
  <c r="AP27" i="1" s="1"/>
  <c r="AV27" i="1" s="1"/>
  <c r="BF27" i="1" s="1"/>
  <c r="BH27" i="1" s="1"/>
  <c r="M27" i="1"/>
  <c r="S27" i="1" s="1"/>
  <c r="Y27" i="1" s="1"/>
  <c r="AE27" i="1" s="1"/>
  <c r="AI27" i="1" s="1"/>
  <c r="AO27" i="1" s="1"/>
  <c r="AU27" i="1" s="1"/>
  <c r="BC27" i="1" s="1"/>
  <c r="BE27" i="1" s="1"/>
  <c r="L27" i="1"/>
  <c r="R27" i="1" s="1"/>
  <c r="X27" i="1" s="1"/>
  <c r="AD27" i="1" s="1"/>
  <c r="AH27" i="1" s="1"/>
  <c r="AN27" i="1" s="1"/>
  <c r="AT27" i="1" s="1"/>
  <c r="AZ27" i="1" s="1"/>
  <c r="BB27" i="1" s="1"/>
  <c r="BI26" i="1"/>
  <c r="BI25" i="1" s="1"/>
  <c r="AY26" i="1"/>
  <c r="AY25" i="1" s="1"/>
  <c r="AX26" i="1"/>
  <c r="AX25" i="1" s="1"/>
  <c r="AW26" i="1"/>
  <c r="AW25" i="1" s="1"/>
  <c r="AS26" i="1"/>
  <c r="AS25" i="1" s="1"/>
  <c r="AR26" i="1"/>
  <c r="AR25" i="1" s="1"/>
  <c r="AQ26" i="1"/>
  <c r="AQ25" i="1" s="1"/>
  <c r="AM26" i="1"/>
  <c r="AM25" i="1" s="1"/>
  <c r="AL26" i="1"/>
  <c r="AL25" i="1" s="1"/>
  <c r="AK26" i="1"/>
  <c r="AK25" i="1" s="1"/>
  <c r="AG26" i="1"/>
  <c r="AG25" i="1" s="1"/>
  <c r="AC26" i="1"/>
  <c r="AC25" i="1" s="1"/>
  <c r="AB26" i="1"/>
  <c r="AB25" i="1" s="1"/>
  <c r="AA26" i="1"/>
  <c r="AA25" i="1" s="1"/>
  <c r="W26" i="1"/>
  <c r="W25" i="1" s="1"/>
  <c r="V26" i="1"/>
  <c r="V25" i="1" s="1"/>
  <c r="U26" i="1"/>
  <c r="U25" i="1" s="1"/>
  <c r="Q26" i="1"/>
  <c r="Q25" i="1" s="1"/>
  <c r="P26" i="1"/>
  <c r="P25" i="1" s="1"/>
  <c r="O26" i="1"/>
  <c r="O25" i="1" s="1"/>
  <c r="K26" i="1"/>
  <c r="K25" i="1" s="1"/>
  <c r="J26" i="1"/>
  <c r="J25" i="1" s="1"/>
  <c r="I26" i="1"/>
  <c r="I25" i="1" s="1"/>
  <c r="H26" i="1"/>
  <c r="H25" i="1" s="1"/>
  <c r="G26" i="1"/>
  <c r="G25" i="1" s="1"/>
  <c r="F26" i="1"/>
  <c r="O24" i="1"/>
  <c r="N24" i="1"/>
  <c r="T24" i="1" s="1"/>
  <c r="Z24" i="1" s="1"/>
  <c r="AF24" i="1" s="1"/>
  <c r="AJ24" i="1" s="1"/>
  <c r="AP24" i="1" s="1"/>
  <c r="AV24" i="1" s="1"/>
  <c r="BF24" i="1" s="1"/>
  <c r="BH24" i="1" s="1"/>
  <c r="M24" i="1"/>
  <c r="S24" i="1" s="1"/>
  <c r="Y24" i="1" s="1"/>
  <c r="AE24" i="1" s="1"/>
  <c r="AI24" i="1" s="1"/>
  <c r="AO24" i="1" s="1"/>
  <c r="AU24" i="1" s="1"/>
  <c r="BC24" i="1" s="1"/>
  <c r="BE24" i="1" s="1"/>
  <c r="L24" i="1"/>
  <c r="R24" i="1" s="1"/>
  <c r="X24" i="1" s="1"/>
  <c r="AD24" i="1" s="1"/>
  <c r="AH24" i="1" s="1"/>
  <c r="AN24" i="1" s="1"/>
  <c r="AT24" i="1" s="1"/>
  <c r="AZ24" i="1" s="1"/>
  <c r="BB24" i="1" s="1"/>
  <c r="F24" i="1"/>
  <c r="BI23" i="1"/>
  <c r="BI22" i="1" s="1"/>
  <c r="AY23" i="1"/>
  <c r="AY22" i="1" s="1"/>
  <c r="AX23" i="1"/>
  <c r="AW23" i="1"/>
  <c r="AS23" i="1"/>
  <c r="AR23" i="1"/>
  <c r="AQ23" i="1"/>
  <c r="AQ22" i="1" s="1"/>
  <c r="AM23" i="1"/>
  <c r="AM22" i="1" s="1"/>
  <c r="AL23" i="1"/>
  <c r="AL22" i="1" s="1"/>
  <c r="AK23" i="1"/>
  <c r="AK22" i="1" s="1"/>
  <c r="AG23" i="1"/>
  <c r="AC23" i="1"/>
  <c r="AB23" i="1"/>
  <c r="AB22" i="1" s="1"/>
  <c r="AA23" i="1"/>
  <c r="AA22" i="1" s="1"/>
  <c r="W23" i="1"/>
  <c r="W22" i="1" s="1"/>
  <c r="V23" i="1"/>
  <c r="V22" i="1" s="1"/>
  <c r="U23" i="1"/>
  <c r="U22" i="1" s="1"/>
  <c r="Q23" i="1"/>
  <c r="Q22" i="1" s="1"/>
  <c r="P23" i="1"/>
  <c r="P22" i="1" s="1"/>
  <c r="O23" i="1"/>
  <c r="O22" i="1" s="1"/>
  <c r="K23" i="1"/>
  <c r="K22" i="1" s="1"/>
  <c r="J23" i="1"/>
  <c r="J22" i="1" s="1"/>
  <c r="I23" i="1"/>
  <c r="I22" i="1" s="1"/>
  <c r="H23" i="1"/>
  <c r="H22" i="1" s="1"/>
  <c r="G23" i="1"/>
  <c r="F23" i="1"/>
  <c r="AX22" i="1"/>
  <c r="AW22" i="1"/>
  <c r="AS22" i="1"/>
  <c r="AR22" i="1"/>
  <c r="AG22" i="1"/>
  <c r="AC22" i="1"/>
  <c r="N21" i="1"/>
  <c r="T21" i="1" s="1"/>
  <c r="Z21" i="1" s="1"/>
  <c r="AF21" i="1" s="1"/>
  <c r="AJ21" i="1" s="1"/>
  <c r="AP21" i="1" s="1"/>
  <c r="AV21" i="1" s="1"/>
  <c r="BF21" i="1" s="1"/>
  <c r="BH21" i="1" s="1"/>
  <c r="M21" i="1"/>
  <c r="S21" i="1" s="1"/>
  <c r="Y21" i="1" s="1"/>
  <c r="AE21" i="1" s="1"/>
  <c r="AI21" i="1" s="1"/>
  <c r="AO21" i="1" s="1"/>
  <c r="AU21" i="1" s="1"/>
  <c r="BC21" i="1" s="1"/>
  <c r="BE21" i="1" s="1"/>
  <c r="F21" i="1"/>
  <c r="L21" i="1" s="1"/>
  <c r="R21" i="1" s="1"/>
  <c r="X21" i="1" s="1"/>
  <c r="AD21" i="1" s="1"/>
  <c r="AH21" i="1" s="1"/>
  <c r="AN21" i="1" s="1"/>
  <c r="AT21" i="1" s="1"/>
  <c r="AZ21" i="1" s="1"/>
  <c r="BB21" i="1" s="1"/>
  <c r="BI20" i="1"/>
  <c r="BI19" i="1" s="1"/>
  <c r="AY20" i="1"/>
  <c r="AX20" i="1"/>
  <c r="AX19" i="1" s="1"/>
  <c r="AW20" i="1"/>
  <c r="AW19" i="1" s="1"/>
  <c r="AS20" i="1"/>
  <c r="AS19" i="1" s="1"/>
  <c r="AR20" i="1"/>
  <c r="AR19" i="1" s="1"/>
  <c r="AQ20" i="1"/>
  <c r="AM20" i="1"/>
  <c r="AM19" i="1" s="1"/>
  <c r="AL20" i="1"/>
  <c r="AL19" i="1" s="1"/>
  <c r="AK20" i="1"/>
  <c r="AK19" i="1" s="1"/>
  <c r="AG20" i="1"/>
  <c r="AG19" i="1" s="1"/>
  <c r="AC20" i="1"/>
  <c r="AC19" i="1" s="1"/>
  <c r="AB20" i="1"/>
  <c r="AB19" i="1" s="1"/>
  <c r="AA20" i="1"/>
  <c r="AA19" i="1" s="1"/>
  <c r="W20" i="1"/>
  <c r="W19" i="1" s="1"/>
  <c r="V20" i="1"/>
  <c r="V19" i="1" s="1"/>
  <c r="U20" i="1"/>
  <c r="U19" i="1" s="1"/>
  <c r="Q20" i="1"/>
  <c r="Q19" i="1" s="1"/>
  <c r="P20" i="1"/>
  <c r="P19" i="1" s="1"/>
  <c r="O20" i="1"/>
  <c r="O19" i="1" s="1"/>
  <c r="K20" i="1"/>
  <c r="K19" i="1" s="1"/>
  <c r="J20" i="1"/>
  <c r="J19" i="1" s="1"/>
  <c r="I20" i="1"/>
  <c r="I19" i="1" s="1"/>
  <c r="H20" i="1"/>
  <c r="G20" i="1"/>
  <c r="G19" i="1" s="1"/>
  <c r="AY19" i="1"/>
  <c r="AQ19" i="1"/>
  <c r="AR735" i="1" l="1"/>
  <c r="O1260" i="1"/>
  <c r="V1260" i="1"/>
  <c r="AM1260" i="1"/>
  <c r="AM1256" i="1" s="1"/>
  <c r="BE1407" i="1"/>
  <c r="BH576" i="1"/>
  <c r="BE1197" i="1"/>
  <c r="R320" i="1"/>
  <c r="X320" i="1" s="1"/>
  <c r="AD320" i="1" s="1"/>
  <c r="AH320" i="1" s="1"/>
  <c r="AN320" i="1" s="1"/>
  <c r="AT320" i="1" s="1"/>
  <c r="AZ320" i="1" s="1"/>
  <c r="BB320" i="1" s="1"/>
  <c r="AD323" i="1"/>
  <c r="AH323" i="1" s="1"/>
  <c r="AN323" i="1" s="1"/>
  <c r="AT323" i="1" s="1"/>
  <c r="AZ323" i="1" s="1"/>
  <c r="BB323" i="1" s="1"/>
  <c r="R379" i="1"/>
  <c r="X379" i="1" s="1"/>
  <c r="AD379" i="1" s="1"/>
  <c r="AH379" i="1" s="1"/>
  <c r="AN379" i="1" s="1"/>
  <c r="AT379" i="1" s="1"/>
  <c r="AZ379" i="1" s="1"/>
  <c r="BB379" i="1" s="1"/>
  <c r="G628" i="1"/>
  <c r="G627" i="1" s="1"/>
  <c r="F754" i="1"/>
  <c r="R841" i="1"/>
  <c r="X841" i="1" s="1"/>
  <c r="AD841" i="1" s="1"/>
  <c r="AH841" i="1" s="1"/>
  <c r="AN841" i="1" s="1"/>
  <c r="AT841" i="1" s="1"/>
  <c r="AZ841" i="1" s="1"/>
  <c r="BB841" i="1" s="1"/>
  <c r="AX903" i="1"/>
  <c r="BC903" i="1" s="1"/>
  <c r="BE903" i="1" s="1"/>
  <c r="AO931" i="1"/>
  <c r="AU931" i="1" s="1"/>
  <c r="BC931" i="1" s="1"/>
  <c r="BE931" i="1" s="1"/>
  <c r="BC964" i="1"/>
  <c r="BE964" i="1" s="1"/>
  <c r="F1074" i="1"/>
  <c r="F1073" i="1" s="1"/>
  <c r="F1072" i="1" s="1"/>
  <c r="F1071" i="1" s="1"/>
  <c r="AD1083" i="1"/>
  <c r="AH1083" i="1" s="1"/>
  <c r="AN1083" i="1" s="1"/>
  <c r="AT1083" i="1" s="1"/>
  <c r="AZ1083" i="1" s="1"/>
  <c r="BB1083" i="1" s="1"/>
  <c r="O1236" i="1"/>
  <c r="O1235" i="1" s="1"/>
  <c r="F1337" i="1"/>
  <c r="R1403" i="1"/>
  <c r="X1403" i="1" s="1"/>
  <c r="AD1403" i="1" s="1"/>
  <c r="AH1403" i="1" s="1"/>
  <c r="AN1403" i="1" s="1"/>
  <c r="AT1403" i="1" s="1"/>
  <c r="AZ1403" i="1" s="1"/>
  <c r="BB1403" i="1" s="1"/>
  <c r="T913" i="1"/>
  <c r="Z913" i="1" s="1"/>
  <c r="AF913" i="1" s="1"/>
  <c r="AJ913" i="1" s="1"/>
  <c r="AP913" i="1" s="1"/>
  <c r="AV913" i="1" s="1"/>
  <c r="BF913" i="1" s="1"/>
  <c r="BH913" i="1" s="1"/>
  <c r="BI960" i="1"/>
  <c r="R991" i="1"/>
  <c r="X991" i="1" s="1"/>
  <c r="AD991" i="1" s="1"/>
  <c r="AH991" i="1" s="1"/>
  <c r="AN991" i="1" s="1"/>
  <c r="AT991" i="1" s="1"/>
  <c r="AZ991" i="1" s="1"/>
  <c r="BB991" i="1" s="1"/>
  <c r="R1100" i="1"/>
  <c r="X1100" i="1" s="1"/>
  <c r="AD1100" i="1" s="1"/>
  <c r="AH1100" i="1" s="1"/>
  <c r="AN1100" i="1" s="1"/>
  <c r="AT1100" i="1" s="1"/>
  <c r="AZ1100" i="1" s="1"/>
  <c r="BB1100" i="1" s="1"/>
  <c r="AF1141" i="1"/>
  <c r="AJ1141" i="1" s="1"/>
  <c r="AP1141" i="1" s="1"/>
  <c r="AV1141" i="1" s="1"/>
  <c r="L1252" i="1"/>
  <c r="R1252" i="1" s="1"/>
  <c r="X1252" i="1" s="1"/>
  <c r="AD1252" i="1" s="1"/>
  <c r="AH1252" i="1" s="1"/>
  <c r="AN1252" i="1" s="1"/>
  <c r="AT1252" i="1" s="1"/>
  <c r="AZ1252" i="1" s="1"/>
  <c r="BB1252" i="1" s="1"/>
  <c r="R1307" i="1"/>
  <c r="X1307" i="1" s="1"/>
  <c r="AD1307" i="1" s="1"/>
  <c r="AH1307" i="1" s="1"/>
  <c r="AN1307" i="1" s="1"/>
  <c r="AT1307" i="1" s="1"/>
  <c r="AZ1307" i="1" s="1"/>
  <c r="BB1307" i="1" s="1"/>
  <c r="S1654" i="1"/>
  <c r="Y1654" i="1" s="1"/>
  <c r="AE1654" i="1" s="1"/>
  <c r="AI1654" i="1" s="1"/>
  <c r="AO1654" i="1" s="1"/>
  <c r="AU1654" i="1" s="1"/>
  <c r="BC1654" i="1" s="1"/>
  <c r="BE1654" i="1" s="1"/>
  <c r="AD48" i="1"/>
  <c r="AH48" i="1" s="1"/>
  <c r="AN48" i="1" s="1"/>
  <c r="AT48" i="1" s="1"/>
  <c r="AZ48" i="1" s="1"/>
  <c r="BB48" i="1" s="1"/>
  <c r="F152" i="1"/>
  <c r="M154" i="1"/>
  <c r="S154" i="1" s="1"/>
  <c r="Y154" i="1" s="1"/>
  <c r="AE154" i="1" s="1"/>
  <c r="AI154" i="1" s="1"/>
  <c r="AO154" i="1" s="1"/>
  <c r="AU154" i="1" s="1"/>
  <c r="BC154" i="1" s="1"/>
  <c r="BE154" i="1" s="1"/>
  <c r="F155" i="1"/>
  <c r="L155" i="1" s="1"/>
  <c r="R155" i="1" s="1"/>
  <c r="X155" i="1" s="1"/>
  <c r="AD155" i="1" s="1"/>
  <c r="AH155" i="1" s="1"/>
  <c r="AN155" i="1" s="1"/>
  <c r="AT155" i="1" s="1"/>
  <c r="AZ155" i="1" s="1"/>
  <c r="BB155" i="1" s="1"/>
  <c r="AZ257" i="1"/>
  <c r="BB257" i="1" s="1"/>
  <c r="R390" i="1"/>
  <c r="X390" i="1" s="1"/>
  <c r="AD390" i="1" s="1"/>
  <c r="AH390" i="1" s="1"/>
  <c r="AN390" i="1" s="1"/>
  <c r="AT390" i="1" s="1"/>
  <c r="AZ390" i="1" s="1"/>
  <c r="BB390" i="1" s="1"/>
  <c r="M420" i="1"/>
  <c r="S420" i="1" s="1"/>
  <c r="Y420" i="1" s="1"/>
  <c r="AE420" i="1" s="1"/>
  <c r="AI420" i="1" s="1"/>
  <c r="AO420" i="1" s="1"/>
  <c r="AU420" i="1" s="1"/>
  <c r="BC420" i="1" s="1"/>
  <c r="BE420" i="1" s="1"/>
  <c r="R739" i="1"/>
  <c r="X739" i="1" s="1"/>
  <c r="AD739" i="1" s="1"/>
  <c r="AH739" i="1" s="1"/>
  <c r="AN739" i="1" s="1"/>
  <c r="AT739" i="1" s="1"/>
  <c r="AZ739" i="1" s="1"/>
  <c r="BB739" i="1" s="1"/>
  <c r="T826" i="1"/>
  <c r="AQ882" i="1"/>
  <c r="R931" i="1"/>
  <c r="X931" i="1" s="1"/>
  <c r="AD931" i="1" s="1"/>
  <c r="AH931" i="1" s="1"/>
  <c r="AN931" i="1" s="1"/>
  <c r="AT931" i="1" s="1"/>
  <c r="AZ931" i="1" s="1"/>
  <c r="BB931" i="1" s="1"/>
  <c r="R937" i="1"/>
  <c r="X937" i="1" s="1"/>
  <c r="AD937" i="1" s="1"/>
  <c r="AH937" i="1" s="1"/>
  <c r="AN937" i="1" s="1"/>
  <c r="AT937" i="1" s="1"/>
  <c r="AZ937" i="1" s="1"/>
  <c r="BB937" i="1" s="1"/>
  <c r="AN974" i="1"/>
  <c r="AT974" i="1" s="1"/>
  <c r="AZ974" i="1" s="1"/>
  <c r="BB974" i="1" s="1"/>
  <c r="O1132" i="1"/>
  <c r="R1132" i="1" s="1"/>
  <c r="X1132" i="1" s="1"/>
  <c r="AD1132" i="1" s="1"/>
  <c r="AH1132" i="1" s="1"/>
  <c r="AN1132" i="1" s="1"/>
  <c r="AT1132" i="1" s="1"/>
  <c r="AZ1132" i="1" s="1"/>
  <c r="BB1132" i="1" s="1"/>
  <c r="X1173" i="1"/>
  <c r="Z1394" i="1"/>
  <c r="AF1394" i="1" s="1"/>
  <c r="AJ1394" i="1" s="1"/>
  <c r="AP1394" i="1" s="1"/>
  <c r="AV1394" i="1" s="1"/>
  <c r="BF1394" i="1" s="1"/>
  <c r="Y1404" i="1"/>
  <c r="R1500" i="1"/>
  <c r="X1500" i="1" s="1"/>
  <c r="AD1500" i="1" s="1"/>
  <c r="AH1500" i="1" s="1"/>
  <c r="AN1500" i="1" s="1"/>
  <c r="AT1500" i="1" s="1"/>
  <c r="AZ1500" i="1" s="1"/>
  <c r="BB1500" i="1" s="1"/>
  <c r="P1671" i="1"/>
  <c r="P1670" i="1" s="1"/>
  <c r="N29" i="1"/>
  <c r="T29" i="1" s="1"/>
  <c r="Z29" i="1" s="1"/>
  <c r="AF29" i="1" s="1"/>
  <c r="AJ29" i="1" s="1"/>
  <c r="AP29" i="1" s="1"/>
  <c r="AV29" i="1" s="1"/>
  <c r="BF29" i="1" s="1"/>
  <c r="BH29" i="1" s="1"/>
  <c r="I1671" i="1"/>
  <c r="I1670" i="1" s="1"/>
  <c r="BA767" i="1"/>
  <c r="BA1459" i="1"/>
  <c r="BA1458" i="1" s="1"/>
  <c r="BD1391" i="1"/>
  <c r="BD1390" i="1" s="1"/>
  <c r="BD1389" i="1" s="1"/>
  <c r="BG544" i="1"/>
  <c r="J915" i="1"/>
  <c r="J914" i="1" s="1"/>
  <c r="BI1643" i="1"/>
  <c r="BI1642" i="1" s="1"/>
  <c r="AF1263" i="1"/>
  <c r="AJ1263" i="1" s="1"/>
  <c r="AP1263" i="1" s="1"/>
  <c r="AV1263" i="1" s="1"/>
  <c r="BF1263" i="1" s="1"/>
  <c r="BH1263" i="1" s="1"/>
  <c r="BA680" i="1"/>
  <c r="M83" i="1"/>
  <c r="S83" i="1" s="1"/>
  <c r="Y83" i="1" s="1"/>
  <c r="AE83" i="1" s="1"/>
  <c r="AI83" i="1" s="1"/>
  <c r="AO83" i="1" s="1"/>
  <c r="AU83" i="1" s="1"/>
  <c r="BC83" i="1" s="1"/>
  <c r="BE83" i="1" s="1"/>
  <c r="Y231" i="1"/>
  <c r="AE231" i="1" s="1"/>
  <c r="AI231" i="1" s="1"/>
  <c r="AO231" i="1" s="1"/>
  <c r="AU231" i="1" s="1"/>
  <c r="BC231" i="1" s="1"/>
  <c r="BE231" i="1" s="1"/>
  <c r="AC305" i="1"/>
  <c r="F313" i="1"/>
  <c r="Q313" i="1"/>
  <c r="AK313" i="1"/>
  <c r="J825" i="1"/>
  <c r="M825" i="1" s="1"/>
  <c r="S825" i="1" s="1"/>
  <c r="Y825" i="1" s="1"/>
  <c r="AE825" i="1" s="1"/>
  <c r="AI825" i="1" s="1"/>
  <c r="AO825" i="1" s="1"/>
  <c r="AU825" i="1" s="1"/>
  <c r="BC825" i="1" s="1"/>
  <c r="BE825" i="1" s="1"/>
  <c r="X1210" i="1"/>
  <c r="L1520" i="1"/>
  <c r="BG890" i="1"/>
  <c r="BG1060" i="1"/>
  <c r="BG1059" i="1" s="1"/>
  <c r="AS286" i="1"/>
  <c r="M1123" i="1"/>
  <c r="Y1263" i="1"/>
  <c r="AS1605" i="1"/>
  <c r="N665" i="1"/>
  <c r="M760" i="1"/>
  <c r="AB953" i="1"/>
  <c r="O1123" i="1"/>
  <c r="AA1260" i="1"/>
  <c r="AR1260" i="1"/>
  <c r="AY1260" i="1"/>
  <c r="AY1256" i="1" s="1"/>
  <c r="X1370" i="1"/>
  <c r="AD1370" i="1" s="1"/>
  <c r="AH1370" i="1" s="1"/>
  <c r="AN1370" i="1" s="1"/>
  <c r="AT1370" i="1" s="1"/>
  <c r="AZ1370" i="1" s="1"/>
  <c r="BB1370" i="1" s="1"/>
  <c r="V1401" i="1"/>
  <c r="V1400" i="1" s="1"/>
  <c r="AC1401" i="1"/>
  <c r="AC1400" i="1" s="1"/>
  <c r="AM1401" i="1"/>
  <c r="AM1400" i="1" s="1"/>
  <c r="AW1401" i="1"/>
  <c r="W1488" i="1"/>
  <c r="N1512" i="1"/>
  <c r="W46" i="1"/>
  <c r="AG46" i="1"/>
  <c r="X134" i="1"/>
  <c r="L185" i="1"/>
  <c r="R185" i="1" s="1"/>
  <c r="X185" i="1" s="1"/>
  <c r="AD185" i="1" s="1"/>
  <c r="AH185" i="1" s="1"/>
  <c r="AN185" i="1" s="1"/>
  <c r="AT185" i="1" s="1"/>
  <c r="AZ185" i="1" s="1"/>
  <c r="BB185" i="1" s="1"/>
  <c r="G649" i="1"/>
  <c r="W890" i="1"/>
  <c r="AG890" i="1"/>
  <c r="AQ890" i="1"/>
  <c r="AX890" i="1"/>
  <c r="AD896" i="1"/>
  <c r="AH896" i="1" s="1"/>
  <c r="AN896" i="1" s="1"/>
  <c r="AT896" i="1" s="1"/>
  <c r="AZ896" i="1" s="1"/>
  <c r="BB896" i="1" s="1"/>
  <c r="AM935" i="1"/>
  <c r="M1074" i="1"/>
  <c r="M1089" i="1"/>
  <c r="AK1113" i="1"/>
  <c r="AU1188" i="1"/>
  <c r="AT1190" i="1"/>
  <c r="BB1196" i="1"/>
  <c r="N1228" i="1"/>
  <c r="T1228" i="1" s="1"/>
  <c r="Z1228" i="1" s="1"/>
  <c r="AF1228" i="1" s="1"/>
  <c r="AJ1228" i="1" s="1"/>
  <c r="AP1228" i="1" s="1"/>
  <c r="AV1228" i="1" s="1"/>
  <c r="BF1228" i="1" s="1"/>
  <c r="BH1228" i="1" s="1"/>
  <c r="N1320" i="1"/>
  <c r="N1358" i="1"/>
  <c r="X1394" i="1"/>
  <c r="P1401" i="1"/>
  <c r="P1400" i="1" s="1"/>
  <c r="Q1495" i="1"/>
  <c r="T1495" i="1" s="1"/>
  <c r="BH1610" i="1"/>
  <c r="BG437" i="1"/>
  <c r="BG882" i="1"/>
  <c r="AQ46" i="1"/>
  <c r="AX46" i="1"/>
  <c r="N328" i="1"/>
  <c r="T328" i="1" s="1"/>
  <c r="Z328" i="1" s="1"/>
  <c r="AF328" i="1" s="1"/>
  <c r="AJ328" i="1" s="1"/>
  <c r="AP328" i="1" s="1"/>
  <c r="AV328" i="1" s="1"/>
  <c r="BF328" i="1" s="1"/>
  <c r="BH328" i="1" s="1"/>
  <c r="L333" i="1"/>
  <c r="R333" i="1" s="1"/>
  <c r="X333" i="1" s="1"/>
  <c r="AD333" i="1" s="1"/>
  <c r="AH333" i="1" s="1"/>
  <c r="AN333" i="1" s="1"/>
  <c r="AT333" i="1" s="1"/>
  <c r="AZ333" i="1" s="1"/>
  <c r="BB333" i="1" s="1"/>
  <c r="N355" i="1"/>
  <c r="X554" i="1"/>
  <c r="BC1219" i="1"/>
  <c r="BE1219" i="1" s="1"/>
  <c r="K1239" i="1"/>
  <c r="N1239" i="1" s="1"/>
  <c r="T1239" i="1" s="1"/>
  <c r="Z1239" i="1" s="1"/>
  <c r="AF1239" i="1" s="1"/>
  <c r="AJ1239" i="1" s="1"/>
  <c r="AP1239" i="1" s="1"/>
  <c r="AV1239" i="1" s="1"/>
  <c r="BF1239" i="1" s="1"/>
  <c r="BH1239" i="1" s="1"/>
  <c r="M1297" i="1"/>
  <c r="X1302" i="1"/>
  <c r="N1401" i="1"/>
  <c r="AG286" i="1"/>
  <c r="AG276" i="1" s="1"/>
  <c r="G325" i="1"/>
  <c r="BI325" i="1"/>
  <c r="AW701" i="1"/>
  <c r="J757" i="1"/>
  <c r="G946" i="1"/>
  <c r="Q1084" i="1"/>
  <c r="AA1084" i="1"/>
  <c r="AK1084" i="1"/>
  <c r="AK1077" i="1" s="1"/>
  <c r="AR1084" i="1"/>
  <c r="AY1084" i="1"/>
  <c r="AO1182" i="1"/>
  <c r="AU1182" i="1" s="1"/>
  <c r="BC1182" i="1" s="1"/>
  <c r="BE1182" i="1" s="1"/>
  <c r="AC1209" i="1"/>
  <c r="AC1205" i="1" s="1"/>
  <c r="AK1294" i="1"/>
  <c r="AK1293" i="1" s="1"/>
  <c r="AR1294" i="1"/>
  <c r="AR1293" i="1" s="1"/>
  <c r="O1364" i="1"/>
  <c r="V1364" i="1"/>
  <c r="AC1364" i="1"/>
  <c r="U1480" i="1"/>
  <c r="AL1480" i="1"/>
  <c r="AS1480" i="1"/>
  <c r="BI1480" i="1"/>
  <c r="O1671" i="1"/>
  <c r="O1670" i="1" s="1"/>
  <c r="V1671" i="1"/>
  <c r="V1670" i="1" s="1"/>
  <c r="AC1671" i="1"/>
  <c r="AC1670" i="1" s="1"/>
  <c r="AC1669" i="1" s="1"/>
  <c r="AM1671" i="1"/>
  <c r="AM1670" i="1" s="1"/>
  <c r="AW1671" i="1"/>
  <c r="AW1670" i="1" s="1"/>
  <c r="N60" i="1"/>
  <c r="T60" i="1" s="1"/>
  <c r="Z60" i="1" s="1"/>
  <c r="AF60" i="1" s="1"/>
  <c r="AJ60" i="1" s="1"/>
  <c r="AP60" i="1" s="1"/>
  <c r="AV60" i="1" s="1"/>
  <c r="BF60" i="1" s="1"/>
  <c r="BH60" i="1" s="1"/>
  <c r="AK202" i="1"/>
  <c r="AK201" i="1" s="1"/>
  <c r="M476" i="1"/>
  <c r="S476" i="1" s="1"/>
  <c r="Y476" i="1" s="1"/>
  <c r="AE476" i="1" s="1"/>
  <c r="AI476" i="1" s="1"/>
  <c r="AO476" i="1" s="1"/>
  <c r="AU476" i="1" s="1"/>
  <c r="BC476" i="1" s="1"/>
  <c r="BE476" i="1" s="1"/>
  <c r="N489" i="1"/>
  <c r="L511" i="1"/>
  <c r="R511" i="1" s="1"/>
  <c r="X511" i="1" s="1"/>
  <c r="AD511" i="1" s="1"/>
  <c r="AH511" i="1" s="1"/>
  <c r="AN511" i="1" s="1"/>
  <c r="AT511" i="1" s="1"/>
  <c r="AZ511" i="1" s="1"/>
  <c r="BB511" i="1" s="1"/>
  <c r="N515" i="1"/>
  <c r="T515" i="1" s="1"/>
  <c r="Z515" i="1" s="1"/>
  <c r="AF515" i="1" s="1"/>
  <c r="AJ515" i="1" s="1"/>
  <c r="AP515" i="1" s="1"/>
  <c r="AV515" i="1" s="1"/>
  <c r="BF515" i="1" s="1"/>
  <c r="BH515" i="1" s="1"/>
  <c r="L531" i="1"/>
  <c r="R531" i="1" s="1"/>
  <c r="X531" i="1" s="1"/>
  <c r="AD531" i="1" s="1"/>
  <c r="AH531" i="1" s="1"/>
  <c r="AN531" i="1" s="1"/>
  <c r="AT531" i="1" s="1"/>
  <c r="AZ531" i="1" s="1"/>
  <c r="BB531" i="1" s="1"/>
  <c r="Q528" i="1"/>
  <c r="AA528" i="1"/>
  <c r="AY528" i="1"/>
  <c r="Z554" i="1"/>
  <c r="AF554" i="1" s="1"/>
  <c r="AJ554" i="1" s="1"/>
  <c r="AP554" i="1" s="1"/>
  <c r="AV554" i="1" s="1"/>
  <c r="BF554" i="1" s="1"/>
  <c r="BH554" i="1" s="1"/>
  <c r="M658" i="1"/>
  <c r="S658" i="1" s="1"/>
  <c r="AG757" i="1"/>
  <c r="AD883" i="1"/>
  <c r="AH883" i="1" s="1"/>
  <c r="AN883" i="1" s="1"/>
  <c r="AT883" i="1" s="1"/>
  <c r="AZ883" i="1" s="1"/>
  <c r="BB883" i="1" s="1"/>
  <c r="M955" i="1"/>
  <c r="S955" i="1" s="1"/>
  <c r="Y955" i="1" s="1"/>
  <c r="AE955" i="1" s="1"/>
  <c r="AI955" i="1" s="1"/>
  <c r="AO955" i="1" s="1"/>
  <c r="AU955" i="1" s="1"/>
  <c r="BC955" i="1" s="1"/>
  <c r="BE955" i="1" s="1"/>
  <c r="Q1123" i="1"/>
  <c r="AT1188" i="1"/>
  <c r="AZ1188" i="1" s="1"/>
  <c r="BB1188" i="1" s="1"/>
  <c r="AS1218" i="1"/>
  <c r="AV1218" i="1" s="1"/>
  <c r="BF1218" i="1" s="1"/>
  <c r="BH1218" i="1" s="1"/>
  <c r="N1233" i="1"/>
  <c r="AS1682" i="1"/>
  <c r="AS1681" i="1" s="1"/>
  <c r="AS1680" i="1" s="1"/>
  <c r="BI1682" i="1"/>
  <c r="BI1681" i="1" s="1"/>
  <c r="BI1680" i="1" s="1"/>
  <c r="BG450" i="1"/>
  <c r="BG757" i="1"/>
  <c r="BG767" i="1"/>
  <c r="BG1030" i="1"/>
  <c r="M978" i="1"/>
  <c r="S978" i="1" s="1"/>
  <c r="Y978" i="1" s="1"/>
  <c r="AE978" i="1" s="1"/>
  <c r="AI978" i="1" s="1"/>
  <c r="AO978" i="1" s="1"/>
  <c r="AU978" i="1" s="1"/>
  <c r="BC978" i="1" s="1"/>
  <c r="BE978" i="1" s="1"/>
  <c r="J1108" i="1"/>
  <c r="Q1108" i="1"/>
  <c r="AA1108" i="1"/>
  <c r="M1116" i="1"/>
  <c r="S1116" i="1" s="1"/>
  <c r="Y1116" i="1" s="1"/>
  <c r="AE1116" i="1" s="1"/>
  <c r="AI1116" i="1" s="1"/>
  <c r="AO1116" i="1" s="1"/>
  <c r="AU1116" i="1" s="1"/>
  <c r="BC1116" i="1" s="1"/>
  <c r="BE1116" i="1" s="1"/>
  <c r="T1512" i="1"/>
  <c r="Z1512" i="1" s="1"/>
  <c r="AF1512" i="1" s="1"/>
  <c r="AJ1512" i="1" s="1"/>
  <c r="AP1512" i="1" s="1"/>
  <c r="AV1512" i="1" s="1"/>
  <c r="BF1512" i="1" s="1"/>
  <c r="BH1512" i="1" s="1"/>
  <c r="AG51" i="1"/>
  <c r="W473" i="1"/>
  <c r="M998" i="1"/>
  <c r="S998" i="1" s="1"/>
  <c r="Y998" i="1" s="1"/>
  <c r="AE998" i="1" s="1"/>
  <c r="AI998" i="1" s="1"/>
  <c r="AO998" i="1" s="1"/>
  <c r="AU998" i="1" s="1"/>
  <c r="BC998" i="1" s="1"/>
  <c r="BE998" i="1" s="1"/>
  <c r="M1021" i="1"/>
  <c r="S1021" i="1" s="1"/>
  <c r="Y1021" i="1" s="1"/>
  <c r="AE1021" i="1" s="1"/>
  <c r="AI1021" i="1" s="1"/>
  <c r="AO1021" i="1" s="1"/>
  <c r="AU1021" i="1" s="1"/>
  <c r="BC1021" i="1" s="1"/>
  <c r="BE1021" i="1" s="1"/>
  <c r="Y1394" i="1"/>
  <c r="BA808" i="1"/>
  <c r="BG1230" i="1"/>
  <c r="AM46" i="1"/>
  <c r="W300" i="1"/>
  <c r="Q1661" i="1"/>
  <c r="Q1660" i="1" s="1"/>
  <c r="AK1682" i="1"/>
  <c r="AK1681" i="1" s="1"/>
  <c r="AK1680" i="1" s="1"/>
  <c r="AY1682" i="1"/>
  <c r="AY1681" i="1" s="1"/>
  <c r="AY1680" i="1" s="1"/>
  <c r="BA522" i="1"/>
  <c r="BA632" i="1"/>
  <c r="BA1209" i="1"/>
  <c r="BA1205" i="1" s="1"/>
  <c r="BA1529" i="1"/>
  <c r="BA1575" i="1"/>
  <c r="BG517" i="1"/>
  <c r="AB915" i="1"/>
  <c r="AB914" i="1" s="1"/>
  <c r="U1401" i="1"/>
  <c r="U1400" i="1" s="1"/>
  <c r="AW46" i="1"/>
  <c r="M71" i="1"/>
  <c r="S71" i="1" s="1"/>
  <c r="Y71" i="1" s="1"/>
  <c r="AE71" i="1" s="1"/>
  <c r="AI71" i="1" s="1"/>
  <c r="AO71" i="1" s="1"/>
  <c r="AU71" i="1" s="1"/>
  <c r="BC71" i="1" s="1"/>
  <c r="BE71" i="1" s="1"/>
  <c r="L281" i="1"/>
  <c r="R281" i="1" s="1"/>
  <c r="X281" i="1" s="1"/>
  <c r="AD281" i="1" s="1"/>
  <c r="AH281" i="1" s="1"/>
  <c r="AN281" i="1" s="1"/>
  <c r="AT281" i="1" s="1"/>
  <c r="AZ281" i="1" s="1"/>
  <c r="BB281" i="1" s="1"/>
  <c r="N372" i="1"/>
  <c r="Q450" i="1"/>
  <c r="AX450" i="1"/>
  <c r="I572" i="1"/>
  <c r="I571" i="1" s="1"/>
  <c r="N640" i="1"/>
  <c r="AL649" i="1"/>
  <c r="M702" i="1"/>
  <c r="S702" i="1" s="1"/>
  <c r="Y702" i="1" s="1"/>
  <c r="AE702" i="1" s="1"/>
  <c r="AI702" i="1" s="1"/>
  <c r="AO702" i="1" s="1"/>
  <c r="AU702" i="1" s="1"/>
  <c r="BC702" i="1" s="1"/>
  <c r="BE702" i="1" s="1"/>
  <c r="AW726" i="1"/>
  <c r="Y893" i="1"/>
  <c r="AE893" i="1" s="1"/>
  <c r="AI893" i="1" s="1"/>
  <c r="AO893" i="1" s="1"/>
  <c r="AU893" i="1" s="1"/>
  <c r="BC893" i="1" s="1"/>
  <c r="BE893" i="1" s="1"/>
  <c r="AF896" i="1"/>
  <c r="AJ896" i="1" s="1"/>
  <c r="AP896" i="1" s="1"/>
  <c r="AV896" i="1" s="1"/>
  <c r="BF896" i="1" s="1"/>
  <c r="BH896" i="1" s="1"/>
  <c r="AF901" i="1"/>
  <c r="AJ901" i="1" s="1"/>
  <c r="AP901" i="1" s="1"/>
  <c r="AV901" i="1" s="1"/>
  <c r="BF901" i="1" s="1"/>
  <c r="BH901" i="1" s="1"/>
  <c r="AA946" i="1"/>
  <c r="AY946" i="1"/>
  <c r="Q1131" i="1"/>
  <c r="T1131" i="1" s="1"/>
  <c r="Z1131" i="1" s="1"/>
  <c r="AF1131" i="1" s="1"/>
  <c r="AJ1131" i="1" s="1"/>
  <c r="AP1131" i="1" s="1"/>
  <c r="AV1131" i="1" s="1"/>
  <c r="BF1131" i="1" s="1"/>
  <c r="BH1131" i="1" s="1"/>
  <c r="AW1248" i="1"/>
  <c r="AL1391" i="1"/>
  <c r="AL1390" i="1" s="1"/>
  <c r="AL1389" i="1" s="1"/>
  <c r="BG1285" i="1"/>
  <c r="BG1278" i="1" s="1"/>
  <c r="W533" i="1"/>
  <c r="U657" i="1"/>
  <c r="AB657" i="1"/>
  <c r="AL657" i="1"/>
  <c r="AS657" i="1"/>
  <c r="BI657" i="1"/>
  <c r="W657" i="1"/>
  <c r="T665" i="1"/>
  <c r="Z665" i="1" s="1"/>
  <c r="AF665" i="1" s="1"/>
  <c r="AJ665" i="1" s="1"/>
  <c r="AP665" i="1" s="1"/>
  <c r="AV665" i="1" s="1"/>
  <c r="BF665" i="1" s="1"/>
  <c r="BH665" i="1" s="1"/>
  <c r="Q671" i="1"/>
  <c r="I762" i="1"/>
  <c r="P762" i="1"/>
  <c r="AW808" i="1"/>
  <c r="AX915" i="1"/>
  <c r="AX914" i="1" s="1"/>
  <c r="Y1249" i="1"/>
  <c r="AE1249" i="1" s="1"/>
  <c r="AI1249" i="1" s="1"/>
  <c r="AO1249" i="1" s="1"/>
  <c r="AA1651" i="1"/>
  <c r="AA1650" i="1" s="1"/>
  <c r="N362" i="1"/>
  <c r="T362" i="1" s="1"/>
  <c r="Z362" i="1" s="1"/>
  <c r="AF362" i="1" s="1"/>
  <c r="AJ362" i="1" s="1"/>
  <c r="AP362" i="1" s="1"/>
  <c r="AV362" i="1" s="1"/>
  <c r="BF362" i="1" s="1"/>
  <c r="BH362" i="1" s="1"/>
  <c r="AG455" i="1"/>
  <c r="L645" i="1"/>
  <c r="R645" i="1" s="1"/>
  <c r="X645" i="1" s="1"/>
  <c r="AD645" i="1" s="1"/>
  <c r="AH645" i="1" s="1"/>
  <c r="AN645" i="1" s="1"/>
  <c r="AT645" i="1" s="1"/>
  <c r="AZ645" i="1" s="1"/>
  <c r="BB645" i="1" s="1"/>
  <c r="V701" i="1"/>
  <c r="J726" i="1"/>
  <c r="AK726" i="1"/>
  <c r="AB1260" i="1"/>
  <c r="AB1256" i="1" s="1"/>
  <c r="AL46" i="1"/>
  <c r="AS46" i="1"/>
  <c r="BI46" i="1"/>
  <c r="L78" i="1"/>
  <c r="R78" i="1" s="1"/>
  <c r="X78" i="1" s="1"/>
  <c r="AD78" i="1" s="1"/>
  <c r="AH78" i="1" s="1"/>
  <c r="AN78" i="1" s="1"/>
  <c r="AT78" i="1" s="1"/>
  <c r="AZ78" i="1" s="1"/>
  <c r="BB78" i="1" s="1"/>
  <c r="N113" i="1"/>
  <c r="T113" i="1" s="1"/>
  <c r="Z113" i="1" s="1"/>
  <c r="AF113" i="1" s="1"/>
  <c r="AJ113" i="1" s="1"/>
  <c r="AP113" i="1" s="1"/>
  <c r="AV113" i="1" s="1"/>
  <c r="BF113" i="1" s="1"/>
  <c r="BH113" i="1" s="1"/>
  <c r="Y127" i="1"/>
  <c r="AE127" i="1" s="1"/>
  <c r="AI127" i="1" s="1"/>
  <c r="AO127" i="1" s="1"/>
  <c r="AU127" i="1" s="1"/>
  <c r="BC127" i="1" s="1"/>
  <c r="BE127" i="1" s="1"/>
  <c r="F164" i="1"/>
  <c r="AX164" i="1"/>
  <c r="X232" i="1"/>
  <c r="AD232" i="1" s="1"/>
  <c r="AH232" i="1" s="1"/>
  <c r="AN232" i="1" s="1"/>
  <c r="AT232" i="1" s="1"/>
  <c r="AZ232" i="1" s="1"/>
  <c r="BB232" i="1" s="1"/>
  <c r="W258" i="1"/>
  <c r="W254" i="1" s="1"/>
  <c r="N263" i="1"/>
  <c r="T263" i="1" s="1"/>
  <c r="Z263" i="1" s="1"/>
  <c r="AF263" i="1" s="1"/>
  <c r="AJ263" i="1" s="1"/>
  <c r="AP263" i="1" s="1"/>
  <c r="AV263" i="1" s="1"/>
  <c r="BF263" i="1" s="1"/>
  <c r="BH263" i="1" s="1"/>
  <c r="L274" i="1"/>
  <c r="R274" i="1" s="1"/>
  <c r="X274" i="1" s="1"/>
  <c r="AD274" i="1" s="1"/>
  <c r="AH274" i="1" s="1"/>
  <c r="AN274" i="1" s="1"/>
  <c r="AT274" i="1" s="1"/>
  <c r="AZ274" i="1" s="1"/>
  <c r="BB274" i="1" s="1"/>
  <c r="N303" i="1"/>
  <c r="T303" i="1" s="1"/>
  <c r="Z303" i="1" s="1"/>
  <c r="AF303" i="1" s="1"/>
  <c r="AJ303" i="1" s="1"/>
  <c r="AP303" i="1" s="1"/>
  <c r="AV303" i="1" s="1"/>
  <c r="BF303" i="1" s="1"/>
  <c r="BH303" i="1" s="1"/>
  <c r="N316" i="1"/>
  <c r="T316" i="1" s="1"/>
  <c r="Z316" i="1" s="1"/>
  <c r="AF316" i="1" s="1"/>
  <c r="AJ316" i="1" s="1"/>
  <c r="AP316" i="1" s="1"/>
  <c r="AV316" i="1" s="1"/>
  <c r="BF316" i="1" s="1"/>
  <c r="BH316" i="1" s="1"/>
  <c r="L319" i="1"/>
  <c r="R319" i="1" s="1"/>
  <c r="X319" i="1" s="1"/>
  <c r="AD319" i="1" s="1"/>
  <c r="AH319" i="1" s="1"/>
  <c r="AN319" i="1" s="1"/>
  <c r="AT319" i="1" s="1"/>
  <c r="AZ319" i="1" s="1"/>
  <c r="BB319" i="1" s="1"/>
  <c r="Y348" i="1"/>
  <c r="AE348" i="1" s="1"/>
  <c r="AI348" i="1" s="1"/>
  <c r="AO348" i="1" s="1"/>
  <c r="AU348" i="1" s="1"/>
  <c r="BC348" i="1" s="1"/>
  <c r="BE348" i="1" s="1"/>
  <c r="N352" i="1"/>
  <c r="T352" i="1" s="1"/>
  <c r="Z352" i="1" s="1"/>
  <c r="AF352" i="1" s="1"/>
  <c r="AJ352" i="1" s="1"/>
  <c r="AP352" i="1" s="1"/>
  <c r="AV352" i="1" s="1"/>
  <c r="BF352" i="1" s="1"/>
  <c r="L423" i="1"/>
  <c r="R423" i="1" s="1"/>
  <c r="X423" i="1" s="1"/>
  <c r="AD423" i="1" s="1"/>
  <c r="AH423" i="1" s="1"/>
  <c r="AN423" i="1" s="1"/>
  <c r="AT423" i="1" s="1"/>
  <c r="AZ423" i="1" s="1"/>
  <c r="BB423" i="1" s="1"/>
  <c r="AA437" i="1"/>
  <c r="N445" i="1"/>
  <c r="T445" i="1" s="1"/>
  <c r="Z445" i="1" s="1"/>
  <c r="AF445" i="1" s="1"/>
  <c r="AJ445" i="1" s="1"/>
  <c r="AP445" i="1" s="1"/>
  <c r="AV445" i="1" s="1"/>
  <c r="BF445" i="1" s="1"/>
  <c r="BH445" i="1" s="1"/>
  <c r="AC442" i="1"/>
  <c r="AW442" i="1"/>
  <c r="F450" i="1"/>
  <c r="J450" i="1"/>
  <c r="AA450" i="1"/>
  <c r="AR450" i="1"/>
  <c r="L495" i="1"/>
  <c r="N513" i="1"/>
  <c r="T513" i="1" s="1"/>
  <c r="Z513" i="1" s="1"/>
  <c r="AF513" i="1" s="1"/>
  <c r="AJ513" i="1" s="1"/>
  <c r="AP513" i="1" s="1"/>
  <c r="AV513" i="1" s="1"/>
  <c r="BF513" i="1" s="1"/>
  <c r="BH513" i="1" s="1"/>
  <c r="I517" i="1"/>
  <c r="K522" i="1"/>
  <c r="U522" i="1"/>
  <c r="I528" i="1"/>
  <c r="AH549" i="1"/>
  <c r="AN549" i="1" s="1"/>
  <c r="AT549" i="1" s="1"/>
  <c r="AZ549" i="1" s="1"/>
  <c r="BB549" i="1" s="1"/>
  <c r="M691" i="1"/>
  <c r="S691" i="1" s="1"/>
  <c r="Y691" i="1" s="1"/>
  <c r="AE691" i="1" s="1"/>
  <c r="AI691" i="1" s="1"/>
  <c r="AO691" i="1" s="1"/>
  <c r="AU691" i="1" s="1"/>
  <c r="BC691" i="1" s="1"/>
  <c r="BE691" i="1" s="1"/>
  <c r="F817" i="1"/>
  <c r="AV855" i="1"/>
  <c r="BF855" i="1" s="1"/>
  <c r="BH855" i="1" s="1"/>
  <c r="L1089" i="1"/>
  <c r="R1089" i="1" s="1"/>
  <c r="X1089" i="1" s="1"/>
  <c r="AD1089" i="1" s="1"/>
  <c r="AH1089" i="1" s="1"/>
  <c r="AN1089" i="1" s="1"/>
  <c r="AT1089" i="1" s="1"/>
  <c r="AZ1089" i="1" s="1"/>
  <c r="AC1104" i="1"/>
  <c r="AF1104" i="1" s="1"/>
  <c r="AJ1104" i="1" s="1"/>
  <c r="AP1104" i="1" s="1"/>
  <c r="AV1104" i="1" s="1"/>
  <c r="BF1104" i="1" s="1"/>
  <c r="BH1104" i="1" s="1"/>
  <c r="AE1105" i="1"/>
  <c r="AI1105" i="1" s="1"/>
  <c r="AO1105" i="1" s="1"/>
  <c r="AU1105" i="1" s="1"/>
  <c r="BC1105" i="1" s="1"/>
  <c r="BE1105" i="1" s="1"/>
  <c r="M1114" i="1"/>
  <c r="S1114" i="1" s="1"/>
  <c r="Y1114" i="1" s="1"/>
  <c r="AE1114" i="1" s="1"/>
  <c r="AI1114" i="1" s="1"/>
  <c r="AO1114" i="1" s="1"/>
  <c r="AU1114" i="1" s="1"/>
  <c r="BC1114" i="1" s="1"/>
  <c r="BE1114" i="1" s="1"/>
  <c r="T1134" i="1"/>
  <c r="Z1134" i="1" s="1"/>
  <c r="AF1134" i="1" s="1"/>
  <c r="AJ1134" i="1" s="1"/>
  <c r="AP1134" i="1" s="1"/>
  <c r="AV1134" i="1" s="1"/>
  <c r="BF1134" i="1" s="1"/>
  <c r="BH1134" i="1" s="1"/>
  <c r="AV1179" i="1"/>
  <c r="BF1179" i="1" s="1"/>
  <c r="BH1179" i="1" s="1"/>
  <c r="AZ1219" i="1"/>
  <c r="M1226" i="1"/>
  <c r="S1226" i="1" s="1"/>
  <c r="Y1226" i="1" s="1"/>
  <c r="AE1226" i="1" s="1"/>
  <c r="AI1226" i="1" s="1"/>
  <c r="AO1226" i="1" s="1"/>
  <c r="AU1226" i="1" s="1"/>
  <c r="BC1226" i="1" s="1"/>
  <c r="BE1226" i="1" s="1"/>
  <c r="T1240" i="1"/>
  <c r="Z1240" i="1" s="1"/>
  <c r="AF1240" i="1" s="1"/>
  <c r="AJ1240" i="1" s="1"/>
  <c r="AP1240" i="1" s="1"/>
  <c r="AV1240" i="1" s="1"/>
  <c r="BF1240" i="1" s="1"/>
  <c r="BH1240" i="1" s="1"/>
  <c r="M1246" i="1"/>
  <c r="S1246" i="1" s="1"/>
  <c r="Y1246" i="1" s="1"/>
  <c r="AE1246" i="1" s="1"/>
  <c r="AI1246" i="1" s="1"/>
  <c r="AO1246" i="1" s="1"/>
  <c r="AU1246" i="1" s="1"/>
  <c r="BC1246" i="1" s="1"/>
  <c r="BE1246" i="1" s="1"/>
  <c r="N1270" i="1"/>
  <c r="L1291" i="1"/>
  <c r="R1291" i="1" s="1"/>
  <c r="X1291" i="1" s="1"/>
  <c r="AD1291" i="1" s="1"/>
  <c r="AH1291" i="1" s="1"/>
  <c r="AN1291" i="1" s="1"/>
  <c r="AT1291" i="1" s="1"/>
  <c r="AZ1291" i="1" s="1"/>
  <c r="BB1291" i="1" s="1"/>
  <c r="AC1315" i="1"/>
  <c r="AC1314" i="1" s="1"/>
  <c r="AW1315" i="1"/>
  <c r="AW1314" i="1" s="1"/>
  <c r="L1318" i="1"/>
  <c r="R1318" i="1" s="1"/>
  <c r="N1367" i="1"/>
  <c r="T1367" i="1" s="1"/>
  <c r="Z1367" i="1" s="1"/>
  <c r="AF1367" i="1" s="1"/>
  <c r="AJ1367" i="1" s="1"/>
  <c r="AP1367" i="1" s="1"/>
  <c r="AV1367" i="1" s="1"/>
  <c r="BF1367" i="1" s="1"/>
  <c r="BH1367" i="1" s="1"/>
  <c r="AB1373" i="1"/>
  <c r="F1378" i="1"/>
  <c r="AG1391" i="1"/>
  <c r="AX1391" i="1"/>
  <c r="AX1390" i="1" s="1"/>
  <c r="AX1389" i="1" s="1"/>
  <c r="V1416" i="1"/>
  <c r="V1409" i="1" s="1"/>
  <c r="V1399" i="1" s="1"/>
  <c r="M1431" i="1"/>
  <c r="S1431" i="1" s="1"/>
  <c r="Y1431" i="1" s="1"/>
  <c r="AE1431" i="1" s="1"/>
  <c r="AI1431" i="1" s="1"/>
  <c r="AO1431" i="1" s="1"/>
  <c r="AU1431" i="1" s="1"/>
  <c r="BC1431" i="1" s="1"/>
  <c r="BE1431" i="1" s="1"/>
  <c r="L1455" i="1"/>
  <c r="R1455" i="1" s="1"/>
  <c r="J1465" i="1"/>
  <c r="J1464" i="1" s="1"/>
  <c r="M1470" i="1"/>
  <c r="S1470" i="1" s="1"/>
  <c r="Y1470" i="1" s="1"/>
  <c r="AE1470" i="1" s="1"/>
  <c r="AI1470" i="1" s="1"/>
  <c r="AO1470" i="1" s="1"/>
  <c r="AU1470" i="1" s="1"/>
  <c r="BC1470" i="1" s="1"/>
  <c r="BE1470" i="1" s="1"/>
  <c r="Z1496" i="1"/>
  <c r="AF1496" i="1" s="1"/>
  <c r="AJ1496" i="1" s="1"/>
  <c r="AP1496" i="1" s="1"/>
  <c r="AV1496" i="1" s="1"/>
  <c r="BF1496" i="1" s="1"/>
  <c r="BH1496" i="1" s="1"/>
  <c r="L1662" i="1"/>
  <c r="AC391" i="1"/>
  <c r="AB1060" i="1"/>
  <c r="AB1059" i="1" s="1"/>
  <c r="AD1173" i="1"/>
  <c r="AD1210" i="1"/>
  <c r="AH1210" i="1" s="1"/>
  <c r="AN1210" i="1" s="1"/>
  <c r="AT1210" i="1" s="1"/>
  <c r="AZ1210" i="1" s="1"/>
  <c r="BB1210" i="1" s="1"/>
  <c r="H1294" i="1"/>
  <c r="S1297" i="1"/>
  <c r="Y1297" i="1" s="1"/>
  <c r="AE1297" i="1" s="1"/>
  <c r="AI1297" i="1" s="1"/>
  <c r="AO1297" i="1" s="1"/>
  <c r="AU1297" i="1" s="1"/>
  <c r="BC1297" i="1" s="1"/>
  <c r="BE1297" i="1" s="1"/>
  <c r="AB1378" i="1"/>
  <c r="AX1416" i="1"/>
  <c r="AX1409" i="1" s="1"/>
  <c r="AB1445" i="1"/>
  <c r="U1473" i="1"/>
  <c r="Z1495" i="1"/>
  <c r="AF1495" i="1" s="1"/>
  <c r="AJ1495" i="1" s="1"/>
  <c r="AP1495" i="1" s="1"/>
  <c r="AV1495" i="1" s="1"/>
  <c r="BF1495" i="1" s="1"/>
  <c r="BH1495" i="1" s="1"/>
  <c r="Q1575" i="1"/>
  <c r="AA1575" i="1"/>
  <c r="AR1575" i="1"/>
  <c r="AY1575" i="1"/>
  <c r="M1587" i="1"/>
  <c r="S1587" i="1" s="1"/>
  <c r="Y1587" i="1" s="1"/>
  <c r="AE1587" i="1" s="1"/>
  <c r="AI1587" i="1" s="1"/>
  <c r="AO1587" i="1" s="1"/>
  <c r="AU1587" i="1" s="1"/>
  <c r="BC1587" i="1" s="1"/>
  <c r="BE1587" i="1" s="1"/>
  <c r="H1605" i="1"/>
  <c r="O1605" i="1"/>
  <c r="V1605" i="1"/>
  <c r="AM1605" i="1"/>
  <c r="P1643" i="1"/>
  <c r="P1642" i="1" s="1"/>
  <c r="AG1643" i="1"/>
  <c r="AG1642" i="1" s="1"/>
  <c r="U1651" i="1"/>
  <c r="U1650" i="1" s="1"/>
  <c r="AB1651" i="1"/>
  <c r="AB1650" i="1" s="1"/>
  <c r="AS1651" i="1"/>
  <c r="AS1650" i="1" s="1"/>
  <c r="N1655" i="1"/>
  <c r="T1655" i="1" s="1"/>
  <c r="Z1655" i="1" s="1"/>
  <c r="AF1655" i="1" s="1"/>
  <c r="AJ1655" i="1" s="1"/>
  <c r="AP1655" i="1" s="1"/>
  <c r="AV1655" i="1" s="1"/>
  <c r="BF1655" i="1" s="1"/>
  <c r="BH1655" i="1" s="1"/>
  <c r="L103" i="1"/>
  <c r="L140" i="1"/>
  <c r="R140" i="1" s="1"/>
  <c r="X140" i="1" s="1"/>
  <c r="AD140" i="1" s="1"/>
  <c r="AH140" i="1" s="1"/>
  <c r="AN140" i="1" s="1"/>
  <c r="AT140" i="1" s="1"/>
  <c r="AZ140" i="1" s="1"/>
  <c r="BB140" i="1" s="1"/>
  <c r="L181" i="1"/>
  <c r="R181" i="1" s="1"/>
  <c r="X181" i="1" s="1"/>
  <c r="AD181" i="1" s="1"/>
  <c r="AH181" i="1" s="1"/>
  <c r="AN181" i="1" s="1"/>
  <c r="AT181" i="1" s="1"/>
  <c r="AZ181" i="1" s="1"/>
  <c r="BB181" i="1" s="1"/>
  <c r="AX195" i="1"/>
  <c r="AX194" i="1" s="1"/>
  <c r="L226" i="1"/>
  <c r="R226" i="1" s="1"/>
  <c r="X226" i="1" s="1"/>
  <c r="AD226" i="1" s="1"/>
  <c r="AH226" i="1" s="1"/>
  <c r="AN226" i="1" s="1"/>
  <c r="AT226" i="1" s="1"/>
  <c r="AZ226" i="1" s="1"/>
  <c r="BB226" i="1" s="1"/>
  <c r="Z232" i="1"/>
  <c r="AF232" i="1" s="1"/>
  <c r="AJ232" i="1" s="1"/>
  <c r="AP232" i="1" s="1"/>
  <c r="AV232" i="1" s="1"/>
  <c r="BF232" i="1" s="1"/>
  <c r="BH232" i="1" s="1"/>
  <c r="N245" i="1"/>
  <c r="T245" i="1" s="1"/>
  <c r="Z245" i="1" s="1"/>
  <c r="AF245" i="1" s="1"/>
  <c r="AJ245" i="1" s="1"/>
  <c r="AP245" i="1" s="1"/>
  <c r="AV245" i="1" s="1"/>
  <c r="BF245" i="1" s="1"/>
  <c r="BH245" i="1" s="1"/>
  <c r="L263" i="1"/>
  <c r="R263" i="1" s="1"/>
  <c r="X263" i="1" s="1"/>
  <c r="AD263" i="1" s="1"/>
  <c r="AH263" i="1" s="1"/>
  <c r="AN263" i="1" s="1"/>
  <c r="AT263" i="1" s="1"/>
  <c r="AZ263" i="1" s="1"/>
  <c r="BB263" i="1" s="1"/>
  <c r="M335" i="1"/>
  <c r="S335" i="1" s="1"/>
  <c r="Y335" i="1" s="1"/>
  <c r="AE335" i="1" s="1"/>
  <c r="AI335" i="1" s="1"/>
  <c r="AO335" i="1" s="1"/>
  <c r="AU335" i="1" s="1"/>
  <c r="BC335" i="1" s="1"/>
  <c r="BE335" i="1" s="1"/>
  <c r="L426" i="1"/>
  <c r="R426" i="1" s="1"/>
  <c r="X426" i="1" s="1"/>
  <c r="AD426" i="1" s="1"/>
  <c r="AH426" i="1" s="1"/>
  <c r="AN426" i="1" s="1"/>
  <c r="AT426" i="1" s="1"/>
  <c r="AZ426" i="1" s="1"/>
  <c r="BB426" i="1" s="1"/>
  <c r="P437" i="1"/>
  <c r="W437" i="1"/>
  <c r="AG437" i="1"/>
  <c r="AQ437" i="1"/>
  <c r="AX437" i="1"/>
  <c r="P450" i="1"/>
  <c r="P473" i="1"/>
  <c r="AK486" i="1"/>
  <c r="AW517" i="1"/>
  <c r="N536" i="1"/>
  <c r="T536" i="1" s="1"/>
  <c r="Z536" i="1" s="1"/>
  <c r="AF536" i="1" s="1"/>
  <c r="AJ536" i="1" s="1"/>
  <c r="AP536" i="1" s="1"/>
  <c r="AV536" i="1" s="1"/>
  <c r="BF536" i="1" s="1"/>
  <c r="BH536" i="1" s="1"/>
  <c r="BE577" i="1"/>
  <c r="AW680" i="1"/>
  <c r="AH855" i="1"/>
  <c r="AN855" i="1" s="1"/>
  <c r="AT855" i="1" s="1"/>
  <c r="AZ855" i="1" s="1"/>
  <c r="BB855" i="1" s="1"/>
  <c r="L863" i="1"/>
  <c r="R863" i="1" s="1"/>
  <c r="X863" i="1" s="1"/>
  <c r="AD863" i="1" s="1"/>
  <c r="AH863" i="1" s="1"/>
  <c r="AN863" i="1" s="1"/>
  <c r="AT863" i="1" s="1"/>
  <c r="AZ863" i="1" s="1"/>
  <c r="BB863" i="1" s="1"/>
  <c r="AD878" i="1"/>
  <c r="AH878" i="1" s="1"/>
  <c r="AN878" i="1" s="1"/>
  <c r="AT878" i="1" s="1"/>
  <c r="AZ878" i="1" s="1"/>
  <c r="BB878" i="1" s="1"/>
  <c r="Z893" i="1"/>
  <c r="M936" i="1"/>
  <c r="S936" i="1" s="1"/>
  <c r="Y936" i="1" s="1"/>
  <c r="AE936" i="1" s="1"/>
  <c r="AI936" i="1" s="1"/>
  <c r="AO936" i="1" s="1"/>
  <c r="AU936" i="1" s="1"/>
  <c r="BC936" i="1" s="1"/>
  <c r="BE936" i="1" s="1"/>
  <c r="N951" i="1"/>
  <c r="T951" i="1" s="1"/>
  <c r="Z951" i="1" s="1"/>
  <c r="AF951" i="1" s="1"/>
  <c r="AJ951" i="1" s="1"/>
  <c r="AP951" i="1" s="1"/>
  <c r="AV951" i="1" s="1"/>
  <c r="BF951" i="1" s="1"/>
  <c r="BH951" i="1" s="1"/>
  <c r="J1001" i="1"/>
  <c r="M1001" i="1" s="1"/>
  <c r="S1001" i="1" s="1"/>
  <c r="Y1001" i="1" s="1"/>
  <c r="AE1001" i="1" s="1"/>
  <c r="AI1001" i="1" s="1"/>
  <c r="AO1001" i="1" s="1"/>
  <c r="AU1001" i="1" s="1"/>
  <c r="BC1001" i="1" s="1"/>
  <c r="BE1001" i="1" s="1"/>
  <c r="AS1030" i="1"/>
  <c r="P1209" i="1"/>
  <c r="P1205" i="1" s="1"/>
  <c r="W1209" i="1"/>
  <c r="W1205" i="1" s="1"/>
  <c r="AG1209" i="1"/>
  <c r="AG1205" i="1" s="1"/>
  <c r="AQ1209" i="1"/>
  <c r="AQ1205" i="1" s="1"/>
  <c r="AW1326" i="1"/>
  <c r="AW1325" i="1" s="1"/>
  <c r="J1373" i="1"/>
  <c r="AK1450" i="1"/>
  <c r="Q1459" i="1"/>
  <c r="Q1458" i="1" s="1"/>
  <c r="AA1459" i="1"/>
  <c r="AA1458" i="1" s="1"/>
  <c r="AK1459" i="1"/>
  <c r="AK1458" i="1" s="1"/>
  <c r="AR1459" i="1"/>
  <c r="AR1458" i="1" s="1"/>
  <c r="AY1459" i="1"/>
  <c r="AY1458" i="1" s="1"/>
  <c r="AC1465" i="1"/>
  <c r="AC1464" i="1" s="1"/>
  <c r="L1470" i="1"/>
  <c r="R1470" i="1" s="1"/>
  <c r="X1470" i="1" s="1"/>
  <c r="AD1470" i="1" s="1"/>
  <c r="AH1470" i="1" s="1"/>
  <c r="AN1470" i="1" s="1"/>
  <c r="AT1470" i="1" s="1"/>
  <c r="AZ1470" i="1" s="1"/>
  <c r="BB1470" i="1" s="1"/>
  <c r="AG1529" i="1"/>
  <c r="H1586" i="1"/>
  <c r="I1605" i="1"/>
  <c r="Q1651" i="1"/>
  <c r="Q1650" i="1" s="1"/>
  <c r="BG1459" i="1"/>
  <c r="BG1458" i="1" s="1"/>
  <c r="AA1661" i="1"/>
  <c r="AA1660" i="1" s="1"/>
  <c r="AR1661" i="1"/>
  <c r="AR1660" i="1" s="1"/>
  <c r="AY1661" i="1"/>
  <c r="AY1660" i="1" s="1"/>
  <c r="N1664" i="1"/>
  <c r="T1664" i="1" s="1"/>
  <c r="Z1664" i="1" s="1"/>
  <c r="AF1664" i="1" s="1"/>
  <c r="AJ1664" i="1" s="1"/>
  <c r="AP1664" i="1" s="1"/>
  <c r="AV1664" i="1" s="1"/>
  <c r="BF1664" i="1" s="1"/>
  <c r="BH1664" i="1" s="1"/>
  <c r="BA1605" i="1"/>
  <c r="BA1643" i="1"/>
  <c r="BA1642" i="1" s="1"/>
  <c r="BD202" i="1"/>
  <c r="BD201" i="1" s="1"/>
  <c r="BD305" i="1"/>
  <c r="BD442" i="1"/>
  <c r="BD455" i="1"/>
  <c r="BD478" i="1"/>
  <c r="BG1209" i="1"/>
  <c r="BG1205" i="1" s="1"/>
  <c r="BA437" i="1"/>
  <c r="BG915" i="1"/>
  <c r="BG914" i="1" s="1"/>
  <c r="BG1315" i="1"/>
  <c r="BG1314" i="1" s="1"/>
  <c r="BG1575" i="1"/>
  <c r="Q1671" i="1"/>
  <c r="Q1670" i="1" s="1"/>
  <c r="Q1669" i="1" s="1"/>
  <c r="AK1671" i="1"/>
  <c r="AK1670" i="1" s="1"/>
  <c r="AK1669" i="1" s="1"/>
  <c r="AR1671" i="1"/>
  <c r="AR1670" i="1" s="1"/>
  <c r="AR1669" i="1" s="1"/>
  <c r="AY1671" i="1"/>
  <c r="AY1670" i="1" s="1"/>
  <c r="AY1669" i="1" s="1"/>
  <c r="BD172" i="1"/>
  <c r="BD450" i="1"/>
  <c r="BD449" i="1" s="1"/>
  <c r="BD1248" i="1"/>
  <c r="BD1260" i="1"/>
  <c r="BD1256" i="1" s="1"/>
  <c r="BD1459" i="1"/>
  <c r="BD1458" i="1" s="1"/>
  <c r="BD1480" i="1"/>
  <c r="BG300" i="1"/>
  <c r="BG473" i="1"/>
  <c r="L47" i="1"/>
  <c r="R47" i="1" s="1"/>
  <c r="X47" i="1" s="1"/>
  <c r="AD47" i="1" s="1"/>
  <c r="AH47" i="1" s="1"/>
  <c r="AN47" i="1" s="1"/>
  <c r="AT47" i="1" s="1"/>
  <c r="AZ47" i="1" s="1"/>
  <c r="BB47" i="1" s="1"/>
  <c r="J46" i="1"/>
  <c r="Q46" i="1"/>
  <c r="AA46" i="1"/>
  <c r="M49" i="1"/>
  <c r="S49" i="1" s="1"/>
  <c r="Y49" i="1" s="1"/>
  <c r="AE49" i="1" s="1"/>
  <c r="AI49" i="1" s="1"/>
  <c r="AO49" i="1" s="1"/>
  <c r="AU49" i="1" s="1"/>
  <c r="BC49" i="1" s="1"/>
  <c r="BE49" i="1" s="1"/>
  <c r="P51" i="1"/>
  <c r="N77" i="1"/>
  <c r="T77" i="1" s="1"/>
  <c r="Z77" i="1" s="1"/>
  <c r="AF77" i="1" s="1"/>
  <c r="AJ77" i="1" s="1"/>
  <c r="AP77" i="1" s="1"/>
  <c r="AV77" i="1" s="1"/>
  <c r="BF77" i="1" s="1"/>
  <c r="BH77" i="1" s="1"/>
  <c r="M104" i="1"/>
  <c r="S104" i="1" s="1"/>
  <c r="Y104" i="1" s="1"/>
  <c r="AE104" i="1" s="1"/>
  <c r="AI104" i="1" s="1"/>
  <c r="AO104" i="1" s="1"/>
  <c r="AU104" i="1" s="1"/>
  <c r="BC104" i="1" s="1"/>
  <c r="BE104" i="1" s="1"/>
  <c r="L167" i="1"/>
  <c r="R167" i="1" s="1"/>
  <c r="X167" i="1" s="1"/>
  <c r="AD167" i="1" s="1"/>
  <c r="AH167" i="1" s="1"/>
  <c r="AN167" i="1" s="1"/>
  <c r="AT167" i="1" s="1"/>
  <c r="AZ167" i="1" s="1"/>
  <c r="BB167" i="1" s="1"/>
  <c r="AW172" i="1"/>
  <c r="O203" i="1"/>
  <c r="R203" i="1" s="1"/>
  <c r="X203" i="1" s="1"/>
  <c r="AD203" i="1" s="1"/>
  <c r="AH203" i="1" s="1"/>
  <c r="AN203" i="1" s="1"/>
  <c r="AT203" i="1" s="1"/>
  <c r="AZ203" i="1" s="1"/>
  <c r="M222" i="1"/>
  <c r="S222" i="1" s="1"/>
  <c r="Y222" i="1" s="1"/>
  <c r="AE222" i="1" s="1"/>
  <c r="AI222" i="1" s="1"/>
  <c r="AO222" i="1" s="1"/>
  <c r="AU222" i="1" s="1"/>
  <c r="BC222" i="1" s="1"/>
  <c r="BE222" i="1" s="1"/>
  <c r="N225" i="1"/>
  <c r="T225" i="1" s="1"/>
  <c r="Z225" i="1" s="1"/>
  <c r="AF225" i="1" s="1"/>
  <c r="AJ225" i="1" s="1"/>
  <c r="AP225" i="1" s="1"/>
  <c r="AV225" i="1" s="1"/>
  <c r="BF225" i="1" s="1"/>
  <c r="BH225" i="1" s="1"/>
  <c r="S232" i="1"/>
  <c r="Y232" i="1" s="1"/>
  <c r="AE232" i="1" s="1"/>
  <c r="AI232" i="1" s="1"/>
  <c r="AO232" i="1" s="1"/>
  <c r="AU232" i="1" s="1"/>
  <c r="BC232" i="1" s="1"/>
  <c r="BE232" i="1" s="1"/>
  <c r="N251" i="1"/>
  <c r="T251" i="1" s="1"/>
  <c r="Z251" i="1" s="1"/>
  <c r="AF251" i="1" s="1"/>
  <c r="AJ251" i="1" s="1"/>
  <c r="AP251" i="1" s="1"/>
  <c r="AV251" i="1" s="1"/>
  <c r="BF251" i="1" s="1"/>
  <c r="BH251" i="1" s="1"/>
  <c r="AW248" i="1"/>
  <c r="AW240" i="1" s="1"/>
  <c r="V305" i="1"/>
  <c r="AG313" i="1"/>
  <c r="AG312" i="1" s="1"/>
  <c r="AX313" i="1"/>
  <c r="AX312" i="1" s="1"/>
  <c r="I330" i="1"/>
  <c r="P330" i="1"/>
  <c r="N333" i="1"/>
  <c r="T333" i="1" s="1"/>
  <c r="Z333" i="1" s="1"/>
  <c r="AF333" i="1" s="1"/>
  <c r="AJ333" i="1" s="1"/>
  <c r="AP333" i="1" s="1"/>
  <c r="AV333" i="1" s="1"/>
  <c r="BF333" i="1" s="1"/>
  <c r="BH333" i="1" s="1"/>
  <c r="M426" i="1"/>
  <c r="S426" i="1" s="1"/>
  <c r="Y426" i="1" s="1"/>
  <c r="AE426" i="1" s="1"/>
  <c r="AI426" i="1" s="1"/>
  <c r="AO426" i="1" s="1"/>
  <c r="AU426" i="1" s="1"/>
  <c r="BC426" i="1" s="1"/>
  <c r="BE426" i="1" s="1"/>
  <c r="O450" i="1"/>
  <c r="V450" i="1"/>
  <c r="AC450" i="1"/>
  <c r="AM450" i="1"/>
  <c r="AW450" i="1"/>
  <c r="L476" i="1"/>
  <c r="R476" i="1" s="1"/>
  <c r="X476" i="1" s="1"/>
  <c r="AD476" i="1" s="1"/>
  <c r="AH476" i="1" s="1"/>
  <c r="AN476" i="1" s="1"/>
  <c r="AT476" i="1" s="1"/>
  <c r="AZ476" i="1" s="1"/>
  <c r="BB476" i="1" s="1"/>
  <c r="Q473" i="1"/>
  <c r="AK473" i="1"/>
  <c r="AR473" i="1"/>
  <c r="AB486" i="1"/>
  <c r="AY522" i="1"/>
  <c r="AE549" i="1"/>
  <c r="AI549" i="1" s="1"/>
  <c r="AO549" i="1" s="1"/>
  <c r="AU549" i="1" s="1"/>
  <c r="BC549" i="1" s="1"/>
  <c r="BE549" i="1" s="1"/>
  <c r="P553" i="1"/>
  <c r="S553" i="1" s="1"/>
  <c r="Y553" i="1" s="1"/>
  <c r="AE553" i="1" s="1"/>
  <c r="AI553" i="1" s="1"/>
  <c r="AO553" i="1" s="1"/>
  <c r="AU553" i="1" s="1"/>
  <c r="BC553" i="1" s="1"/>
  <c r="BE553" i="1" s="1"/>
  <c r="S554" i="1"/>
  <c r="Y554" i="1" s="1"/>
  <c r="AM34" i="1"/>
  <c r="AW34" i="1"/>
  <c r="U183" i="1"/>
  <c r="AS183" i="1"/>
  <c r="U214" i="1"/>
  <c r="M263" i="1"/>
  <c r="S263" i="1" s="1"/>
  <c r="Y263" i="1" s="1"/>
  <c r="AE263" i="1" s="1"/>
  <c r="AI263" i="1" s="1"/>
  <c r="AO263" i="1" s="1"/>
  <c r="AU263" i="1" s="1"/>
  <c r="BC263" i="1" s="1"/>
  <c r="BE263" i="1" s="1"/>
  <c r="P300" i="1"/>
  <c r="AQ300" i="1"/>
  <c r="M316" i="1"/>
  <c r="S316" i="1" s="1"/>
  <c r="Y316" i="1" s="1"/>
  <c r="AE316" i="1" s="1"/>
  <c r="AI316" i="1" s="1"/>
  <c r="AO316" i="1" s="1"/>
  <c r="AU316" i="1" s="1"/>
  <c r="BC316" i="1" s="1"/>
  <c r="BE316" i="1" s="1"/>
  <c r="AC405" i="1"/>
  <c r="AF405" i="1" s="1"/>
  <c r="AJ405" i="1" s="1"/>
  <c r="AP405" i="1" s="1"/>
  <c r="AV405" i="1" s="1"/>
  <c r="BF405" i="1" s="1"/>
  <c r="BH405" i="1" s="1"/>
  <c r="P442" i="1"/>
  <c r="W442" i="1"/>
  <c r="AG442" i="1"/>
  <c r="AQ442" i="1"/>
  <c r="AX442" i="1"/>
  <c r="O473" i="1"/>
  <c r="V473" i="1"/>
  <c r="AC473" i="1"/>
  <c r="AM473" i="1"/>
  <c r="AW473" i="1"/>
  <c r="AL544" i="1"/>
  <c r="AL539" i="1" s="1"/>
  <c r="AW576" i="1"/>
  <c r="AZ576" i="1" s="1"/>
  <c r="BB576" i="1" s="1"/>
  <c r="AZ577" i="1"/>
  <c r="BB577" i="1" s="1"/>
  <c r="P46" i="1"/>
  <c r="P164" i="1"/>
  <c r="W164" i="1"/>
  <c r="AG164" i="1"/>
  <c r="AQ164" i="1"/>
  <c r="U172" i="1"/>
  <c r="I325" i="1"/>
  <c r="P325" i="1"/>
  <c r="P324" i="1" s="1"/>
  <c r="W325" i="1"/>
  <c r="AG325" i="1"/>
  <c r="AQ325" i="1"/>
  <c r="AX325" i="1"/>
  <c r="AC330" i="1"/>
  <c r="AW330" i="1"/>
  <c r="J442" i="1"/>
  <c r="L445" i="1"/>
  <c r="R445" i="1" s="1"/>
  <c r="X445" i="1" s="1"/>
  <c r="AD445" i="1" s="1"/>
  <c r="AH445" i="1" s="1"/>
  <c r="AN445" i="1" s="1"/>
  <c r="AT445" i="1" s="1"/>
  <c r="AZ445" i="1" s="1"/>
  <c r="BB445" i="1" s="1"/>
  <c r="Y1496" i="1"/>
  <c r="BA795" i="1"/>
  <c r="BA794" i="1" s="1"/>
  <c r="BD51" i="1"/>
  <c r="BD1671" i="1"/>
  <c r="BD1670" i="1" s="1"/>
  <c r="BD1669" i="1" s="1"/>
  <c r="BG1294" i="1"/>
  <c r="BG1293" i="1" s="1"/>
  <c r="L609" i="1"/>
  <c r="R609" i="1" s="1"/>
  <c r="X609" i="1" s="1"/>
  <c r="AD609" i="1" s="1"/>
  <c r="AH609" i="1" s="1"/>
  <c r="AN609" i="1" s="1"/>
  <c r="AT609" i="1" s="1"/>
  <c r="AZ609" i="1" s="1"/>
  <c r="BB609" i="1" s="1"/>
  <c r="I649" i="1"/>
  <c r="P649" i="1"/>
  <c r="AX649" i="1"/>
  <c r="M672" i="1"/>
  <c r="S672" i="1" s="1"/>
  <c r="Y672" i="1" s="1"/>
  <c r="AE672" i="1" s="1"/>
  <c r="AI672" i="1" s="1"/>
  <c r="AO672" i="1" s="1"/>
  <c r="AU672" i="1" s="1"/>
  <c r="BC672" i="1" s="1"/>
  <c r="BE672" i="1" s="1"/>
  <c r="N676" i="1"/>
  <c r="T676" i="1" s="1"/>
  <c r="Z676" i="1" s="1"/>
  <c r="AF676" i="1" s="1"/>
  <c r="AJ676" i="1" s="1"/>
  <c r="AP676" i="1" s="1"/>
  <c r="AV676" i="1" s="1"/>
  <c r="BF676" i="1" s="1"/>
  <c r="BH676" i="1" s="1"/>
  <c r="V671" i="1"/>
  <c r="AC671" i="1"/>
  <c r="AW671" i="1"/>
  <c r="F690" i="1"/>
  <c r="AY690" i="1"/>
  <c r="I726" i="1"/>
  <c r="P726" i="1"/>
  <c r="P718" i="1" s="1"/>
  <c r="S826" i="1"/>
  <c r="Y826" i="1" s="1"/>
  <c r="AE826" i="1" s="1"/>
  <c r="AI826" i="1" s="1"/>
  <c r="AO826" i="1" s="1"/>
  <c r="AU826" i="1" s="1"/>
  <c r="BC826" i="1" s="1"/>
  <c r="BE826" i="1" s="1"/>
  <c r="AB837" i="1"/>
  <c r="AB836" i="1" s="1"/>
  <c r="AL837" i="1"/>
  <c r="AL836" i="1" s="1"/>
  <c r="AS837" i="1"/>
  <c r="AS836" i="1" s="1"/>
  <c r="BI837" i="1"/>
  <c r="BI836" i="1" s="1"/>
  <c r="N850" i="1"/>
  <c r="T850" i="1" s="1"/>
  <c r="Z850" i="1" s="1"/>
  <c r="AF850" i="1" s="1"/>
  <c r="AJ850" i="1" s="1"/>
  <c r="AP850" i="1" s="1"/>
  <c r="AV850" i="1" s="1"/>
  <c r="BF850" i="1" s="1"/>
  <c r="BH850" i="1" s="1"/>
  <c r="Q887" i="1"/>
  <c r="T887" i="1" s="1"/>
  <c r="AB890" i="1"/>
  <c r="AE901" i="1"/>
  <c r="AI901" i="1" s="1"/>
  <c r="AO901" i="1" s="1"/>
  <c r="AU901" i="1" s="1"/>
  <c r="BC901" i="1" s="1"/>
  <c r="BE901" i="1" s="1"/>
  <c r="AY903" i="1"/>
  <c r="BF903" i="1" s="1"/>
  <c r="BH903" i="1" s="1"/>
  <c r="M916" i="1"/>
  <c r="L918" i="1"/>
  <c r="R918" i="1" s="1"/>
  <c r="X918" i="1" s="1"/>
  <c r="AD918" i="1" s="1"/>
  <c r="AH918" i="1" s="1"/>
  <c r="AN918" i="1" s="1"/>
  <c r="AT918" i="1" s="1"/>
  <c r="AZ918" i="1" s="1"/>
  <c r="BB918" i="1" s="1"/>
  <c r="M951" i="1"/>
  <c r="S951" i="1" s="1"/>
  <c r="Y951" i="1" s="1"/>
  <c r="AE951" i="1" s="1"/>
  <c r="AI951" i="1" s="1"/>
  <c r="AO951" i="1" s="1"/>
  <c r="AU951" i="1" s="1"/>
  <c r="BC951" i="1" s="1"/>
  <c r="BE951" i="1" s="1"/>
  <c r="L999" i="1"/>
  <c r="R999" i="1" s="1"/>
  <c r="X999" i="1" s="1"/>
  <c r="AD999" i="1" s="1"/>
  <c r="AH999" i="1" s="1"/>
  <c r="AN999" i="1" s="1"/>
  <c r="AT999" i="1" s="1"/>
  <c r="AZ999" i="1" s="1"/>
  <c r="BB999" i="1" s="1"/>
  <c r="P1108" i="1"/>
  <c r="N1254" i="1"/>
  <c r="T1254" i="1" s="1"/>
  <c r="Z1254" i="1" s="1"/>
  <c r="AF1254" i="1" s="1"/>
  <c r="AJ1254" i="1" s="1"/>
  <c r="AP1254" i="1" s="1"/>
  <c r="AV1254" i="1" s="1"/>
  <c r="BF1254" i="1" s="1"/>
  <c r="BH1254" i="1" s="1"/>
  <c r="L1270" i="1"/>
  <c r="R1270" i="1" s="1"/>
  <c r="X1270" i="1" s="1"/>
  <c r="AD1270" i="1" s="1"/>
  <c r="AH1270" i="1" s="1"/>
  <c r="AN1270" i="1" s="1"/>
  <c r="AT1270" i="1" s="1"/>
  <c r="AZ1270" i="1" s="1"/>
  <c r="BB1270" i="1" s="1"/>
  <c r="N1285" i="1"/>
  <c r="T1285" i="1" s="1"/>
  <c r="Z1285" i="1" s="1"/>
  <c r="AF1285" i="1" s="1"/>
  <c r="AJ1285" i="1" s="1"/>
  <c r="AP1285" i="1" s="1"/>
  <c r="AV1285" i="1" s="1"/>
  <c r="N1291" i="1"/>
  <c r="T1291" i="1" s="1"/>
  <c r="L1311" i="1"/>
  <c r="R1311" i="1" s="1"/>
  <c r="X1311" i="1" s="1"/>
  <c r="AD1311" i="1" s="1"/>
  <c r="AH1311" i="1" s="1"/>
  <c r="AN1311" i="1" s="1"/>
  <c r="AT1311" i="1" s="1"/>
  <c r="AZ1311" i="1" s="1"/>
  <c r="BB1311" i="1" s="1"/>
  <c r="L1352" i="1"/>
  <c r="R1352" i="1" s="1"/>
  <c r="X1352" i="1" s="1"/>
  <c r="AD1352" i="1" s="1"/>
  <c r="AH1352" i="1" s="1"/>
  <c r="AN1352" i="1" s="1"/>
  <c r="AT1352" i="1" s="1"/>
  <c r="AZ1352" i="1" s="1"/>
  <c r="BB1352" i="1" s="1"/>
  <c r="W1401" i="1"/>
  <c r="W1400" i="1" s="1"/>
  <c r="AG1401" i="1"/>
  <c r="AG1400" i="1" s="1"/>
  <c r="K1450" i="1"/>
  <c r="N1455" i="1"/>
  <c r="T1455" i="1" s="1"/>
  <c r="Z1455" i="1" s="1"/>
  <c r="AF1455" i="1" s="1"/>
  <c r="AJ1455" i="1" s="1"/>
  <c r="AP1455" i="1" s="1"/>
  <c r="AV1455" i="1" s="1"/>
  <c r="BF1455" i="1" s="1"/>
  <c r="BH1455" i="1" s="1"/>
  <c r="I1661" i="1"/>
  <c r="I1660" i="1" s="1"/>
  <c r="AG1661" i="1"/>
  <c r="AG1660" i="1" s="1"/>
  <c r="BA817" i="1"/>
  <c r="BA816" i="1" s="1"/>
  <c r="BD735" i="1"/>
  <c r="BG960" i="1"/>
  <c r="BG953" i="1" s="1"/>
  <c r="AW606" i="1"/>
  <c r="W762" i="1"/>
  <c r="AG762" i="1"/>
  <c r="AQ762" i="1"/>
  <c r="AX762" i="1"/>
  <c r="V775" i="1"/>
  <c r="V774" i="1" s="1"/>
  <c r="AQ787" i="1"/>
  <c r="AQ786" i="1" s="1"/>
  <c r="AB921" i="1"/>
  <c r="AE921" i="1" s="1"/>
  <c r="AI921" i="1" s="1"/>
  <c r="AO921" i="1" s="1"/>
  <c r="L955" i="1"/>
  <c r="R955" i="1" s="1"/>
  <c r="X955" i="1" s="1"/>
  <c r="AD955" i="1" s="1"/>
  <c r="AH955" i="1" s="1"/>
  <c r="AN955" i="1" s="1"/>
  <c r="AT955" i="1" s="1"/>
  <c r="AZ955" i="1" s="1"/>
  <c r="BB955" i="1" s="1"/>
  <c r="N1164" i="1"/>
  <c r="T1164" i="1" s="1"/>
  <c r="Z1164" i="1" s="1"/>
  <c r="AE1263" i="1"/>
  <c r="AI1263" i="1" s="1"/>
  <c r="AO1263" i="1" s="1"/>
  <c r="AU1263" i="1" s="1"/>
  <c r="BC1263" i="1" s="1"/>
  <c r="BE1263" i="1" s="1"/>
  <c r="U1340" i="1"/>
  <c r="U1339" i="1" s="1"/>
  <c r="BI1340" i="1"/>
  <c r="BI1339" i="1" s="1"/>
  <c r="U1351" i="1"/>
  <c r="AX1373" i="1"/>
  <c r="AA1391" i="1"/>
  <c r="AA1390" i="1" s="1"/>
  <c r="AA1389" i="1" s="1"/>
  <c r="AY1391" i="1"/>
  <c r="Q1401" i="1"/>
  <c r="Q1400" i="1" s="1"/>
  <c r="AB1401" i="1"/>
  <c r="AB1400" i="1" s="1"/>
  <c r="F1630" i="1"/>
  <c r="F1629" i="1" s="1"/>
  <c r="BG366" i="1"/>
  <c r="AX576" i="1"/>
  <c r="G572" i="1"/>
  <c r="G571" i="1" s="1"/>
  <c r="K572" i="1"/>
  <c r="K571" i="1" s="1"/>
  <c r="AB649" i="1"/>
  <c r="M674" i="1"/>
  <c r="S674" i="1" s="1"/>
  <c r="Y674" i="1" s="1"/>
  <c r="AE674" i="1" s="1"/>
  <c r="AI674" i="1" s="1"/>
  <c r="AO674" i="1" s="1"/>
  <c r="AU674" i="1" s="1"/>
  <c r="BC674" i="1" s="1"/>
  <c r="BE674" i="1" s="1"/>
  <c r="L683" i="1"/>
  <c r="R683" i="1" s="1"/>
  <c r="X683" i="1" s="1"/>
  <c r="AD683" i="1" s="1"/>
  <c r="AH683" i="1" s="1"/>
  <c r="AN683" i="1" s="1"/>
  <c r="AT683" i="1" s="1"/>
  <c r="AZ683" i="1" s="1"/>
  <c r="BB683" i="1" s="1"/>
  <c r="Q680" i="1"/>
  <c r="Q726" i="1"/>
  <c r="AR726" i="1"/>
  <c r="AR718" i="1" s="1"/>
  <c r="P757" i="1"/>
  <c r="AQ757" i="1"/>
  <c r="I915" i="1"/>
  <c r="I914" i="1" s="1"/>
  <c r="P915" i="1"/>
  <c r="P914" i="1" s="1"/>
  <c r="W915" i="1"/>
  <c r="W914" i="1" s="1"/>
  <c r="AG915" i="1"/>
  <c r="AG914" i="1" s="1"/>
  <c r="AQ915" i="1"/>
  <c r="AQ914" i="1" s="1"/>
  <c r="H1351" i="1"/>
  <c r="O1351" i="1"/>
  <c r="V1351" i="1"/>
  <c r="AC1351" i="1"/>
  <c r="AM1351" i="1"/>
  <c r="AM1350" i="1" s="1"/>
  <c r="AW1351" i="1"/>
  <c r="V1391" i="1"/>
  <c r="V1390" i="1" s="1"/>
  <c r="V1389" i="1" s="1"/>
  <c r="F1416" i="1"/>
  <c r="AA1416" i="1"/>
  <c r="AA1409" i="1" s="1"/>
  <c r="AA1399" i="1" s="1"/>
  <c r="AY1416" i="1"/>
  <c r="AY1409" i="1" s="1"/>
  <c r="X1455" i="1"/>
  <c r="AD1455" i="1" s="1"/>
  <c r="AH1455" i="1" s="1"/>
  <c r="AN1455" i="1" s="1"/>
  <c r="AT1455" i="1" s="1"/>
  <c r="AZ1455" i="1" s="1"/>
  <c r="BB1455" i="1" s="1"/>
  <c r="AC1459" i="1"/>
  <c r="AC1458" i="1" s="1"/>
  <c r="Q1605" i="1"/>
  <c r="AK1605" i="1"/>
  <c r="AR1605" i="1"/>
  <c r="BA890" i="1"/>
  <c r="J343" i="1"/>
  <c r="M343" i="1" s="1"/>
  <c r="S343" i="1" s="1"/>
  <c r="Y343" i="1" s="1"/>
  <c r="AE343" i="1" s="1"/>
  <c r="AI343" i="1" s="1"/>
  <c r="AO343" i="1" s="1"/>
  <c r="AU343" i="1" s="1"/>
  <c r="BC343" i="1" s="1"/>
  <c r="BE343" i="1" s="1"/>
  <c r="M344" i="1"/>
  <c r="S344" i="1" s="1"/>
  <c r="Y344" i="1" s="1"/>
  <c r="AE344" i="1" s="1"/>
  <c r="AI344" i="1" s="1"/>
  <c r="AO344" i="1" s="1"/>
  <c r="AU344" i="1" s="1"/>
  <c r="BC344" i="1" s="1"/>
  <c r="BE344" i="1" s="1"/>
  <c r="L31" i="1"/>
  <c r="R31" i="1" s="1"/>
  <c r="X31" i="1" s="1"/>
  <c r="AD31" i="1" s="1"/>
  <c r="AH31" i="1" s="1"/>
  <c r="AN31" i="1" s="1"/>
  <c r="AT31" i="1" s="1"/>
  <c r="AZ31" i="1" s="1"/>
  <c r="BB31" i="1" s="1"/>
  <c r="L32" i="1"/>
  <c r="R32" i="1" s="1"/>
  <c r="X32" i="1" s="1"/>
  <c r="AD32" i="1" s="1"/>
  <c r="AH32" i="1" s="1"/>
  <c r="AN32" i="1" s="1"/>
  <c r="AT32" i="1" s="1"/>
  <c r="AZ32" i="1" s="1"/>
  <c r="BB32" i="1" s="1"/>
  <c r="AB34" i="1"/>
  <c r="N39" i="1"/>
  <c r="T39" i="1" s="1"/>
  <c r="Z39" i="1" s="1"/>
  <c r="AF39" i="1" s="1"/>
  <c r="AJ39" i="1" s="1"/>
  <c r="AP39" i="1" s="1"/>
  <c r="AV39" i="1" s="1"/>
  <c r="BF39" i="1" s="1"/>
  <c r="BH39" i="1" s="1"/>
  <c r="H46" i="1"/>
  <c r="O46" i="1"/>
  <c r="AC46" i="1"/>
  <c r="Q51" i="1"/>
  <c r="AA51" i="1"/>
  <c r="AK51" i="1"/>
  <c r="AR51" i="1"/>
  <c r="AY51" i="1"/>
  <c r="L66" i="1"/>
  <c r="R66" i="1" s="1"/>
  <c r="X66" i="1" s="1"/>
  <c r="AD66" i="1" s="1"/>
  <c r="AH66" i="1" s="1"/>
  <c r="AN66" i="1" s="1"/>
  <c r="AT66" i="1" s="1"/>
  <c r="AZ66" i="1" s="1"/>
  <c r="BB66" i="1" s="1"/>
  <c r="L69" i="1"/>
  <c r="R69" i="1" s="1"/>
  <c r="X69" i="1" s="1"/>
  <c r="AD69" i="1" s="1"/>
  <c r="AH69" i="1" s="1"/>
  <c r="AN69" i="1" s="1"/>
  <c r="AT69" i="1" s="1"/>
  <c r="AZ69" i="1" s="1"/>
  <c r="BB69" i="1" s="1"/>
  <c r="N71" i="1"/>
  <c r="T71" i="1" s="1"/>
  <c r="Z71" i="1" s="1"/>
  <c r="AF71" i="1" s="1"/>
  <c r="AJ71" i="1" s="1"/>
  <c r="AP71" i="1" s="1"/>
  <c r="AV71" i="1" s="1"/>
  <c r="BF71" i="1" s="1"/>
  <c r="BH71" i="1" s="1"/>
  <c r="M78" i="1"/>
  <c r="S78" i="1" s="1"/>
  <c r="Y78" i="1" s="1"/>
  <c r="AE78" i="1" s="1"/>
  <c r="AI78" i="1" s="1"/>
  <c r="AO78" i="1" s="1"/>
  <c r="AU78" i="1" s="1"/>
  <c r="BC78" i="1" s="1"/>
  <c r="BE78" i="1" s="1"/>
  <c r="N119" i="1"/>
  <c r="T119" i="1" s="1"/>
  <c r="Z119" i="1" s="1"/>
  <c r="AF119" i="1" s="1"/>
  <c r="AJ119" i="1" s="1"/>
  <c r="AP119" i="1" s="1"/>
  <c r="AV119" i="1" s="1"/>
  <c r="BF119" i="1" s="1"/>
  <c r="BH119" i="1" s="1"/>
  <c r="N162" i="1"/>
  <c r="T162" i="1" s="1"/>
  <c r="Z162" i="1" s="1"/>
  <c r="AF162" i="1" s="1"/>
  <c r="AJ162" i="1" s="1"/>
  <c r="AP162" i="1" s="1"/>
  <c r="AV162" i="1" s="1"/>
  <c r="BF162" i="1" s="1"/>
  <c r="BH162" i="1" s="1"/>
  <c r="M167" i="1"/>
  <c r="S167" i="1" s="1"/>
  <c r="Y167" i="1" s="1"/>
  <c r="AE167" i="1" s="1"/>
  <c r="AI167" i="1" s="1"/>
  <c r="AO167" i="1" s="1"/>
  <c r="AU167" i="1" s="1"/>
  <c r="BC167" i="1" s="1"/>
  <c r="BE167" i="1" s="1"/>
  <c r="K164" i="1"/>
  <c r="AL164" i="1"/>
  <c r="I172" i="1"/>
  <c r="P172" i="1"/>
  <c r="W172" i="1"/>
  <c r="AG172" i="1"/>
  <c r="AQ172" i="1"/>
  <c r="AX172" i="1"/>
  <c r="Q172" i="1"/>
  <c r="AK172" i="1"/>
  <c r="AC214" i="1"/>
  <c r="AK214" i="1"/>
  <c r="AK210" i="1" s="1"/>
  <c r="AA240" i="1"/>
  <c r="AR240" i="1"/>
  <c r="H248" i="1"/>
  <c r="N248" i="1" s="1"/>
  <c r="T248" i="1" s="1"/>
  <c r="Z248" i="1" s="1"/>
  <c r="AF248" i="1" s="1"/>
  <c r="AJ248" i="1" s="1"/>
  <c r="AP248" i="1" s="1"/>
  <c r="AV248" i="1" s="1"/>
  <c r="I305" i="1"/>
  <c r="P305" i="1"/>
  <c r="W305" i="1"/>
  <c r="AG305" i="1"/>
  <c r="AQ305" i="1"/>
  <c r="AX305" i="1"/>
  <c r="AY450" i="1"/>
  <c r="M568" i="1"/>
  <c r="AY616" i="1"/>
  <c r="I787" i="1"/>
  <c r="I786" i="1" s="1"/>
  <c r="P787" i="1"/>
  <c r="P786" i="1" s="1"/>
  <c r="M97" i="1"/>
  <c r="S97" i="1" s="1"/>
  <c r="Y97" i="1" s="1"/>
  <c r="AE97" i="1" s="1"/>
  <c r="AI97" i="1" s="1"/>
  <c r="AO97" i="1" s="1"/>
  <c r="AU97" i="1" s="1"/>
  <c r="BC97" i="1" s="1"/>
  <c r="BE97" i="1" s="1"/>
  <c r="J321" i="1"/>
  <c r="M321" i="1" s="1"/>
  <c r="S321" i="1" s="1"/>
  <c r="Y321" i="1" s="1"/>
  <c r="AE321" i="1" s="1"/>
  <c r="AI321" i="1" s="1"/>
  <c r="AO321" i="1" s="1"/>
  <c r="AU321" i="1" s="1"/>
  <c r="BC321" i="1" s="1"/>
  <c r="BE321" i="1" s="1"/>
  <c r="M322" i="1"/>
  <c r="S322" i="1" s="1"/>
  <c r="Y322" i="1" s="1"/>
  <c r="AE322" i="1" s="1"/>
  <c r="AI322" i="1" s="1"/>
  <c r="AO322" i="1" s="1"/>
  <c r="AU322" i="1" s="1"/>
  <c r="BC322" i="1" s="1"/>
  <c r="BE322" i="1" s="1"/>
  <c r="T898" i="1"/>
  <c r="Z898" i="1" s="1"/>
  <c r="AF898" i="1" s="1"/>
  <c r="AJ898" i="1" s="1"/>
  <c r="AP898" i="1" s="1"/>
  <c r="AV898" i="1" s="1"/>
  <c r="BF898" i="1" s="1"/>
  <c r="BH898" i="1" s="1"/>
  <c r="Q895" i="1"/>
  <c r="T895" i="1" s="1"/>
  <c r="AW903" i="1"/>
  <c r="AZ903" i="1" s="1"/>
  <c r="BB903" i="1" s="1"/>
  <c r="AZ904" i="1"/>
  <c r="BB904" i="1" s="1"/>
  <c r="L39" i="1"/>
  <c r="R39" i="1" s="1"/>
  <c r="X39" i="1" s="1"/>
  <c r="AD39" i="1" s="1"/>
  <c r="AH39" i="1" s="1"/>
  <c r="AN39" i="1" s="1"/>
  <c r="AT39" i="1" s="1"/>
  <c r="AZ39" i="1" s="1"/>
  <c r="BB39" i="1" s="1"/>
  <c r="I46" i="1"/>
  <c r="L49" i="1"/>
  <c r="R49" i="1" s="1"/>
  <c r="X49" i="1" s="1"/>
  <c r="AD49" i="1" s="1"/>
  <c r="AH49" i="1" s="1"/>
  <c r="AN49" i="1" s="1"/>
  <c r="AT49" i="1" s="1"/>
  <c r="AZ49" i="1" s="1"/>
  <c r="BB49" i="1" s="1"/>
  <c r="AS51" i="1"/>
  <c r="M59" i="1"/>
  <c r="S59" i="1" s="1"/>
  <c r="Y59" i="1" s="1"/>
  <c r="AE59" i="1" s="1"/>
  <c r="AI59" i="1" s="1"/>
  <c r="AO59" i="1" s="1"/>
  <c r="AU59" i="1" s="1"/>
  <c r="BC59" i="1" s="1"/>
  <c r="BE59" i="1" s="1"/>
  <c r="L81" i="1"/>
  <c r="R81" i="1" s="1"/>
  <c r="X81" i="1" s="1"/>
  <c r="AD81" i="1" s="1"/>
  <c r="AH81" i="1" s="1"/>
  <c r="AN81" i="1" s="1"/>
  <c r="AT81" i="1" s="1"/>
  <c r="AZ81" i="1" s="1"/>
  <c r="BB81" i="1" s="1"/>
  <c r="N83" i="1"/>
  <c r="T83" i="1" s="1"/>
  <c r="Z83" i="1" s="1"/>
  <c r="AF83" i="1" s="1"/>
  <c r="AJ83" i="1" s="1"/>
  <c r="AP83" i="1" s="1"/>
  <c r="AV83" i="1" s="1"/>
  <c r="BF83" i="1" s="1"/>
  <c r="BH83" i="1" s="1"/>
  <c r="N101" i="1"/>
  <c r="T101" i="1" s="1"/>
  <c r="Z101" i="1" s="1"/>
  <c r="AF101" i="1" s="1"/>
  <c r="AJ101" i="1" s="1"/>
  <c r="AP101" i="1" s="1"/>
  <c r="AV101" i="1" s="1"/>
  <c r="BF101" i="1" s="1"/>
  <c r="BH101" i="1" s="1"/>
  <c r="N125" i="1"/>
  <c r="T125" i="1" s="1"/>
  <c r="Z125" i="1" s="1"/>
  <c r="AF125" i="1" s="1"/>
  <c r="AJ125" i="1" s="1"/>
  <c r="AP125" i="1" s="1"/>
  <c r="AV125" i="1" s="1"/>
  <c r="BF125" i="1" s="1"/>
  <c r="BH125" i="1" s="1"/>
  <c r="Z131" i="1"/>
  <c r="AF131" i="1" s="1"/>
  <c r="AJ131" i="1" s="1"/>
  <c r="AP131" i="1" s="1"/>
  <c r="AV131" i="1" s="1"/>
  <c r="BF131" i="1" s="1"/>
  <c r="BH131" i="1" s="1"/>
  <c r="Y134" i="1"/>
  <c r="AE134" i="1" s="1"/>
  <c r="AI134" i="1" s="1"/>
  <c r="AO134" i="1" s="1"/>
  <c r="AU134" i="1" s="1"/>
  <c r="BC134" i="1" s="1"/>
  <c r="BE134" i="1" s="1"/>
  <c r="P195" i="1"/>
  <c r="P194" i="1" s="1"/>
  <c r="W195" i="1"/>
  <c r="W194" i="1" s="1"/>
  <c r="AG195" i="1"/>
  <c r="AG194" i="1" s="1"/>
  <c r="AQ195" i="1"/>
  <c r="AQ194" i="1" s="1"/>
  <c r="AD204" i="1"/>
  <c r="AH204" i="1" s="1"/>
  <c r="AN204" i="1" s="1"/>
  <c r="AT204" i="1" s="1"/>
  <c r="AZ204" i="1" s="1"/>
  <c r="N235" i="1"/>
  <c r="T235" i="1" s="1"/>
  <c r="Z235" i="1" s="1"/>
  <c r="AF235" i="1" s="1"/>
  <c r="AJ235" i="1" s="1"/>
  <c r="AP235" i="1" s="1"/>
  <c r="AV235" i="1" s="1"/>
  <c r="BF235" i="1" s="1"/>
  <c r="BH235" i="1" s="1"/>
  <c r="P258" i="1"/>
  <c r="P254" i="1" s="1"/>
  <c r="AG258" i="1"/>
  <c r="AG254" i="1" s="1"/>
  <c r="AQ258" i="1"/>
  <c r="AX258" i="1"/>
  <c r="AX254" i="1" s="1"/>
  <c r="N261" i="1"/>
  <c r="T261" i="1" s="1"/>
  <c r="Z261" i="1" s="1"/>
  <c r="AF261" i="1" s="1"/>
  <c r="AJ261" i="1" s="1"/>
  <c r="AP261" i="1" s="1"/>
  <c r="AV261" i="1" s="1"/>
  <c r="BF261" i="1" s="1"/>
  <c r="BH261" i="1" s="1"/>
  <c r="O258" i="1"/>
  <c r="O254" i="1" s="1"/>
  <c r="AM258" i="1"/>
  <c r="AM254" i="1" s="1"/>
  <c r="J300" i="1"/>
  <c r="Q300" i="1"/>
  <c r="AA300" i="1"/>
  <c r="AK300" i="1"/>
  <c r="AR300" i="1"/>
  <c r="AY300" i="1"/>
  <c r="AY299" i="1" s="1"/>
  <c r="L303" i="1"/>
  <c r="R303" i="1" s="1"/>
  <c r="X303" i="1" s="1"/>
  <c r="AD303" i="1" s="1"/>
  <c r="AH303" i="1" s="1"/>
  <c r="AN303" i="1" s="1"/>
  <c r="AT303" i="1" s="1"/>
  <c r="AZ303" i="1" s="1"/>
  <c r="BB303" i="1" s="1"/>
  <c r="L308" i="1"/>
  <c r="R308" i="1" s="1"/>
  <c r="X308" i="1" s="1"/>
  <c r="AD308" i="1" s="1"/>
  <c r="AH308" i="1" s="1"/>
  <c r="AN308" i="1" s="1"/>
  <c r="AT308" i="1" s="1"/>
  <c r="AZ308" i="1" s="1"/>
  <c r="BB308" i="1" s="1"/>
  <c r="AB300" i="1"/>
  <c r="BI300" i="1"/>
  <c r="M308" i="1"/>
  <c r="S308" i="1" s="1"/>
  <c r="Y308" i="1" s="1"/>
  <c r="AE308" i="1" s="1"/>
  <c r="AI308" i="1" s="1"/>
  <c r="AO308" i="1" s="1"/>
  <c r="AU308" i="1" s="1"/>
  <c r="BC308" i="1" s="1"/>
  <c r="BE308" i="1" s="1"/>
  <c r="AA325" i="1"/>
  <c r="AY325" i="1"/>
  <c r="S349" i="1"/>
  <c r="Y349" i="1" s="1"/>
  <c r="AE349" i="1" s="1"/>
  <c r="AI349" i="1" s="1"/>
  <c r="AO349" i="1" s="1"/>
  <c r="AU349" i="1" s="1"/>
  <c r="BC349" i="1" s="1"/>
  <c r="BE349" i="1" s="1"/>
  <c r="P357" i="1"/>
  <c r="S357" i="1" s="1"/>
  <c r="Y357" i="1" s="1"/>
  <c r="AE357" i="1" s="1"/>
  <c r="AI357" i="1" s="1"/>
  <c r="AO357" i="1" s="1"/>
  <c r="AU357" i="1" s="1"/>
  <c r="BC357" i="1" s="1"/>
  <c r="BE357" i="1" s="1"/>
  <c r="AB361" i="1"/>
  <c r="M363" i="1"/>
  <c r="S363" i="1" s="1"/>
  <c r="Y363" i="1" s="1"/>
  <c r="AE363" i="1" s="1"/>
  <c r="AI363" i="1" s="1"/>
  <c r="AO363" i="1" s="1"/>
  <c r="AU363" i="1" s="1"/>
  <c r="BC363" i="1" s="1"/>
  <c r="BE363" i="1" s="1"/>
  <c r="L381" i="1"/>
  <c r="R381" i="1" s="1"/>
  <c r="X381" i="1" s="1"/>
  <c r="AD381" i="1" s="1"/>
  <c r="AH381" i="1" s="1"/>
  <c r="AN381" i="1" s="1"/>
  <c r="AT381" i="1" s="1"/>
  <c r="AZ381" i="1" s="1"/>
  <c r="M392" i="1"/>
  <c r="S392" i="1" s="1"/>
  <c r="Y392" i="1" s="1"/>
  <c r="AE392" i="1" s="1"/>
  <c r="AI392" i="1" s="1"/>
  <c r="AO392" i="1" s="1"/>
  <c r="AU392" i="1" s="1"/>
  <c r="BC392" i="1" s="1"/>
  <c r="BE392" i="1" s="1"/>
  <c r="K391" i="1"/>
  <c r="K384" i="1" s="1"/>
  <c r="AL391" i="1"/>
  <c r="AL384" i="1" s="1"/>
  <c r="N397" i="1"/>
  <c r="T397" i="1" s="1"/>
  <c r="Z397" i="1" s="1"/>
  <c r="AF397" i="1" s="1"/>
  <c r="AJ397" i="1" s="1"/>
  <c r="AP397" i="1" s="1"/>
  <c r="AV397" i="1" s="1"/>
  <c r="BF397" i="1" s="1"/>
  <c r="BH397" i="1" s="1"/>
  <c r="N402" i="1"/>
  <c r="T402" i="1" s="1"/>
  <c r="Z402" i="1" s="1"/>
  <c r="AF402" i="1" s="1"/>
  <c r="AJ402" i="1" s="1"/>
  <c r="AP402" i="1" s="1"/>
  <c r="AV402" i="1" s="1"/>
  <c r="BF402" i="1" s="1"/>
  <c r="BH402" i="1" s="1"/>
  <c r="AU406" i="1"/>
  <c r="BC406" i="1" s="1"/>
  <c r="BE406" i="1" s="1"/>
  <c r="V417" i="1"/>
  <c r="M430" i="1"/>
  <c r="S430" i="1" s="1"/>
  <c r="Y430" i="1" s="1"/>
  <c r="AE430" i="1" s="1"/>
  <c r="AI430" i="1" s="1"/>
  <c r="AO430" i="1" s="1"/>
  <c r="AU430" i="1" s="1"/>
  <c r="BC430" i="1" s="1"/>
  <c r="BE430" i="1" s="1"/>
  <c r="AS442" i="1"/>
  <c r="O455" i="1"/>
  <c r="U486" i="1"/>
  <c r="AS486" i="1"/>
  <c r="AB517" i="1"/>
  <c r="L520" i="1"/>
  <c r="R520" i="1" s="1"/>
  <c r="X520" i="1" s="1"/>
  <c r="AD520" i="1" s="1"/>
  <c r="AH520" i="1" s="1"/>
  <c r="AN520" i="1" s="1"/>
  <c r="AT520" i="1" s="1"/>
  <c r="AZ520" i="1" s="1"/>
  <c r="BB520" i="1" s="1"/>
  <c r="AK517" i="1"/>
  <c r="K533" i="1"/>
  <c r="AB533" i="1"/>
  <c r="I533" i="1"/>
  <c r="P533" i="1"/>
  <c r="AG533" i="1"/>
  <c r="AQ533" i="1"/>
  <c r="AA545" i="1"/>
  <c r="AD545" i="1" s="1"/>
  <c r="AH545" i="1" s="1"/>
  <c r="AN545" i="1" s="1"/>
  <c r="AT545" i="1" s="1"/>
  <c r="AZ545" i="1" s="1"/>
  <c r="AC548" i="1"/>
  <c r="AF548" i="1" s="1"/>
  <c r="AJ548" i="1" s="1"/>
  <c r="AP548" i="1" s="1"/>
  <c r="AV548" i="1" s="1"/>
  <c r="AW572" i="1"/>
  <c r="AW571" i="1" s="1"/>
  <c r="M594" i="1"/>
  <c r="S594" i="1" s="1"/>
  <c r="Y594" i="1" s="1"/>
  <c r="AE594" i="1" s="1"/>
  <c r="AI594" i="1" s="1"/>
  <c r="AO594" i="1" s="1"/>
  <c r="AU594" i="1" s="1"/>
  <c r="BC594" i="1" s="1"/>
  <c r="BE594" i="1" s="1"/>
  <c r="N633" i="1"/>
  <c r="T633" i="1" s="1"/>
  <c r="Z633" i="1" s="1"/>
  <c r="AF633" i="1" s="1"/>
  <c r="AJ633" i="1" s="1"/>
  <c r="AP633" i="1" s="1"/>
  <c r="AV633" i="1" s="1"/>
  <c r="BF633" i="1" s="1"/>
  <c r="BH633" i="1" s="1"/>
  <c r="AC632" i="1"/>
  <c r="M635" i="1"/>
  <c r="S635" i="1" s="1"/>
  <c r="Y635" i="1" s="1"/>
  <c r="AE635" i="1" s="1"/>
  <c r="AI635" i="1" s="1"/>
  <c r="AO635" i="1" s="1"/>
  <c r="AU635" i="1" s="1"/>
  <c r="BC635" i="1" s="1"/>
  <c r="BE635" i="1" s="1"/>
  <c r="K632" i="1"/>
  <c r="U632" i="1"/>
  <c r="AL632" i="1"/>
  <c r="AS632" i="1"/>
  <c r="L637" i="1"/>
  <c r="R637" i="1" s="1"/>
  <c r="X637" i="1" s="1"/>
  <c r="AD637" i="1" s="1"/>
  <c r="AH637" i="1" s="1"/>
  <c r="AN637" i="1" s="1"/>
  <c r="AT637" i="1" s="1"/>
  <c r="AZ637" i="1" s="1"/>
  <c r="BB637" i="1" s="1"/>
  <c r="J632" i="1"/>
  <c r="AK632" i="1"/>
  <c r="AR632" i="1"/>
  <c r="L640" i="1"/>
  <c r="R640" i="1" s="1"/>
  <c r="X640" i="1" s="1"/>
  <c r="AD640" i="1" s="1"/>
  <c r="AH640" i="1" s="1"/>
  <c r="AN640" i="1" s="1"/>
  <c r="AT640" i="1" s="1"/>
  <c r="AZ640" i="1" s="1"/>
  <c r="BB640" i="1" s="1"/>
  <c r="AQ680" i="1"/>
  <c r="U690" i="1"/>
  <c r="AB690" i="1"/>
  <c r="AB689" i="1" s="1"/>
  <c r="AL690" i="1"/>
  <c r="AS690" i="1"/>
  <c r="BI690" i="1"/>
  <c r="J701" i="1"/>
  <c r="AL722" i="1"/>
  <c r="L754" i="1"/>
  <c r="R754" i="1" s="1"/>
  <c r="X754" i="1" s="1"/>
  <c r="AD754" i="1" s="1"/>
  <c r="AH754" i="1" s="1"/>
  <c r="AN754" i="1" s="1"/>
  <c r="AT754" i="1" s="1"/>
  <c r="AZ754" i="1" s="1"/>
  <c r="BB754" i="1" s="1"/>
  <c r="F757" i="1"/>
  <c r="Q757" i="1"/>
  <c r="AA757" i="1"/>
  <c r="AK757" i="1"/>
  <c r="AR757" i="1"/>
  <c r="AY757" i="1"/>
  <c r="I757" i="1"/>
  <c r="W757" i="1"/>
  <c r="AX757" i="1"/>
  <c r="J787" i="1"/>
  <c r="J786" i="1" s="1"/>
  <c r="Q787" i="1"/>
  <c r="Q786" i="1" s="1"/>
  <c r="AA787" i="1"/>
  <c r="AA786" i="1" s="1"/>
  <c r="AK787" i="1"/>
  <c r="AK786" i="1" s="1"/>
  <c r="AR787" i="1"/>
  <c r="AR786" i="1" s="1"/>
  <c r="AY787" i="1"/>
  <c r="AY786" i="1" s="1"/>
  <c r="L818" i="1"/>
  <c r="R818" i="1" s="1"/>
  <c r="X818" i="1" s="1"/>
  <c r="AD818" i="1" s="1"/>
  <c r="AH818" i="1" s="1"/>
  <c r="AN818" i="1" s="1"/>
  <c r="AT818" i="1" s="1"/>
  <c r="AZ818" i="1" s="1"/>
  <c r="BB818" i="1" s="1"/>
  <c r="Q817" i="1"/>
  <c r="Q816" i="1" s="1"/>
  <c r="AA817" i="1"/>
  <c r="AA816" i="1" s="1"/>
  <c r="AK817" i="1"/>
  <c r="AK816" i="1" s="1"/>
  <c r="AY817" i="1"/>
  <c r="AY816" i="1" s="1"/>
  <c r="R826" i="1"/>
  <c r="X826" i="1" s="1"/>
  <c r="AD826" i="1" s="1"/>
  <c r="AH826" i="1" s="1"/>
  <c r="AN826" i="1" s="1"/>
  <c r="AT826" i="1" s="1"/>
  <c r="AZ826" i="1" s="1"/>
  <c r="BB826" i="1" s="1"/>
  <c r="L1002" i="1"/>
  <c r="R1002" i="1" s="1"/>
  <c r="X1002" i="1" s="1"/>
  <c r="AD1002" i="1" s="1"/>
  <c r="AH1002" i="1" s="1"/>
  <c r="AN1002" i="1" s="1"/>
  <c r="AT1002" i="1" s="1"/>
  <c r="AZ1002" i="1" s="1"/>
  <c r="BB1002" i="1" s="1"/>
  <c r="I1001" i="1"/>
  <c r="L1001" i="1" s="1"/>
  <c r="R1001" i="1" s="1"/>
  <c r="X1001" i="1" s="1"/>
  <c r="AD1001" i="1" s="1"/>
  <c r="AH1001" i="1" s="1"/>
  <c r="AN1001" i="1" s="1"/>
  <c r="AT1001" i="1" s="1"/>
  <c r="AZ1001" i="1" s="1"/>
  <c r="BB1001" i="1" s="1"/>
  <c r="J313" i="1"/>
  <c r="P339" i="1"/>
  <c r="P338" i="1" s="1"/>
  <c r="AA347" i="1"/>
  <c r="AA346" i="1" s="1"/>
  <c r="T355" i="1"/>
  <c r="Z355" i="1" s="1"/>
  <c r="AF355" i="1" s="1"/>
  <c r="AJ355" i="1" s="1"/>
  <c r="AP355" i="1" s="1"/>
  <c r="AV355" i="1" s="1"/>
  <c r="BF355" i="1" s="1"/>
  <c r="AG450" i="1"/>
  <c r="AG449" i="1" s="1"/>
  <c r="P486" i="1"/>
  <c r="W486" i="1"/>
  <c r="W472" i="1" s="1"/>
  <c r="AG486" i="1"/>
  <c r="AQ486" i="1"/>
  <c r="AX486" i="1"/>
  <c r="T489" i="1"/>
  <c r="Z489" i="1" s="1"/>
  <c r="AF489" i="1" s="1"/>
  <c r="AJ489" i="1" s="1"/>
  <c r="AP489" i="1" s="1"/>
  <c r="AV489" i="1" s="1"/>
  <c r="BF489" i="1" s="1"/>
  <c r="BH489" i="1" s="1"/>
  <c r="O486" i="1"/>
  <c r="AC486" i="1"/>
  <c r="AM486" i="1"/>
  <c r="AW486" i="1"/>
  <c r="F522" i="1"/>
  <c r="W616" i="1"/>
  <c r="H649" i="1"/>
  <c r="AM649" i="1"/>
  <c r="U701" i="1"/>
  <c r="AB701" i="1"/>
  <c r="AL701" i="1"/>
  <c r="AS701" i="1"/>
  <c r="BI701" i="1"/>
  <c r="I701" i="1"/>
  <c r="P701" i="1"/>
  <c r="AG701" i="1"/>
  <c r="AX701" i="1"/>
  <c r="AB726" i="1"/>
  <c r="AL726" i="1"/>
  <c r="J795" i="1"/>
  <c r="J794" i="1" s="1"/>
  <c r="U900" i="1"/>
  <c r="X900" i="1" s="1"/>
  <c r="AD900" i="1" s="1"/>
  <c r="AH900" i="1" s="1"/>
  <c r="AN900" i="1" s="1"/>
  <c r="AT900" i="1" s="1"/>
  <c r="AZ900" i="1" s="1"/>
  <c r="BB900" i="1" s="1"/>
  <c r="X901" i="1"/>
  <c r="AD901" i="1" s="1"/>
  <c r="AH901" i="1" s="1"/>
  <c r="AN901" i="1" s="1"/>
  <c r="AT901" i="1" s="1"/>
  <c r="AZ901" i="1" s="1"/>
  <c r="BB901" i="1" s="1"/>
  <c r="L990" i="1"/>
  <c r="R990" i="1" s="1"/>
  <c r="X990" i="1" s="1"/>
  <c r="AD990" i="1" s="1"/>
  <c r="AH990" i="1" s="1"/>
  <c r="AN990" i="1" s="1"/>
  <c r="AT990" i="1" s="1"/>
  <c r="AZ990" i="1" s="1"/>
  <c r="BB990" i="1" s="1"/>
  <c r="F989" i="1"/>
  <c r="L989" i="1" s="1"/>
  <c r="R989" i="1" s="1"/>
  <c r="X989" i="1" s="1"/>
  <c r="AD989" i="1" s="1"/>
  <c r="AH989" i="1" s="1"/>
  <c r="AN989" i="1" s="1"/>
  <c r="AT989" i="1" s="1"/>
  <c r="AZ989" i="1" s="1"/>
  <c r="BB989" i="1" s="1"/>
  <c r="L1129" i="1"/>
  <c r="R1129" i="1" s="1"/>
  <c r="F1128" i="1"/>
  <c r="J1128" i="1"/>
  <c r="M1129" i="1"/>
  <c r="S1129" i="1" s="1"/>
  <c r="Y1129" i="1" s="1"/>
  <c r="AE1129" i="1" s="1"/>
  <c r="AI1129" i="1" s="1"/>
  <c r="AO1129" i="1" s="1"/>
  <c r="AU1129" i="1" s="1"/>
  <c r="BC1129" i="1" s="1"/>
  <c r="BE1129" i="1" s="1"/>
  <c r="I391" i="1"/>
  <c r="I442" i="1"/>
  <c r="AK450" i="1"/>
  <c r="AK606" i="1"/>
  <c r="P657" i="1"/>
  <c r="O757" i="1"/>
  <c r="V757" i="1"/>
  <c r="AC757" i="1"/>
  <c r="AM757" i="1"/>
  <c r="AW757" i="1"/>
  <c r="AG787" i="1"/>
  <c r="AG786" i="1" s="1"/>
  <c r="AA1035" i="1"/>
  <c r="G1050" i="1"/>
  <c r="M1050" i="1" s="1"/>
  <c r="S1050" i="1" s="1"/>
  <c r="Y1050" i="1" s="1"/>
  <c r="AE1050" i="1" s="1"/>
  <c r="AI1050" i="1" s="1"/>
  <c r="AO1050" i="1" s="1"/>
  <c r="AU1050" i="1" s="1"/>
  <c r="BC1050" i="1" s="1"/>
  <c r="BE1050" i="1" s="1"/>
  <c r="M1051" i="1"/>
  <c r="S1051" i="1" s="1"/>
  <c r="Y1051" i="1" s="1"/>
  <c r="AE1051" i="1" s="1"/>
  <c r="AI1051" i="1" s="1"/>
  <c r="AO1051" i="1" s="1"/>
  <c r="AU1051" i="1" s="1"/>
  <c r="BC1051" i="1" s="1"/>
  <c r="BE1051" i="1" s="1"/>
  <c r="S1137" i="1"/>
  <c r="Y1137" i="1" s="1"/>
  <c r="AE1137" i="1" s="1"/>
  <c r="AI1137" i="1" s="1"/>
  <c r="AO1137" i="1" s="1"/>
  <c r="AU1137" i="1" s="1"/>
  <c r="BC1137" i="1" s="1"/>
  <c r="P1136" i="1"/>
  <c r="S1136" i="1" s="1"/>
  <c r="Y1136" i="1" s="1"/>
  <c r="AE1136" i="1" s="1"/>
  <c r="AI1136" i="1" s="1"/>
  <c r="AO1136" i="1" s="1"/>
  <c r="AU1136" i="1" s="1"/>
  <c r="BC1136" i="1" s="1"/>
  <c r="L850" i="1"/>
  <c r="R850" i="1" s="1"/>
  <c r="X850" i="1" s="1"/>
  <c r="AD850" i="1" s="1"/>
  <c r="AH850" i="1" s="1"/>
  <c r="AN850" i="1" s="1"/>
  <c r="AT850" i="1" s="1"/>
  <c r="AZ850" i="1" s="1"/>
  <c r="BB850" i="1" s="1"/>
  <c r="M859" i="1"/>
  <c r="S859" i="1" s="1"/>
  <c r="Y859" i="1" s="1"/>
  <c r="AE859" i="1" s="1"/>
  <c r="AI859" i="1" s="1"/>
  <c r="AO859" i="1" s="1"/>
  <c r="AU859" i="1" s="1"/>
  <c r="BC859" i="1" s="1"/>
  <c r="BE859" i="1" s="1"/>
  <c r="AE878" i="1"/>
  <c r="AI878" i="1" s="1"/>
  <c r="AO878" i="1" s="1"/>
  <c r="AU878" i="1" s="1"/>
  <c r="BC878" i="1" s="1"/>
  <c r="BE878" i="1" s="1"/>
  <c r="X885" i="1"/>
  <c r="AD885" i="1" s="1"/>
  <c r="AH885" i="1" s="1"/>
  <c r="AN885" i="1" s="1"/>
  <c r="AT885" i="1" s="1"/>
  <c r="AZ885" i="1" s="1"/>
  <c r="BB885" i="1" s="1"/>
  <c r="V882" i="1"/>
  <c r="AK895" i="1"/>
  <c r="AB895" i="1"/>
  <c r="AS895" i="1"/>
  <c r="BI895" i="1"/>
  <c r="W900" i="1"/>
  <c r="Z900" i="1" s="1"/>
  <c r="AF900" i="1" s="1"/>
  <c r="AJ900" i="1" s="1"/>
  <c r="AP900" i="1" s="1"/>
  <c r="AV900" i="1" s="1"/>
  <c r="BF900" i="1" s="1"/>
  <c r="BH900" i="1" s="1"/>
  <c r="AW915" i="1"/>
  <c r="AW914" i="1" s="1"/>
  <c r="M930" i="1"/>
  <c r="S930" i="1" s="1"/>
  <c r="Y930" i="1" s="1"/>
  <c r="AE930" i="1" s="1"/>
  <c r="AI930" i="1" s="1"/>
  <c r="AO930" i="1" s="1"/>
  <c r="AU930" i="1" s="1"/>
  <c r="BC930" i="1" s="1"/>
  <c r="BE930" i="1" s="1"/>
  <c r="N938" i="1"/>
  <c r="T938" i="1" s="1"/>
  <c r="Z938" i="1" s="1"/>
  <c r="AF938" i="1" s="1"/>
  <c r="AJ938" i="1" s="1"/>
  <c r="AP938" i="1" s="1"/>
  <c r="AV938" i="1" s="1"/>
  <c r="BF938" i="1" s="1"/>
  <c r="BH938" i="1" s="1"/>
  <c r="L944" i="1"/>
  <c r="R944" i="1" s="1"/>
  <c r="X944" i="1" s="1"/>
  <c r="AD944" i="1" s="1"/>
  <c r="AH944" i="1" s="1"/>
  <c r="AN944" i="1" s="1"/>
  <c r="AT944" i="1" s="1"/>
  <c r="AZ944" i="1" s="1"/>
  <c r="BB944" i="1" s="1"/>
  <c r="L951" i="1"/>
  <c r="R951" i="1" s="1"/>
  <c r="X951" i="1" s="1"/>
  <c r="AD951" i="1" s="1"/>
  <c r="AH951" i="1" s="1"/>
  <c r="AN951" i="1" s="1"/>
  <c r="AT951" i="1" s="1"/>
  <c r="AZ951" i="1" s="1"/>
  <c r="BB951" i="1" s="1"/>
  <c r="N969" i="1"/>
  <c r="S1002" i="1"/>
  <c r="Y1002" i="1" s="1"/>
  <c r="AE1002" i="1" s="1"/>
  <c r="AI1002" i="1" s="1"/>
  <c r="AO1002" i="1" s="1"/>
  <c r="AU1002" i="1" s="1"/>
  <c r="BC1002" i="1" s="1"/>
  <c r="BE1002" i="1" s="1"/>
  <c r="H1030" i="1"/>
  <c r="O1030" i="1"/>
  <c r="V1030" i="1"/>
  <c r="AC1030" i="1"/>
  <c r="AM1030" i="1"/>
  <c r="AW1030" i="1"/>
  <c r="Q1045" i="1"/>
  <c r="AA1045" i="1"/>
  <c r="AA1044" i="1" s="1"/>
  <c r="AK1045" i="1"/>
  <c r="AK1044" i="1" s="1"/>
  <c r="AR1045" i="1"/>
  <c r="AY1045" i="1"/>
  <c r="I1045" i="1"/>
  <c r="P1045" i="1"/>
  <c r="P1044" i="1" s="1"/>
  <c r="AG1045" i="1"/>
  <c r="AX1045" i="1"/>
  <c r="AX1044" i="1" s="1"/>
  <c r="AX1043" i="1" s="1"/>
  <c r="AX1042" i="1" s="1"/>
  <c r="M1087" i="1"/>
  <c r="S1087" i="1" s="1"/>
  <c r="Y1087" i="1" s="1"/>
  <c r="AE1087" i="1" s="1"/>
  <c r="AI1087" i="1" s="1"/>
  <c r="AO1087" i="1" s="1"/>
  <c r="AU1087" i="1" s="1"/>
  <c r="BC1087" i="1" s="1"/>
  <c r="BE1087" i="1" s="1"/>
  <c r="I1108" i="1"/>
  <c r="AW1113" i="1"/>
  <c r="P1123" i="1"/>
  <c r="Z1126" i="1"/>
  <c r="AF1126" i="1" s="1"/>
  <c r="AJ1126" i="1" s="1"/>
  <c r="AP1126" i="1" s="1"/>
  <c r="AV1126" i="1" s="1"/>
  <c r="BF1126" i="1" s="1"/>
  <c r="BH1126" i="1" s="1"/>
  <c r="L1154" i="1"/>
  <c r="R1154" i="1" s="1"/>
  <c r="X1154" i="1" s="1"/>
  <c r="AD1154" i="1" s="1"/>
  <c r="AH1154" i="1" s="1"/>
  <c r="V890" i="1"/>
  <c r="AC890" i="1"/>
  <c r="AW890" i="1"/>
  <c r="U935" i="1"/>
  <c r="AB935" i="1"/>
  <c r="AS935" i="1"/>
  <c r="BI935" i="1"/>
  <c r="W935" i="1"/>
  <c r="F946" i="1"/>
  <c r="M1023" i="1"/>
  <c r="S1023" i="1" s="1"/>
  <c r="Y1023" i="1" s="1"/>
  <c r="AE1023" i="1" s="1"/>
  <c r="AI1023" i="1" s="1"/>
  <c r="AO1023" i="1" s="1"/>
  <c r="AU1023" i="1" s="1"/>
  <c r="BC1023" i="1" s="1"/>
  <c r="BE1023" i="1" s="1"/>
  <c r="AL1113" i="1"/>
  <c r="AX1113" i="1"/>
  <c r="P837" i="1"/>
  <c r="P836" i="1" s="1"/>
  <c r="AG837" i="1"/>
  <c r="AG836" i="1" s="1"/>
  <c r="AX837" i="1"/>
  <c r="AX836" i="1" s="1"/>
  <c r="AA882" i="1"/>
  <c r="AK882" i="1"/>
  <c r="AR882" i="1"/>
  <c r="AY882" i="1"/>
  <c r="U915" i="1"/>
  <c r="U914" i="1" s="1"/>
  <c r="AL915" i="1"/>
  <c r="AL914" i="1" s="1"/>
  <c r="Q915" i="1"/>
  <c r="Q914" i="1" s="1"/>
  <c r="AK915" i="1"/>
  <c r="AK914" i="1" s="1"/>
  <c r="AR915" i="1"/>
  <c r="AR914" i="1" s="1"/>
  <c r="AR935" i="1"/>
  <c r="Q1030" i="1"/>
  <c r="AA1030" i="1"/>
  <c r="AK1030" i="1"/>
  <c r="AR1030" i="1"/>
  <c r="AY1030" i="1"/>
  <c r="I1030" i="1"/>
  <c r="P1030" i="1"/>
  <c r="AG1030" i="1"/>
  <c r="AX1030" i="1"/>
  <c r="M1036" i="1"/>
  <c r="S1036" i="1" s="1"/>
  <c r="Y1036" i="1" s="1"/>
  <c r="AE1036" i="1" s="1"/>
  <c r="AI1036" i="1" s="1"/>
  <c r="AO1036" i="1" s="1"/>
  <c r="AU1036" i="1" s="1"/>
  <c r="BC1036" i="1" s="1"/>
  <c r="BE1036" i="1" s="1"/>
  <c r="L1038" i="1"/>
  <c r="H1045" i="1"/>
  <c r="N1045" i="1" s="1"/>
  <c r="T1045" i="1" s="1"/>
  <c r="AC1045" i="1"/>
  <c r="AC1044" i="1" s="1"/>
  <c r="U1045" i="1"/>
  <c r="U1044" i="1" s="1"/>
  <c r="AS1045" i="1"/>
  <c r="N1057" i="1"/>
  <c r="T1057" i="1" s="1"/>
  <c r="J1060" i="1"/>
  <c r="J1059" i="1" s="1"/>
  <c r="P1060" i="1"/>
  <c r="P1059" i="1" s="1"/>
  <c r="AX1060" i="1"/>
  <c r="AX1059" i="1" s="1"/>
  <c r="N1087" i="1"/>
  <c r="T1087" i="1" s="1"/>
  <c r="Z1087" i="1" s="1"/>
  <c r="AF1087" i="1" s="1"/>
  <c r="AJ1087" i="1" s="1"/>
  <c r="AP1087" i="1" s="1"/>
  <c r="AV1087" i="1" s="1"/>
  <c r="BF1087" i="1" s="1"/>
  <c r="BH1087" i="1" s="1"/>
  <c r="R1092" i="1"/>
  <c r="X1092" i="1" s="1"/>
  <c r="AD1092" i="1" s="1"/>
  <c r="AH1092" i="1" s="1"/>
  <c r="AN1092" i="1" s="1"/>
  <c r="AT1092" i="1" s="1"/>
  <c r="AZ1092" i="1" s="1"/>
  <c r="BB1092" i="1" s="1"/>
  <c r="L1102" i="1"/>
  <c r="R1102" i="1" s="1"/>
  <c r="X1102" i="1" s="1"/>
  <c r="AD1102" i="1" s="1"/>
  <c r="AH1102" i="1" s="1"/>
  <c r="AN1102" i="1" s="1"/>
  <c r="AT1102" i="1" s="1"/>
  <c r="AZ1102" i="1" s="1"/>
  <c r="BB1102" i="1" s="1"/>
  <c r="AU1181" i="1"/>
  <c r="BC1181" i="1" s="1"/>
  <c r="BE1181" i="1" s="1"/>
  <c r="AY1193" i="1"/>
  <c r="BF1193" i="1" s="1"/>
  <c r="BH1193" i="1" s="1"/>
  <c r="I1239" i="1"/>
  <c r="L1239" i="1" s="1"/>
  <c r="R1239" i="1" s="1"/>
  <c r="X1239" i="1" s="1"/>
  <c r="AD1239" i="1" s="1"/>
  <c r="AH1239" i="1" s="1"/>
  <c r="AN1239" i="1" s="1"/>
  <c r="AT1239" i="1" s="1"/>
  <c r="AZ1239" i="1" s="1"/>
  <c r="BB1239" i="1" s="1"/>
  <c r="M1283" i="1"/>
  <c r="S1283" i="1" s="1"/>
  <c r="Y1283" i="1" s="1"/>
  <c r="AE1283" i="1" s="1"/>
  <c r="AI1283" i="1" s="1"/>
  <c r="AO1283" i="1" s="1"/>
  <c r="AU1283" i="1" s="1"/>
  <c r="BC1283" i="1" s="1"/>
  <c r="BE1283" i="1" s="1"/>
  <c r="M1295" i="1"/>
  <c r="S1295" i="1" s="1"/>
  <c r="Y1295" i="1" s="1"/>
  <c r="AE1295" i="1" s="1"/>
  <c r="AI1295" i="1" s="1"/>
  <c r="AO1295" i="1" s="1"/>
  <c r="AU1295" i="1" s="1"/>
  <c r="BC1295" i="1" s="1"/>
  <c r="BE1295" i="1" s="1"/>
  <c r="AC1350" i="1"/>
  <c r="Y1370" i="1"/>
  <c r="AE1370" i="1" s="1"/>
  <c r="AI1370" i="1" s="1"/>
  <c r="AO1370" i="1" s="1"/>
  <c r="AU1370" i="1" s="1"/>
  <c r="BC1370" i="1" s="1"/>
  <c r="BE1370" i="1" s="1"/>
  <c r="O1445" i="1"/>
  <c r="V1450" i="1"/>
  <c r="M1460" i="1"/>
  <c r="S1460" i="1" s="1"/>
  <c r="Y1460" i="1" s="1"/>
  <c r="AE1460" i="1" s="1"/>
  <c r="AI1460" i="1" s="1"/>
  <c r="AO1460" i="1" s="1"/>
  <c r="AU1460" i="1" s="1"/>
  <c r="BC1460" i="1" s="1"/>
  <c r="BE1460" i="1" s="1"/>
  <c r="I1459" i="1"/>
  <c r="I1458" i="1" s="1"/>
  <c r="K1619" i="1"/>
  <c r="K1618" i="1" s="1"/>
  <c r="K1613" i="1" s="1"/>
  <c r="L1631" i="1"/>
  <c r="R1631" i="1" s="1"/>
  <c r="X1631" i="1" s="1"/>
  <c r="AD1631" i="1" s="1"/>
  <c r="Q1630" i="1"/>
  <c r="Q1629" i="1" s="1"/>
  <c r="Q1624" i="1" s="1"/>
  <c r="M1646" i="1"/>
  <c r="S1646" i="1" s="1"/>
  <c r="Y1646" i="1" s="1"/>
  <c r="AE1646" i="1" s="1"/>
  <c r="AI1646" i="1" s="1"/>
  <c r="AO1646" i="1" s="1"/>
  <c r="AU1646" i="1" s="1"/>
  <c r="BC1646" i="1" s="1"/>
  <c r="BE1646" i="1" s="1"/>
  <c r="U1643" i="1"/>
  <c r="U1642" i="1" s="1"/>
  <c r="AB1643" i="1"/>
  <c r="AB1642" i="1" s="1"/>
  <c r="L1648" i="1"/>
  <c r="R1648" i="1" s="1"/>
  <c r="X1648" i="1" s="1"/>
  <c r="AD1648" i="1" s="1"/>
  <c r="AH1648" i="1" s="1"/>
  <c r="AN1648" i="1" s="1"/>
  <c r="AT1648" i="1" s="1"/>
  <c r="AZ1648" i="1" s="1"/>
  <c r="BB1648" i="1" s="1"/>
  <c r="H1651" i="1"/>
  <c r="H1650" i="1" s="1"/>
  <c r="O1682" i="1"/>
  <c r="O1681" i="1" s="1"/>
  <c r="O1680" i="1" s="1"/>
  <c r="AM1682" i="1"/>
  <c r="AM1681" i="1" s="1"/>
  <c r="AM1680" i="1" s="1"/>
  <c r="BA195" i="1"/>
  <c r="BA194" i="1" s="1"/>
  <c r="BA305" i="1"/>
  <c r="BA735" i="1"/>
  <c r="BA1060" i="1"/>
  <c r="BA1059" i="1" s="1"/>
  <c r="BA1285" i="1"/>
  <c r="BA1278" i="1" s="1"/>
  <c r="BD195" i="1"/>
  <c r="BD194" i="1" s="1"/>
  <c r="BD286" i="1"/>
  <c r="BD276" i="1" s="1"/>
  <c r="BD330" i="1"/>
  <c r="BD817" i="1"/>
  <c r="BD816" i="1" s="1"/>
  <c r="BD915" i="1"/>
  <c r="BD914" i="1" s="1"/>
  <c r="BD960" i="1"/>
  <c r="BD953" i="1" s="1"/>
  <c r="BD972" i="1"/>
  <c r="BD971" i="1" s="1"/>
  <c r="BD1060" i="1"/>
  <c r="BD1059" i="1" s="1"/>
  <c r="BD1113" i="1"/>
  <c r="BD1223" i="1"/>
  <c r="BD1529" i="1"/>
  <c r="BG195" i="1"/>
  <c r="BG194" i="1" s="1"/>
  <c r="BG391" i="1"/>
  <c r="BG384" i="1" s="1"/>
  <c r="BG455" i="1"/>
  <c r="BG522" i="1"/>
  <c r="BG616" i="1"/>
  <c r="BG1113" i="1"/>
  <c r="BG1373" i="1"/>
  <c r="BG1465" i="1"/>
  <c r="BG1464" i="1" s="1"/>
  <c r="Q1248" i="1"/>
  <c r="AL1301" i="1"/>
  <c r="AL1300" i="1" s="1"/>
  <c r="AM1364" i="1"/>
  <c r="AW1364" i="1"/>
  <c r="L1402" i="1"/>
  <c r="R1402" i="1" s="1"/>
  <c r="X1402" i="1" s="1"/>
  <c r="AD1402" i="1" s="1"/>
  <c r="AH1402" i="1" s="1"/>
  <c r="AN1402" i="1" s="1"/>
  <c r="AT1402" i="1" s="1"/>
  <c r="AZ1402" i="1" s="1"/>
  <c r="BB1402" i="1" s="1"/>
  <c r="AS1401" i="1"/>
  <c r="AS1400" i="1" s="1"/>
  <c r="BI1401" i="1"/>
  <c r="BI1400" i="1" s="1"/>
  <c r="AX1426" i="1"/>
  <c r="AX1425" i="1" s="1"/>
  <c r="AX1450" i="1"/>
  <c r="M1512" i="1"/>
  <c r="S1512" i="1" s="1"/>
  <c r="Y1512" i="1" s="1"/>
  <c r="AE1512" i="1" s="1"/>
  <c r="AI1512" i="1" s="1"/>
  <c r="AO1512" i="1" s="1"/>
  <c r="AU1512" i="1" s="1"/>
  <c r="BC1512" i="1" s="1"/>
  <c r="BE1512" i="1" s="1"/>
  <c r="N1616" i="1"/>
  <c r="T1616" i="1" s="1"/>
  <c r="Z1616" i="1" s="1"/>
  <c r="AF1616" i="1" s="1"/>
  <c r="AJ1616" i="1" s="1"/>
  <c r="AP1616" i="1" s="1"/>
  <c r="AV1616" i="1" s="1"/>
  <c r="BF1616" i="1" s="1"/>
  <c r="BH1616" i="1" s="1"/>
  <c r="M1616" i="1"/>
  <c r="AQ1619" i="1"/>
  <c r="AQ1618" i="1" s="1"/>
  <c r="AQ1613" i="1" s="1"/>
  <c r="AX1619" i="1"/>
  <c r="AX1618" i="1" s="1"/>
  <c r="AX1613" i="1" s="1"/>
  <c r="M1631" i="1"/>
  <c r="S1631" i="1" s="1"/>
  <c r="Y1631" i="1" s="1"/>
  <c r="AE1631" i="1" s="1"/>
  <c r="AI1631" i="1" s="1"/>
  <c r="AO1631" i="1" s="1"/>
  <c r="AU1631" i="1" s="1"/>
  <c r="BC1631" i="1" s="1"/>
  <c r="BE1631" i="1" s="1"/>
  <c r="K1630" i="1"/>
  <c r="K1629" i="1" s="1"/>
  <c r="BG214" i="1"/>
  <c r="BG210" i="1" s="1"/>
  <c r="BG330" i="1"/>
  <c r="W1256" i="1"/>
  <c r="AX1364" i="1"/>
  <c r="P1378" i="1"/>
  <c r="M1387" i="1"/>
  <c r="S1387" i="1" s="1"/>
  <c r="Y1387" i="1" s="1"/>
  <c r="AE1387" i="1" s="1"/>
  <c r="AI1387" i="1" s="1"/>
  <c r="AO1387" i="1" s="1"/>
  <c r="AU1387" i="1" s="1"/>
  <c r="BC1387" i="1" s="1"/>
  <c r="BE1387" i="1" s="1"/>
  <c r="K1416" i="1"/>
  <c r="L1448" i="1"/>
  <c r="R1448" i="1" s="1"/>
  <c r="X1448" i="1" s="1"/>
  <c r="AD1448" i="1" s="1"/>
  <c r="AH1448" i="1" s="1"/>
  <c r="AN1448" i="1" s="1"/>
  <c r="AT1448" i="1" s="1"/>
  <c r="AZ1448" i="1" s="1"/>
  <c r="BB1448" i="1" s="1"/>
  <c r="AQ1671" i="1"/>
  <c r="AQ1670" i="1" s="1"/>
  <c r="AQ1669" i="1" s="1"/>
  <c r="BA164" i="1"/>
  <c r="BA300" i="1"/>
  <c r="BA313" i="1"/>
  <c r="BA312" i="1" s="1"/>
  <c r="BA1045" i="1"/>
  <c r="BA1044" i="1" s="1"/>
  <c r="BA1223" i="1"/>
  <c r="BA1248" i="1"/>
  <c r="BD164" i="1"/>
  <c r="BD486" i="1"/>
  <c r="BD649" i="1"/>
  <c r="BD877" i="1"/>
  <c r="BD895" i="1"/>
  <c r="BD935" i="1"/>
  <c r="BD1030" i="1"/>
  <c r="BD1285" i="1"/>
  <c r="BD1278" i="1" s="1"/>
  <c r="BG248" i="1"/>
  <c r="BG240" i="1" s="1"/>
  <c r="BG701" i="1"/>
  <c r="BG726" i="1"/>
  <c r="BG1260" i="1"/>
  <c r="BG1256" i="1" s="1"/>
  <c r="BG1378" i="1"/>
  <c r="N1160" i="1"/>
  <c r="T1160" i="1" s="1"/>
  <c r="Z1160" i="1" s="1"/>
  <c r="AF1160" i="1" s="1"/>
  <c r="AJ1160" i="1" s="1"/>
  <c r="AP1160" i="1" s="1"/>
  <c r="AV1160" i="1" s="1"/>
  <c r="BF1160" i="1" s="1"/>
  <c r="BH1160" i="1" s="1"/>
  <c r="N1167" i="1"/>
  <c r="T1167" i="1" s="1"/>
  <c r="Z1167" i="1" s="1"/>
  <c r="AF1167" i="1" s="1"/>
  <c r="AJ1167" i="1" s="1"/>
  <c r="AP1167" i="1" s="1"/>
  <c r="AV1167" i="1" s="1"/>
  <c r="BF1167" i="1" s="1"/>
  <c r="BH1167" i="1" s="1"/>
  <c r="O1169" i="1"/>
  <c r="R1169" i="1" s="1"/>
  <c r="AO1179" i="1"/>
  <c r="AU1179" i="1" s="1"/>
  <c r="BC1179" i="1" s="1"/>
  <c r="BE1179" i="1" s="1"/>
  <c r="AM1184" i="1"/>
  <c r="AP1184" i="1" s="1"/>
  <c r="AV1184" i="1" s="1"/>
  <c r="BF1184" i="1" s="1"/>
  <c r="BH1184" i="1" s="1"/>
  <c r="AP1188" i="1"/>
  <c r="AV1188" i="1" s="1"/>
  <c r="BF1188" i="1" s="1"/>
  <c r="BH1188" i="1" s="1"/>
  <c r="L1258" i="1"/>
  <c r="R1258" i="1" s="1"/>
  <c r="X1258" i="1" s="1"/>
  <c r="AD1258" i="1" s="1"/>
  <c r="AH1258" i="1" s="1"/>
  <c r="AN1258" i="1" s="1"/>
  <c r="AT1258" i="1" s="1"/>
  <c r="AZ1258" i="1" s="1"/>
  <c r="BB1258" i="1" s="1"/>
  <c r="Q1340" i="1"/>
  <c r="Q1339" i="1" s="1"/>
  <c r="M1352" i="1"/>
  <c r="S1352" i="1" s="1"/>
  <c r="Y1352" i="1" s="1"/>
  <c r="AE1352" i="1" s="1"/>
  <c r="AI1352" i="1" s="1"/>
  <c r="AO1352" i="1" s="1"/>
  <c r="AU1352" i="1" s="1"/>
  <c r="BC1352" i="1" s="1"/>
  <c r="BE1352" i="1" s="1"/>
  <c r="AG1351" i="1"/>
  <c r="L1421" i="1"/>
  <c r="U1426" i="1"/>
  <c r="AB1426" i="1"/>
  <c r="AB1425" i="1" s="1"/>
  <c r="AL1426" i="1"/>
  <c r="AL1425" i="1" s="1"/>
  <c r="AS1426" i="1"/>
  <c r="AS1425" i="1" s="1"/>
  <c r="V1459" i="1"/>
  <c r="V1458" i="1" s="1"/>
  <c r="AW1459" i="1"/>
  <c r="AW1458" i="1" s="1"/>
  <c r="AG1480" i="1"/>
  <c r="X1504" i="1"/>
  <c r="AD1504" i="1" s="1"/>
  <c r="AH1504" i="1" s="1"/>
  <c r="AN1504" i="1" s="1"/>
  <c r="AT1504" i="1" s="1"/>
  <c r="AZ1504" i="1" s="1"/>
  <c r="BB1504" i="1" s="1"/>
  <c r="N1506" i="1"/>
  <c r="T1506" i="1" s="1"/>
  <c r="Z1506" i="1" s="1"/>
  <c r="AF1506" i="1" s="1"/>
  <c r="AJ1506" i="1" s="1"/>
  <c r="AP1506" i="1" s="1"/>
  <c r="AV1506" i="1" s="1"/>
  <c r="BF1506" i="1" s="1"/>
  <c r="BH1506" i="1" s="1"/>
  <c r="N1578" i="1"/>
  <c r="T1578" i="1" s="1"/>
  <c r="Z1578" i="1" s="1"/>
  <c r="AF1578" i="1" s="1"/>
  <c r="AJ1578" i="1" s="1"/>
  <c r="AP1578" i="1" s="1"/>
  <c r="AV1578" i="1" s="1"/>
  <c r="BF1578" i="1" s="1"/>
  <c r="BH1578" i="1" s="1"/>
  <c r="M1580" i="1"/>
  <c r="S1580" i="1" s="1"/>
  <c r="Y1580" i="1" s="1"/>
  <c r="AE1580" i="1" s="1"/>
  <c r="AI1580" i="1" s="1"/>
  <c r="AO1580" i="1" s="1"/>
  <c r="AU1580" i="1" s="1"/>
  <c r="BC1580" i="1" s="1"/>
  <c r="BE1580" i="1" s="1"/>
  <c r="U1605" i="1"/>
  <c r="N1633" i="1"/>
  <c r="T1633" i="1" s="1"/>
  <c r="Z1633" i="1" s="1"/>
  <c r="AF1633" i="1" s="1"/>
  <c r="AJ1633" i="1" s="1"/>
  <c r="AP1633" i="1" s="1"/>
  <c r="AV1633" i="1" s="1"/>
  <c r="BF1633" i="1" s="1"/>
  <c r="BH1633" i="1" s="1"/>
  <c r="M1635" i="1"/>
  <c r="S1635" i="1" s="1"/>
  <c r="Y1635" i="1" s="1"/>
  <c r="AE1635" i="1" s="1"/>
  <c r="AI1635" i="1" s="1"/>
  <c r="AO1635" i="1" s="1"/>
  <c r="AU1635" i="1" s="1"/>
  <c r="BC1635" i="1" s="1"/>
  <c r="BE1635" i="1" s="1"/>
  <c r="J1643" i="1"/>
  <c r="J1642" i="1" s="1"/>
  <c r="K1671" i="1"/>
  <c r="K1670" i="1" s="1"/>
  <c r="K1669" i="1" s="1"/>
  <c r="L1674" i="1"/>
  <c r="R1674" i="1" s="1"/>
  <c r="X1674" i="1" s="1"/>
  <c r="AD1674" i="1" s="1"/>
  <c r="AH1674" i="1" s="1"/>
  <c r="AN1674" i="1" s="1"/>
  <c r="AT1674" i="1" s="1"/>
  <c r="AZ1674" i="1" s="1"/>
  <c r="BB1674" i="1" s="1"/>
  <c r="BG1084" i="1"/>
  <c r="BG1077" i="1" s="1"/>
  <c r="BG1586" i="1"/>
  <c r="M28" i="1"/>
  <c r="S28" i="1" s="1"/>
  <c r="Y28" i="1" s="1"/>
  <c r="AE28" i="1" s="1"/>
  <c r="AI28" i="1" s="1"/>
  <c r="AO28" i="1" s="1"/>
  <c r="AU28" i="1" s="1"/>
  <c r="BC28" i="1" s="1"/>
  <c r="BE28" i="1" s="1"/>
  <c r="M32" i="1"/>
  <c r="S32" i="1" s="1"/>
  <c r="Y32" i="1" s="1"/>
  <c r="AE32" i="1" s="1"/>
  <c r="AI32" i="1" s="1"/>
  <c r="AO32" i="1" s="1"/>
  <c r="AU32" i="1" s="1"/>
  <c r="BC32" i="1" s="1"/>
  <c r="BE32" i="1" s="1"/>
  <c r="L36" i="1"/>
  <c r="R36" i="1" s="1"/>
  <c r="X36" i="1" s="1"/>
  <c r="AD36" i="1" s="1"/>
  <c r="AH36" i="1" s="1"/>
  <c r="AN36" i="1" s="1"/>
  <c r="AT36" i="1" s="1"/>
  <c r="AZ36" i="1" s="1"/>
  <c r="BB36" i="1" s="1"/>
  <c r="L42" i="1"/>
  <c r="R42" i="1" s="1"/>
  <c r="X42" i="1" s="1"/>
  <c r="AD42" i="1" s="1"/>
  <c r="AH42" i="1" s="1"/>
  <c r="AN42" i="1" s="1"/>
  <c r="AT42" i="1" s="1"/>
  <c r="AZ42" i="1" s="1"/>
  <c r="BB42" i="1" s="1"/>
  <c r="N47" i="1"/>
  <c r="T47" i="1" s="1"/>
  <c r="Z47" i="1" s="1"/>
  <c r="AF47" i="1" s="1"/>
  <c r="AJ47" i="1" s="1"/>
  <c r="AP47" i="1" s="1"/>
  <c r="AV47" i="1" s="1"/>
  <c r="BF47" i="1" s="1"/>
  <c r="BH47" i="1" s="1"/>
  <c r="V46" i="1"/>
  <c r="AC51" i="1"/>
  <c r="AW51" i="1"/>
  <c r="AW45" i="1" s="1"/>
  <c r="AW44" i="1" s="1"/>
  <c r="M68" i="1"/>
  <c r="S68" i="1" s="1"/>
  <c r="Y68" i="1" s="1"/>
  <c r="AE68" i="1" s="1"/>
  <c r="AI68" i="1" s="1"/>
  <c r="AO68" i="1" s="1"/>
  <c r="AU68" i="1" s="1"/>
  <c r="BC68" i="1" s="1"/>
  <c r="BE68" i="1" s="1"/>
  <c r="M80" i="1"/>
  <c r="S80" i="1" s="1"/>
  <c r="Y80" i="1" s="1"/>
  <c r="AE80" i="1" s="1"/>
  <c r="AI80" i="1" s="1"/>
  <c r="AO80" i="1" s="1"/>
  <c r="AU80" i="1" s="1"/>
  <c r="BC80" i="1" s="1"/>
  <c r="BE80" i="1" s="1"/>
  <c r="N90" i="1"/>
  <c r="T90" i="1" s="1"/>
  <c r="Z90" i="1" s="1"/>
  <c r="AF90" i="1" s="1"/>
  <c r="AJ90" i="1" s="1"/>
  <c r="AP90" i="1" s="1"/>
  <c r="AV90" i="1" s="1"/>
  <c r="BF90" i="1" s="1"/>
  <c r="BH90" i="1" s="1"/>
  <c r="L137" i="1"/>
  <c r="R137" i="1" s="1"/>
  <c r="X137" i="1" s="1"/>
  <c r="AD137" i="1" s="1"/>
  <c r="AH137" i="1" s="1"/>
  <c r="AN137" i="1" s="1"/>
  <c r="AT137" i="1" s="1"/>
  <c r="AZ137" i="1" s="1"/>
  <c r="BB137" i="1" s="1"/>
  <c r="O164" i="1"/>
  <c r="V164" i="1"/>
  <c r="AM164" i="1"/>
  <c r="BI183" i="1"/>
  <c r="N207" i="1"/>
  <c r="T207" i="1" s="1"/>
  <c r="Z207" i="1" s="1"/>
  <c r="AF207" i="1" s="1"/>
  <c r="AJ207" i="1" s="1"/>
  <c r="AP207" i="1" s="1"/>
  <c r="AV207" i="1" s="1"/>
  <c r="BF207" i="1" s="1"/>
  <c r="BH207" i="1" s="1"/>
  <c r="N212" i="1"/>
  <c r="T212" i="1" s="1"/>
  <c r="Z212" i="1" s="1"/>
  <c r="AF212" i="1" s="1"/>
  <c r="AJ212" i="1" s="1"/>
  <c r="AP212" i="1" s="1"/>
  <c r="AV212" i="1" s="1"/>
  <c r="BF212" i="1" s="1"/>
  <c r="BH212" i="1" s="1"/>
  <c r="N242" i="1"/>
  <c r="T242" i="1" s="1"/>
  <c r="Z242" i="1" s="1"/>
  <c r="AF242" i="1" s="1"/>
  <c r="AJ242" i="1" s="1"/>
  <c r="AP242" i="1" s="1"/>
  <c r="AV242" i="1" s="1"/>
  <c r="BF242" i="1" s="1"/>
  <c r="BH242" i="1" s="1"/>
  <c r="F280" i="1"/>
  <c r="L280" i="1" s="1"/>
  <c r="R280" i="1" s="1"/>
  <c r="X280" i="1" s="1"/>
  <c r="AD280" i="1" s="1"/>
  <c r="AH280" i="1" s="1"/>
  <c r="AN280" i="1" s="1"/>
  <c r="AT280" i="1" s="1"/>
  <c r="AZ280" i="1" s="1"/>
  <c r="BB280" i="1" s="1"/>
  <c r="M281" i="1"/>
  <c r="S281" i="1" s="1"/>
  <c r="Y281" i="1" s="1"/>
  <c r="AE281" i="1" s="1"/>
  <c r="AI281" i="1" s="1"/>
  <c r="AO281" i="1" s="1"/>
  <c r="AU281" i="1" s="1"/>
  <c r="BC281" i="1" s="1"/>
  <c r="BE281" i="1" s="1"/>
  <c r="L287" i="1"/>
  <c r="R287" i="1" s="1"/>
  <c r="X287" i="1" s="1"/>
  <c r="AD287" i="1" s="1"/>
  <c r="AH287" i="1" s="1"/>
  <c r="AN287" i="1" s="1"/>
  <c r="AT287" i="1" s="1"/>
  <c r="AZ287" i="1" s="1"/>
  <c r="BB287" i="1" s="1"/>
  <c r="U313" i="1"/>
  <c r="U312" i="1" s="1"/>
  <c r="AB313" i="1"/>
  <c r="AL313" i="1"/>
  <c r="AL312" i="1" s="1"/>
  <c r="AS313" i="1"/>
  <c r="AS312" i="1" s="1"/>
  <c r="BI313" i="1"/>
  <c r="BI312" i="1" s="1"/>
  <c r="O325" i="1"/>
  <c r="V325" i="1"/>
  <c r="AC325" i="1"/>
  <c r="AC324" i="1" s="1"/>
  <c r="AM325" i="1"/>
  <c r="AW325" i="1"/>
  <c r="M333" i="1"/>
  <c r="S333" i="1" s="1"/>
  <c r="Y333" i="1" s="1"/>
  <c r="AE333" i="1" s="1"/>
  <c r="AI333" i="1" s="1"/>
  <c r="AO333" i="1" s="1"/>
  <c r="AU333" i="1" s="1"/>
  <c r="BC333" i="1" s="1"/>
  <c r="BE333" i="1" s="1"/>
  <c r="N335" i="1"/>
  <c r="T335" i="1" s="1"/>
  <c r="Z335" i="1" s="1"/>
  <c r="AF335" i="1" s="1"/>
  <c r="AJ335" i="1" s="1"/>
  <c r="AP335" i="1" s="1"/>
  <c r="AV335" i="1" s="1"/>
  <c r="BF335" i="1" s="1"/>
  <c r="BH335" i="1" s="1"/>
  <c r="N377" i="1"/>
  <c r="T377" i="1" s="1"/>
  <c r="Z377" i="1" s="1"/>
  <c r="AF377" i="1" s="1"/>
  <c r="AJ377" i="1" s="1"/>
  <c r="AP377" i="1" s="1"/>
  <c r="AV377" i="1" s="1"/>
  <c r="BF377" i="1" s="1"/>
  <c r="BH377" i="1" s="1"/>
  <c r="J391" i="1"/>
  <c r="J384" i="1" s="1"/>
  <c r="M397" i="1"/>
  <c r="S397" i="1" s="1"/>
  <c r="Y397" i="1" s="1"/>
  <c r="AE397" i="1" s="1"/>
  <c r="AI397" i="1" s="1"/>
  <c r="AO397" i="1" s="1"/>
  <c r="AU397" i="1" s="1"/>
  <c r="BC397" i="1" s="1"/>
  <c r="BE397" i="1" s="1"/>
  <c r="AG506" i="1"/>
  <c r="N518" i="1"/>
  <c r="T518" i="1" s="1"/>
  <c r="Z518" i="1" s="1"/>
  <c r="AF518" i="1" s="1"/>
  <c r="AJ518" i="1" s="1"/>
  <c r="AP518" i="1" s="1"/>
  <c r="AV518" i="1" s="1"/>
  <c r="BF518" i="1" s="1"/>
  <c r="BH518" i="1" s="1"/>
  <c r="N557" i="1"/>
  <c r="T557" i="1" s="1"/>
  <c r="Z557" i="1" s="1"/>
  <c r="AF557" i="1" s="1"/>
  <c r="AJ557" i="1" s="1"/>
  <c r="AP557" i="1" s="1"/>
  <c r="AV557" i="1" s="1"/>
  <c r="BF557" i="1" s="1"/>
  <c r="BH557" i="1" s="1"/>
  <c r="AQ657" i="1"/>
  <c r="J712" i="1"/>
  <c r="M713" i="1"/>
  <c r="S713" i="1" s="1"/>
  <c r="Y713" i="1" s="1"/>
  <c r="AE713" i="1" s="1"/>
  <c r="AI713" i="1" s="1"/>
  <c r="AO713" i="1" s="1"/>
  <c r="AU713" i="1" s="1"/>
  <c r="BC713" i="1" s="1"/>
  <c r="BE713" i="1" s="1"/>
  <c r="V726" i="1"/>
  <c r="Q890" i="1"/>
  <c r="T890" i="1" s="1"/>
  <c r="T891" i="1"/>
  <c r="Z891" i="1" s="1"/>
  <c r="AF891" i="1" s="1"/>
  <c r="AJ891" i="1" s="1"/>
  <c r="AP891" i="1" s="1"/>
  <c r="AV891" i="1" s="1"/>
  <c r="BF891" i="1" s="1"/>
  <c r="AD1176" i="1"/>
  <c r="AH1176" i="1" s="1"/>
  <c r="AN1176" i="1" s="1"/>
  <c r="AT1176" i="1" s="1"/>
  <c r="AZ1176" i="1" s="1"/>
  <c r="BB1176" i="1" s="1"/>
  <c r="AA1175" i="1"/>
  <c r="AD1175" i="1" s="1"/>
  <c r="AH1175" i="1" s="1"/>
  <c r="AN1175" i="1" s="1"/>
  <c r="AT1175" i="1" s="1"/>
  <c r="AZ1175" i="1" s="1"/>
  <c r="BB1175" i="1" s="1"/>
  <c r="M1417" i="1"/>
  <c r="S1417" i="1" s="1"/>
  <c r="Y1417" i="1" s="1"/>
  <c r="AE1417" i="1" s="1"/>
  <c r="AI1417" i="1" s="1"/>
  <c r="AO1417" i="1" s="1"/>
  <c r="AU1417" i="1" s="1"/>
  <c r="BC1417" i="1" s="1"/>
  <c r="BE1417" i="1" s="1"/>
  <c r="J1416" i="1"/>
  <c r="M933" i="1"/>
  <c r="S933" i="1" s="1"/>
  <c r="Y933" i="1" s="1"/>
  <c r="AE933" i="1" s="1"/>
  <c r="AI933" i="1" s="1"/>
  <c r="AO933" i="1" s="1"/>
  <c r="AU933" i="1" s="1"/>
  <c r="BC933" i="1" s="1"/>
  <c r="BE933" i="1" s="1"/>
  <c r="G932" i="1"/>
  <c r="M932" i="1" s="1"/>
  <c r="S932" i="1" s="1"/>
  <c r="Y932" i="1" s="1"/>
  <c r="AE932" i="1" s="1"/>
  <c r="AI932" i="1" s="1"/>
  <c r="AO932" i="1" s="1"/>
  <c r="AU932" i="1" s="1"/>
  <c r="BC932" i="1" s="1"/>
  <c r="BE932" i="1" s="1"/>
  <c r="N20" i="1"/>
  <c r="T20" i="1" s="1"/>
  <c r="Z20" i="1" s="1"/>
  <c r="AF20" i="1" s="1"/>
  <c r="AJ20" i="1" s="1"/>
  <c r="AP20" i="1" s="1"/>
  <c r="AV20" i="1" s="1"/>
  <c r="BF20" i="1" s="1"/>
  <c r="BH20" i="1" s="1"/>
  <c r="M26" i="1"/>
  <c r="S26" i="1" s="1"/>
  <c r="Y26" i="1" s="1"/>
  <c r="AE26" i="1" s="1"/>
  <c r="AI26" i="1" s="1"/>
  <c r="AO26" i="1" s="1"/>
  <c r="AU26" i="1" s="1"/>
  <c r="BC26" i="1" s="1"/>
  <c r="BE26" i="1" s="1"/>
  <c r="AC34" i="1"/>
  <c r="M75" i="1"/>
  <c r="S75" i="1" s="1"/>
  <c r="Y75" i="1" s="1"/>
  <c r="AE75" i="1" s="1"/>
  <c r="AI75" i="1" s="1"/>
  <c r="AO75" i="1" s="1"/>
  <c r="AU75" i="1" s="1"/>
  <c r="BC75" i="1" s="1"/>
  <c r="BE75" i="1" s="1"/>
  <c r="AD134" i="1"/>
  <c r="AH134" i="1" s="1"/>
  <c r="AN134" i="1" s="1"/>
  <c r="AT134" i="1" s="1"/>
  <c r="AZ134" i="1" s="1"/>
  <c r="BB134" i="1" s="1"/>
  <c r="N147" i="1"/>
  <c r="T147" i="1" s="1"/>
  <c r="Z147" i="1" s="1"/>
  <c r="AF147" i="1" s="1"/>
  <c r="AJ147" i="1" s="1"/>
  <c r="AP147" i="1" s="1"/>
  <c r="AV147" i="1" s="1"/>
  <c r="BF147" i="1" s="1"/>
  <c r="BH147" i="1" s="1"/>
  <c r="AB151" i="1"/>
  <c r="M158" i="1"/>
  <c r="S158" i="1" s="1"/>
  <c r="Y158" i="1" s="1"/>
  <c r="AE158" i="1" s="1"/>
  <c r="AI158" i="1" s="1"/>
  <c r="AO158" i="1" s="1"/>
  <c r="AU158" i="1" s="1"/>
  <c r="BC158" i="1" s="1"/>
  <c r="BE158" i="1" s="1"/>
  <c r="M170" i="1"/>
  <c r="S170" i="1" s="1"/>
  <c r="Y170" i="1" s="1"/>
  <c r="AE170" i="1" s="1"/>
  <c r="AI170" i="1" s="1"/>
  <c r="AO170" i="1" s="1"/>
  <c r="AU170" i="1" s="1"/>
  <c r="BC170" i="1" s="1"/>
  <c r="BE170" i="1" s="1"/>
  <c r="AS172" i="1"/>
  <c r="S204" i="1"/>
  <c r="Y204" i="1" s="1"/>
  <c r="AE204" i="1" s="1"/>
  <c r="AI204" i="1" s="1"/>
  <c r="AO204" i="1" s="1"/>
  <c r="AU204" i="1" s="1"/>
  <c r="BC204" i="1" s="1"/>
  <c r="P203" i="1"/>
  <c r="S203" i="1" s="1"/>
  <c r="Y203" i="1" s="1"/>
  <c r="AE203" i="1" s="1"/>
  <c r="AI203" i="1" s="1"/>
  <c r="AO203" i="1" s="1"/>
  <c r="AU203" i="1" s="1"/>
  <c r="BC203" i="1" s="1"/>
  <c r="U286" i="1"/>
  <c r="U276" i="1" s="1"/>
  <c r="AB286" i="1"/>
  <c r="AB276" i="1" s="1"/>
  <c r="AL286" i="1"/>
  <c r="AL276" i="1" s="1"/>
  <c r="BI286" i="1"/>
  <c r="BI276" i="1" s="1"/>
  <c r="O300" i="1"/>
  <c r="AM300" i="1"/>
  <c r="AL305" i="1"/>
  <c r="AS305" i="1"/>
  <c r="AS330" i="1"/>
  <c r="H354" i="1"/>
  <c r="N354" i="1" s="1"/>
  <c r="T354" i="1" s="1"/>
  <c r="Z354" i="1" s="1"/>
  <c r="AF354" i="1" s="1"/>
  <c r="AJ354" i="1" s="1"/>
  <c r="AP354" i="1" s="1"/>
  <c r="AV354" i="1" s="1"/>
  <c r="BF354" i="1" s="1"/>
  <c r="AS361" i="1"/>
  <c r="N381" i="1"/>
  <c r="T381" i="1" s="1"/>
  <c r="Z381" i="1" s="1"/>
  <c r="AF381" i="1" s="1"/>
  <c r="AJ381" i="1" s="1"/>
  <c r="AP381" i="1" s="1"/>
  <c r="AV381" i="1" s="1"/>
  <c r="BF381" i="1" s="1"/>
  <c r="H380" i="1"/>
  <c r="N380" i="1" s="1"/>
  <c r="T380" i="1" s="1"/>
  <c r="Z380" i="1" s="1"/>
  <c r="AF380" i="1" s="1"/>
  <c r="AJ380" i="1" s="1"/>
  <c r="AP380" i="1" s="1"/>
  <c r="AV380" i="1" s="1"/>
  <c r="BF380" i="1" s="1"/>
  <c r="V391" i="1"/>
  <c r="V384" i="1" s="1"/>
  <c r="AW391" i="1"/>
  <c r="AW384" i="1" s="1"/>
  <c r="BC415" i="1"/>
  <c r="BE415" i="1" s="1"/>
  <c r="AX414" i="1"/>
  <c r="BC414" i="1" s="1"/>
  <c r="BE414" i="1" s="1"/>
  <c r="G429" i="1"/>
  <c r="M429" i="1" s="1"/>
  <c r="S429" i="1" s="1"/>
  <c r="Y429" i="1" s="1"/>
  <c r="AE429" i="1" s="1"/>
  <c r="AI429" i="1" s="1"/>
  <c r="AO429" i="1" s="1"/>
  <c r="AU429" i="1" s="1"/>
  <c r="BC429" i="1" s="1"/>
  <c r="BE429" i="1" s="1"/>
  <c r="M622" i="1"/>
  <c r="S622" i="1" s="1"/>
  <c r="Y622" i="1" s="1"/>
  <c r="AE622" i="1" s="1"/>
  <c r="AI622" i="1" s="1"/>
  <c r="AO622" i="1" s="1"/>
  <c r="AU622" i="1" s="1"/>
  <c r="BC622" i="1" s="1"/>
  <c r="BE622" i="1" s="1"/>
  <c r="G621" i="1"/>
  <c r="M621" i="1" s="1"/>
  <c r="S621" i="1" s="1"/>
  <c r="Y621" i="1" s="1"/>
  <c r="AE621" i="1" s="1"/>
  <c r="AI621" i="1" s="1"/>
  <c r="AO621" i="1" s="1"/>
  <c r="AU621" i="1" s="1"/>
  <c r="BC621" i="1" s="1"/>
  <c r="BE621" i="1" s="1"/>
  <c r="F753" i="1"/>
  <c r="L753" i="1" s="1"/>
  <c r="R753" i="1" s="1"/>
  <c r="X753" i="1" s="1"/>
  <c r="AD753" i="1" s="1"/>
  <c r="AH753" i="1" s="1"/>
  <c r="AN753" i="1" s="1"/>
  <c r="AT753" i="1" s="1"/>
  <c r="AZ753" i="1" s="1"/>
  <c r="BB753" i="1" s="1"/>
  <c r="W795" i="1"/>
  <c r="W794" i="1" s="1"/>
  <c r="N1231" i="1"/>
  <c r="T1231" i="1" s="1"/>
  <c r="Z1231" i="1" s="1"/>
  <c r="AF1231" i="1" s="1"/>
  <c r="AJ1231" i="1" s="1"/>
  <c r="AP1231" i="1" s="1"/>
  <c r="AV1231" i="1" s="1"/>
  <c r="BF1231" i="1" s="1"/>
  <c r="BH1231" i="1" s="1"/>
  <c r="H1230" i="1"/>
  <c r="AN1243" i="1"/>
  <c r="AT1243" i="1" s="1"/>
  <c r="AZ1243" i="1" s="1"/>
  <c r="BB1243" i="1" s="1"/>
  <c r="AK1242" i="1"/>
  <c r="AN1242" i="1" s="1"/>
  <c r="AT1242" i="1" s="1"/>
  <c r="AZ1242" i="1" s="1"/>
  <c r="BB1242" i="1" s="1"/>
  <c r="AG1248" i="1"/>
  <c r="P573" i="1"/>
  <c r="S573" i="1" s="1"/>
  <c r="Y573" i="1" s="1"/>
  <c r="S574" i="1"/>
  <c r="Y574" i="1" s="1"/>
  <c r="AE574" i="1" s="1"/>
  <c r="AI574" i="1" s="1"/>
  <c r="AO574" i="1" s="1"/>
  <c r="AU574" i="1" s="1"/>
  <c r="BC574" i="1" s="1"/>
  <c r="BE574" i="1" s="1"/>
  <c r="S586" i="1"/>
  <c r="Y586" i="1" s="1"/>
  <c r="AE586" i="1" s="1"/>
  <c r="AI586" i="1" s="1"/>
  <c r="AO586" i="1" s="1"/>
  <c r="AU586" i="1" s="1"/>
  <c r="BC586" i="1" s="1"/>
  <c r="BE586" i="1" s="1"/>
  <c r="P585" i="1"/>
  <c r="S585" i="1" s="1"/>
  <c r="Y585" i="1" s="1"/>
  <c r="AE585" i="1" s="1"/>
  <c r="AI585" i="1" s="1"/>
  <c r="AO585" i="1" s="1"/>
  <c r="AU585" i="1" s="1"/>
  <c r="BC585" i="1" s="1"/>
  <c r="BE585" i="1" s="1"/>
  <c r="I750" i="1"/>
  <c r="L750" i="1" s="1"/>
  <c r="R750" i="1" s="1"/>
  <c r="X750" i="1" s="1"/>
  <c r="AD750" i="1" s="1"/>
  <c r="AH750" i="1" s="1"/>
  <c r="AN750" i="1" s="1"/>
  <c r="AT750" i="1" s="1"/>
  <c r="AZ750" i="1" s="1"/>
  <c r="BB750" i="1" s="1"/>
  <c r="L751" i="1"/>
  <c r="R751" i="1" s="1"/>
  <c r="X751" i="1" s="1"/>
  <c r="AD751" i="1" s="1"/>
  <c r="AH751" i="1" s="1"/>
  <c r="AN751" i="1" s="1"/>
  <c r="AT751" i="1" s="1"/>
  <c r="AZ751" i="1" s="1"/>
  <c r="BB751" i="1" s="1"/>
  <c r="M1012" i="1"/>
  <c r="S1012" i="1" s="1"/>
  <c r="Y1012" i="1" s="1"/>
  <c r="AE1012" i="1" s="1"/>
  <c r="AI1012" i="1" s="1"/>
  <c r="AO1012" i="1" s="1"/>
  <c r="AU1012" i="1" s="1"/>
  <c r="BC1012" i="1" s="1"/>
  <c r="BE1012" i="1" s="1"/>
  <c r="G1011" i="1"/>
  <c r="M1011" i="1" s="1"/>
  <c r="S1011" i="1" s="1"/>
  <c r="Y1011" i="1" s="1"/>
  <c r="AE1011" i="1" s="1"/>
  <c r="AI1011" i="1" s="1"/>
  <c r="AO1011" i="1" s="1"/>
  <c r="AU1011" i="1" s="1"/>
  <c r="BC1011" i="1" s="1"/>
  <c r="BE1011" i="1" s="1"/>
  <c r="N22" i="1"/>
  <c r="T22" i="1" s="1"/>
  <c r="Z22" i="1" s="1"/>
  <c r="AF22" i="1" s="1"/>
  <c r="AJ22" i="1" s="1"/>
  <c r="AP22" i="1" s="1"/>
  <c r="AV22" i="1" s="1"/>
  <c r="BF22" i="1" s="1"/>
  <c r="BH22" i="1" s="1"/>
  <c r="L23" i="1"/>
  <c r="R23" i="1" s="1"/>
  <c r="X23" i="1" s="1"/>
  <c r="AD23" i="1" s="1"/>
  <c r="AH23" i="1" s="1"/>
  <c r="AN23" i="1" s="1"/>
  <c r="AT23" i="1" s="1"/>
  <c r="AZ23" i="1" s="1"/>
  <c r="BB23" i="1" s="1"/>
  <c r="N25" i="1"/>
  <c r="T25" i="1" s="1"/>
  <c r="Z25" i="1" s="1"/>
  <c r="AF25" i="1" s="1"/>
  <c r="AJ25" i="1" s="1"/>
  <c r="AP25" i="1" s="1"/>
  <c r="AV25" i="1" s="1"/>
  <c r="BF25" i="1" s="1"/>
  <c r="BH25" i="1" s="1"/>
  <c r="O34" i="1"/>
  <c r="AB46" i="1"/>
  <c r="L119" i="1"/>
  <c r="R119" i="1" s="1"/>
  <c r="X119" i="1" s="1"/>
  <c r="AD119" i="1" s="1"/>
  <c r="AH119" i="1" s="1"/>
  <c r="AN119" i="1" s="1"/>
  <c r="AT119" i="1" s="1"/>
  <c r="AZ119" i="1" s="1"/>
  <c r="BB119" i="1" s="1"/>
  <c r="AC195" i="1"/>
  <c r="AC194" i="1" s="1"/>
  <c r="AM195" i="1"/>
  <c r="AM194" i="1" s="1"/>
  <c r="AW195" i="1"/>
  <c r="AW194" i="1" s="1"/>
  <c r="AL214" i="1"/>
  <c r="AL210" i="1" s="1"/>
  <c r="I214" i="1"/>
  <c r="I210" i="1" s="1"/>
  <c r="N308" i="1"/>
  <c r="T308" i="1" s="1"/>
  <c r="Z308" i="1" s="1"/>
  <c r="AF308" i="1" s="1"/>
  <c r="AJ308" i="1" s="1"/>
  <c r="AP308" i="1" s="1"/>
  <c r="AV308" i="1" s="1"/>
  <c r="BF308" i="1" s="1"/>
  <c r="BH308" i="1" s="1"/>
  <c r="M369" i="1"/>
  <c r="S369" i="1" s="1"/>
  <c r="BI366" i="1"/>
  <c r="BI361" i="1" s="1"/>
  <c r="AM417" i="1"/>
  <c r="G473" i="1"/>
  <c r="AS473" i="1"/>
  <c r="BI473" i="1"/>
  <c r="L523" i="1"/>
  <c r="R523" i="1" s="1"/>
  <c r="X523" i="1" s="1"/>
  <c r="AD523" i="1" s="1"/>
  <c r="AH523" i="1" s="1"/>
  <c r="AN523" i="1" s="1"/>
  <c r="AT523" i="1" s="1"/>
  <c r="AZ523" i="1" s="1"/>
  <c r="BB523" i="1" s="1"/>
  <c r="U528" i="1"/>
  <c r="AL528" i="1"/>
  <c r="N542" i="1"/>
  <c r="T542" i="1" s="1"/>
  <c r="Z542" i="1" s="1"/>
  <c r="AF542" i="1" s="1"/>
  <c r="AJ542" i="1" s="1"/>
  <c r="AP542" i="1" s="1"/>
  <c r="AV542" i="1" s="1"/>
  <c r="BF542" i="1" s="1"/>
  <c r="BH542" i="1" s="1"/>
  <c r="AV546" i="1"/>
  <c r="BF546" i="1" s="1"/>
  <c r="U572" i="1"/>
  <c r="U571" i="1" s="1"/>
  <c r="R586" i="1"/>
  <c r="X586" i="1" s="1"/>
  <c r="AD586" i="1" s="1"/>
  <c r="AH586" i="1" s="1"/>
  <c r="AN586" i="1" s="1"/>
  <c r="AT586" i="1" s="1"/>
  <c r="AZ586" i="1" s="1"/>
  <c r="BB586" i="1" s="1"/>
  <c r="O585" i="1"/>
  <c r="R585" i="1" s="1"/>
  <c r="X585" i="1" s="1"/>
  <c r="AD585" i="1" s="1"/>
  <c r="AH585" i="1" s="1"/>
  <c r="AN585" i="1" s="1"/>
  <c r="AT585" i="1" s="1"/>
  <c r="AZ585" i="1" s="1"/>
  <c r="BB585" i="1" s="1"/>
  <c r="W649" i="1"/>
  <c r="S888" i="1"/>
  <c r="P887" i="1"/>
  <c r="S887" i="1" s="1"/>
  <c r="Y887" i="1" s="1"/>
  <c r="AE887" i="1" s="1"/>
  <c r="AI887" i="1" s="1"/>
  <c r="AO887" i="1" s="1"/>
  <c r="AU887" i="1" s="1"/>
  <c r="BC887" i="1" s="1"/>
  <c r="BE887" i="1" s="1"/>
  <c r="M1152" i="1"/>
  <c r="S1152" i="1" s="1"/>
  <c r="Y1152" i="1" s="1"/>
  <c r="AE1152" i="1" s="1"/>
  <c r="AI1152" i="1" s="1"/>
  <c r="AO1152" i="1" s="1"/>
  <c r="AU1152" i="1" s="1"/>
  <c r="BC1152" i="1" s="1"/>
  <c r="BE1152" i="1" s="1"/>
  <c r="G1151" i="1"/>
  <c r="M1151" i="1" s="1"/>
  <c r="S1151" i="1" s="1"/>
  <c r="Y1151" i="1" s="1"/>
  <c r="AE1151" i="1" s="1"/>
  <c r="AI1151" i="1" s="1"/>
  <c r="AO1151" i="1" s="1"/>
  <c r="AU1151" i="1" s="1"/>
  <c r="BC1151" i="1" s="1"/>
  <c r="BE1151" i="1" s="1"/>
  <c r="L1640" i="1"/>
  <c r="R1640" i="1" s="1"/>
  <c r="X1640" i="1" s="1"/>
  <c r="F1639" i="1"/>
  <c r="F1638" i="1" s="1"/>
  <c r="L601" i="1"/>
  <c r="R601" i="1" s="1"/>
  <c r="X601" i="1" s="1"/>
  <c r="AD601" i="1" s="1"/>
  <c r="AH601" i="1" s="1"/>
  <c r="AN601" i="1" s="1"/>
  <c r="AT601" i="1" s="1"/>
  <c r="AZ601" i="1" s="1"/>
  <c r="BB601" i="1" s="1"/>
  <c r="N619" i="1"/>
  <c r="T619" i="1" s="1"/>
  <c r="Z619" i="1" s="1"/>
  <c r="AF619" i="1" s="1"/>
  <c r="AJ619" i="1" s="1"/>
  <c r="AP619" i="1" s="1"/>
  <c r="AV619" i="1" s="1"/>
  <c r="BF619" i="1" s="1"/>
  <c r="BH619" i="1" s="1"/>
  <c r="L658" i="1"/>
  <c r="R658" i="1" s="1"/>
  <c r="O657" i="1"/>
  <c r="AM657" i="1"/>
  <c r="F657" i="1"/>
  <c r="J671" i="1"/>
  <c r="AR671" i="1"/>
  <c r="AY680" i="1"/>
  <c r="I680" i="1"/>
  <c r="P680" i="1"/>
  <c r="W680" i="1"/>
  <c r="AG680" i="1"/>
  <c r="J690" i="1"/>
  <c r="Q690" i="1"/>
  <c r="AA690" i="1"/>
  <c r="AR690" i="1"/>
  <c r="O701" i="1"/>
  <c r="AC701" i="1"/>
  <c r="AM701" i="1"/>
  <c r="F701" i="1"/>
  <c r="Q701" i="1"/>
  <c r="AK701" i="1"/>
  <c r="AR701" i="1"/>
  <c r="M753" i="1"/>
  <c r="S753" i="1" s="1"/>
  <c r="Y753" i="1" s="1"/>
  <c r="AE753" i="1" s="1"/>
  <c r="AI753" i="1" s="1"/>
  <c r="AO753" i="1" s="1"/>
  <c r="AU753" i="1" s="1"/>
  <c r="BC753" i="1" s="1"/>
  <c r="BE753" i="1" s="1"/>
  <c r="M754" i="1"/>
  <c r="S754" i="1" s="1"/>
  <c r="Y754" i="1" s="1"/>
  <c r="AE754" i="1" s="1"/>
  <c r="AI754" i="1" s="1"/>
  <c r="AO754" i="1" s="1"/>
  <c r="AU754" i="1" s="1"/>
  <c r="BC754" i="1" s="1"/>
  <c r="BE754" i="1" s="1"/>
  <c r="L760" i="1"/>
  <c r="R760" i="1" s="1"/>
  <c r="X760" i="1" s="1"/>
  <c r="AD760" i="1" s="1"/>
  <c r="AH760" i="1" s="1"/>
  <c r="AN760" i="1" s="1"/>
  <c r="AT760" i="1" s="1"/>
  <c r="AZ760" i="1" s="1"/>
  <c r="BB760" i="1" s="1"/>
  <c r="K762" i="1"/>
  <c r="U762" i="1"/>
  <c r="AB762" i="1"/>
  <c r="AL762" i="1"/>
  <c r="AS762" i="1"/>
  <c r="BI762" i="1"/>
  <c r="F762" i="1"/>
  <c r="L762" i="1" s="1"/>
  <c r="J762" i="1"/>
  <c r="Q762" i="1"/>
  <c r="AK762" i="1"/>
  <c r="AR762" i="1"/>
  <c r="N778" i="1"/>
  <c r="T778" i="1" s="1"/>
  <c r="Z778" i="1" s="1"/>
  <c r="AF778" i="1" s="1"/>
  <c r="AJ778" i="1" s="1"/>
  <c r="AP778" i="1" s="1"/>
  <c r="AV778" i="1" s="1"/>
  <c r="BF778" i="1" s="1"/>
  <c r="BH778" i="1" s="1"/>
  <c r="O787" i="1"/>
  <c r="O786" i="1" s="1"/>
  <c r="V787" i="1"/>
  <c r="V786" i="1" s="1"/>
  <c r="AC787" i="1"/>
  <c r="AC786" i="1" s="1"/>
  <c r="AM787" i="1"/>
  <c r="AM786" i="1" s="1"/>
  <c r="AW787" i="1"/>
  <c r="AW786" i="1" s="1"/>
  <c r="N820" i="1"/>
  <c r="T820" i="1" s="1"/>
  <c r="Z820" i="1" s="1"/>
  <c r="AF820" i="1" s="1"/>
  <c r="AJ820" i="1" s="1"/>
  <c r="AP820" i="1" s="1"/>
  <c r="AV820" i="1" s="1"/>
  <c r="BF820" i="1" s="1"/>
  <c r="BH820" i="1" s="1"/>
  <c r="V817" i="1"/>
  <c r="V816" i="1" s="1"/>
  <c r="K825" i="1"/>
  <c r="AR828" i="1"/>
  <c r="AR823" i="1" s="1"/>
  <c r="M853" i="1"/>
  <c r="S853" i="1" s="1"/>
  <c r="Y853" i="1" s="1"/>
  <c r="AE853" i="1" s="1"/>
  <c r="AI853" i="1" s="1"/>
  <c r="AO853" i="1" s="1"/>
  <c r="AU853" i="1" s="1"/>
  <c r="BC853" i="1" s="1"/>
  <c r="BE853" i="1" s="1"/>
  <c r="AB852" i="1"/>
  <c r="AB842" i="1" s="1"/>
  <c r="M863" i="1"/>
  <c r="S863" i="1" s="1"/>
  <c r="Y863" i="1" s="1"/>
  <c r="AE863" i="1" s="1"/>
  <c r="AI863" i="1" s="1"/>
  <c r="AO863" i="1" s="1"/>
  <c r="AU863" i="1" s="1"/>
  <c r="BC863" i="1" s="1"/>
  <c r="BE863" i="1" s="1"/>
  <c r="M872" i="1"/>
  <c r="S872" i="1" s="1"/>
  <c r="Y872" i="1" s="1"/>
  <c r="AE872" i="1" s="1"/>
  <c r="AI872" i="1" s="1"/>
  <c r="AO872" i="1" s="1"/>
  <c r="AU872" i="1" s="1"/>
  <c r="BC872" i="1" s="1"/>
  <c r="BE872" i="1" s="1"/>
  <c r="AK877" i="1"/>
  <c r="U882" i="1"/>
  <c r="AR890" i="1"/>
  <c r="X898" i="1"/>
  <c r="AD898" i="1" s="1"/>
  <c r="AH898" i="1" s="1"/>
  <c r="AN898" i="1" s="1"/>
  <c r="AT898" i="1" s="1"/>
  <c r="AZ898" i="1" s="1"/>
  <c r="BB898" i="1" s="1"/>
  <c r="AC895" i="1"/>
  <c r="AC921" i="1"/>
  <c r="L930" i="1"/>
  <c r="R930" i="1" s="1"/>
  <c r="X930" i="1" s="1"/>
  <c r="AD930" i="1" s="1"/>
  <c r="AH930" i="1" s="1"/>
  <c r="AN930" i="1" s="1"/>
  <c r="AT930" i="1" s="1"/>
  <c r="AZ930" i="1" s="1"/>
  <c r="BB930" i="1" s="1"/>
  <c r="G935" i="1"/>
  <c r="U953" i="1"/>
  <c r="AS953" i="1"/>
  <c r="J1084" i="1"/>
  <c r="L1333" i="1"/>
  <c r="R1333" i="1" s="1"/>
  <c r="X1333" i="1" s="1"/>
  <c r="AD1333" i="1" s="1"/>
  <c r="AH1333" i="1" s="1"/>
  <c r="AN1333" i="1" s="1"/>
  <c r="AT1333" i="1" s="1"/>
  <c r="AZ1333" i="1" s="1"/>
  <c r="BB1333" i="1" s="1"/>
  <c r="AY1390" i="1"/>
  <c r="AY1389" i="1" s="1"/>
  <c r="Q1473" i="1"/>
  <c r="J417" i="1"/>
  <c r="J437" i="1"/>
  <c r="Q437" i="1"/>
  <c r="AK437" i="1"/>
  <c r="AR437" i="1"/>
  <c r="AY437" i="1"/>
  <c r="N440" i="1"/>
  <c r="T440" i="1" s="1"/>
  <c r="Z440" i="1" s="1"/>
  <c r="AF440" i="1" s="1"/>
  <c r="AJ440" i="1" s="1"/>
  <c r="AP440" i="1" s="1"/>
  <c r="AV440" i="1" s="1"/>
  <c r="BF440" i="1" s="1"/>
  <c r="BH440" i="1" s="1"/>
  <c r="U442" i="1"/>
  <c r="AB442" i="1"/>
  <c r="AL442" i="1"/>
  <c r="BI442" i="1"/>
  <c r="N453" i="1"/>
  <c r="T453" i="1" s="1"/>
  <c r="Z453" i="1" s="1"/>
  <c r="AF453" i="1" s="1"/>
  <c r="AJ453" i="1" s="1"/>
  <c r="AP453" i="1" s="1"/>
  <c r="AV453" i="1" s="1"/>
  <c r="BF453" i="1" s="1"/>
  <c r="BH453" i="1" s="1"/>
  <c r="P455" i="1"/>
  <c r="M482" i="1"/>
  <c r="S482" i="1" s="1"/>
  <c r="Y482" i="1" s="1"/>
  <c r="M498" i="1"/>
  <c r="S498" i="1" s="1"/>
  <c r="Y498" i="1" s="1"/>
  <c r="AE498" i="1" s="1"/>
  <c r="AI498" i="1" s="1"/>
  <c r="AO498" i="1" s="1"/>
  <c r="AU498" i="1" s="1"/>
  <c r="BC498" i="1" s="1"/>
  <c r="AX506" i="1"/>
  <c r="N509" i="1"/>
  <c r="T509" i="1" s="1"/>
  <c r="Z509" i="1" s="1"/>
  <c r="AF509" i="1" s="1"/>
  <c r="AJ509" i="1" s="1"/>
  <c r="AP509" i="1" s="1"/>
  <c r="AV509" i="1" s="1"/>
  <c r="BF509" i="1" s="1"/>
  <c r="BH509" i="1" s="1"/>
  <c r="O506" i="1"/>
  <c r="V506" i="1"/>
  <c r="AC506" i="1"/>
  <c r="AM506" i="1"/>
  <c r="M511" i="1"/>
  <c r="S511" i="1" s="1"/>
  <c r="Y511" i="1" s="1"/>
  <c r="AE511" i="1" s="1"/>
  <c r="AI511" i="1" s="1"/>
  <c r="AO511" i="1" s="1"/>
  <c r="AU511" i="1" s="1"/>
  <c r="BC511" i="1" s="1"/>
  <c r="BE511" i="1" s="1"/>
  <c r="K506" i="1"/>
  <c r="AQ506" i="1"/>
  <c r="Q522" i="1"/>
  <c r="AA522" i="1"/>
  <c r="AK522" i="1"/>
  <c r="AR522" i="1"/>
  <c r="N525" i="1"/>
  <c r="T525" i="1" s="1"/>
  <c r="Z525" i="1" s="1"/>
  <c r="AF525" i="1" s="1"/>
  <c r="AJ525" i="1" s="1"/>
  <c r="AP525" i="1" s="1"/>
  <c r="AV525" i="1" s="1"/>
  <c r="BF525" i="1" s="1"/>
  <c r="BH525" i="1" s="1"/>
  <c r="O522" i="1"/>
  <c r="V522" i="1"/>
  <c r="AC522" i="1"/>
  <c r="AM522" i="1"/>
  <c r="AW522" i="1"/>
  <c r="AW528" i="1"/>
  <c r="AC533" i="1"/>
  <c r="AM533" i="1"/>
  <c r="AW533" i="1"/>
  <c r="L560" i="1"/>
  <c r="R560" i="1" s="1"/>
  <c r="X560" i="1" s="1"/>
  <c r="AD560" i="1" s="1"/>
  <c r="AH560" i="1" s="1"/>
  <c r="AN560" i="1" s="1"/>
  <c r="AT560" i="1" s="1"/>
  <c r="AZ560" i="1" s="1"/>
  <c r="BB560" i="1" s="1"/>
  <c r="AS572" i="1"/>
  <c r="AS571" i="1" s="1"/>
  <c r="N604" i="1"/>
  <c r="T604" i="1" s="1"/>
  <c r="Z604" i="1" s="1"/>
  <c r="AF604" i="1" s="1"/>
  <c r="AJ604" i="1" s="1"/>
  <c r="AP604" i="1" s="1"/>
  <c r="AV604" i="1" s="1"/>
  <c r="BF604" i="1" s="1"/>
  <c r="BH604" i="1" s="1"/>
  <c r="AG606" i="1"/>
  <c r="M611" i="1"/>
  <c r="S611" i="1" s="1"/>
  <c r="Y611" i="1" s="1"/>
  <c r="AE611" i="1" s="1"/>
  <c r="AI611" i="1" s="1"/>
  <c r="AO611" i="1" s="1"/>
  <c r="AU611" i="1" s="1"/>
  <c r="BC611" i="1" s="1"/>
  <c r="BE611" i="1" s="1"/>
  <c r="AS606" i="1"/>
  <c r="BI606" i="1"/>
  <c r="M617" i="1"/>
  <c r="S617" i="1" s="1"/>
  <c r="K616" i="1"/>
  <c r="U616" i="1"/>
  <c r="AB616" i="1"/>
  <c r="AL616" i="1"/>
  <c r="AS616" i="1"/>
  <c r="BI616" i="1"/>
  <c r="P616" i="1"/>
  <c r="AG616" i="1"/>
  <c r="AQ616" i="1"/>
  <c r="K671" i="1"/>
  <c r="U671" i="1"/>
  <c r="AB671" i="1"/>
  <c r="AL671" i="1"/>
  <c r="AS671" i="1"/>
  <c r="BI671" i="1"/>
  <c r="I671" i="1"/>
  <c r="L738" i="1"/>
  <c r="R738" i="1" s="1"/>
  <c r="X738" i="1" s="1"/>
  <c r="AD738" i="1" s="1"/>
  <c r="AH738" i="1" s="1"/>
  <c r="AN738" i="1" s="1"/>
  <c r="AT738" i="1" s="1"/>
  <c r="AZ738" i="1" s="1"/>
  <c r="BB738" i="1" s="1"/>
  <c r="AB735" i="1"/>
  <c r="AL735" i="1"/>
  <c r="S760" i="1"/>
  <c r="Y760" i="1" s="1"/>
  <c r="AE760" i="1" s="1"/>
  <c r="AI760" i="1" s="1"/>
  <c r="AO760" i="1" s="1"/>
  <c r="AU760" i="1" s="1"/>
  <c r="BC760" i="1" s="1"/>
  <c r="BE760" i="1" s="1"/>
  <c r="K775" i="1"/>
  <c r="K774" i="1" s="1"/>
  <c r="U775" i="1"/>
  <c r="U774" i="1" s="1"/>
  <c r="AB775" i="1"/>
  <c r="AB774" i="1" s="1"/>
  <c r="AL775" i="1"/>
  <c r="AL774" i="1" s="1"/>
  <c r="AS775" i="1"/>
  <c r="AS774" i="1" s="1"/>
  <c r="BI775" i="1"/>
  <c r="BI774" i="1" s="1"/>
  <c r="I775" i="1"/>
  <c r="I774" i="1" s="1"/>
  <c r="I773" i="1" s="1"/>
  <c r="I772" i="1" s="1"/>
  <c r="P775" i="1"/>
  <c r="P774" i="1" s="1"/>
  <c r="P773" i="1" s="1"/>
  <c r="P772" i="1" s="1"/>
  <c r="W775" i="1"/>
  <c r="W774" i="1" s="1"/>
  <c r="AG775" i="1"/>
  <c r="AG774" i="1" s="1"/>
  <c r="AQ775" i="1"/>
  <c r="AQ774" i="1" s="1"/>
  <c r="AX775" i="1"/>
  <c r="AX774" i="1" s="1"/>
  <c r="Q837" i="1"/>
  <c r="Q836" i="1" s="1"/>
  <c r="AA837" i="1"/>
  <c r="AA836" i="1" s="1"/>
  <c r="AR837" i="1"/>
  <c r="AR836" i="1" s="1"/>
  <c r="AY837" i="1"/>
  <c r="AY836" i="1" s="1"/>
  <c r="AQ877" i="1"/>
  <c r="AL877" i="1"/>
  <c r="AM882" i="1"/>
  <c r="Q935" i="1"/>
  <c r="AA935" i="1"/>
  <c r="AK935" i="1"/>
  <c r="AY935" i="1"/>
  <c r="AY925" i="1" s="1"/>
  <c r="O935" i="1"/>
  <c r="AS1044" i="1"/>
  <c r="J1097" i="1"/>
  <c r="M1097" i="1" s="1"/>
  <c r="S1097" i="1" s="1"/>
  <c r="Y1097" i="1" s="1"/>
  <c r="AE1097" i="1" s="1"/>
  <c r="AI1097" i="1" s="1"/>
  <c r="AO1097" i="1" s="1"/>
  <c r="AU1097" i="1" s="1"/>
  <c r="BC1097" i="1" s="1"/>
  <c r="BE1097" i="1" s="1"/>
  <c r="M1098" i="1"/>
  <c r="S1098" i="1" s="1"/>
  <c r="Y1098" i="1" s="1"/>
  <c r="AE1098" i="1" s="1"/>
  <c r="AI1098" i="1" s="1"/>
  <c r="AO1098" i="1" s="1"/>
  <c r="AU1098" i="1" s="1"/>
  <c r="BC1098" i="1" s="1"/>
  <c r="BE1098" i="1" s="1"/>
  <c r="S1173" i="1"/>
  <c r="Y1173" i="1" s="1"/>
  <c r="P1172" i="1"/>
  <c r="S1172" i="1" s="1"/>
  <c r="Y1172" i="1" s="1"/>
  <c r="AE1172" i="1" s="1"/>
  <c r="AI1172" i="1" s="1"/>
  <c r="AO1172" i="1" s="1"/>
  <c r="AU1172" i="1" s="1"/>
  <c r="BC1172" i="1" s="1"/>
  <c r="BE1172" i="1" s="1"/>
  <c r="U1315" i="1"/>
  <c r="U1314" i="1" s="1"/>
  <c r="AS1465" i="1"/>
  <c r="AS1464" i="1" s="1"/>
  <c r="M101" i="1"/>
  <c r="S101" i="1" s="1"/>
  <c r="Y101" i="1" s="1"/>
  <c r="AE101" i="1" s="1"/>
  <c r="AI101" i="1" s="1"/>
  <c r="AO101" i="1" s="1"/>
  <c r="AU101" i="1" s="1"/>
  <c r="BC101" i="1" s="1"/>
  <c r="BE101" i="1" s="1"/>
  <c r="L106" i="1"/>
  <c r="R106" i="1" s="1"/>
  <c r="X106" i="1" s="1"/>
  <c r="AD106" i="1" s="1"/>
  <c r="AH106" i="1" s="1"/>
  <c r="AN106" i="1" s="1"/>
  <c r="AT106" i="1" s="1"/>
  <c r="AZ106" i="1" s="1"/>
  <c r="BB106" i="1" s="1"/>
  <c r="L110" i="1"/>
  <c r="R110" i="1" s="1"/>
  <c r="X110" i="1" s="1"/>
  <c r="AD110" i="1" s="1"/>
  <c r="AH110" i="1" s="1"/>
  <c r="AN110" i="1" s="1"/>
  <c r="AT110" i="1" s="1"/>
  <c r="AZ110" i="1" s="1"/>
  <c r="BB110" i="1" s="1"/>
  <c r="M113" i="1"/>
  <c r="S113" i="1" s="1"/>
  <c r="Y113" i="1" s="1"/>
  <c r="AE113" i="1" s="1"/>
  <c r="AI113" i="1" s="1"/>
  <c r="AO113" i="1" s="1"/>
  <c r="AU113" i="1" s="1"/>
  <c r="BC113" i="1" s="1"/>
  <c r="BE113" i="1" s="1"/>
  <c r="M121" i="1"/>
  <c r="S121" i="1" s="1"/>
  <c r="Y121" i="1" s="1"/>
  <c r="AE121" i="1" s="1"/>
  <c r="AI121" i="1" s="1"/>
  <c r="AO121" i="1" s="1"/>
  <c r="AU121" i="1" s="1"/>
  <c r="BC121" i="1" s="1"/>
  <c r="BE121" i="1" s="1"/>
  <c r="M125" i="1"/>
  <c r="S125" i="1" s="1"/>
  <c r="Y125" i="1" s="1"/>
  <c r="AE125" i="1" s="1"/>
  <c r="AI125" i="1" s="1"/>
  <c r="AO125" i="1" s="1"/>
  <c r="AU125" i="1" s="1"/>
  <c r="BC125" i="1" s="1"/>
  <c r="BE125" i="1" s="1"/>
  <c r="Z128" i="1"/>
  <c r="AF128" i="1" s="1"/>
  <c r="AJ128" i="1" s="1"/>
  <c r="AP128" i="1" s="1"/>
  <c r="AV128" i="1" s="1"/>
  <c r="BF128" i="1" s="1"/>
  <c r="BH128" i="1" s="1"/>
  <c r="N137" i="1"/>
  <c r="T137" i="1" s="1"/>
  <c r="Z137" i="1" s="1"/>
  <c r="AF137" i="1" s="1"/>
  <c r="AJ137" i="1" s="1"/>
  <c r="AP137" i="1" s="1"/>
  <c r="AV137" i="1" s="1"/>
  <c r="BF137" i="1" s="1"/>
  <c r="BH137" i="1" s="1"/>
  <c r="N143" i="1"/>
  <c r="J164" i="1"/>
  <c r="Q164" i="1"/>
  <c r="AA164" i="1"/>
  <c r="AK164" i="1"/>
  <c r="AR164" i="1"/>
  <c r="AY164" i="1"/>
  <c r="N185" i="1"/>
  <c r="T185" i="1" s="1"/>
  <c r="Z185" i="1" s="1"/>
  <c r="AF185" i="1" s="1"/>
  <c r="AJ185" i="1" s="1"/>
  <c r="AP185" i="1" s="1"/>
  <c r="AV185" i="1" s="1"/>
  <c r="BF185" i="1" s="1"/>
  <c r="BH185" i="1" s="1"/>
  <c r="AC183" i="1"/>
  <c r="AW183" i="1"/>
  <c r="Q195" i="1"/>
  <c r="Q194" i="1" s="1"/>
  <c r="AA195" i="1"/>
  <c r="AA194" i="1" s="1"/>
  <c r="AK195" i="1"/>
  <c r="AK194" i="1" s="1"/>
  <c r="AR195" i="1"/>
  <c r="AR194" i="1" s="1"/>
  <c r="AY195" i="1"/>
  <c r="AY194" i="1" s="1"/>
  <c r="L215" i="1"/>
  <c r="R215" i="1" s="1"/>
  <c r="X215" i="1" s="1"/>
  <c r="AD215" i="1" s="1"/>
  <c r="AH215" i="1" s="1"/>
  <c r="AN215" i="1" s="1"/>
  <c r="AT215" i="1" s="1"/>
  <c r="AZ215" i="1" s="1"/>
  <c r="BB215" i="1" s="1"/>
  <c r="M219" i="1"/>
  <c r="S219" i="1" s="1"/>
  <c r="Y219" i="1" s="1"/>
  <c r="AE219" i="1" s="1"/>
  <c r="AI219" i="1" s="1"/>
  <c r="AO219" i="1" s="1"/>
  <c r="AU219" i="1" s="1"/>
  <c r="BC219" i="1" s="1"/>
  <c r="BE219" i="1" s="1"/>
  <c r="L235" i="1"/>
  <c r="R235" i="1" s="1"/>
  <c r="X235" i="1" s="1"/>
  <c r="AD235" i="1" s="1"/>
  <c r="AH235" i="1" s="1"/>
  <c r="AN235" i="1" s="1"/>
  <c r="AT235" i="1" s="1"/>
  <c r="AZ235" i="1" s="1"/>
  <c r="BB235" i="1" s="1"/>
  <c r="M256" i="1"/>
  <c r="S256" i="1" s="1"/>
  <c r="Y256" i="1" s="1"/>
  <c r="AE256" i="1" s="1"/>
  <c r="AI256" i="1" s="1"/>
  <c r="AO256" i="1" s="1"/>
  <c r="AU256" i="1" s="1"/>
  <c r="BC256" i="1" s="1"/>
  <c r="BE256" i="1" s="1"/>
  <c r="AB258" i="1"/>
  <c r="L278" i="1"/>
  <c r="R278" i="1" s="1"/>
  <c r="X278" i="1" s="1"/>
  <c r="AD278" i="1" s="1"/>
  <c r="AH278" i="1" s="1"/>
  <c r="AN278" i="1" s="1"/>
  <c r="AT278" i="1" s="1"/>
  <c r="AZ278" i="1" s="1"/>
  <c r="BB278" i="1" s="1"/>
  <c r="N294" i="1"/>
  <c r="T294" i="1" s="1"/>
  <c r="Z294" i="1" s="1"/>
  <c r="AF294" i="1" s="1"/>
  <c r="AJ294" i="1" s="1"/>
  <c r="AP294" i="1" s="1"/>
  <c r="AV294" i="1" s="1"/>
  <c r="BF294" i="1" s="1"/>
  <c r="BH294" i="1" s="1"/>
  <c r="K300" i="1"/>
  <c r="J305" i="1"/>
  <c r="Q305" i="1"/>
  <c r="AA305" i="1"/>
  <c r="AK305" i="1"/>
  <c r="AR305" i="1"/>
  <c r="AY305" i="1"/>
  <c r="U325" i="1"/>
  <c r="AB325" i="1"/>
  <c r="AL325" i="1"/>
  <c r="AS325" i="1"/>
  <c r="J330" i="1"/>
  <c r="Q330" i="1"/>
  <c r="AA330" i="1"/>
  <c r="AK330" i="1"/>
  <c r="AR330" i="1"/>
  <c r="AY330" i="1"/>
  <c r="N389" i="1"/>
  <c r="T389" i="1" s="1"/>
  <c r="Z389" i="1" s="1"/>
  <c r="AF389" i="1" s="1"/>
  <c r="AJ389" i="1" s="1"/>
  <c r="AP389" i="1" s="1"/>
  <c r="AV389" i="1" s="1"/>
  <c r="BF389" i="1" s="1"/>
  <c r="BH389" i="1" s="1"/>
  <c r="M395" i="1"/>
  <c r="S395" i="1" s="1"/>
  <c r="Y395" i="1" s="1"/>
  <c r="AE395" i="1" s="1"/>
  <c r="AI395" i="1" s="1"/>
  <c r="AO395" i="1" s="1"/>
  <c r="AU395" i="1" s="1"/>
  <c r="BC395" i="1" s="1"/>
  <c r="BE395" i="1" s="1"/>
  <c r="M411" i="1"/>
  <c r="S411" i="1" s="1"/>
  <c r="Y411" i="1" s="1"/>
  <c r="AE411" i="1" s="1"/>
  <c r="AI411" i="1" s="1"/>
  <c r="AO411" i="1" s="1"/>
  <c r="AU411" i="1" s="1"/>
  <c r="BC411" i="1" s="1"/>
  <c r="BE411" i="1" s="1"/>
  <c r="K437" i="1"/>
  <c r="O442" i="1"/>
  <c r="V442" i="1"/>
  <c r="AM442" i="1"/>
  <c r="M445" i="1"/>
  <c r="S445" i="1" s="1"/>
  <c r="Y445" i="1" s="1"/>
  <c r="AE445" i="1" s="1"/>
  <c r="AI445" i="1" s="1"/>
  <c r="AO445" i="1" s="1"/>
  <c r="AU445" i="1" s="1"/>
  <c r="BC445" i="1" s="1"/>
  <c r="BE445" i="1" s="1"/>
  <c r="Q442" i="1"/>
  <c r="AK442" i="1"/>
  <c r="AR442" i="1"/>
  <c r="K450" i="1"/>
  <c r="U450" i="1"/>
  <c r="AB450" i="1"/>
  <c r="AL450" i="1"/>
  <c r="AS450" i="1"/>
  <c r="BI450" i="1"/>
  <c r="W450" i="1"/>
  <c r="AQ450" i="1"/>
  <c r="AB455" i="1"/>
  <c r="AS455" i="1"/>
  <c r="BI455" i="1"/>
  <c r="L458" i="1"/>
  <c r="R458" i="1" s="1"/>
  <c r="X458" i="1" s="1"/>
  <c r="AD458" i="1" s="1"/>
  <c r="AH458" i="1" s="1"/>
  <c r="AN458" i="1" s="1"/>
  <c r="AT458" i="1" s="1"/>
  <c r="AZ458" i="1" s="1"/>
  <c r="BB458" i="1" s="1"/>
  <c r="L474" i="1"/>
  <c r="R474" i="1" s="1"/>
  <c r="X474" i="1" s="1"/>
  <c r="AD474" i="1" s="1"/>
  <c r="AH474" i="1" s="1"/>
  <c r="AN474" i="1" s="1"/>
  <c r="AT474" i="1" s="1"/>
  <c r="AZ474" i="1" s="1"/>
  <c r="BB474" i="1" s="1"/>
  <c r="AG473" i="1"/>
  <c r="L507" i="1"/>
  <c r="R507" i="1" s="1"/>
  <c r="X507" i="1" s="1"/>
  <c r="AD507" i="1" s="1"/>
  <c r="AH507" i="1" s="1"/>
  <c r="AN507" i="1" s="1"/>
  <c r="AT507" i="1" s="1"/>
  <c r="AZ507" i="1" s="1"/>
  <c r="BB507" i="1" s="1"/>
  <c r="L518" i="1"/>
  <c r="R518" i="1" s="1"/>
  <c r="X518" i="1" s="1"/>
  <c r="AD518" i="1" s="1"/>
  <c r="AH518" i="1" s="1"/>
  <c r="AN518" i="1" s="1"/>
  <c r="AT518" i="1" s="1"/>
  <c r="AZ518" i="1" s="1"/>
  <c r="BB518" i="1" s="1"/>
  <c r="N523" i="1"/>
  <c r="T523" i="1" s="1"/>
  <c r="Z523" i="1" s="1"/>
  <c r="AF523" i="1" s="1"/>
  <c r="AJ523" i="1" s="1"/>
  <c r="AP523" i="1" s="1"/>
  <c r="AV523" i="1" s="1"/>
  <c r="BF523" i="1" s="1"/>
  <c r="BH523" i="1" s="1"/>
  <c r="AB522" i="1"/>
  <c r="AL522" i="1"/>
  <c r="AS522" i="1"/>
  <c r="BI522" i="1"/>
  <c r="AG522" i="1"/>
  <c r="AQ522" i="1"/>
  <c r="AX522" i="1"/>
  <c r="AX528" i="1"/>
  <c r="L568" i="1"/>
  <c r="H616" i="1"/>
  <c r="L619" i="1"/>
  <c r="R619" i="1" s="1"/>
  <c r="X619" i="1" s="1"/>
  <c r="AD619" i="1" s="1"/>
  <c r="AH619" i="1" s="1"/>
  <c r="AN619" i="1" s="1"/>
  <c r="AT619" i="1" s="1"/>
  <c r="AZ619" i="1" s="1"/>
  <c r="BB619" i="1" s="1"/>
  <c r="Q616" i="1"/>
  <c r="AR616" i="1"/>
  <c r="L625" i="1"/>
  <c r="R625" i="1" s="1"/>
  <c r="X625" i="1" s="1"/>
  <c r="AD625" i="1" s="1"/>
  <c r="AH625" i="1" s="1"/>
  <c r="AN625" i="1" s="1"/>
  <c r="AT625" i="1" s="1"/>
  <c r="AZ625" i="1" s="1"/>
  <c r="BB625" i="1" s="1"/>
  <c r="AQ649" i="1"/>
  <c r="N652" i="1"/>
  <c r="T652" i="1" s="1"/>
  <c r="Z652" i="1" s="1"/>
  <c r="AF652" i="1" s="1"/>
  <c r="AJ652" i="1" s="1"/>
  <c r="AP652" i="1" s="1"/>
  <c r="AV652" i="1" s="1"/>
  <c r="BF652" i="1" s="1"/>
  <c r="BH652" i="1" s="1"/>
  <c r="O649" i="1"/>
  <c r="V649" i="1"/>
  <c r="AC649" i="1"/>
  <c r="AW649" i="1"/>
  <c r="K657" i="1"/>
  <c r="H680" i="1"/>
  <c r="O680" i="1"/>
  <c r="V680" i="1"/>
  <c r="AC680" i="1"/>
  <c r="AM680" i="1"/>
  <c r="AB680" i="1"/>
  <c r="AK690" i="1"/>
  <c r="AK689" i="1" s="1"/>
  <c r="M695" i="1"/>
  <c r="S695" i="1" s="1"/>
  <c r="K690" i="1"/>
  <c r="N699" i="1"/>
  <c r="T699" i="1" s="1"/>
  <c r="Z699" i="1" s="1"/>
  <c r="AF699" i="1" s="1"/>
  <c r="AJ699" i="1" s="1"/>
  <c r="AP699" i="1" s="1"/>
  <c r="AV699" i="1" s="1"/>
  <c r="BF699" i="1" s="1"/>
  <c r="BH699" i="1" s="1"/>
  <c r="N706" i="1"/>
  <c r="T706" i="1" s="1"/>
  <c r="Z706" i="1" s="1"/>
  <c r="AF706" i="1" s="1"/>
  <c r="AJ706" i="1" s="1"/>
  <c r="AP706" i="1" s="1"/>
  <c r="AV706" i="1" s="1"/>
  <c r="BF706" i="1" s="1"/>
  <c r="BH706" i="1" s="1"/>
  <c r="N709" i="1"/>
  <c r="U726" i="1"/>
  <c r="AS726" i="1"/>
  <c r="O735" i="1"/>
  <c r="V735" i="1"/>
  <c r="AM735" i="1"/>
  <c r="M744" i="1"/>
  <c r="S744" i="1" s="1"/>
  <c r="Y744" i="1" s="1"/>
  <c r="AE744" i="1" s="1"/>
  <c r="AI744" i="1" s="1"/>
  <c r="AO744" i="1" s="1"/>
  <c r="AU744" i="1" s="1"/>
  <c r="BC744" i="1" s="1"/>
  <c r="BE744" i="1" s="1"/>
  <c r="N751" i="1"/>
  <c r="T751" i="1" s="1"/>
  <c r="Z751" i="1" s="1"/>
  <c r="AF751" i="1" s="1"/>
  <c r="AJ751" i="1" s="1"/>
  <c r="AP751" i="1" s="1"/>
  <c r="AV751" i="1" s="1"/>
  <c r="BF751" i="1" s="1"/>
  <c r="BH751" i="1" s="1"/>
  <c r="G767" i="1"/>
  <c r="U767" i="1"/>
  <c r="AL767" i="1"/>
  <c r="J767" i="1"/>
  <c r="Q767" i="1"/>
  <c r="AK767" i="1"/>
  <c r="M780" i="1"/>
  <c r="S780" i="1" s="1"/>
  <c r="Y780" i="1" s="1"/>
  <c r="AE780" i="1" s="1"/>
  <c r="AI780" i="1" s="1"/>
  <c r="AO780" i="1" s="1"/>
  <c r="AU780" i="1" s="1"/>
  <c r="BC780" i="1" s="1"/>
  <c r="BE780" i="1" s="1"/>
  <c r="W787" i="1"/>
  <c r="W786" i="1" s="1"/>
  <c r="AX787" i="1"/>
  <c r="AX786" i="1" s="1"/>
  <c r="G817" i="1"/>
  <c r="G816" i="1" s="1"/>
  <c r="K817" i="1"/>
  <c r="K816" i="1" s="1"/>
  <c r="Z826" i="1"/>
  <c r="AF826" i="1" s="1"/>
  <c r="AJ826" i="1" s="1"/>
  <c r="AP826" i="1" s="1"/>
  <c r="AV826" i="1" s="1"/>
  <c r="BF826" i="1" s="1"/>
  <c r="BH826" i="1" s="1"/>
  <c r="H849" i="1"/>
  <c r="M869" i="1"/>
  <c r="S869" i="1" s="1"/>
  <c r="Y869" i="1" s="1"/>
  <c r="AE869" i="1" s="1"/>
  <c r="AI869" i="1" s="1"/>
  <c r="AO869" i="1" s="1"/>
  <c r="AU869" i="1" s="1"/>
  <c r="BC869" i="1" s="1"/>
  <c r="BE869" i="1" s="1"/>
  <c r="AG895" i="1"/>
  <c r="AX895" i="1"/>
  <c r="AR895" i="1"/>
  <c r="AY895" i="1"/>
  <c r="F915" i="1"/>
  <c r="F914" i="1" s="1"/>
  <c r="L914" i="1" s="1"/>
  <c r="M918" i="1"/>
  <c r="S918" i="1" s="1"/>
  <c r="Y918" i="1" s="1"/>
  <c r="AE918" i="1" s="1"/>
  <c r="AI918" i="1" s="1"/>
  <c r="AO918" i="1" s="1"/>
  <c r="AU918" i="1" s="1"/>
  <c r="BC918" i="1" s="1"/>
  <c r="BE918" i="1" s="1"/>
  <c r="AS915" i="1"/>
  <c r="AS914" i="1" s="1"/>
  <c r="N978" i="1"/>
  <c r="T978" i="1" s="1"/>
  <c r="Z978" i="1" s="1"/>
  <c r="AF978" i="1" s="1"/>
  <c r="AJ978" i="1" s="1"/>
  <c r="AP978" i="1" s="1"/>
  <c r="AV978" i="1" s="1"/>
  <c r="BF978" i="1" s="1"/>
  <c r="BH978" i="1" s="1"/>
  <c r="H977" i="1"/>
  <c r="N977" i="1" s="1"/>
  <c r="T977" i="1" s="1"/>
  <c r="Z977" i="1" s="1"/>
  <c r="AF977" i="1" s="1"/>
  <c r="AJ977" i="1" s="1"/>
  <c r="AP977" i="1" s="1"/>
  <c r="AV977" i="1" s="1"/>
  <c r="BF977" i="1" s="1"/>
  <c r="BH977" i="1" s="1"/>
  <c r="P1223" i="1"/>
  <c r="W1223" i="1"/>
  <c r="AQ1223" i="1"/>
  <c r="N1329" i="1"/>
  <c r="T1329" i="1" s="1"/>
  <c r="Z1329" i="1" s="1"/>
  <c r="AF1329" i="1" s="1"/>
  <c r="AJ1329" i="1" s="1"/>
  <c r="AP1329" i="1" s="1"/>
  <c r="AV1329" i="1" s="1"/>
  <c r="BF1329" i="1" s="1"/>
  <c r="BH1329" i="1" s="1"/>
  <c r="H1326" i="1"/>
  <c r="I1364" i="1"/>
  <c r="L1537" i="1"/>
  <c r="R1537" i="1" s="1"/>
  <c r="X1537" i="1" s="1"/>
  <c r="AD1537" i="1" s="1"/>
  <c r="AH1537" i="1" s="1"/>
  <c r="AN1537" i="1" s="1"/>
  <c r="AT1537" i="1" s="1"/>
  <c r="AZ1537" i="1" s="1"/>
  <c r="BB1537" i="1" s="1"/>
  <c r="I1536" i="1"/>
  <c r="L1536" i="1" s="1"/>
  <c r="R1536" i="1" s="1"/>
  <c r="X1536" i="1" s="1"/>
  <c r="AD1536" i="1" s="1"/>
  <c r="AH1536" i="1" s="1"/>
  <c r="AN1536" i="1" s="1"/>
  <c r="AT1536" i="1" s="1"/>
  <c r="AZ1536" i="1" s="1"/>
  <c r="BB1536" i="1" s="1"/>
  <c r="F1619" i="1"/>
  <c r="F1618" i="1" s="1"/>
  <c r="L1620" i="1"/>
  <c r="R1620" i="1" s="1"/>
  <c r="X1620" i="1" s="1"/>
  <c r="AD1620" i="1" s="1"/>
  <c r="AH1620" i="1" s="1"/>
  <c r="AN1620" i="1" s="1"/>
  <c r="AT1620" i="1" s="1"/>
  <c r="AZ1620" i="1" s="1"/>
  <c r="BB1620" i="1" s="1"/>
  <c r="O946" i="1"/>
  <c r="O925" i="1" s="1"/>
  <c r="V946" i="1"/>
  <c r="AC946" i="1"/>
  <c r="AM946" i="1"/>
  <c r="AW946" i="1"/>
  <c r="AR946" i="1"/>
  <c r="G1020" i="1"/>
  <c r="M1020" i="1" s="1"/>
  <c r="S1020" i="1" s="1"/>
  <c r="Y1020" i="1" s="1"/>
  <c r="AE1020" i="1" s="1"/>
  <c r="AI1020" i="1" s="1"/>
  <c r="AO1020" i="1" s="1"/>
  <c r="AU1020" i="1" s="1"/>
  <c r="BC1020" i="1" s="1"/>
  <c r="BE1020" i="1" s="1"/>
  <c r="N1033" i="1"/>
  <c r="T1033" i="1" s="1"/>
  <c r="AR1035" i="1"/>
  <c r="AY1035" i="1"/>
  <c r="AY1029" i="1" s="1"/>
  <c r="M1046" i="1"/>
  <c r="S1046" i="1" s="1"/>
  <c r="Y1046" i="1" s="1"/>
  <c r="AE1046" i="1" s="1"/>
  <c r="AI1046" i="1" s="1"/>
  <c r="AO1046" i="1" s="1"/>
  <c r="AU1046" i="1" s="1"/>
  <c r="BC1046" i="1" s="1"/>
  <c r="BE1046" i="1" s="1"/>
  <c r="K1045" i="1"/>
  <c r="AB1045" i="1"/>
  <c r="AB1044" i="1" s="1"/>
  <c r="AL1045" i="1"/>
  <c r="AL1044" i="1" s="1"/>
  <c r="BI1045" i="1"/>
  <c r="BI1044" i="1" s="1"/>
  <c r="M1048" i="1"/>
  <c r="L1057" i="1"/>
  <c r="R1057" i="1" s="1"/>
  <c r="X1057" i="1" s="1"/>
  <c r="AD1057" i="1" s="1"/>
  <c r="AH1057" i="1" s="1"/>
  <c r="AN1057" i="1" s="1"/>
  <c r="AT1057" i="1" s="1"/>
  <c r="AZ1057" i="1" s="1"/>
  <c r="BB1057" i="1" s="1"/>
  <c r="M1061" i="1"/>
  <c r="S1061" i="1" s="1"/>
  <c r="Y1061" i="1" s="1"/>
  <c r="AE1061" i="1" s="1"/>
  <c r="AI1061" i="1" s="1"/>
  <c r="AO1061" i="1" s="1"/>
  <c r="AU1061" i="1" s="1"/>
  <c r="BC1061" i="1" s="1"/>
  <c r="BE1061" i="1" s="1"/>
  <c r="U1060" i="1"/>
  <c r="U1059" i="1" s="1"/>
  <c r="AL1060" i="1"/>
  <c r="AL1059" i="1" s="1"/>
  <c r="AS1060" i="1"/>
  <c r="AS1059" i="1" s="1"/>
  <c r="BI1060" i="1"/>
  <c r="BI1059" i="1" s="1"/>
  <c r="L1063" i="1"/>
  <c r="R1063" i="1" s="1"/>
  <c r="X1063" i="1" s="1"/>
  <c r="AD1063" i="1" s="1"/>
  <c r="AH1063" i="1" s="1"/>
  <c r="AN1063" i="1" s="1"/>
  <c r="AT1063" i="1" s="1"/>
  <c r="AZ1063" i="1" s="1"/>
  <c r="BB1063" i="1" s="1"/>
  <c r="Q1060" i="1"/>
  <c r="Q1059" i="1" s="1"/>
  <c r="AK1060" i="1"/>
  <c r="AK1059" i="1" s="1"/>
  <c r="AR1060" i="1"/>
  <c r="AR1059" i="1" s="1"/>
  <c r="M1069" i="1"/>
  <c r="S1069" i="1" s="1"/>
  <c r="Y1069" i="1" s="1"/>
  <c r="AE1069" i="1" s="1"/>
  <c r="AI1069" i="1" s="1"/>
  <c r="AO1069" i="1" s="1"/>
  <c r="AU1069" i="1" s="1"/>
  <c r="BC1069" i="1" s="1"/>
  <c r="BE1069" i="1" s="1"/>
  <c r="L1082" i="1"/>
  <c r="R1082" i="1" s="1"/>
  <c r="X1082" i="1" s="1"/>
  <c r="AD1082" i="1" s="1"/>
  <c r="AH1082" i="1" s="1"/>
  <c r="AN1082" i="1" s="1"/>
  <c r="AT1082" i="1" s="1"/>
  <c r="AZ1082" i="1" s="1"/>
  <c r="BB1082" i="1" s="1"/>
  <c r="N1089" i="1"/>
  <c r="T1089" i="1" s="1"/>
  <c r="Z1089" i="1" s="1"/>
  <c r="AF1089" i="1" s="1"/>
  <c r="AJ1089" i="1" s="1"/>
  <c r="AP1089" i="1" s="1"/>
  <c r="AV1089" i="1" s="1"/>
  <c r="BF1089" i="1" s="1"/>
  <c r="AK1108" i="1"/>
  <c r="AR1108" i="1"/>
  <c r="AY1108" i="1"/>
  <c r="N1114" i="1"/>
  <c r="T1114" i="1" s="1"/>
  <c r="Z1114" i="1" s="1"/>
  <c r="AF1114" i="1" s="1"/>
  <c r="AJ1114" i="1" s="1"/>
  <c r="AP1114" i="1" s="1"/>
  <c r="AV1114" i="1" s="1"/>
  <c r="BF1114" i="1" s="1"/>
  <c r="BH1114" i="1" s="1"/>
  <c r="O1113" i="1"/>
  <c r="V1113" i="1"/>
  <c r="AC1113" i="1"/>
  <c r="AM1113" i="1"/>
  <c r="L1116" i="1"/>
  <c r="R1116" i="1" s="1"/>
  <c r="X1116" i="1" s="1"/>
  <c r="AD1116" i="1" s="1"/>
  <c r="AH1116" i="1" s="1"/>
  <c r="AN1116" i="1" s="1"/>
  <c r="AT1116" i="1" s="1"/>
  <c r="AZ1116" i="1" s="1"/>
  <c r="BB1116" i="1" s="1"/>
  <c r="J1113" i="1"/>
  <c r="Q1113" i="1"/>
  <c r="Q1107" i="1" s="1"/>
  <c r="N1118" i="1"/>
  <c r="T1118" i="1" s="1"/>
  <c r="Z1118" i="1" s="1"/>
  <c r="AF1118" i="1" s="1"/>
  <c r="AJ1118" i="1" s="1"/>
  <c r="AP1118" i="1" s="1"/>
  <c r="AV1118" i="1" s="1"/>
  <c r="BF1118" i="1" s="1"/>
  <c r="BH1118" i="1" s="1"/>
  <c r="M1124" i="1"/>
  <c r="S1124" i="1" s="1"/>
  <c r="Y1124" i="1" s="1"/>
  <c r="AE1124" i="1" s="1"/>
  <c r="AI1124" i="1" s="1"/>
  <c r="AO1124" i="1" s="1"/>
  <c r="AU1124" i="1" s="1"/>
  <c r="BC1124" i="1" s="1"/>
  <c r="BE1124" i="1" s="1"/>
  <c r="X1126" i="1"/>
  <c r="AD1126" i="1" s="1"/>
  <c r="AH1126" i="1" s="1"/>
  <c r="AN1126" i="1" s="1"/>
  <c r="AT1126" i="1" s="1"/>
  <c r="AZ1126" i="1" s="1"/>
  <c r="BB1126" i="1" s="1"/>
  <c r="L1157" i="1"/>
  <c r="R1157" i="1" s="1"/>
  <c r="X1157" i="1" s="1"/>
  <c r="AD1157" i="1" s="1"/>
  <c r="AH1157" i="1" s="1"/>
  <c r="AN1157" i="1" s="1"/>
  <c r="AT1157" i="1" s="1"/>
  <c r="AZ1157" i="1" s="1"/>
  <c r="BB1157" i="1" s="1"/>
  <c r="L1158" i="1"/>
  <c r="R1158" i="1" s="1"/>
  <c r="X1158" i="1" s="1"/>
  <c r="AD1158" i="1" s="1"/>
  <c r="AH1158" i="1" s="1"/>
  <c r="AN1158" i="1" s="1"/>
  <c r="AT1158" i="1" s="1"/>
  <c r="AZ1158" i="1" s="1"/>
  <c r="BB1158" i="1" s="1"/>
  <c r="AK1184" i="1"/>
  <c r="AN1184" i="1" s="1"/>
  <c r="AT1184" i="1" s="1"/>
  <c r="AZ1184" i="1" s="1"/>
  <c r="BB1184" i="1" s="1"/>
  <c r="AX1196" i="1"/>
  <c r="BC1196" i="1" s="1"/>
  <c r="BE1196" i="1" s="1"/>
  <c r="BF1219" i="1"/>
  <c r="BH1219" i="1" s="1"/>
  <c r="L1224" i="1"/>
  <c r="R1224" i="1" s="1"/>
  <c r="X1224" i="1" s="1"/>
  <c r="AD1224" i="1" s="1"/>
  <c r="AH1224" i="1" s="1"/>
  <c r="AN1224" i="1" s="1"/>
  <c r="AT1224" i="1" s="1"/>
  <c r="AZ1224" i="1" s="1"/>
  <c r="BB1224" i="1" s="1"/>
  <c r="AA1223" i="1"/>
  <c r="N1226" i="1"/>
  <c r="T1226" i="1" s="1"/>
  <c r="Z1226" i="1" s="1"/>
  <c r="AF1226" i="1" s="1"/>
  <c r="AJ1226" i="1" s="1"/>
  <c r="AP1226" i="1" s="1"/>
  <c r="AV1226" i="1" s="1"/>
  <c r="BF1226" i="1" s="1"/>
  <c r="BH1226" i="1" s="1"/>
  <c r="M1228" i="1"/>
  <c r="S1228" i="1" s="1"/>
  <c r="Y1228" i="1" s="1"/>
  <c r="AE1228" i="1" s="1"/>
  <c r="AI1228" i="1" s="1"/>
  <c r="AO1228" i="1" s="1"/>
  <c r="AU1228" i="1" s="1"/>
  <c r="BC1228" i="1" s="1"/>
  <c r="BE1228" i="1" s="1"/>
  <c r="N1246" i="1"/>
  <c r="T1246" i="1" s="1"/>
  <c r="T1249" i="1"/>
  <c r="Z1249" i="1" s="1"/>
  <c r="AF1249" i="1" s="1"/>
  <c r="AJ1249" i="1" s="1"/>
  <c r="AP1249" i="1" s="1"/>
  <c r="AV1249" i="1" s="1"/>
  <c r="BF1249" i="1" s="1"/>
  <c r="V1256" i="1"/>
  <c r="U1260" i="1"/>
  <c r="U1256" i="1" s="1"/>
  <c r="L1267" i="1"/>
  <c r="R1267" i="1" s="1"/>
  <c r="X1267" i="1" s="1"/>
  <c r="AD1267" i="1" s="1"/>
  <c r="AH1267" i="1" s="1"/>
  <c r="AN1267" i="1" s="1"/>
  <c r="AT1267" i="1" s="1"/>
  <c r="AZ1267" i="1" s="1"/>
  <c r="BB1267" i="1" s="1"/>
  <c r="L1283" i="1"/>
  <c r="R1283" i="1" s="1"/>
  <c r="X1283" i="1" s="1"/>
  <c r="AD1283" i="1" s="1"/>
  <c r="AH1283" i="1" s="1"/>
  <c r="AN1283" i="1" s="1"/>
  <c r="AT1283" i="1" s="1"/>
  <c r="AZ1283" i="1" s="1"/>
  <c r="BB1283" i="1" s="1"/>
  <c r="AY1285" i="1"/>
  <c r="AY1278" i="1" s="1"/>
  <c r="I1294" i="1"/>
  <c r="I1293" i="1" s="1"/>
  <c r="P1294" i="1"/>
  <c r="P1293" i="1" s="1"/>
  <c r="W1294" i="1"/>
  <c r="W1293" i="1" s="1"/>
  <c r="AG1294" i="1"/>
  <c r="AG1293" i="1" s="1"/>
  <c r="AQ1294" i="1"/>
  <c r="AQ1293" i="1" s="1"/>
  <c r="AX1294" i="1"/>
  <c r="AX1293" i="1" s="1"/>
  <c r="Y1303" i="1"/>
  <c r="AE1303" i="1" s="1"/>
  <c r="AI1303" i="1" s="1"/>
  <c r="AO1303" i="1" s="1"/>
  <c r="AU1303" i="1" s="1"/>
  <c r="BC1303" i="1" s="1"/>
  <c r="BE1303" i="1" s="1"/>
  <c r="M1311" i="1"/>
  <c r="S1311" i="1" s="1"/>
  <c r="Y1311" i="1" s="1"/>
  <c r="AE1311" i="1" s="1"/>
  <c r="AI1311" i="1" s="1"/>
  <c r="AO1311" i="1" s="1"/>
  <c r="AU1311" i="1" s="1"/>
  <c r="BC1311" i="1" s="1"/>
  <c r="BE1311" i="1" s="1"/>
  <c r="N1318" i="1"/>
  <c r="T1318" i="1" s="1"/>
  <c r="Z1318" i="1" s="1"/>
  <c r="AF1318" i="1" s="1"/>
  <c r="AJ1318" i="1" s="1"/>
  <c r="AP1318" i="1" s="1"/>
  <c r="AV1318" i="1" s="1"/>
  <c r="BF1318" i="1" s="1"/>
  <c r="BH1318" i="1" s="1"/>
  <c r="J1326" i="1"/>
  <c r="J1325" i="1" s="1"/>
  <c r="Q1326" i="1"/>
  <c r="Q1325" i="1" s="1"/>
  <c r="AK1326" i="1"/>
  <c r="AK1325" i="1" s="1"/>
  <c r="N1347" i="1"/>
  <c r="T1347" i="1" s="1"/>
  <c r="Z1347" i="1" s="1"/>
  <c r="AF1347" i="1" s="1"/>
  <c r="AJ1347" i="1" s="1"/>
  <c r="AP1347" i="1" s="1"/>
  <c r="AV1347" i="1" s="1"/>
  <c r="BF1347" i="1" s="1"/>
  <c r="BH1347" i="1" s="1"/>
  <c r="N1354" i="1"/>
  <c r="T1354" i="1" s="1"/>
  <c r="Z1354" i="1" s="1"/>
  <c r="AF1354" i="1" s="1"/>
  <c r="AJ1354" i="1" s="1"/>
  <c r="AP1354" i="1" s="1"/>
  <c r="AV1354" i="1" s="1"/>
  <c r="BF1354" i="1" s="1"/>
  <c r="BH1354" i="1" s="1"/>
  <c r="T1362" i="1"/>
  <c r="K1364" i="1"/>
  <c r="U1364" i="1"/>
  <c r="U1350" i="1" s="1"/>
  <c r="L1367" i="1"/>
  <c r="R1367" i="1" s="1"/>
  <c r="X1367" i="1" s="1"/>
  <c r="AD1367" i="1" s="1"/>
  <c r="AH1367" i="1" s="1"/>
  <c r="AN1367" i="1" s="1"/>
  <c r="AT1367" i="1" s="1"/>
  <c r="AZ1367" i="1" s="1"/>
  <c r="BB1367" i="1" s="1"/>
  <c r="Q1364" i="1"/>
  <c r="K1373" i="1"/>
  <c r="AL1373" i="1"/>
  <c r="L1376" i="1"/>
  <c r="R1376" i="1" s="1"/>
  <c r="X1376" i="1" s="1"/>
  <c r="AD1376" i="1" s="1"/>
  <c r="AH1376" i="1" s="1"/>
  <c r="AN1376" i="1" s="1"/>
  <c r="AT1376" i="1" s="1"/>
  <c r="AZ1376" i="1" s="1"/>
  <c r="BB1376" i="1" s="1"/>
  <c r="J1378" i="1"/>
  <c r="AK1378" i="1"/>
  <c r="AX1378" i="1"/>
  <c r="L1386" i="1"/>
  <c r="R1386" i="1" s="1"/>
  <c r="X1386" i="1" s="1"/>
  <c r="AD1386" i="1" s="1"/>
  <c r="AH1386" i="1" s="1"/>
  <c r="AN1386" i="1" s="1"/>
  <c r="AT1386" i="1" s="1"/>
  <c r="AZ1386" i="1" s="1"/>
  <c r="BB1386" i="1" s="1"/>
  <c r="N1414" i="1"/>
  <c r="T1414" i="1" s="1"/>
  <c r="Z1414" i="1" s="1"/>
  <c r="AF1414" i="1" s="1"/>
  <c r="AJ1414" i="1" s="1"/>
  <c r="AP1414" i="1" s="1"/>
  <c r="AV1414" i="1" s="1"/>
  <c r="BF1414" i="1" s="1"/>
  <c r="BH1414" i="1" s="1"/>
  <c r="I1426" i="1"/>
  <c r="I1425" i="1" s="1"/>
  <c r="P1426" i="1"/>
  <c r="P1425" i="1" s="1"/>
  <c r="W1426" i="1"/>
  <c r="W1425" i="1" s="1"/>
  <c r="AG1426" i="1"/>
  <c r="AG1425" i="1" s="1"/>
  <c r="AQ1426" i="1"/>
  <c r="AQ1425" i="1" s="1"/>
  <c r="N1429" i="1"/>
  <c r="T1429" i="1" s="1"/>
  <c r="Z1429" i="1" s="1"/>
  <c r="AF1429" i="1" s="1"/>
  <c r="AJ1429" i="1" s="1"/>
  <c r="AP1429" i="1" s="1"/>
  <c r="AV1429" i="1" s="1"/>
  <c r="BF1429" i="1" s="1"/>
  <c r="BH1429" i="1" s="1"/>
  <c r="V1426" i="1"/>
  <c r="V1425" i="1" s="1"/>
  <c r="AC1426" i="1"/>
  <c r="AC1425" i="1" s="1"/>
  <c r="AW1426" i="1"/>
  <c r="AW1425" i="1" s="1"/>
  <c r="J1434" i="1"/>
  <c r="Q1434" i="1"/>
  <c r="AK1434" i="1"/>
  <c r="M1448" i="1"/>
  <c r="S1448" i="1" s="1"/>
  <c r="Y1448" i="1" s="1"/>
  <c r="AE1448" i="1" s="1"/>
  <c r="AI1448" i="1" s="1"/>
  <c r="AO1448" i="1" s="1"/>
  <c r="AU1448" i="1" s="1"/>
  <c r="BC1448" i="1" s="1"/>
  <c r="BE1448" i="1" s="1"/>
  <c r="O1450" i="1"/>
  <c r="AC1450" i="1"/>
  <c r="AM1450" i="1"/>
  <c r="AW1450" i="1"/>
  <c r="F1450" i="1"/>
  <c r="M1453" i="1"/>
  <c r="S1453" i="1" s="1"/>
  <c r="Y1453" i="1" s="1"/>
  <c r="AE1453" i="1" s="1"/>
  <c r="AI1453" i="1" s="1"/>
  <c r="AO1453" i="1" s="1"/>
  <c r="AU1453" i="1" s="1"/>
  <c r="BC1453" i="1" s="1"/>
  <c r="BE1453" i="1" s="1"/>
  <c r="L1468" i="1"/>
  <c r="R1468" i="1" s="1"/>
  <c r="X1468" i="1" s="1"/>
  <c r="AD1468" i="1" s="1"/>
  <c r="AH1468" i="1" s="1"/>
  <c r="AN1468" i="1" s="1"/>
  <c r="AT1468" i="1" s="1"/>
  <c r="AZ1468" i="1" s="1"/>
  <c r="BB1468" i="1" s="1"/>
  <c r="H1473" i="1"/>
  <c r="O1473" i="1"/>
  <c r="V1473" i="1"/>
  <c r="AC1473" i="1"/>
  <c r="Y1499" i="1"/>
  <c r="AE1499" i="1" s="1"/>
  <c r="AI1499" i="1" s="1"/>
  <c r="AO1499" i="1" s="1"/>
  <c r="AU1499" i="1" s="1"/>
  <c r="BC1499" i="1" s="1"/>
  <c r="BE1499" i="1" s="1"/>
  <c r="AG1498" i="1"/>
  <c r="AX1498" i="1"/>
  <c r="L1530" i="1"/>
  <c r="R1530" i="1" s="1"/>
  <c r="X1530" i="1" s="1"/>
  <c r="AD1530" i="1" s="1"/>
  <c r="AH1530" i="1" s="1"/>
  <c r="AN1530" i="1" s="1"/>
  <c r="AT1530" i="1" s="1"/>
  <c r="AZ1530" i="1" s="1"/>
  <c r="BB1530" i="1" s="1"/>
  <c r="K1575" i="1"/>
  <c r="U1575" i="1"/>
  <c r="AB1575" i="1"/>
  <c r="AL1575" i="1"/>
  <c r="AS1575" i="1"/>
  <c r="BI1575" i="1"/>
  <c r="L1587" i="1"/>
  <c r="R1587" i="1" s="1"/>
  <c r="X1587" i="1" s="1"/>
  <c r="AD1587" i="1" s="1"/>
  <c r="AH1587" i="1" s="1"/>
  <c r="AN1587" i="1" s="1"/>
  <c r="AT1587" i="1" s="1"/>
  <c r="AZ1587" i="1" s="1"/>
  <c r="BB1587" i="1" s="1"/>
  <c r="J1586" i="1"/>
  <c r="Q1586" i="1"/>
  <c r="AK1586" i="1"/>
  <c r="AY1586" i="1"/>
  <c r="M1620" i="1"/>
  <c r="S1620" i="1" s="1"/>
  <c r="Y1620" i="1" s="1"/>
  <c r="AE1620" i="1" s="1"/>
  <c r="AI1620" i="1" s="1"/>
  <c r="AO1620" i="1" s="1"/>
  <c r="AU1620" i="1" s="1"/>
  <c r="BC1620" i="1" s="1"/>
  <c r="BE1620" i="1" s="1"/>
  <c r="Q1619" i="1"/>
  <c r="Q1618" i="1" s="1"/>
  <c r="Q1613" i="1" s="1"/>
  <c r="AA1619" i="1"/>
  <c r="AA1618" i="1" s="1"/>
  <c r="AK1619" i="1"/>
  <c r="AK1618" i="1" s="1"/>
  <c r="AK1613" i="1" s="1"/>
  <c r="AR1619" i="1"/>
  <c r="AR1618" i="1" s="1"/>
  <c r="AR1613" i="1" s="1"/>
  <c r="AY1619" i="1"/>
  <c r="AY1618" i="1" s="1"/>
  <c r="AY1613" i="1" s="1"/>
  <c r="N1622" i="1"/>
  <c r="T1622" i="1" s="1"/>
  <c r="O1619" i="1"/>
  <c r="O1618" i="1" s="1"/>
  <c r="O1613" i="1" s="1"/>
  <c r="U1630" i="1"/>
  <c r="U1629" i="1" s="1"/>
  <c r="U1624" i="1" s="1"/>
  <c r="AB1630" i="1"/>
  <c r="AB1629" i="1" s="1"/>
  <c r="AB1624" i="1" s="1"/>
  <c r="AS1630" i="1"/>
  <c r="AS1629" i="1" s="1"/>
  <c r="K1661" i="1"/>
  <c r="K1660" i="1" s="1"/>
  <c r="BD300" i="1"/>
  <c r="V935" i="1"/>
  <c r="K946" i="1"/>
  <c r="I972" i="1"/>
  <c r="P972" i="1"/>
  <c r="W972" i="1"/>
  <c r="AG972" i="1"/>
  <c r="AG971" i="1" s="1"/>
  <c r="AQ972" i="1"/>
  <c r="AQ971" i="1" s="1"/>
  <c r="AX972" i="1"/>
  <c r="AX971" i="1" s="1"/>
  <c r="N998" i="1"/>
  <c r="T998" i="1" s="1"/>
  <c r="Z998" i="1" s="1"/>
  <c r="AF998" i="1" s="1"/>
  <c r="AJ998" i="1" s="1"/>
  <c r="AP998" i="1" s="1"/>
  <c r="AV998" i="1" s="1"/>
  <c r="BF998" i="1" s="1"/>
  <c r="BH998" i="1" s="1"/>
  <c r="T1017" i="1"/>
  <c r="Z1017" i="1" s="1"/>
  <c r="AF1017" i="1" s="1"/>
  <c r="AJ1017" i="1" s="1"/>
  <c r="AP1017" i="1" s="1"/>
  <c r="AV1017" i="1" s="1"/>
  <c r="BF1017" i="1" s="1"/>
  <c r="BH1017" i="1" s="1"/>
  <c r="S1074" i="1"/>
  <c r="Y1074" i="1" s="1"/>
  <c r="AE1074" i="1" s="1"/>
  <c r="AI1074" i="1" s="1"/>
  <c r="AO1074" i="1" s="1"/>
  <c r="AU1074" i="1" s="1"/>
  <c r="BC1074" i="1" s="1"/>
  <c r="BE1074" i="1" s="1"/>
  <c r="P1084" i="1"/>
  <c r="P1077" i="1" s="1"/>
  <c r="AG1084" i="1"/>
  <c r="AG1077" i="1" s="1"/>
  <c r="AX1084" i="1"/>
  <c r="AX1077" i="1" s="1"/>
  <c r="P1113" i="1"/>
  <c r="P1107" i="1" s="1"/>
  <c r="W1113" i="1"/>
  <c r="AG1113" i="1"/>
  <c r="AQ1113" i="1"/>
  <c r="U1113" i="1"/>
  <c r="AS1113" i="1"/>
  <c r="L1118" i="1"/>
  <c r="R1118" i="1" s="1"/>
  <c r="X1118" i="1" s="1"/>
  <c r="AD1118" i="1" s="1"/>
  <c r="AH1118" i="1" s="1"/>
  <c r="AN1118" i="1" s="1"/>
  <c r="AT1118" i="1" s="1"/>
  <c r="AZ1118" i="1" s="1"/>
  <c r="BB1118" i="1" s="1"/>
  <c r="AC1122" i="1"/>
  <c r="K1205" i="1"/>
  <c r="AX1209" i="1"/>
  <c r="AX1205" i="1" s="1"/>
  <c r="G1223" i="1"/>
  <c r="K1223" i="1"/>
  <c r="L1226" i="1"/>
  <c r="R1226" i="1" s="1"/>
  <c r="X1226" i="1" s="1"/>
  <c r="AD1226" i="1" s="1"/>
  <c r="AH1226" i="1" s="1"/>
  <c r="AN1226" i="1" s="1"/>
  <c r="AT1226" i="1" s="1"/>
  <c r="AZ1226" i="1" s="1"/>
  <c r="BB1226" i="1" s="1"/>
  <c r="M1231" i="1"/>
  <c r="S1231" i="1" s="1"/>
  <c r="Y1231" i="1" s="1"/>
  <c r="AE1231" i="1" s="1"/>
  <c r="AI1231" i="1" s="1"/>
  <c r="AO1231" i="1" s="1"/>
  <c r="AU1231" i="1" s="1"/>
  <c r="BC1231" i="1" s="1"/>
  <c r="BE1231" i="1" s="1"/>
  <c r="U1248" i="1"/>
  <c r="AB1248" i="1"/>
  <c r="AS1248" i="1"/>
  <c r="BI1248" i="1"/>
  <c r="M1270" i="1"/>
  <c r="S1270" i="1" s="1"/>
  <c r="Y1270" i="1" s="1"/>
  <c r="AE1270" i="1" s="1"/>
  <c r="AI1270" i="1" s="1"/>
  <c r="AO1270" i="1" s="1"/>
  <c r="AU1270" i="1" s="1"/>
  <c r="BC1270" i="1" s="1"/>
  <c r="BE1270" i="1" s="1"/>
  <c r="N1272" i="1"/>
  <c r="T1272" i="1" s="1"/>
  <c r="Z1272" i="1" s="1"/>
  <c r="AF1272" i="1" s="1"/>
  <c r="AJ1272" i="1" s="1"/>
  <c r="AP1272" i="1" s="1"/>
  <c r="AV1272" i="1" s="1"/>
  <c r="BF1272" i="1" s="1"/>
  <c r="BH1272" i="1" s="1"/>
  <c r="T1320" i="1"/>
  <c r="Z1320" i="1" s="1"/>
  <c r="AF1320" i="1" s="1"/>
  <c r="AJ1320" i="1" s="1"/>
  <c r="AP1320" i="1" s="1"/>
  <c r="AV1320" i="1" s="1"/>
  <c r="BF1320" i="1" s="1"/>
  <c r="BH1320" i="1" s="1"/>
  <c r="M1329" i="1"/>
  <c r="S1329" i="1" s="1"/>
  <c r="Y1329" i="1" s="1"/>
  <c r="AE1329" i="1" s="1"/>
  <c r="AI1329" i="1" s="1"/>
  <c r="AO1329" i="1" s="1"/>
  <c r="AU1329" i="1" s="1"/>
  <c r="BC1329" i="1" s="1"/>
  <c r="BE1329" i="1" s="1"/>
  <c r="O1416" i="1"/>
  <c r="O1409" i="1" s="1"/>
  <c r="AM1416" i="1"/>
  <c r="AM1409" i="1" s="1"/>
  <c r="AL1465" i="1"/>
  <c r="AL1464" i="1" s="1"/>
  <c r="Q1480" i="1"/>
  <c r="AA1480" i="1"/>
  <c r="AK1480" i="1"/>
  <c r="AY1480" i="1"/>
  <c r="AC1480" i="1"/>
  <c r="AW1480" i="1"/>
  <c r="AM1575" i="1"/>
  <c r="AW1575" i="1"/>
  <c r="AB1586" i="1"/>
  <c r="AQ935" i="1"/>
  <c r="AX935" i="1"/>
  <c r="N940" i="1"/>
  <c r="T940" i="1" s="1"/>
  <c r="Z940" i="1" s="1"/>
  <c r="AF940" i="1" s="1"/>
  <c r="AJ940" i="1" s="1"/>
  <c r="AP940" i="1" s="1"/>
  <c r="AV940" i="1" s="1"/>
  <c r="BF940" i="1" s="1"/>
  <c r="BH940" i="1" s="1"/>
  <c r="M947" i="1"/>
  <c r="S947" i="1" s="1"/>
  <c r="Y947" i="1" s="1"/>
  <c r="AE947" i="1" s="1"/>
  <c r="AI947" i="1" s="1"/>
  <c r="AO947" i="1" s="1"/>
  <c r="AU947" i="1" s="1"/>
  <c r="BC947" i="1" s="1"/>
  <c r="BE947" i="1" s="1"/>
  <c r="L973" i="1"/>
  <c r="R973" i="1" s="1"/>
  <c r="X973" i="1" s="1"/>
  <c r="AD973" i="1" s="1"/>
  <c r="AH973" i="1" s="1"/>
  <c r="AN973" i="1" s="1"/>
  <c r="AT973" i="1" s="1"/>
  <c r="AZ973" i="1" s="1"/>
  <c r="BB973" i="1" s="1"/>
  <c r="O972" i="1"/>
  <c r="V972" i="1"/>
  <c r="V971" i="1" s="1"/>
  <c r="T1002" i="1"/>
  <c r="Z1002" i="1" s="1"/>
  <c r="AF1002" i="1" s="1"/>
  <c r="AJ1002" i="1" s="1"/>
  <c r="AP1002" i="1" s="1"/>
  <c r="AV1002" i="1" s="1"/>
  <c r="BF1002" i="1" s="1"/>
  <c r="BH1002" i="1" s="1"/>
  <c r="M1008" i="1"/>
  <c r="S1008" i="1" s="1"/>
  <c r="Y1008" i="1" s="1"/>
  <c r="AE1008" i="1" s="1"/>
  <c r="AI1008" i="1" s="1"/>
  <c r="AO1008" i="1" s="1"/>
  <c r="AU1008" i="1" s="1"/>
  <c r="BC1008" i="1" s="1"/>
  <c r="BE1008" i="1" s="1"/>
  <c r="N1024" i="1"/>
  <c r="T1024" i="1" s="1"/>
  <c r="Z1024" i="1" s="1"/>
  <c r="M1031" i="1"/>
  <c r="S1031" i="1" s="1"/>
  <c r="Y1031" i="1" s="1"/>
  <c r="AE1031" i="1" s="1"/>
  <c r="AI1031" i="1" s="1"/>
  <c r="AO1031" i="1" s="1"/>
  <c r="AU1031" i="1" s="1"/>
  <c r="BC1031" i="1" s="1"/>
  <c r="BE1031" i="1" s="1"/>
  <c r="K1030" i="1"/>
  <c r="U1030" i="1"/>
  <c r="AB1030" i="1"/>
  <c r="AL1030" i="1"/>
  <c r="BI1030" i="1"/>
  <c r="L1033" i="1"/>
  <c r="R1033" i="1" s="1"/>
  <c r="X1033" i="1" s="1"/>
  <c r="AD1033" i="1" s="1"/>
  <c r="AH1033" i="1" s="1"/>
  <c r="AN1033" i="1" s="1"/>
  <c r="AT1033" i="1" s="1"/>
  <c r="AZ1033" i="1" s="1"/>
  <c r="BB1033" i="1" s="1"/>
  <c r="M1033" i="1"/>
  <c r="S1033" i="1" s="1"/>
  <c r="Y1033" i="1" s="1"/>
  <c r="AE1033" i="1" s="1"/>
  <c r="AI1033" i="1" s="1"/>
  <c r="AO1033" i="1" s="1"/>
  <c r="AU1033" i="1" s="1"/>
  <c r="BC1033" i="1" s="1"/>
  <c r="BE1033" i="1" s="1"/>
  <c r="N1048" i="1"/>
  <c r="T1048" i="1" s="1"/>
  <c r="Z1048" i="1" s="1"/>
  <c r="AF1048" i="1" s="1"/>
  <c r="AJ1048" i="1" s="1"/>
  <c r="AP1048" i="1" s="1"/>
  <c r="AV1048" i="1" s="1"/>
  <c r="BF1048" i="1" s="1"/>
  <c r="BH1048" i="1" s="1"/>
  <c r="M1056" i="1"/>
  <c r="S1056" i="1" s="1"/>
  <c r="Y1056" i="1" s="1"/>
  <c r="AE1056" i="1" s="1"/>
  <c r="AI1056" i="1" s="1"/>
  <c r="AO1056" i="1" s="1"/>
  <c r="AU1056" i="1" s="1"/>
  <c r="BC1056" i="1" s="1"/>
  <c r="BE1056" i="1" s="1"/>
  <c r="M1057" i="1"/>
  <c r="S1057" i="1" s="1"/>
  <c r="Y1057" i="1" s="1"/>
  <c r="AE1057" i="1" s="1"/>
  <c r="AI1057" i="1" s="1"/>
  <c r="AO1057" i="1" s="1"/>
  <c r="AU1057" i="1" s="1"/>
  <c r="BC1057" i="1" s="1"/>
  <c r="BE1057" i="1" s="1"/>
  <c r="M1085" i="1"/>
  <c r="S1085" i="1" s="1"/>
  <c r="Y1085" i="1" s="1"/>
  <c r="AE1085" i="1" s="1"/>
  <c r="AI1085" i="1" s="1"/>
  <c r="AO1085" i="1" s="1"/>
  <c r="AU1085" i="1" s="1"/>
  <c r="BC1085" i="1" s="1"/>
  <c r="BE1085" i="1" s="1"/>
  <c r="K1084" i="1"/>
  <c r="K1077" i="1" s="1"/>
  <c r="U1084" i="1"/>
  <c r="U1077" i="1" s="1"/>
  <c r="AB1084" i="1"/>
  <c r="AB1077" i="1" s="1"/>
  <c r="AL1084" i="1"/>
  <c r="AL1077" i="1" s="1"/>
  <c r="AS1084" i="1"/>
  <c r="AS1077" i="1" s="1"/>
  <c r="BI1084" i="1"/>
  <c r="BI1077" i="1" s="1"/>
  <c r="H1108" i="1"/>
  <c r="M1111" i="1"/>
  <c r="AQ1122" i="1"/>
  <c r="AQ1121" i="1" s="1"/>
  <c r="BB1219" i="1"/>
  <c r="L1251" i="1"/>
  <c r="R1251" i="1" s="1"/>
  <c r="X1251" i="1" s="1"/>
  <c r="AD1251" i="1" s="1"/>
  <c r="AH1251" i="1" s="1"/>
  <c r="AN1251" i="1" s="1"/>
  <c r="AT1251" i="1" s="1"/>
  <c r="AZ1251" i="1" s="1"/>
  <c r="BB1251" i="1" s="1"/>
  <c r="AC1278" i="1"/>
  <c r="U1294" i="1"/>
  <c r="U1293" i="1" s="1"/>
  <c r="AB1294" i="1"/>
  <c r="AB1293" i="1" s="1"/>
  <c r="AL1294" i="1"/>
  <c r="AL1293" i="1" s="1"/>
  <c r="AS1294" i="1"/>
  <c r="AS1293" i="1" s="1"/>
  <c r="BI1294" i="1"/>
  <c r="BI1293" i="1" s="1"/>
  <c r="U1301" i="1"/>
  <c r="U1300" i="1" s="1"/>
  <c r="K1351" i="1"/>
  <c r="AB1351" i="1"/>
  <c r="AL1351" i="1"/>
  <c r="AS1351" i="1"/>
  <c r="BI1351" i="1"/>
  <c r="J1351" i="1"/>
  <c r="AK1351" i="1"/>
  <c r="AR1351" i="1"/>
  <c r="P1364" i="1"/>
  <c r="W1364" i="1"/>
  <c r="AG1364" i="1"/>
  <c r="AQ1364" i="1"/>
  <c r="I1373" i="1"/>
  <c r="P1373" i="1"/>
  <c r="W1373" i="1"/>
  <c r="AG1373" i="1"/>
  <c r="AQ1373" i="1"/>
  <c r="H1373" i="1"/>
  <c r="O1373" i="1"/>
  <c r="AM1373" i="1"/>
  <c r="AM1372" i="1" s="1"/>
  <c r="O1378" i="1"/>
  <c r="V1378" i="1"/>
  <c r="AC1378" i="1"/>
  <c r="AM1378" i="1"/>
  <c r="AW1378" i="1"/>
  <c r="M1381" i="1"/>
  <c r="S1381" i="1" s="1"/>
  <c r="Y1381" i="1" s="1"/>
  <c r="AE1381" i="1" s="1"/>
  <c r="AI1381" i="1" s="1"/>
  <c r="AO1381" i="1" s="1"/>
  <c r="AU1381" i="1" s="1"/>
  <c r="BC1381" i="1" s="1"/>
  <c r="BE1381" i="1" s="1"/>
  <c r="U1378" i="1"/>
  <c r="AL1378" i="1"/>
  <c r="AS1378" i="1"/>
  <c r="AQ1401" i="1"/>
  <c r="AQ1400" i="1" s="1"/>
  <c r="AX1401" i="1"/>
  <c r="L1422" i="1"/>
  <c r="R1422" i="1" s="1"/>
  <c r="X1422" i="1" s="1"/>
  <c r="AD1422" i="1" s="1"/>
  <c r="AH1422" i="1" s="1"/>
  <c r="AN1422" i="1" s="1"/>
  <c r="AT1422" i="1" s="1"/>
  <c r="AZ1422" i="1" s="1"/>
  <c r="BB1422" i="1" s="1"/>
  <c r="L1429" i="1"/>
  <c r="R1429" i="1" s="1"/>
  <c r="X1429" i="1" s="1"/>
  <c r="AD1429" i="1" s="1"/>
  <c r="AH1429" i="1" s="1"/>
  <c r="AN1429" i="1" s="1"/>
  <c r="AT1429" i="1" s="1"/>
  <c r="AZ1429" i="1" s="1"/>
  <c r="BB1429" i="1" s="1"/>
  <c r="N1442" i="1"/>
  <c r="T1442" i="1" s="1"/>
  <c r="Z1442" i="1" s="1"/>
  <c r="AF1442" i="1" s="1"/>
  <c r="AJ1442" i="1" s="1"/>
  <c r="AP1442" i="1" s="1"/>
  <c r="AV1442" i="1" s="1"/>
  <c r="BF1442" i="1" s="1"/>
  <c r="BH1442" i="1" s="1"/>
  <c r="L1446" i="1"/>
  <c r="R1446" i="1" s="1"/>
  <c r="X1446" i="1" s="1"/>
  <c r="AD1446" i="1" s="1"/>
  <c r="AH1446" i="1" s="1"/>
  <c r="AN1446" i="1" s="1"/>
  <c r="AT1446" i="1" s="1"/>
  <c r="AZ1446" i="1" s="1"/>
  <c r="BB1446" i="1" s="1"/>
  <c r="L1451" i="1"/>
  <c r="R1451" i="1" s="1"/>
  <c r="X1451" i="1" s="1"/>
  <c r="AD1451" i="1" s="1"/>
  <c r="AH1451" i="1" s="1"/>
  <c r="AN1451" i="1" s="1"/>
  <c r="AT1451" i="1" s="1"/>
  <c r="AZ1451" i="1" s="1"/>
  <c r="BB1451" i="1" s="1"/>
  <c r="N1453" i="1"/>
  <c r="T1453" i="1" s="1"/>
  <c r="Z1453" i="1" s="1"/>
  <c r="AF1453" i="1" s="1"/>
  <c r="AJ1453" i="1" s="1"/>
  <c r="AP1453" i="1" s="1"/>
  <c r="AV1453" i="1" s="1"/>
  <c r="BF1453" i="1" s="1"/>
  <c r="BH1453" i="1" s="1"/>
  <c r="M1455" i="1"/>
  <c r="S1455" i="1" s="1"/>
  <c r="Y1455" i="1" s="1"/>
  <c r="AE1455" i="1" s="1"/>
  <c r="AI1455" i="1" s="1"/>
  <c r="AO1455" i="1" s="1"/>
  <c r="AU1455" i="1" s="1"/>
  <c r="BC1455" i="1" s="1"/>
  <c r="BE1455" i="1" s="1"/>
  <c r="N1462" i="1"/>
  <c r="T1462" i="1" s="1"/>
  <c r="I1465" i="1"/>
  <c r="I1464" i="1" s="1"/>
  <c r="L1481" i="1"/>
  <c r="R1481" i="1" s="1"/>
  <c r="X1481" i="1" s="1"/>
  <c r="AD1481" i="1" s="1"/>
  <c r="AH1481" i="1" s="1"/>
  <c r="AN1481" i="1" s="1"/>
  <c r="AT1481" i="1" s="1"/>
  <c r="AZ1481" i="1" s="1"/>
  <c r="BB1481" i="1" s="1"/>
  <c r="J1480" i="1"/>
  <c r="L1483" i="1"/>
  <c r="R1483" i="1" s="1"/>
  <c r="X1483" i="1" s="1"/>
  <c r="AD1483" i="1" s="1"/>
  <c r="AH1483" i="1" s="1"/>
  <c r="AN1483" i="1" s="1"/>
  <c r="AT1483" i="1" s="1"/>
  <c r="AZ1483" i="1" s="1"/>
  <c r="BB1483" i="1" s="1"/>
  <c r="AK1488" i="1"/>
  <c r="M1511" i="1"/>
  <c r="S1511" i="1" s="1"/>
  <c r="Y1511" i="1" s="1"/>
  <c r="AE1511" i="1" s="1"/>
  <c r="AI1511" i="1" s="1"/>
  <c r="AO1511" i="1" s="1"/>
  <c r="AU1511" i="1" s="1"/>
  <c r="BC1511" i="1" s="1"/>
  <c r="BE1511" i="1" s="1"/>
  <c r="V1529" i="1"/>
  <c r="M1532" i="1"/>
  <c r="S1532" i="1" s="1"/>
  <c r="AS1529" i="1"/>
  <c r="I1529" i="1"/>
  <c r="L1576" i="1"/>
  <c r="M1578" i="1"/>
  <c r="S1578" i="1" s="1"/>
  <c r="Y1578" i="1" s="1"/>
  <c r="AE1578" i="1" s="1"/>
  <c r="AI1578" i="1" s="1"/>
  <c r="AO1578" i="1" s="1"/>
  <c r="AU1578" i="1" s="1"/>
  <c r="BC1578" i="1" s="1"/>
  <c r="BE1578" i="1" s="1"/>
  <c r="M1581" i="1"/>
  <c r="S1581" i="1" s="1"/>
  <c r="Y1581" i="1" s="1"/>
  <c r="AE1581" i="1" s="1"/>
  <c r="AI1581" i="1" s="1"/>
  <c r="AO1581" i="1" s="1"/>
  <c r="AU1581" i="1" s="1"/>
  <c r="BC1581" i="1" s="1"/>
  <c r="BE1581" i="1" s="1"/>
  <c r="BF1611" i="1"/>
  <c r="BH1611" i="1" s="1"/>
  <c r="J1630" i="1"/>
  <c r="J1629" i="1" s="1"/>
  <c r="J1624" i="1" s="1"/>
  <c r="L1635" i="1"/>
  <c r="R1635" i="1" s="1"/>
  <c r="BA1434" i="1"/>
  <c r="BD1230" i="1"/>
  <c r="N1646" i="1"/>
  <c r="T1646" i="1" s="1"/>
  <c r="Z1646" i="1" s="1"/>
  <c r="AF1646" i="1" s="1"/>
  <c r="AJ1646" i="1" s="1"/>
  <c r="AP1646" i="1" s="1"/>
  <c r="AV1646" i="1" s="1"/>
  <c r="BF1646" i="1" s="1"/>
  <c r="BH1646" i="1" s="1"/>
  <c r="AC1643" i="1"/>
  <c r="AC1642" i="1" s="1"/>
  <c r="AW1643" i="1"/>
  <c r="AW1642" i="1" s="1"/>
  <c r="M1648" i="1"/>
  <c r="S1648" i="1" s="1"/>
  <c r="Y1648" i="1" s="1"/>
  <c r="AE1648" i="1" s="1"/>
  <c r="AI1648" i="1" s="1"/>
  <c r="AO1648" i="1" s="1"/>
  <c r="AU1648" i="1" s="1"/>
  <c r="BC1648" i="1" s="1"/>
  <c r="BE1648" i="1" s="1"/>
  <c r="M1674" i="1"/>
  <c r="S1674" i="1" s="1"/>
  <c r="Y1674" i="1" s="1"/>
  <c r="BA202" i="1"/>
  <c r="BA201" i="1" s="1"/>
  <c r="BA517" i="1"/>
  <c r="BA528" i="1"/>
  <c r="BA606" i="1"/>
  <c r="BA690" i="1"/>
  <c r="BA757" i="1"/>
  <c r="BA756" i="1" s="1"/>
  <c r="BA877" i="1"/>
  <c r="BA915" i="1"/>
  <c r="BA914" i="1" s="1"/>
  <c r="BA1084" i="1"/>
  <c r="BA1077" i="1" s="1"/>
  <c r="BA1301" i="1"/>
  <c r="BA1300" i="1" s="1"/>
  <c r="BA1340" i="1"/>
  <c r="BA1339" i="1" s="1"/>
  <c r="BA1351" i="1"/>
  <c r="BD248" i="1"/>
  <c r="BD240" i="1" s="1"/>
  <c r="BD366" i="1"/>
  <c r="BD361" i="1" s="1"/>
  <c r="BD762" i="1"/>
  <c r="BD890" i="1"/>
  <c r="BD1294" i="1"/>
  <c r="BD1293" i="1" s="1"/>
  <c r="BD1364" i="1"/>
  <c r="BD1445" i="1"/>
  <c r="BD1682" i="1"/>
  <c r="BD1681" i="1" s="1"/>
  <c r="BD1680" i="1" s="1"/>
  <c r="BG51" i="1"/>
  <c r="BG657" i="1"/>
  <c r="BG837" i="1"/>
  <c r="BG836" i="1" s="1"/>
  <c r="BG1223" i="1"/>
  <c r="BG1326" i="1"/>
  <c r="BG1325" i="1" s="1"/>
  <c r="BG1391" i="1"/>
  <c r="BG1390" i="1" s="1"/>
  <c r="BG1389" i="1" s="1"/>
  <c r="BG1426" i="1"/>
  <c r="BG1425" i="1" s="1"/>
  <c r="F1643" i="1"/>
  <c r="F1642" i="1" s="1"/>
  <c r="AA1643" i="1"/>
  <c r="AA1642" i="1" s="1"/>
  <c r="AK1643" i="1"/>
  <c r="AK1642" i="1" s="1"/>
  <c r="AR1643" i="1"/>
  <c r="AR1642" i="1" s="1"/>
  <c r="AY1651" i="1"/>
  <c r="AY1650" i="1" s="1"/>
  <c r="W1671" i="1"/>
  <c r="W1670" i="1" s="1"/>
  <c r="W1669" i="1" s="1"/>
  <c r="AG1671" i="1"/>
  <c r="AG1670" i="1" s="1"/>
  <c r="AG1669" i="1" s="1"/>
  <c r="AX1671" i="1"/>
  <c r="AX1670" i="1" s="1"/>
  <c r="AX1669" i="1" s="1"/>
  <c r="AB1671" i="1"/>
  <c r="AB1670" i="1" s="1"/>
  <c r="AB1669" i="1" s="1"/>
  <c r="BI1671" i="1"/>
  <c r="BI1670" i="1" s="1"/>
  <c r="BI1669" i="1" s="1"/>
  <c r="BA450" i="1"/>
  <c r="BA649" i="1"/>
  <c r="BA631" i="1" s="1"/>
  <c r="BA842" i="1"/>
  <c r="BA1113" i="1"/>
  <c r="BD1035" i="1"/>
  <c r="BD1498" i="1"/>
  <c r="BD1643" i="1"/>
  <c r="BD1642" i="1" s="1"/>
  <c r="BG46" i="1"/>
  <c r="BG164" i="1"/>
  <c r="BG172" i="1"/>
  <c r="BG506" i="1"/>
  <c r="BG946" i="1"/>
  <c r="BG1340" i="1"/>
  <c r="BG1339" i="1" s="1"/>
  <c r="BG1351" i="1"/>
  <c r="BG1529" i="1"/>
  <c r="BG1661" i="1"/>
  <c r="BG1660" i="1" s="1"/>
  <c r="BG1682" i="1"/>
  <c r="BG1681" i="1" s="1"/>
  <c r="BG1680" i="1" s="1"/>
  <c r="V1661" i="1"/>
  <c r="V1660" i="1" s="1"/>
  <c r="L1667" i="1"/>
  <c r="R1667" i="1" s="1"/>
  <c r="J1671" i="1"/>
  <c r="J1670" i="1" s="1"/>
  <c r="J1669" i="1" s="1"/>
  <c r="M1687" i="1"/>
  <c r="S1687" i="1" s="1"/>
  <c r="Y1687" i="1" s="1"/>
  <c r="AE1687" i="1" s="1"/>
  <c r="AI1687" i="1" s="1"/>
  <c r="AO1687" i="1" s="1"/>
  <c r="AU1687" i="1" s="1"/>
  <c r="BC1687" i="1" s="1"/>
  <c r="BE1687" i="1" s="1"/>
  <c r="BA248" i="1"/>
  <c r="BA240" i="1" s="1"/>
  <c r="BA258" i="1"/>
  <c r="BA254" i="1" s="1"/>
  <c r="BA442" i="1"/>
  <c r="BA533" i="1"/>
  <c r="BA671" i="1"/>
  <c r="BA935" i="1"/>
  <c r="BA960" i="1"/>
  <c r="BA953" i="1" s="1"/>
  <c r="BA1214" i="1"/>
  <c r="BA1294" i="1"/>
  <c r="BA1293" i="1" s="1"/>
  <c r="BA1315" i="1"/>
  <c r="BA1314" i="1" s="1"/>
  <c r="BA1378" i="1"/>
  <c r="BA1426" i="1"/>
  <c r="BA1425" i="1" s="1"/>
  <c r="BA1445" i="1"/>
  <c r="BA1465" i="1"/>
  <c r="BA1464" i="1" s="1"/>
  <c r="BA1661" i="1"/>
  <c r="BA1660" i="1" s="1"/>
  <c r="BD151" i="1"/>
  <c r="BD522" i="1"/>
  <c r="BD616" i="1"/>
  <c r="BD657" i="1"/>
  <c r="BD757" i="1"/>
  <c r="BD767" i="1"/>
  <c r="BD837" i="1"/>
  <c r="BD836" i="1" s="1"/>
  <c r="BD882" i="1"/>
  <c r="BD1108" i="1"/>
  <c r="BD1340" i="1"/>
  <c r="BD1339" i="1" s="1"/>
  <c r="BD1351" i="1"/>
  <c r="BD1373" i="1"/>
  <c r="BD1426" i="1"/>
  <c r="BD1425" i="1" s="1"/>
  <c r="BD1450" i="1"/>
  <c r="BD1575" i="1"/>
  <c r="BG478" i="1"/>
  <c r="BG528" i="1"/>
  <c r="BG649" i="1"/>
  <c r="BG787" i="1"/>
  <c r="BG786" i="1" s="1"/>
  <c r="BG895" i="1"/>
  <c r="BG1045" i="1"/>
  <c r="BG1044" i="1" s="1"/>
  <c r="BG1108" i="1"/>
  <c r="BG1364" i="1"/>
  <c r="BG1445" i="1"/>
  <c r="BG1473" i="1"/>
  <c r="BG1498" i="1"/>
  <c r="BG1605" i="1"/>
  <c r="BG1619" i="1"/>
  <c r="BG1618" i="1" s="1"/>
  <c r="BG1613" i="1" s="1"/>
  <c r="BG1671" i="1"/>
  <c r="BG1670" i="1" s="1"/>
  <c r="BG1669" i="1" s="1"/>
  <c r="AA34" i="1"/>
  <c r="N140" i="1"/>
  <c r="T140" i="1" s="1"/>
  <c r="Z140" i="1" s="1"/>
  <c r="AF140" i="1" s="1"/>
  <c r="AJ140" i="1" s="1"/>
  <c r="AP140" i="1" s="1"/>
  <c r="AV140" i="1" s="1"/>
  <c r="BF140" i="1" s="1"/>
  <c r="BH140" i="1" s="1"/>
  <c r="H139" i="1"/>
  <c r="N139" i="1" s="1"/>
  <c r="T139" i="1" s="1"/>
  <c r="Z139" i="1" s="1"/>
  <c r="AF139" i="1" s="1"/>
  <c r="AJ139" i="1" s="1"/>
  <c r="AP139" i="1" s="1"/>
  <c r="AV139" i="1" s="1"/>
  <c r="BF139" i="1" s="1"/>
  <c r="BH139" i="1" s="1"/>
  <c r="L212" i="1"/>
  <c r="R212" i="1" s="1"/>
  <c r="X212" i="1" s="1"/>
  <c r="AD212" i="1" s="1"/>
  <c r="AH212" i="1" s="1"/>
  <c r="AN212" i="1" s="1"/>
  <c r="AT212" i="1" s="1"/>
  <c r="AZ212" i="1" s="1"/>
  <c r="BB212" i="1" s="1"/>
  <c r="F211" i="1"/>
  <c r="L211" i="1" s="1"/>
  <c r="R211" i="1" s="1"/>
  <c r="X211" i="1" s="1"/>
  <c r="AD211" i="1" s="1"/>
  <c r="AH211" i="1" s="1"/>
  <c r="AN211" i="1" s="1"/>
  <c r="AT211" i="1" s="1"/>
  <c r="AZ211" i="1" s="1"/>
  <c r="BB211" i="1" s="1"/>
  <c r="I385" i="1"/>
  <c r="L385" i="1" s="1"/>
  <c r="R385" i="1" s="1"/>
  <c r="X385" i="1" s="1"/>
  <c r="AD385" i="1" s="1"/>
  <c r="AH385" i="1" s="1"/>
  <c r="AN385" i="1" s="1"/>
  <c r="AT385" i="1" s="1"/>
  <c r="AZ385" i="1" s="1"/>
  <c r="BB385" i="1" s="1"/>
  <c r="L386" i="1"/>
  <c r="R386" i="1" s="1"/>
  <c r="X386" i="1" s="1"/>
  <c r="AD386" i="1" s="1"/>
  <c r="AH386" i="1" s="1"/>
  <c r="AN386" i="1" s="1"/>
  <c r="AT386" i="1" s="1"/>
  <c r="AZ386" i="1" s="1"/>
  <c r="BB386" i="1" s="1"/>
  <c r="P895" i="1"/>
  <c r="S895" i="1" s="1"/>
  <c r="S898" i="1"/>
  <c r="Y898" i="1" s="1"/>
  <c r="AE898" i="1" s="1"/>
  <c r="AI898" i="1" s="1"/>
  <c r="AO898" i="1" s="1"/>
  <c r="AU898" i="1" s="1"/>
  <c r="BC898" i="1" s="1"/>
  <c r="BE898" i="1" s="1"/>
  <c r="G1157" i="1"/>
  <c r="M1157" i="1" s="1"/>
  <c r="S1157" i="1" s="1"/>
  <c r="Y1157" i="1" s="1"/>
  <c r="AE1157" i="1" s="1"/>
  <c r="AI1157" i="1" s="1"/>
  <c r="AO1157" i="1" s="1"/>
  <c r="AU1157" i="1" s="1"/>
  <c r="BC1157" i="1" s="1"/>
  <c r="BE1157" i="1" s="1"/>
  <c r="M1158" i="1"/>
  <c r="S1158" i="1" s="1"/>
  <c r="Y1158" i="1" s="1"/>
  <c r="AE1158" i="1" s="1"/>
  <c r="AI1158" i="1" s="1"/>
  <c r="AO1158" i="1" s="1"/>
  <c r="AU1158" i="1" s="1"/>
  <c r="BC1158" i="1" s="1"/>
  <c r="BE1158" i="1" s="1"/>
  <c r="T1210" i="1"/>
  <c r="Z1210" i="1" s="1"/>
  <c r="AF1210" i="1" s="1"/>
  <c r="AJ1210" i="1" s="1"/>
  <c r="AP1210" i="1" s="1"/>
  <c r="AV1210" i="1" s="1"/>
  <c r="BF1210" i="1" s="1"/>
  <c r="BH1210" i="1" s="1"/>
  <c r="Q1209" i="1"/>
  <c r="Q1205" i="1" s="1"/>
  <c r="AK18" i="1"/>
  <c r="L98" i="1"/>
  <c r="R98" i="1" s="1"/>
  <c r="X98" i="1" s="1"/>
  <c r="AD98" i="1" s="1"/>
  <c r="AH98" i="1" s="1"/>
  <c r="AN98" i="1" s="1"/>
  <c r="AT98" i="1" s="1"/>
  <c r="AZ98" i="1" s="1"/>
  <c r="BB98" i="1" s="1"/>
  <c r="I97" i="1"/>
  <c r="L97" i="1" s="1"/>
  <c r="R97" i="1" s="1"/>
  <c r="X97" i="1" s="1"/>
  <c r="AD97" i="1" s="1"/>
  <c r="AH97" i="1" s="1"/>
  <c r="AN97" i="1" s="1"/>
  <c r="AT97" i="1" s="1"/>
  <c r="AZ97" i="1" s="1"/>
  <c r="BB97" i="1" s="1"/>
  <c r="L115" i="1"/>
  <c r="R115" i="1" s="1"/>
  <c r="X115" i="1" s="1"/>
  <c r="AD115" i="1" s="1"/>
  <c r="AH115" i="1" s="1"/>
  <c r="AN115" i="1" s="1"/>
  <c r="AT115" i="1" s="1"/>
  <c r="AZ115" i="1" s="1"/>
  <c r="BB115" i="1" s="1"/>
  <c r="U391" i="1"/>
  <c r="U384" i="1" s="1"/>
  <c r="AB391" i="1"/>
  <c r="AS391" i="1"/>
  <c r="AS384" i="1" s="1"/>
  <c r="BI391" i="1"/>
  <c r="N474" i="1"/>
  <c r="T474" i="1" s="1"/>
  <c r="Z474" i="1" s="1"/>
  <c r="AF474" i="1" s="1"/>
  <c r="AJ474" i="1" s="1"/>
  <c r="AP474" i="1" s="1"/>
  <c r="AV474" i="1" s="1"/>
  <c r="BF474" i="1" s="1"/>
  <c r="BH474" i="1" s="1"/>
  <c r="H473" i="1"/>
  <c r="S885" i="1"/>
  <c r="Y885" i="1" s="1"/>
  <c r="AE885" i="1" s="1"/>
  <c r="AI885" i="1" s="1"/>
  <c r="AO885" i="1" s="1"/>
  <c r="AU885" i="1" s="1"/>
  <c r="BC885" i="1" s="1"/>
  <c r="BE885" i="1" s="1"/>
  <c r="P882" i="1"/>
  <c r="S882" i="1" s="1"/>
  <c r="AM965" i="1"/>
  <c r="AP965" i="1" s="1"/>
  <c r="AP966" i="1"/>
  <c r="AV966" i="1" s="1"/>
  <c r="BF966" i="1" s="1"/>
  <c r="BH966" i="1" s="1"/>
  <c r="AS34" i="1"/>
  <c r="I59" i="1"/>
  <c r="L59" i="1" s="1"/>
  <c r="R59" i="1" s="1"/>
  <c r="X59" i="1" s="1"/>
  <c r="AD59" i="1" s="1"/>
  <c r="AH59" i="1" s="1"/>
  <c r="AN59" i="1" s="1"/>
  <c r="AT59" i="1" s="1"/>
  <c r="AZ59" i="1" s="1"/>
  <c r="BB59" i="1" s="1"/>
  <c r="L60" i="1"/>
  <c r="R60" i="1" s="1"/>
  <c r="X60" i="1" s="1"/>
  <c r="AD60" i="1" s="1"/>
  <c r="AH60" i="1" s="1"/>
  <c r="AN60" i="1" s="1"/>
  <c r="AT60" i="1" s="1"/>
  <c r="AZ60" i="1" s="1"/>
  <c r="BB60" i="1" s="1"/>
  <c r="N69" i="1"/>
  <c r="T69" i="1" s="1"/>
  <c r="Z69" i="1" s="1"/>
  <c r="AF69" i="1" s="1"/>
  <c r="AJ69" i="1" s="1"/>
  <c r="AP69" i="1" s="1"/>
  <c r="AV69" i="1" s="1"/>
  <c r="BF69" i="1" s="1"/>
  <c r="BH69" i="1" s="1"/>
  <c r="K68" i="1"/>
  <c r="N68" i="1" s="1"/>
  <c r="T68" i="1" s="1"/>
  <c r="Z68" i="1" s="1"/>
  <c r="AF68" i="1" s="1"/>
  <c r="AJ68" i="1" s="1"/>
  <c r="AP68" i="1" s="1"/>
  <c r="AV68" i="1" s="1"/>
  <c r="BF68" i="1" s="1"/>
  <c r="BH68" i="1" s="1"/>
  <c r="L143" i="1"/>
  <c r="R143" i="1" s="1"/>
  <c r="X143" i="1" s="1"/>
  <c r="AD143" i="1" s="1"/>
  <c r="AH143" i="1" s="1"/>
  <c r="AN143" i="1" s="1"/>
  <c r="AT143" i="1" s="1"/>
  <c r="AZ143" i="1" s="1"/>
  <c r="BB143" i="1" s="1"/>
  <c r="F142" i="1"/>
  <c r="L142" i="1" s="1"/>
  <c r="R142" i="1" s="1"/>
  <c r="X142" i="1" s="1"/>
  <c r="AD142" i="1" s="1"/>
  <c r="AH142" i="1" s="1"/>
  <c r="AN142" i="1" s="1"/>
  <c r="AT142" i="1" s="1"/>
  <c r="AZ142" i="1" s="1"/>
  <c r="BB142" i="1" s="1"/>
  <c r="I293" i="1"/>
  <c r="L293" i="1" s="1"/>
  <c r="R293" i="1" s="1"/>
  <c r="X293" i="1" s="1"/>
  <c r="AD293" i="1" s="1"/>
  <c r="AH293" i="1" s="1"/>
  <c r="AN293" i="1" s="1"/>
  <c r="AT293" i="1" s="1"/>
  <c r="AZ293" i="1" s="1"/>
  <c r="BB293" i="1" s="1"/>
  <c r="L294" i="1"/>
  <c r="R294" i="1" s="1"/>
  <c r="X294" i="1" s="1"/>
  <c r="AD294" i="1" s="1"/>
  <c r="AH294" i="1" s="1"/>
  <c r="AN294" i="1" s="1"/>
  <c r="AT294" i="1" s="1"/>
  <c r="AZ294" i="1" s="1"/>
  <c r="BB294" i="1" s="1"/>
  <c r="M409" i="1"/>
  <c r="S409" i="1" s="1"/>
  <c r="Y409" i="1" s="1"/>
  <c r="AE409" i="1" s="1"/>
  <c r="AI409" i="1" s="1"/>
  <c r="AO409" i="1" s="1"/>
  <c r="AU409" i="1" s="1"/>
  <c r="BC409" i="1" s="1"/>
  <c r="BE409" i="1" s="1"/>
  <c r="G408" i="1"/>
  <c r="M408" i="1" s="1"/>
  <c r="S408" i="1" s="1"/>
  <c r="Y408" i="1" s="1"/>
  <c r="AE408" i="1" s="1"/>
  <c r="AI408" i="1" s="1"/>
  <c r="AO408" i="1" s="1"/>
  <c r="AU408" i="1" s="1"/>
  <c r="BC408" i="1" s="1"/>
  <c r="BE408" i="1" s="1"/>
  <c r="L451" i="1"/>
  <c r="R451" i="1" s="1"/>
  <c r="X451" i="1" s="1"/>
  <c r="AD451" i="1" s="1"/>
  <c r="AH451" i="1" s="1"/>
  <c r="AN451" i="1" s="1"/>
  <c r="AT451" i="1" s="1"/>
  <c r="AZ451" i="1" s="1"/>
  <c r="BB451" i="1" s="1"/>
  <c r="I450" i="1"/>
  <c r="L450" i="1" s="1"/>
  <c r="J34" i="1"/>
  <c r="Q34" i="1"/>
  <c r="AK34" i="1"/>
  <c r="N80" i="1"/>
  <c r="T80" i="1" s="1"/>
  <c r="Z80" i="1" s="1"/>
  <c r="AF80" i="1" s="1"/>
  <c r="AJ80" i="1" s="1"/>
  <c r="AP80" i="1" s="1"/>
  <c r="AV80" i="1" s="1"/>
  <c r="BF80" i="1" s="1"/>
  <c r="BH80" i="1" s="1"/>
  <c r="AL183" i="1"/>
  <c r="N228" i="1"/>
  <c r="T228" i="1" s="1"/>
  <c r="Z228" i="1" s="1"/>
  <c r="AF228" i="1" s="1"/>
  <c r="AJ228" i="1" s="1"/>
  <c r="AP228" i="1" s="1"/>
  <c r="AV228" i="1" s="1"/>
  <c r="BF228" i="1" s="1"/>
  <c r="BH228" i="1" s="1"/>
  <c r="N229" i="1"/>
  <c r="T229" i="1" s="1"/>
  <c r="Z229" i="1" s="1"/>
  <c r="AF229" i="1" s="1"/>
  <c r="AJ229" i="1" s="1"/>
  <c r="AP229" i="1" s="1"/>
  <c r="AV229" i="1" s="1"/>
  <c r="BF229" i="1" s="1"/>
  <c r="BH229" i="1" s="1"/>
  <c r="H234" i="1"/>
  <c r="N234" i="1" s="1"/>
  <c r="T234" i="1" s="1"/>
  <c r="Z234" i="1" s="1"/>
  <c r="AF234" i="1" s="1"/>
  <c r="AJ234" i="1" s="1"/>
  <c r="AP234" i="1" s="1"/>
  <c r="AV234" i="1" s="1"/>
  <c r="BF234" i="1" s="1"/>
  <c r="BH234" i="1" s="1"/>
  <c r="L245" i="1"/>
  <c r="R245" i="1" s="1"/>
  <c r="X245" i="1" s="1"/>
  <c r="AD245" i="1" s="1"/>
  <c r="AH245" i="1" s="1"/>
  <c r="AN245" i="1" s="1"/>
  <c r="AT245" i="1" s="1"/>
  <c r="AZ245" i="1" s="1"/>
  <c r="BB245" i="1" s="1"/>
  <c r="F244" i="1"/>
  <c r="L244" i="1" s="1"/>
  <c r="R244" i="1" s="1"/>
  <c r="X244" i="1" s="1"/>
  <c r="AD244" i="1" s="1"/>
  <c r="AH244" i="1" s="1"/>
  <c r="AN244" i="1" s="1"/>
  <c r="AT244" i="1" s="1"/>
  <c r="AZ244" i="1" s="1"/>
  <c r="BB244" i="1" s="1"/>
  <c r="N274" i="1"/>
  <c r="T274" i="1" s="1"/>
  <c r="Z274" i="1" s="1"/>
  <c r="AF274" i="1" s="1"/>
  <c r="AJ274" i="1" s="1"/>
  <c r="AP274" i="1" s="1"/>
  <c r="AV274" i="1" s="1"/>
  <c r="BF274" i="1" s="1"/>
  <c r="BH274" i="1" s="1"/>
  <c r="H273" i="1"/>
  <c r="N273" i="1" s="1"/>
  <c r="T273" i="1" s="1"/>
  <c r="Z273" i="1" s="1"/>
  <c r="AF273" i="1" s="1"/>
  <c r="AJ273" i="1" s="1"/>
  <c r="AP273" i="1" s="1"/>
  <c r="AV273" i="1" s="1"/>
  <c r="BF273" i="1" s="1"/>
  <c r="BH273" i="1" s="1"/>
  <c r="O348" i="1"/>
  <c r="R348" i="1" s="1"/>
  <c r="X348" i="1" s="1"/>
  <c r="AD348" i="1" s="1"/>
  <c r="AH348" i="1" s="1"/>
  <c r="AN348" i="1" s="1"/>
  <c r="AT348" i="1" s="1"/>
  <c r="AZ348" i="1" s="1"/>
  <c r="BB348" i="1" s="1"/>
  <c r="R349" i="1"/>
  <c r="X349" i="1" s="1"/>
  <c r="AD349" i="1" s="1"/>
  <c r="AH349" i="1" s="1"/>
  <c r="AN349" i="1" s="1"/>
  <c r="AT349" i="1" s="1"/>
  <c r="AZ349" i="1" s="1"/>
  <c r="BB349" i="1" s="1"/>
  <c r="AC361" i="1"/>
  <c r="I366" i="1"/>
  <c r="L369" i="1"/>
  <c r="R369" i="1" s="1"/>
  <c r="X369" i="1" s="1"/>
  <c r="AD369" i="1" s="1"/>
  <c r="AH369" i="1" s="1"/>
  <c r="AN369" i="1" s="1"/>
  <c r="AT369" i="1" s="1"/>
  <c r="AZ369" i="1" s="1"/>
  <c r="BB369" i="1" s="1"/>
  <c r="I388" i="1"/>
  <c r="L388" i="1" s="1"/>
  <c r="R388" i="1" s="1"/>
  <c r="X388" i="1" s="1"/>
  <c r="AD388" i="1" s="1"/>
  <c r="AH388" i="1" s="1"/>
  <c r="AN388" i="1" s="1"/>
  <c r="AT388" i="1" s="1"/>
  <c r="AZ388" i="1" s="1"/>
  <c r="BB388" i="1" s="1"/>
  <c r="L389" i="1"/>
  <c r="R389" i="1" s="1"/>
  <c r="X389" i="1" s="1"/>
  <c r="AD389" i="1" s="1"/>
  <c r="AH389" i="1" s="1"/>
  <c r="AN389" i="1" s="1"/>
  <c r="AT389" i="1" s="1"/>
  <c r="AZ389" i="1" s="1"/>
  <c r="BB389" i="1" s="1"/>
  <c r="N429" i="1"/>
  <c r="T429" i="1" s="1"/>
  <c r="Z429" i="1" s="1"/>
  <c r="AF429" i="1" s="1"/>
  <c r="AJ429" i="1" s="1"/>
  <c r="AP429" i="1" s="1"/>
  <c r="AV429" i="1" s="1"/>
  <c r="BF429" i="1" s="1"/>
  <c r="BH429" i="1" s="1"/>
  <c r="N430" i="1"/>
  <c r="T430" i="1" s="1"/>
  <c r="Z430" i="1" s="1"/>
  <c r="AF430" i="1" s="1"/>
  <c r="AJ430" i="1" s="1"/>
  <c r="AP430" i="1" s="1"/>
  <c r="AV430" i="1" s="1"/>
  <c r="BF430" i="1" s="1"/>
  <c r="BH430" i="1" s="1"/>
  <c r="M433" i="1"/>
  <c r="S433" i="1" s="1"/>
  <c r="Y433" i="1" s="1"/>
  <c r="AE433" i="1" s="1"/>
  <c r="AI433" i="1" s="1"/>
  <c r="AO433" i="1" s="1"/>
  <c r="AU433" i="1" s="1"/>
  <c r="BC433" i="1" s="1"/>
  <c r="BE433" i="1" s="1"/>
  <c r="G432" i="1"/>
  <c r="M432" i="1" s="1"/>
  <c r="S432" i="1" s="1"/>
  <c r="Y432" i="1" s="1"/>
  <c r="AE432" i="1" s="1"/>
  <c r="AI432" i="1" s="1"/>
  <c r="AO432" i="1" s="1"/>
  <c r="AU432" i="1" s="1"/>
  <c r="BC432" i="1" s="1"/>
  <c r="BE432" i="1" s="1"/>
  <c r="U478" i="1"/>
  <c r="AL478" i="1"/>
  <c r="J506" i="1"/>
  <c r="AY506" i="1"/>
  <c r="J528" i="1"/>
  <c r="N847" i="1"/>
  <c r="T847" i="1" s="1"/>
  <c r="Z847" i="1" s="1"/>
  <c r="AF847" i="1" s="1"/>
  <c r="AJ847" i="1" s="1"/>
  <c r="AP847" i="1" s="1"/>
  <c r="AV847" i="1" s="1"/>
  <c r="BF847" i="1" s="1"/>
  <c r="BH847" i="1" s="1"/>
  <c r="H846" i="1"/>
  <c r="N846" i="1" s="1"/>
  <c r="T846" i="1" s="1"/>
  <c r="Z846" i="1" s="1"/>
  <c r="AF846" i="1" s="1"/>
  <c r="AJ846" i="1" s="1"/>
  <c r="AP846" i="1" s="1"/>
  <c r="AV846" i="1" s="1"/>
  <c r="BF846" i="1" s="1"/>
  <c r="BH846" i="1" s="1"/>
  <c r="AD922" i="1"/>
  <c r="AH922" i="1" s="1"/>
  <c r="AN922" i="1" s="1"/>
  <c r="AT922" i="1" s="1"/>
  <c r="AZ922" i="1" s="1"/>
  <c r="BB922" i="1" s="1"/>
  <c r="AA921" i="1"/>
  <c r="AD921" i="1" s="1"/>
  <c r="AH921" i="1" s="1"/>
  <c r="AN921" i="1" s="1"/>
  <c r="AT921" i="1" s="1"/>
  <c r="AZ921" i="1" s="1"/>
  <c r="BB921" i="1" s="1"/>
  <c r="R131" i="1"/>
  <c r="X131" i="1" s="1"/>
  <c r="AD131" i="1" s="1"/>
  <c r="AH131" i="1" s="1"/>
  <c r="AN131" i="1" s="1"/>
  <c r="AT131" i="1" s="1"/>
  <c r="AZ131" i="1" s="1"/>
  <c r="BB131" i="1" s="1"/>
  <c r="O130" i="1"/>
  <c r="R130" i="1" s="1"/>
  <c r="X130" i="1" s="1"/>
  <c r="AD130" i="1" s="1"/>
  <c r="AH130" i="1" s="1"/>
  <c r="AN130" i="1" s="1"/>
  <c r="AT130" i="1" s="1"/>
  <c r="AZ130" i="1" s="1"/>
  <c r="BB130" i="1" s="1"/>
  <c r="M301" i="1"/>
  <c r="S301" i="1" s="1"/>
  <c r="Y301" i="1" s="1"/>
  <c r="AE301" i="1" s="1"/>
  <c r="AI301" i="1" s="1"/>
  <c r="AO301" i="1" s="1"/>
  <c r="AU301" i="1" s="1"/>
  <c r="BC301" i="1" s="1"/>
  <c r="BE301" i="1" s="1"/>
  <c r="G300" i="1"/>
  <c r="I466" i="1"/>
  <c r="L466" i="1" s="1"/>
  <c r="R466" i="1" s="1"/>
  <c r="X466" i="1" s="1"/>
  <c r="AD466" i="1" s="1"/>
  <c r="AH466" i="1" s="1"/>
  <c r="AN466" i="1" s="1"/>
  <c r="AT466" i="1" s="1"/>
  <c r="AZ466" i="1" s="1"/>
  <c r="BB466" i="1" s="1"/>
  <c r="L467" i="1"/>
  <c r="R467" i="1" s="1"/>
  <c r="X467" i="1" s="1"/>
  <c r="AD467" i="1" s="1"/>
  <c r="AH467" i="1" s="1"/>
  <c r="AN467" i="1" s="1"/>
  <c r="AT467" i="1" s="1"/>
  <c r="AZ467" i="1" s="1"/>
  <c r="BB467" i="1" s="1"/>
  <c r="AM544" i="1"/>
  <c r="AM539" i="1" s="1"/>
  <c r="R1027" i="1"/>
  <c r="X1027" i="1" s="1"/>
  <c r="AD1027" i="1" s="1"/>
  <c r="AH1027" i="1" s="1"/>
  <c r="AN1027" i="1" s="1"/>
  <c r="AT1027" i="1" s="1"/>
  <c r="AZ1027" i="1" s="1"/>
  <c r="BB1027" i="1" s="1"/>
  <c r="O1026" i="1"/>
  <c r="R1026" i="1" s="1"/>
  <c r="X1026" i="1" s="1"/>
  <c r="AD1026" i="1" s="1"/>
  <c r="AH1026" i="1" s="1"/>
  <c r="AN1026" i="1" s="1"/>
  <c r="AT1026" i="1" s="1"/>
  <c r="AZ1026" i="1" s="1"/>
  <c r="BB1026" i="1" s="1"/>
  <c r="AO1216" i="1"/>
  <c r="AU1216" i="1" s="1"/>
  <c r="BC1216" i="1" s="1"/>
  <c r="AL1215" i="1"/>
  <c r="AO1215" i="1" s="1"/>
  <c r="AU1215" i="1" s="1"/>
  <c r="BC1215" i="1" s="1"/>
  <c r="L29" i="1"/>
  <c r="R29" i="1" s="1"/>
  <c r="X29" i="1" s="1"/>
  <c r="AD29" i="1" s="1"/>
  <c r="AH29" i="1" s="1"/>
  <c r="AN29" i="1" s="1"/>
  <c r="AT29" i="1" s="1"/>
  <c r="AZ29" i="1" s="1"/>
  <c r="BB29" i="1" s="1"/>
  <c r="P34" i="1"/>
  <c r="U34" i="1"/>
  <c r="AL34" i="1"/>
  <c r="J86" i="1"/>
  <c r="M86" i="1" s="1"/>
  <c r="S86" i="1" s="1"/>
  <c r="Y86" i="1" s="1"/>
  <c r="AE86" i="1" s="1"/>
  <c r="AI86" i="1" s="1"/>
  <c r="AO86" i="1" s="1"/>
  <c r="AU86" i="1" s="1"/>
  <c r="BC86" i="1" s="1"/>
  <c r="BE86" i="1" s="1"/>
  <c r="M87" i="1"/>
  <c r="S87" i="1" s="1"/>
  <c r="Y87" i="1" s="1"/>
  <c r="AE87" i="1" s="1"/>
  <c r="AI87" i="1" s="1"/>
  <c r="AO87" i="1" s="1"/>
  <c r="AU87" i="1" s="1"/>
  <c r="BC87" i="1" s="1"/>
  <c r="BE87" i="1" s="1"/>
  <c r="V183" i="1"/>
  <c r="AM183" i="1"/>
  <c r="AY414" i="1"/>
  <c r="BF414" i="1" s="1"/>
  <c r="BH414" i="1" s="1"/>
  <c r="AA473" i="1"/>
  <c r="AA572" i="1"/>
  <c r="AA571" i="1" s="1"/>
  <c r="M643" i="1"/>
  <c r="S643" i="1" s="1"/>
  <c r="Y643" i="1" s="1"/>
  <c r="AE643" i="1" s="1"/>
  <c r="AI643" i="1" s="1"/>
  <c r="AO643" i="1" s="1"/>
  <c r="AU643" i="1" s="1"/>
  <c r="BC643" i="1" s="1"/>
  <c r="BE643" i="1" s="1"/>
  <c r="G642" i="1"/>
  <c r="M642" i="1" s="1"/>
  <c r="S642" i="1" s="1"/>
  <c r="Y642" i="1" s="1"/>
  <c r="AE642" i="1" s="1"/>
  <c r="AI642" i="1" s="1"/>
  <c r="AO642" i="1" s="1"/>
  <c r="AU642" i="1" s="1"/>
  <c r="BC642" i="1" s="1"/>
  <c r="BE642" i="1" s="1"/>
  <c r="AX18" i="1"/>
  <c r="N36" i="1"/>
  <c r="T36" i="1" s="1"/>
  <c r="Z36" i="1" s="1"/>
  <c r="AF36" i="1" s="1"/>
  <c r="AJ36" i="1" s="1"/>
  <c r="AP36" i="1" s="1"/>
  <c r="AV36" i="1" s="1"/>
  <c r="BF36" i="1" s="1"/>
  <c r="BH36" i="1" s="1"/>
  <c r="V34" i="1"/>
  <c r="N42" i="1"/>
  <c r="T42" i="1" s="1"/>
  <c r="Z42" i="1" s="1"/>
  <c r="AF42" i="1" s="1"/>
  <c r="AJ42" i="1" s="1"/>
  <c r="AP42" i="1" s="1"/>
  <c r="AV42" i="1" s="1"/>
  <c r="BF42" i="1" s="1"/>
  <c r="BH42" i="1" s="1"/>
  <c r="M47" i="1"/>
  <c r="S47" i="1" s="1"/>
  <c r="Y47" i="1" s="1"/>
  <c r="AE47" i="1" s="1"/>
  <c r="AI47" i="1" s="1"/>
  <c r="AO47" i="1" s="1"/>
  <c r="AU47" i="1" s="1"/>
  <c r="BC47" i="1" s="1"/>
  <c r="BE47" i="1" s="1"/>
  <c r="K46" i="1"/>
  <c r="U46" i="1"/>
  <c r="N49" i="1"/>
  <c r="T49" i="1" s="1"/>
  <c r="Z49" i="1" s="1"/>
  <c r="AF49" i="1" s="1"/>
  <c r="AJ49" i="1" s="1"/>
  <c r="AP49" i="1" s="1"/>
  <c r="AV49" i="1" s="1"/>
  <c r="BF49" i="1" s="1"/>
  <c r="BH49" i="1" s="1"/>
  <c r="M52" i="1"/>
  <c r="S52" i="1" s="1"/>
  <c r="Y52" i="1" s="1"/>
  <c r="AE52" i="1" s="1"/>
  <c r="AI52" i="1" s="1"/>
  <c r="AO52" i="1" s="1"/>
  <c r="AU52" i="1" s="1"/>
  <c r="BC52" i="1" s="1"/>
  <c r="BE52" i="1" s="1"/>
  <c r="U51" i="1"/>
  <c r="AB51" i="1"/>
  <c r="AL51" i="1"/>
  <c r="BI51" i="1"/>
  <c r="BI45" i="1" s="1"/>
  <c r="BI44" i="1" s="1"/>
  <c r="M63" i="1"/>
  <c r="S63" i="1" s="1"/>
  <c r="Y63" i="1" s="1"/>
  <c r="AE63" i="1" s="1"/>
  <c r="AI63" i="1" s="1"/>
  <c r="AO63" i="1" s="1"/>
  <c r="AU63" i="1" s="1"/>
  <c r="BC63" i="1" s="1"/>
  <c r="BE63" i="1" s="1"/>
  <c r="M66" i="1"/>
  <c r="S66" i="1" s="1"/>
  <c r="Y66" i="1" s="1"/>
  <c r="AE66" i="1" s="1"/>
  <c r="AI66" i="1" s="1"/>
  <c r="AO66" i="1" s="1"/>
  <c r="AU66" i="1" s="1"/>
  <c r="BC66" i="1" s="1"/>
  <c r="BE66" i="1" s="1"/>
  <c r="N66" i="1"/>
  <c r="T66" i="1" s="1"/>
  <c r="Z66" i="1" s="1"/>
  <c r="AF66" i="1" s="1"/>
  <c r="AJ66" i="1" s="1"/>
  <c r="AP66" i="1" s="1"/>
  <c r="AV66" i="1" s="1"/>
  <c r="BF66" i="1" s="1"/>
  <c r="BH66" i="1" s="1"/>
  <c r="M72" i="1"/>
  <c r="S72" i="1" s="1"/>
  <c r="Y72" i="1" s="1"/>
  <c r="AE72" i="1" s="1"/>
  <c r="AI72" i="1" s="1"/>
  <c r="AO72" i="1" s="1"/>
  <c r="AU72" i="1" s="1"/>
  <c r="BC72" i="1" s="1"/>
  <c r="BE72" i="1" s="1"/>
  <c r="M84" i="1"/>
  <c r="S84" i="1" s="1"/>
  <c r="Y84" i="1" s="1"/>
  <c r="AE84" i="1" s="1"/>
  <c r="AI84" i="1" s="1"/>
  <c r="AO84" i="1" s="1"/>
  <c r="AU84" i="1" s="1"/>
  <c r="BC84" i="1" s="1"/>
  <c r="BE84" i="1" s="1"/>
  <c r="N84" i="1"/>
  <c r="T84" i="1" s="1"/>
  <c r="Z84" i="1" s="1"/>
  <c r="AF84" i="1" s="1"/>
  <c r="AJ84" i="1" s="1"/>
  <c r="AP84" i="1" s="1"/>
  <c r="AV84" i="1" s="1"/>
  <c r="BF84" i="1" s="1"/>
  <c r="BH84" i="1" s="1"/>
  <c r="L101" i="1"/>
  <c r="R101" i="1" s="1"/>
  <c r="X101" i="1" s="1"/>
  <c r="AD101" i="1" s="1"/>
  <c r="AH101" i="1" s="1"/>
  <c r="AN101" i="1" s="1"/>
  <c r="AT101" i="1" s="1"/>
  <c r="AZ101" i="1" s="1"/>
  <c r="BB101" i="1" s="1"/>
  <c r="L113" i="1"/>
  <c r="R113" i="1" s="1"/>
  <c r="X113" i="1" s="1"/>
  <c r="AD113" i="1" s="1"/>
  <c r="AH113" i="1" s="1"/>
  <c r="AN113" i="1" s="1"/>
  <c r="AT113" i="1" s="1"/>
  <c r="AZ113" i="1" s="1"/>
  <c r="BB113" i="1" s="1"/>
  <c r="M116" i="1"/>
  <c r="S116" i="1" s="1"/>
  <c r="Y116" i="1" s="1"/>
  <c r="AE116" i="1" s="1"/>
  <c r="AI116" i="1" s="1"/>
  <c r="AO116" i="1" s="1"/>
  <c r="AU116" i="1" s="1"/>
  <c r="BC116" i="1" s="1"/>
  <c r="BE116" i="1" s="1"/>
  <c r="M119" i="1"/>
  <c r="S119" i="1" s="1"/>
  <c r="Y119" i="1" s="1"/>
  <c r="AE119" i="1" s="1"/>
  <c r="AI119" i="1" s="1"/>
  <c r="AO119" i="1" s="1"/>
  <c r="AU119" i="1" s="1"/>
  <c r="BC119" i="1" s="1"/>
  <c r="BE119" i="1" s="1"/>
  <c r="X128" i="1"/>
  <c r="AD128" i="1" s="1"/>
  <c r="AH128" i="1" s="1"/>
  <c r="AN128" i="1" s="1"/>
  <c r="AT128" i="1" s="1"/>
  <c r="AZ128" i="1" s="1"/>
  <c r="BB128" i="1" s="1"/>
  <c r="Y131" i="1"/>
  <c r="AE131" i="1" s="1"/>
  <c r="AI131" i="1" s="1"/>
  <c r="AO131" i="1" s="1"/>
  <c r="AU131" i="1" s="1"/>
  <c r="BC131" i="1" s="1"/>
  <c r="BE131" i="1" s="1"/>
  <c r="Z134" i="1"/>
  <c r="AF134" i="1" s="1"/>
  <c r="AJ134" i="1" s="1"/>
  <c r="AP134" i="1" s="1"/>
  <c r="AV134" i="1" s="1"/>
  <c r="BF134" i="1" s="1"/>
  <c r="BH134" i="1" s="1"/>
  <c r="F139" i="1"/>
  <c r="L139" i="1" s="1"/>
  <c r="R139" i="1" s="1"/>
  <c r="X139" i="1" s="1"/>
  <c r="AD139" i="1" s="1"/>
  <c r="AH139" i="1" s="1"/>
  <c r="AN139" i="1" s="1"/>
  <c r="AT139" i="1" s="1"/>
  <c r="AZ139" i="1" s="1"/>
  <c r="BB139" i="1" s="1"/>
  <c r="M146" i="1"/>
  <c r="S146" i="1" s="1"/>
  <c r="Y146" i="1" s="1"/>
  <c r="AE146" i="1" s="1"/>
  <c r="AI146" i="1" s="1"/>
  <c r="AO146" i="1" s="1"/>
  <c r="AU146" i="1" s="1"/>
  <c r="BC146" i="1" s="1"/>
  <c r="BE146" i="1" s="1"/>
  <c r="AG151" i="1"/>
  <c r="AX151" i="1"/>
  <c r="N158" i="1"/>
  <c r="T158" i="1" s="1"/>
  <c r="Z158" i="1" s="1"/>
  <c r="AF158" i="1" s="1"/>
  <c r="AJ158" i="1" s="1"/>
  <c r="AP158" i="1" s="1"/>
  <c r="AV158" i="1" s="1"/>
  <c r="BF158" i="1" s="1"/>
  <c r="BH158" i="1" s="1"/>
  <c r="BI151" i="1"/>
  <c r="L162" i="1"/>
  <c r="R162" i="1" s="1"/>
  <c r="X162" i="1" s="1"/>
  <c r="AD162" i="1" s="1"/>
  <c r="AH162" i="1" s="1"/>
  <c r="AN162" i="1" s="1"/>
  <c r="AT162" i="1" s="1"/>
  <c r="AZ162" i="1" s="1"/>
  <c r="BB162" i="1" s="1"/>
  <c r="M165" i="1"/>
  <c r="S165" i="1" s="1"/>
  <c r="Y165" i="1" s="1"/>
  <c r="AE165" i="1" s="1"/>
  <c r="AI165" i="1" s="1"/>
  <c r="AO165" i="1" s="1"/>
  <c r="AU165" i="1" s="1"/>
  <c r="BC165" i="1" s="1"/>
  <c r="BE165" i="1" s="1"/>
  <c r="BI164" i="1"/>
  <c r="J172" i="1"/>
  <c r="AA172" i="1"/>
  <c r="AR172" i="1"/>
  <c r="AY172" i="1"/>
  <c r="M175" i="1"/>
  <c r="S175" i="1" s="1"/>
  <c r="Y175" i="1" s="1"/>
  <c r="AE175" i="1" s="1"/>
  <c r="AI175" i="1" s="1"/>
  <c r="AO175" i="1" s="1"/>
  <c r="AU175" i="1" s="1"/>
  <c r="BC175" i="1" s="1"/>
  <c r="BE175" i="1" s="1"/>
  <c r="AB172" i="1"/>
  <c r="N181" i="1"/>
  <c r="T181" i="1" s="1"/>
  <c r="Z181" i="1" s="1"/>
  <c r="AF181" i="1" s="1"/>
  <c r="AJ181" i="1" s="1"/>
  <c r="AP181" i="1" s="1"/>
  <c r="AV181" i="1" s="1"/>
  <c r="BF181" i="1" s="1"/>
  <c r="BH181" i="1" s="1"/>
  <c r="M185" i="1"/>
  <c r="S185" i="1" s="1"/>
  <c r="Y185" i="1" s="1"/>
  <c r="AE185" i="1" s="1"/>
  <c r="AI185" i="1" s="1"/>
  <c r="AO185" i="1" s="1"/>
  <c r="AU185" i="1" s="1"/>
  <c r="BC185" i="1" s="1"/>
  <c r="BE185" i="1" s="1"/>
  <c r="M192" i="1"/>
  <c r="S192" i="1" s="1"/>
  <c r="Y192" i="1" s="1"/>
  <c r="AE192" i="1" s="1"/>
  <c r="AI192" i="1" s="1"/>
  <c r="AO192" i="1" s="1"/>
  <c r="AU192" i="1" s="1"/>
  <c r="BC192" i="1" s="1"/>
  <c r="BE192" i="1" s="1"/>
  <c r="M196" i="1"/>
  <c r="S196" i="1" s="1"/>
  <c r="Y196" i="1" s="1"/>
  <c r="AE196" i="1" s="1"/>
  <c r="AI196" i="1" s="1"/>
  <c r="AO196" i="1" s="1"/>
  <c r="AU196" i="1" s="1"/>
  <c r="BC196" i="1" s="1"/>
  <c r="BE196" i="1" s="1"/>
  <c r="K195" i="1"/>
  <c r="K194" i="1" s="1"/>
  <c r="U195" i="1"/>
  <c r="U194" i="1" s="1"/>
  <c r="AB195" i="1"/>
  <c r="AB194" i="1" s="1"/>
  <c r="AS195" i="1"/>
  <c r="AS194" i="1" s="1"/>
  <c r="BI195" i="1"/>
  <c r="BI194" i="1" s="1"/>
  <c r="N198" i="1"/>
  <c r="T198" i="1" s="1"/>
  <c r="Z198" i="1" s="1"/>
  <c r="AF198" i="1" s="1"/>
  <c r="AJ198" i="1" s="1"/>
  <c r="AP198" i="1" s="1"/>
  <c r="AV198" i="1" s="1"/>
  <c r="BF198" i="1" s="1"/>
  <c r="BH198" i="1" s="1"/>
  <c r="O195" i="1"/>
  <c r="O194" i="1" s="1"/>
  <c r="L207" i="1"/>
  <c r="R207" i="1" s="1"/>
  <c r="X207" i="1" s="1"/>
  <c r="AD207" i="1" s="1"/>
  <c r="AH207" i="1" s="1"/>
  <c r="AN207" i="1" s="1"/>
  <c r="AT207" i="1" s="1"/>
  <c r="AZ207" i="1" s="1"/>
  <c r="BB207" i="1" s="1"/>
  <c r="F214" i="1"/>
  <c r="P214" i="1"/>
  <c r="P210" i="1" s="1"/>
  <c r="W214" i="1"/>
  <c r="W210" i="1" s="1"/>
  <c r="AG214" i="1"/>
  <c r="AG210" i="1" s="1"/>
  <c r="AQ214" i="1"/>
  <c r="AQ210" i="1" s="1"/>
  <c r="AX214" i="1"/>
  <c r="AX210" i="1" s="1"/>
  <c r="M217" i="1"/>
  <c r="S217" i="1" s="1"/>
  <c r="Y217" i="1" s="1"/>
  <c r="AE217" i="1" s="1"/>
  <c r="AI217" i="1" s="1"/>
  <c r="AO217" i="1" s="1"/>
  <c r="AU217" i="1" s="1"/>
  <c r="BC217" i="1" s="1"/>
  <c r="BE217" i="1" s="1"/>
  <c r="AS214" i="1"/>
  <c r="AS210" i="1" s="1"/>
  <c r="L222" i="1"/>
  <c r="R222" i="1" s="1"/>
  <c r="X222" i="1" s="1"/>
  <c r="AD222" i="1" s="1"/>
  <c r="AH222" i="1" s="1"/>
  <c r="AN222" i="1" s="1"/>
  <c r="AT222" i="1" s="1"/>
  <c r="AZ222" i="1" s="1"/>
  <c r="BB222" i="1" s="1"/>
  <c r="P224" i="1"/>
  <c r="K240" i="1"/>
  <c r="AX248" i="1"/>
  <c r="AX240" i="1" s="1"/>
  <c r="L256" i="1"/>
  <c r="R256" i="1" s="1"/>
  <c r="X256" i="1" s="1"/>
  <c r="AD256" i="1" s="1"/>
  <c r="AH256" i="1" s="1"/>
  <c r="AN256" i="1" s="1"/>
  <c r="AT256" i="1" s="1"/>
  <c r="AZ256" i="1" s="1"/>
  <c r="BB256" i="1" s="1"/>
  <c r="L259" i="1"/>
  <c r="R259" i="1" s="1"/>
  <c r="X259" i="1" s="1"/>
  <c r="AD259" i="1" s="1"/>
  <c r="AH259" i="1" s="1"/>
  <c r="AN259" i="1" s="1"/>
  <c r="AT259" i="1" s="1"/>
  <c r="AZ259" i="1" s="1"/>
  <c r="BB259" i="1" s="1"/>
  <c r="M259" i="1"/>
  <c r="S259" i="1" s="1"/>
  <c r="Y259" i="1" s="1"/>
  <c r="AE259" i="1" s="1"/>
  <c r="AI259" i="1" s="1"/>
  <c r="AO259" i="1" s="1"/>
  <c r="AU259" i="1" s="1"/>
  <c r="BC259" i="1" s="1"/>
  <c r="BE259" i="1" s="1"/>
  <c r="Q258" i="1"/>
  <c r="Q254" i="1" s="1"/>
  <c r="AA258" i="1"/>
  <c r="AA254" i="1" s="1"/>
  <c r="AK258" i="1"/>
  <c r="AK254" i="1" s="1"/>
  <c r="AR258" i="1"/>
  <c r="AR254" i="1" s="1"/>
  <c r="AY258" i="1"/>
  <c r="AY254" i="1" s="1"/>
  <c r="L261" i="1"/>
  <c r="R261" i="1" s="1"/>
  <c r="X261" i="1" s="1"/>
  <c r="AD261" i="1" s="1"/>
  <c r="AH261" i="1" s="1"/>
  <c r="AN261" i="1" s="1"/>
  <c r="AT261" i="1" s="1"/>
  <c r="AZ261" i="1" s="1"/>
  <c r="BB261" i="1" s="1"/>
  <c r="M270" i="1"/>
  <c r="S270" i="1" s="1"/>
  <c r="Y270" i="1" s="1"/>
  <c r="AE270" i="1" s="1"/>
  <c r="AI270" i="1" s="1"/>
  <c r="AO270" i="1" s="1"/>
  <c r="AU270" i="1" s="1"/>
  <c r="BC270" i="1" s="1"/>
  <c r="BE270" i="1" s="1"/>
  <c r="N281" i="1"/>
  <c r="T281" i="1" s="1"/>
  <c r="Z281" i="1" s="1"/>
  <c r="AF281" i="1" s="1"/>
  <c r="AJ281" i="1" s="1"/>
  <c r="AP281" i="1" s="1"/>
  <c r="AV281" i="1" s="1"/>
  <c r="BF281" i="1" s="1"/>
  <c r="BH281" i="1" s="1"/>
  <c r="M287" i="1"/>
  <c r="S287" i="1" s="1"/>
  <c r="Y287" i="1" s="1"/>
  <c r="AE287" i="1" s="1"/>
  <c r="AI287" i="1" s="1"/>
  <c r="AO287" i="1" s="1"/>
  <c r="AU287" i="1" s="1"/>
  <c r="BC287" i="1" s="1"/>
  <c r="BE287" i="1" s="1"/>
  <c r="K286" i="1"/>
  <c r="K276" i="1" s="1"/>
  <c r="Q286" i="1"/>
  <c r="Q276" i="1" s="1"/>
  <c r="AA286" i="1"/>
  <c r="AA276" i="1" s="1"/>
  <c r="AK286" i="1"/>
  <c r="AK276" i="1" s="1"/>
  <c r="AR286" i="1"/>
  <c r="AY286" i="1"/>
  <c r="AY276" i="1" s="1"/>
  <c r="M289" i="1"/>
  <c r="S289" i="1" s="1"/>
  <c r="Y289" i="1" s="1"/>
  <c r="AE289" i="1" s="1"/>
  <c r="AI289" i="1" s="1"/>
  <c r="AO289" i="1" s="1"/>
  <c r="AU289" i="1" s="1"/>
  <c r="BC289" i="1" s="1"/>
  <c r="BE289" i="1" s="1"/>
  <c r="L291" i="1"/>
  <c r="R291" i="1" s="1"/>
  <c r="X291" i="1" s="1"/>
  <c r="AD291" i="1" s="1"/>
  <c r="AH291" i="1" s="1"/>
  <c r="AN291" i="1" s="1"/>
  <c r="AT291" i="1" s="1"/>
  <c r="AZ291" i="1" s="1"/>
  <c r="BB291" i="1" s="1"/>
  <c r="J286" i="1"/>
  <c r="H300" i="1"/>
  <c r="K305" i="1"/>
  <c r="U305" i="1"/>
  <c r="AW305" i="1"/>
  <c r="N314" i="1"/>
  <c r="T314" i="1" s="1"/>
  <c r="Z314" i="1" s="1"/>
  <c r="AF314" i="1" s="1"/>
  <c r="AJ314" i="1" s="1"/>
  <c r="AP314" i="1" s="1"/>
  <c r="AV314" i="1" s="1"/>
  <c r="BF314" i="1" s="1"/>
  <c r="BH314" i="1" s="1"/>
  <c r="O313" i="1"/>
  <c r="O312" i="1" s="1"/>
  <c r="V313" i="1"/>
  <c r="V312" i="1" s="1"/>
  <c r="AC313" i="1"/>
  <c r="AC312" i="1" s="1"/>
  <c r="AM313" i="1"/>
  <c r="AM312" i="1" s="1"/>
  <c r="AW313" i="1"/>
  <c r="AW312" i="1" s="1"/>
  <c r="M326" i="1"/>
  <c r="S326" i="1" s="1"/>
  <c r="Y326" i="1" s="1"/>
  <c r="AE326" i="1" s="1"/>
  <c r="AI326" i="1" s="1"/>
  <c r="AO326" i="1" s="1"/>
  <c r="AU326" i="1" s="1"/>
  <c r="BC326" i="1" s="1"/>
  <c r="BE326" i="1" s="1"/>
  <c r="M328" i="1"/>
  <c r="S328" i="1" s="1"/>
  <c r="Y328" i="1" s="1"/>
  <c r="AE328" i="1" s="1"/>
  <c r="AI328" i="1" s="1"/>
  <c r="AO328" i="1" s="1"/>
  <c r="AU328" i="1" s="1"/>
  <c r="BC328" i="1" s="1"/>
  <c r="BE328" i="1" s="1"/>
  <c r="K325" i="1"/>
  <c r="M331" i="1"/>
  <c r="S331" i="1" s="1"/>
  <c r="Y331" i="1" s="1"/>
  <c r="AE331" i="1" s="1"/>
  <c r="AI331" i="1" s="1"/>
  <c r="AO331" i="1" s="1"/>
  <c r="AU331" i="1" s="1"/>
  <c r="BC331" i="1" s="1"/>
  <c r="BE331" i="1" s="1"/>
  <c r="K330" i="1"/>
  <c r="U330" i="1"/>
  <c r="AB330" i="1"/>
  <c r="AL330" i="1"/>
  <c r="AL324" i="1" s="1"/>
  <c r="BI330" i="1"/>
  <c r="BI324" i="1" s="1"/>
  <c r="I340" i="1"/>
  <c r="L340" i="1" s="1"/>
  <c r="R340" i="1" s="1"/>
  <c r="X340" i="1" s="1"/>
  <c r="AD340" i="1" s="1"/>
  <c r="AH340" i="1" s="1"/>
  <c r="AN340" i="1" s="1"/>
  <c r="AT340" i="1" s="1"/>
  <c r="AZ340" i="1" s="1"/>
  <c r="AB339" i="1"/>
  <c r="AB338" i="1" s="1"/>
  <c r="AG339" i="1"/>
  <c r="AG338" i="1" s="1"/>
  <c r="L352" i="1"/>
  <c r="R352" i="1" s="1"/>
  <c r="X352" i="1" s="1"/>
  <c r="AD352" i="1" s="1"/>
  <c r="AH352" i="1" s="1"/>
  <c r="AN352" i="1" s="1"/>
  <c r="AT352" i="1" s="1"/>
  <c r="AZ352" i="1" s="1"/>
  <c r="AW366" i="1"/>
  <c r="AW361" i="1" s="1"/>
  <c r="M381" i="1"/>
  <c r="S381" i="1" s="1"/>
  <c r="Y381" i="1" s="1"/>
  <c r="AE381" i="1" s="1"/>
  <c r="AI381" i="1" s="1"/>
  <c r="AO381" i="1" s="1"/>
  <c r="AU381" i="1" s="1"/>
  <c r="BC381" i="1" s="1"/>
  <c r="O391" i="1"/>
  <c r="O384" i="1" s="1"/>
  <c r="AM391" i="1"/>
  <c r="AM384" i="1" s="1"/>
  <c r="L397" i="1"/>
  <c r="R397" i="1" s="1"/>
  <c r="X397" i="1" s="1"/>
  <c r="AD397" i="1" s="1"/>
  <c r="AH397" i="1" s="1"/>
  <c r="AN397" i="1" s="1"/>
  <c r="AT397" i="1" s="1"/>
  <c r="AZ397" i="1" s="1"/>
  <c r="BB397" i="1" s="1"/>
  <c r="M403" i="1"/>
  <c r="S403" i="1" s="1"/>
  <c r="Y403" i="1" s="1"/>
  <c r="AE403" i="1" s="1"/>
  <c r="AI403" i="1" s="1"/>
  <c r="AO403" i="1" s="1"/>
  <c r="AU403" i="1" s="1"/>
  <c r="BC403" i="1" s="1"/>
  <c r="BE403" i="1" s="1"/>
  <c r="AV406" i="1"/>
  <c r="BF406" i="1" s="1"/>
  <c r="BH406" i="1" s="1"/>
  <c r="N408" i="1"/>
  <c r="T408" i="1" s="1"/>
  <c r="Z408" i="1" s="1"/>
  <c r="AF408" i="1" s="1"/>
  <c r="AJ408" i="1" s="1"/>
  <c r="AP408" i="1" s="1"/>
  <c r="AV408" i="1" s="1"/>
  <c r="BF408" i="1" s="1"/>
  <c r="BH408" i="1" s="1"/>
  <c r="AZ415" i="1"/>
  <c r="BB415" i="1" s="1"/>
  <c r="U417" i="1"/>
  <c r="AB417" i="1"/>
  <c r="AS417" i="1"/>
  <c r="M423" i="1"/>
  <c r="S423" i="1" s="1"/>
  <c r="Y423" i="1" s="1"/>
  <c r="AE423" i="1" s="1"/>
  <c r="AI423" i="1" s="1"/>
  <c r="AO423" i="1" s="1"/>
  <c r="AU423" i="1" s="1"/>
  <c r="BC423" i="1" s="1"/>
  <c r="BE423" i="1" s="1"/>
  <c r="N426" i="1"/>
  <c r="T426" i="1" s="1"/>
  <c r="Z426" i="1" s="1"/>
  <c r="AF426" i="1" s="1"/>
  <c r="AJ426" i="1" s="1"/>
  <c r="AP426" i="1" s="1"/>
  <c r="AV426" i="1" s="1"/>
  <c r="BF426" i="1" s="1"/>
  <c r="BH426" i="1" s="1"/>
  <c r="N432" i="1"/>
  <c r="T432" i="1" s="1"/>
  <c r="Z432" i="1" s="1"/>
  <c r="AF432" i="1" s="1"/>
  <c r="AJ432" i="1" s="1"/>
  <c r="AP432" i="1" s="1"/>
  <c r="AV432" i="1" s="1"/>
  <c r="BF432" i="1" s="1"/>
  <c r="BH432" i="1" s="1"/>
  <c r="O437" i="1"/>
  <c r="O436" i="1" s="1"/>
  <c r="V437" i="1"/>
  <c r="AC437" i="1"/>
  <c r="AM437" i="1"/>
  <c r="AW437" i="1"/>
  <c r="AW436" i="1" s="1"/>
  <c r="K442" i="1"/>
  <c r="N456" i="1"/>
  <c r="T456" i="1" s="1"/>
  <c r="Z456" i="1" s="1"/>
  <c r="AF456" i="1" s="1"/>
  <c r="AJ456" i="1" s="1"/>
  <c r="AP456" i="1" s="1"/>
  <c r="AV456" i="1" s="1"/>
  <c r="BF456" i="1" s="1"/>
  <c r="BH456" i="1" s="1"/>
  <c r="V455" i="1"/>
  <c r="AC455" i="1"/>
  <c r="AM455" i="1"/>
  <c r="AW455" i="1"/>
  <c r="M458" i="1"/>
  <c r="S458" i="1" s="1"/>
  <c r="Y458" i="1" s="1"/>
  <c r="AE458" i="1" s="1"/>
  <c r="AI458" i="1" s="1"/>
  <c r="AO458" i="1" s="1"/>
  <c r="AU458" i="1" s="1"/>
  <c r="BC458" i="1" s="1"/>
  <c r="BE458" i="1" s="1"/>
  <c r="Q455" i="1"/>
  <c r="Q449" i="1" s="1"/>
  <c r="AA455" i="1"/>
  <c r="AK455" i="1"/>
  <c r="AR455" i="1"/>
  <c r="N464" i="1"/>
  <c r="T464" i="1" s="1"/>
  <c r="Z464" i="1" s="1"/>
  <c r="AF464" i="1" s="1"/>
  <c r="AJ464" i="1" s="1"/>
  <c r="AP464" i="1" s="1"/>
  <c r="AV464" i="1" s="1"/>
  <c r="BF464" i="1" s="1"/>
  <c r="BH464" i="1" s="1"/>
  <c r="I473" i="1"/>
  <c r="AQ473" i="1"/>
  <c r="AX473" i="1"/>
  <c r="U473" i="1"/>
  <c r="AB473" i="1"/>
  <c r="O478" i="1"/>
  <c r="L487" i="1"/>
  <c r="R487" i="1" s="1"/>
  <c r="X487" i="1" s="1"/>
  <c r="AD487" i="1" s="1"/>
  <c r="AH487" i="1" s="1"/>
  <c r="AN487" i="1" s="1"/>
  <c r="AT487" i="1" s="1"/>
  <c r="AZ487" i="1" s="1"/>
  <c r="BB487" i="1" s="1"/>
  <c r="Q486" i="1"/>
  <c r="AA486" i="1"/>
  <c r="AR486" i="1"/>
  <c r="AY486" i="1"/>
  <c r="L498" i="1"/>
  <c r="R498" i="1" s="1"/>
  <c r="X498" i="1" s="1"/>
  <c r="AD498" i="1" s="1"/>
  <c r="AH498" i="1" s="1"/>
  <c r="AN498" i="1" s="1"/>
  <c r="AT498" i="1" s="1"/>
  <c r="AZ498" i="1" s="1"/>
  <c r="N504" i="1"/>
  <c r="T504" i="1" s="1"/>
  <c r="Z504" i="1" s="1"/>
  <c r="AF504" i="1" s="1"/>
  <c r="AJ504" i="1" s="1"/>
  <c r="AP504" i="1" s="1"/>
  <c r="AV504" i="1" s="1"/>
  <c r="BF504" i="1" s="1"/>
  <c r="BH504" i="1" s="1"/>
  <c r="F506" i="1"/>
  <c r="N507" i="1"/>
  <c r="T507" i="1" s="1"/>
  <c r="Z507" i="1" s="1"/>
  <c r="AF507" i="1" s="1"/>
  <c r="AJ507" i="1" s="1"/>
  <c r="AP507" i="1" s="1"/>
  <c r="AV507" i="1" s="1"/>
  <c r="BF507" i="1" s="1"/>
  <c r="BH507" i="1" s="1"/>
  <c r="U506" i="1"/>
  <c r="AB506" i="1"/>
  <c r="AL506" i="1"/>
  <c r="AS506" i="1"/>
  <c r="BI506" i="1"/>
  <c r="M513" i="1"/>
  <c r="S513" i="1" s="1"/>
  <c r="Y513" i="1" s="1"/>
  <c r="AE513" i="1" s="1"/>
  <c r="AI513" i="1" s="1"/>
  <c r="AO513" i="1" s="1"/>
  <c r="AU513" i="1" s="1"/>
  <c r="BC513" i="1" s="1"/>
  <c r="BE513" i="1" s="1"/>
  <c r="P517" i="1"/>
  <c r="W517" i="1"/>
  <c r="AG517" i="1"/>
  <c r="AQ517" i="1"/>
  <c r="AX517" i="1"/>
  <c r="N520" i="1"/>
  <c r="T520" i="1" s="1"/>
  <c r="Z520" i="1" s="1"/>
  <c r="AF520" i="1" s="1"/>
  <c r="AJ520" i="1" s="1"/>
  <c r="AP520" i="1" s="1"/>
  <c r="AV520" i="1" s="1"/>
  <c r="BF520" i="1" s="1"/>
  <c r="BH520" i="1" s="1"/>
  <c r="U517" i="1"/>
  <c r="AS517" i="1"/>
  <c r="J522" i="1"/>
  <c r="O528" i="1"/>
  <c r="V528" i="1"/>
  <c r="AC528" i="1"/>
  <c r="AM528" i="1"/>
  <c r="M531" i="1"/>
  <c r="S531" i="1" s="1"/>
  <c r="Y531" i="1" s="1"/>
  <c r="AE531" i="1" s="1"/>
  <c r="AI531" i="1" s="1"/>
  <c r="AO531" i="1" s="1"/>
  <c r="AU531" i="1" s="1"/>
  <c r="BC531" i="1" s="1"/>
  <c r="BE531" i="1" s="1"/>
  <c r="AS528" i="1"/>
  <c r="BI528" i="1"/>
  <c r="U533" i="1"/>
  <c r="U527" i="1" s="1"/>
  <c r="AH546" i="1"/>
  <c r="AN546" i="1" s="1"/>
  <c r="AT546" i="1" s="1"/>
  <c r="AZ546" i="1" s="1"/>
  <c r="AK544" i="1"/>
  <c r="AK539" i="1" s="1"/>
  <c r="AQ544" i="1"/>
  <c r="AQ539" i="1" s="1"/>
  <c r="Q553" i="1"/>
  <c r="N562" i="1"/>
  <c r="T562" i="1" s="1"/>
  <c r="Z562" i="1" s="1"/>
  <c r="AF562" i="1" s="1"/>
  <c r="AJ562" i="1" s="1"/>
  <c r="AP562" i="1" s="1"/>
  <c r="AV562" i="1" s="1"/>
  <c r="BF562" i="1" s="1"/>
  <c r="L563" i="1"/>
  <c r="R563" i="1" s="1"/>
  <c r="X563" i="1" s="1"/>
  <c r="AD563" i="1" s="1"/>
  <c r="AH563" i="1" s="1"/>
  <c r="AN563" i="1" s="1"/>
  <c r="AT563" i="1" s="1"/>
  <c r="AZ563" i="1" s="1"/>
  <c r="N568" i="1"/>
  <c r="T568" i="1" s="1"/>
  <c r="Z568" i="1" s="1"/>
  <c r="AF568" i="1" s="1"/>
  <c r="AJ568" i="1" s="1"/>
  <c r="AP568" i="1" s="1"/>
  <c r="AV568" i="1" s="1"/>
  <c r="BF568" i="1" s="1"/>
  <c r="BH568" i="1" s="1"/>
  <c r="AE573" i="1"/>
  <c r="AI573" i="1" s="1"/>
  <c r="AO573" i="1" s="1"/>
  <c r="AU573" i="1" s="1"/>
  <c r="BC573" i="1" s="1"/>
  <c r="BE573" i="1" s="1"/>
  <c r="AC572" i="1"/>
  <c r="AC571" i="1" s="1"/>
  <c r="K680" i="1"/>
  <c r="L783" i="1"/>
  <c r="R783" i="1" s="1"/>
  <c r="X783" i="1" s="1"/>
  <c r="AA795" i="1"/>
  <c r="AA794" i="1" s="1"/>
  <c r="AA793" i="1" s="1"/>
  <c r="AA792" i="1" s="1"/>
  <c r="AR795" i="1"/>
  <c r="AR794" i="1" s="1"/>
  <c r="P890" i="1"/>
  <c r="S890" i="1" s="1"/>
  <c r="S891" i="1"/>
  <c r="Y891" i="1" s="1"/>
  <c r="AE891" i="1" s="1"/>
  <c r="AI891" i="1" s="1"/>
  <c r="AO891" i="1" s="1"/>
  <c r="AU891" i="1" s="1"/>
  <c r="BC891" i="1" s="1"/>
  <c r="V915" i="1"/>
  <c r="V914" i="1" s="1"/>
  <c r="P935" i="1"/>
  <c r="I954" i="1"/>
  <c r="I953" i="1" s="1"/>
  <c r="M973" i="1"/>
  <c r="G972" i="1"/>
  <c r="R996" i="1"/>
  <c r="X996" i="1" s="1"/>
  <c r="AD996" i="1" s="1"/>
  <c r="AH996" i="1" s="1"/>
  <c r="AN996" i="1" s="1"/>
  <c r="AT996" i="1" s="1"/>
  <c r="AZ996" i="1" s="1"/>
  <c r="BB996" i="1" s="1"/>
  <c r="O995" i="1"/>
  <c r="R995" i="1" s="1"/>
  <c r="X995" i="1" s="1"/>
  <c r="AD995" i="1" s="1"/>
  <c r="AH995" i="1" s="1"/>
  <c r="AN995" i="1" s="1"/>
  <c r="AT995" i="1" s="1"/>
  <c r="AZ995" i="1" s="1"/>
  <c r="BB995" i="1" s="1"/>
  <c r="N1021" i="1"/>
  <c r="T1021" i="1" s="1"/>
  <c r="H1020" i="1"/>
  <c r="N1020" i="1" s="1"/>
  <c r="T1020" i="1" s="1"/>
  <c r="Z1020" i="1" s="1"/>
  <c r="AF1020" i="1" s="1"/>
  <c r="AJ1020" i="1" s="1"/>
  <c r="AP1020" i="1" s="1"/>
  <c r="AV1020" i="1" s="1"/>
  <c r="BF1020" i="1" s="1"/>
  <c r="BH1020" i="1" s="1"/>
  <c r="J18" i="1"/>
  <c r="I34" i="1"/>
  <c r="W34" i="1"/>
  <c r="AG34" i="1"/>
  <c r="AQ34" i="1"/>
  <c r="AX34" i="1"/>
  <c r="N65" i="1"/>
  <c r="T65" i="1" s="1"/>
  <c r="Z65" i="1" s="1"/>
  <c r="AF65" i="1" s="1"/>
  <c r="AJ65" i="1" s="1"/>
  <c r="AP65" i="1" s="1"/>
  <c r="AV65" i="1" s="1"/>
  <c r="BF65" i="1" s="1"/>
  <c r="BH65" i="1" s="1"/>
  <c r="N86" i="1"/>
  <c r="T86" i="1" s="1"/>
  <c r="Z86" i="1" s="1"/>
  <c r="AF86" i="1" s="1"/>
  <c r="AJ86" i="1" s="1"/>
  <c r="AP86" i="1" s="1"/>
  <c r="AV86" i="1" s="1"/>
  <c r="BF86" i="1" s="1"/>
  <c r="BH86" i="1" s="1"/>
  <c r="L104" i="1"/>
  <c r="R104" i="1" s="1"/>
  <c r="X104" i="1" s="1"/>
  <c r="AD104" i="1" s="1"/>
  <c r="AH104" i="1" s="1"/>
  <c r="AN104" i="1" s="1"/>
  <c r="AT104" i="1" s="1"/>
  <c r="AZ104" i="1" s="1"/>
  <c r="BB104" i="1" s="1"/>
  <c r="T143" i="1"/>
  <c r="Z143" i="1" s="1"/>
  <c r="AF143" i="1" s="1"/>
  <c r="AJ143" i="1" s="1"/>
  <c r="AP143" i="1" s="1"/>
  <c r="AV143" i="1" s="1"/>
  <c r="BF143" i="1" s="1"/>
  <c r="BH143" i="1" s="1"/>
  <c r="L152" i="1"/>
  <c r="R152" i="1" s="1"/>
  <c r="X152" i="1" s="1"/>
  <c r="AD152" i="1" s="1"/>
  <c r="AH152" i="1" s="1"/>
  <c r="AN152" i="1" s="1"/>
  <c r="AT152" i="1" s="1"/>
  <c r="AZ152" i="1" s="1"/>
  <c r="BB152" i="1" s="1"/>
  <c r="P151" i="1"/>
  <c r="AK151" i="1"/>
  <c r="AR151" i="1"/>
  <c r="Q151" i="1"/>
  <c r="L158" i="1"/>
  <c r="R158" i="1" s="1"/>
  <c r="X158" i="1" s="1"/>
  <c r="AD158" i="1" s="1"/>
  <c r="AH158" i="1" s="1"/>
  <c r="AN158" i="1" s="1"/>
  <c r="AT158" i="1" s="1"/>
  <c r="AZ158" i="1" s="1"/>
  <c r="BB158" i="1" s="1"/>
  <c r="AM151" i="1"/>
  <c r="M162" i="1"/>
  <c r="S162" i="1" s="1"/>
  <c r="Y162" i="1" s="1"/>
  <c r="AE162" i="1" s="1"/>
  <c r="AI162" i="1" s="1"/>
  <c r="AO162" i="1" s="1"/>
  <c r="AU162" i="1" s="1"/>
  <c r="BC162" i="1" s="1"/>
  <c r="BE162" i="1" s="1"/>
  <c r="H172" i="1"/>
  <c r="AC172" i="1"/>
  <c r="M184" i="1"/>
  <c r="S184" i="1" s="1"/>
  <c r="Y184" i="1" s="1"/>
  <c r="AE184" i="1" s="1"/>
  <c r="AI184" i="1" s="1"/>
  <c r="AO184" i="1" s="1"/>
  <c r="AU184" i="1" s="1"/>
  <c r="BC184" i="1" s="1"/>
  <c r="BE184" i="1" s="1"/>
  <c r="M188" i="1"/>
  <c r="S188" i="1" s="1"/>
  <c r="Y188" i="1" s="1"/>
  <c r="AE188" i="1" s="1"/>
  <c r="AI188" i="1" s="1"/>
  <c r="AO188" i="1" s="1"/>
  <c r="AU188" i="1" s="1"/>
  <c r="BC188" i="1" s="1"/>
  <c r="BE188" i="1" s="1"/>
  <c r="AS202" i="1"/>
  <c r="AS201" i="1" s="1"/>
  <c r="AC210" i="1"/>
  <c r="J214" i="1"/>
  <c r="J210" i="1" s="1"/>
  <c r="Q214" i="1"/>
  <c r="Q210" i="1" s="1"/>
  <c r="AY224" i="1"/>
  <c r="M235" i="1"/>
  <c r="S235" i="1" s="1"/>
  <c r="Y235" i="1" s="1"/>
  <c r="AE235" i="1" s="1"/>
  <c r="AI235" i="1" s="1"/>
  <c r="AO235" i="1" s="1"/>
  <c r="AU235" i="1" s="1"/>
  <c r="BC235" i="1" s="1"/>
  <c r="BE235" i="1" s="1"/>
  <c r="O240" i="1"/>
  <c r="V240" i="1"/>
  <c r="AC240" i="1"/>
  <c r="AM240" i="1"/>
  <c r="BI248" i="1"/>
  <c r="BI240" i="1" s="1"/>
  <c r="M251" i="1"/>
  <c r="S251" i="1" s="1"/>
  <c r="Y251" i="1" s="1"/>
  <c r="AE251" i="1" s="1"/>
  <c r="AI251" i="1" s="1"/>
  <c r="AO251" i="1" s="1"/>
  <c r="AU251" i="1" s="1"/>
  <c r="BC251" i="1" s="1"/>
  <c r="BE251" i="1" s="1"/>
  <c r="N256" i="1"/>
  <c r="T256" i="1" s="1"/>
  <c r="Z256" i="1" s="1"/>
  <c r="AF256" i="1" s="1"/>
  <c r="AJ256" i="1" s="1"/>
  <c r="AP256" i="1" s="1"/>
  <c r="AV256" i="1" s="1"/>
  <c r="BF256" i="1" s="1"/>
  <c r="BH256" i="1" s="1"/>
  <c r="AB254" i="1"/>
  <c r="G258" i="1"/>
  <c r="K258" i="1"/>
  <c r="BI258" i="1"/>
  <c r="BI254" i="1" s="1"/>
  <c r="AC286" i="1"/>
  <c r="AC276" i="1" s="1"/>
  <c r="AW286" i="1"/>
  <c r="AW276" i="1" s="1"/>
  <c r="I300" i="1"/>
  <c r="I313" i="1"/>
  <c r="I312" i="1" s="1"/>
  <c r="O330" i="1"/>
  <c r="V330" i="1"/>
  <c r="V324" i="1" s="1"/>
  <c r="AM330" i="1"/>
  <c r="V339" i="1"/>
  <c r="V338" i="1" s="1"/>
  <c r="AM339" i="1"/>
  <c r="AM338" i="1" s="1"/>
  <c r="AK339" i="1"/>
  <c r="AK338" i="1" s="1"/>
  <c r="Z349" i="1"/>
  <c r="AF349" i="1" s="1"/>
  <c r="AJ349" i="1" s="1"/>
  <c r="AP349" i="1" s="1"/>
  <c r="AV349" i="1" s="1"/>
  <c r="BF349" i="1" s="1"/>
  <c r="BH349" i="1" s="1"/>
  <c r="H351" i="1"/>
  <c r="N351" i="1" s="1"/>
  <c r="T351" i="1" s="1"/>
  <c r="Z351" i="1" s="1"/>
  <c r="AF351" i="1" s="1"/>
  <c r="AJ351" i="1" s="1"/>
  <c r="AP351" i="1" s="1"/>
  <c r="AV351" i="1" s="1"/>
  <c r="BF351" i="1" s="1"/>
  <c r="U361" i="1"/>
  <c r="AL361" i="1"/>
  <c r="Y369" i="1"/>
  <c r="AE369" i="1" s="1"/>
  <c r="AI369" i="1" s="1"/>
  <c r="AO369" i="1" s="1"/>
  <c r="AU369" i="1" s="1"/>
  <c r="BC369" i="1" s="1"/>
  <c r="BE369" i="1" s="1"/>
  <c r="AY366" i="1"/>
  <c r="AY361" i="1" s="1"/>
  <c r="O417" i="1"/>
  <c r="H442" i="1"/>
  <c r="I455" i="1"/>
  <c r="W455" i="1"/>
  <c r="AQ455" i="1"/>
  <c r="AX455" i="1"/>
  <c r="U455" i="1"/>
  <c r="U449" i="1" s="1"/>
  <c r="M460" i="1"/>
  <c r="J473" i="1"/>
  <c r="K486" i="1"/>
  <c r="BI486" i="1"/>
  <c r="R495" i="1"/>
  <c r="X495" i="1" s="1"/>
  <c r="AD495" i="1" s="1"/>
  <c r="AH495" i="1" s="1"/>
  <c r="AN495" i="1" s="1"/>
  <c r="AT495" i="1" s="1"/>
  <c r="AZ495" i="1" s="1"/>
  <c r="BB495" i="1" s="1"/>
  <c r="J517" i="1"/>
  <c r="Q517" i="1"/>
  <c r="AA517" i="1"/>
  <c r="AR517" i="1"/>
  <c r="AY517" i="1"/>
  <c r="O517" i="1"/>
  <c r="O493" i="1" s="1"/>
  <c r="AC517" i="1"/>
  <c r="AM517" i="1"/>
  <c r="P528" i="1"/>
  <c r="W528" i="1"/>
  <c r="AG528" i="1"/>
  <c r="AQ528" i="1"/>
  <c r="Q533" i="1"/>
  <c r="AA533" i="1"/>
  <c r="AK533" i="1"/>
  <c r="AR533" i="1"/>
  <c r="AY533" i="1"/>
  <c r="O533" i="1"/>
  <c r="AS544" i="1"/>
  <c r="AS539" i="1" s="1"/>
  <c r="H556" i="1"/>
  <c r="AS552" i="1"/>
  <c r="AS551" i="1" s="1"/>
  <c r="T574" i="1"/>
  <c r="Z574" i="1" s="1"/>
  <c r="AF574" i="1" s="1"/>
  <c r="AJ574" i="1" s="1"/>
  <c r="AP574" i="1" s="1"/>
  <c r="AV574" i="1" s="1"/>
  <c r="BF574" i="1" s="1"/>
  <c r="BH574" i="1" s="1"/>
  <c r="Q573" i="1"/>
  <c r="T573" i="1" s="1"/>
  <c r="Z573" i="1" s="1"/>
  <c r="AF573" i="1" s="1"/>
  <c r="AJ573" i="1" s="1"/>
  <c r="AP573" i="1" s="1"/>
  <c r="AV573" i="1" s="1"/>
  <c r="BF573" i="1" s="1"/>
  <c r="BH573" i="1" s="1"/>
  <c r="AG671" i="1"/>
  <c r="N685" i="1"/>
  <c r="T685" i="1" s="1"/>
  <c r="Z685" i="1" s="1"/>
  <c r="AF685" i="1" s="1"/>
  <c r="AJ685" i="1" s="1"/>
  <c r="AP685" i="1" s="1"/>
  <c r="AV685" i="1" s="1"/>
  <c r="BF685" i="1" s="1"/>
  <c r="BH685" i="1" s="1"/>
  <c r="U895" i="1"/>
  <c r="AM972" i="1"/>
  <c r="AM971" i="1" s="1"/>
  <c r="M987" i="1"/>
  <c r="S987" i="1" s="1"/>
  <c r="Y987" i="1" s="1"/>
  <c r="AE987" i="1" s="1"/>
  <c r="AI987" i="1" s="1"/>
  <c r="AO987" i="1" s="1"/>
  <c r="AU987" i="1" s="1"/>
  <c r="BC987" i="1" s="1"/>
  <c r="BE987" i="1" s="1"/>
  <c r="J986" i="1"/>
  <c r="M986" i="1" s="1"/>
  <c r="S986" i="1" s="1"/>
  <c r="Y986" i="1" s="1"/>
  <c r="AE986" i="1" s="1"/>
  <c r="AI986" i="1" s="1"/>
  <c r="AO986" i="1" s="1"/>
  <c r="AU986" i="1" s="1"/>
  <c r="BC986" i="1" s="1"/>
  <c r="BE986" i="1" s="1"/>
  <c r="R1137" i="1"/>
  <c r="X1137" i="1" s="1"/>
  <c r="AD1137" i="1" s="1"/>
  <c r="AH1137" i="1" s="1"/>
  <c r="AN1137" i="1" s="1"/>
  <c r="AT1137" i="1" s="1"/>
  <c r="AZ1137" i="1" s="1"/>
  <c r="O1136" i="1"/>
  <c r="R1136" i="1" s="1"/>
  <c r="X1136" i="1" s="1"/>
  <c r="AD1136" i="1" s="1"/>
  <c r="AH1136" i="1" s="1"/>
  <c r="AN1136" i="1" s="1"/>
  <c r="AT1136" i="1" s="1"/>
  <c r="AZ1136" i="1" s="1"/>
  <c r="AR46" i="1"/>
  <c r="AY46" i="1"/>
  <c r="N74" i="1"/>
  <c r="T74" i="1" s="1"/>
  <c r="Z74" i="1" s="1"/>
  <c r="AF74" i="1" s="1"/>
  <c r="AJ74" i="1" s="1"/>
  <c r="AP74" i="1" s="1"/>
  <c r="AV74" i="1" s="1"/>
  <c r="BF74" i="1" s="1"/>
  <c r="BH74" i="1" s="1"/>
  <c r="N78" i="1"/>
  <c r="T78" i="1" s="1"/>
  <c r="Z78" i="1" s="1"/>
  <c r="AF78" i="1" s="1"/>
  <c r="AJ78" i="1" s="1"/>
  <c r="AP78" i="1" s="1"/>
  <c r="AV78" i="1" s="1"/>
  <c r="BF78" i="1" s="1"/>
  <c r="BH78" i="1" s="1"/>
  <c r="N81" i="1"/>
  <c r="T81" i="1" s="1"/>
  <c r="Z81" i="1" s="1"/>
  <c r="AF81" i="1" s="1"/>
  <c r="AJ81" i="1" s="1"/>
  <c r="AP81" i="1" s="1"/>
  <c r="AV81" i="1" s="1"/>
  <c r="BF81" i="1" s="1"/>
  <c r="BH81" i="1" s="1"/>
  <c r="M100" i="1"/>
  <c r="S100" i="1" s="1"/>
  <c r="Y100" i="1" s="1"/>
  <c r="AE100" i="1" s="1"/>
  <c r="AI100" i="1" s="1"/>
  <c r="AO100" i="1" s="1"/>
  <c r="AU100" i="1" s="1"/>
  <c r="BC100" i="1" s="1"/>
  <c r="BE100" i="1" s="1"/>
  <c r="M112" i="1"/>
  <c r="S112" i="1" s="1"/>
  <c r="Y112" i="1" s="1"/>
  <c r="AE112" i="1" s="1"/>
  <c r="AI112" i="1" s="1"/>
  <c r="AO112" i="1" s="1"/>
  <c r="AU112" i="1" s="1"/>
  <c r="BC112" i="1" s="1"/>
  <c r="BE112" i="1" s="1"/>
  <c r="L121" i="1"/>
  <c r="R121" i="1" s="1"/>
  <c r="X121" i="1" s="1"/>
  <c r="AD121" i="1" s="1"/>
  <c r="AH121" i="1" s="1"/>
  <c r="AN121" i="1" s="1"/>
  <c r="AT121" i="1" s="1"/>
  <c r="AZ121" i="1" s="1"/>
  <c r="BB121" i="1" s="1"/>
  <c r="L125" i="1"/>
  <c r="R125" i="1" s="1"/>
  <c r="X125" i="1" s="1"/>
  <c r="AD125" i="1" s="1"/>
  <c r="AH125" i="1" s="1"/>
  <c r="AN125" i="1" s="1"/>
  <c r="AT125" i="1" s="1"/>
  <c r="AZ125" i="1" s="1"/>
  <c r="BB125" i="1" s="1"/>
  <c r="I151" i="1"/>
  <c r="M161" i="1"/>
  <c r="S161" i="1" s="1"/>
  <c r="Y161" i="1" s="1"/>
  <c r="AE161" i="1" s="1"/>
  <c r="AI161" i="1" s="1"/>
  <c r="AO161" i="1" s="1"/>
  <c r="AU161" i="1" s="1"/>
  <c r="BC161" i="1" s="1"/>
  <c r="BE161" i="1" s="1"/>
  <c r="N167" i="1"/>
  <c r="T167" i="1" s="1"/>
  <c r="Z167" i="1" s="1"/>
  <c r="AF167" i="1" s="1"/>
  <c r="AJ167" i="1" s="1"/>
  <c r="AP167" i="1" s="1"/>
  <c r="AV167" i="1" s="1"/>
  <c r="BF167" i="1" s="1"/>
  <c r="BH167" i="1" s="1"/>
  <c r="O183" i="1"/>
  <c r="AL202" i="1"/>
  <c r="AL201" i="1" s="1"/>
  <c r="AC202" i="1"/>
  <c r="AC201" i="1" s="1"/>
  <c r="V214" i="1"/>
  <c r="V210" i="1" s="1"/>
  <c r="AW214" i="1"/>
  <c r="AW210" i="1" s="1"/>
  <c r="L221" i="1"/>
  <c r="R221" i="1" s="1"/>
  <c r="X221" i="1" s="1"/>
  <c r="AD221" i="1" s="1"/>
  <c r="AH221" i="1" s="1"/>
  <c r="AN221" i="1" s="1"/>
  <c r="AT221" i="1" s="1"/>
  <c r="AZ221" i="1" s="1"/>
  <c r="BB221" i="1" s="1"/>
  <c r="N266" i="1"/>
  <c r="T266" i="1" s="1"/>
  <c r="Z266" i="1" s="1"/>
  <c r="AF266" i="1" s="1"/>
  <c r="AJ266" i="1" s="1"/>
  <c r="AP266" i="1" s="1"/>
  <c r="AV266" i="1" s="1"/>
  <c r="BF266" i="1" s="1"/>
  <c r="BH266" i="1" s="1"/>
  <c r="N269" i="1"/>
  <c r="T269" i="1" s="1"/>
  <c r="Z269" i="1" s="1"/>
  <c r="AF269" i="1" s="1"/>
  <c r="AJ269" i="1" s="1"/>
  <c r="AP269" i="1" s="1"/>
  <c r="AV269" i="1" s="1"/>
  <c r="BF269" i="1" s="1"/>
  <c r="BH269" i="1" s="1"/>
  <c r="I286" i="1"/>
  <c r="K347" i="1"/>
  <c r="K346" i="1" s="1"/>
  <c r="AB347" i="1"/>
  <c r="AB346" i="1" s="1"/>
  <c r="L366" i="1"/>
  <c r="R366" i="1" s="1"/>
  <c r="X366" i="1" s="1"/>
  <c r="AL437" i="1"/>
  <c r="AL436" i="1" s="1"/>
  <c r="BI437" i="1"/>
  <c r="J455" i="1"/>
  <c r="M463" i="1"/>
  <c r="S463" i="1" s="1"/>
  <c r="Y463" i="1" s="1"/>
  <c r="AE463" i="1" s="1"/>
  <c r="AI463" i="1" s="1"/>
  <c r="AO463" i="1" s="1"/>
  <c r="AU463" i="1" s="1"/>
  <c r="BC463" i="1" s="1"/>
  <c r="BE463" i="1" s="1"/>
  <c r="K473" i="1"/>
  <c r="M504" i="1"/>
  <c r="S504" i="1" s="1"/>
  <c r="Y504" i="1" s="1"/>
  <c r="AE504" i="1" s="1"/>
  <c r="AI504" i="1" s="1"/>
  <c r="AO504" i="1" s="1"/>
  <c r="AU504" i="1" s="1"/>
  <c r="BC504" i="1" s="1"/>
  <c r="BE504" i="1" s="1"/>
  <c r="K517" i="1"/>
  <c r="AE554" i="1"/>
  <c r="AI554" i="1" s="1"/>
  <c r="AO554" i="1" s="1"/>
  <c r="AU554" i="1" s="1"/>
  <c r="BC554" i="1" s="1"/>
  <c r="BE554" i="1" s="1"/>
  <c r="S568" i="1"/>
  <c r="Y568" i="1" s="1"/>
  <c r="W572" i="1"/>
  <c r="W571" i="1" s="1"/>
  <c r="M591" i="1"/>
  <c r="S591" i="1" s="1"/>
  <c r="Y591" i="1" s="1"/>
  <c r="AE591" i="1" s="1"/>
  <c r="AI591" i="1" s="1"/>
  <c r="AO591" i="1" s="1"/>
  <c r="AU591" i="1" s="1"/>
  <c r="BC591" i="1" s="1"/>
  <c r="BE591" i="1" s="1"/>
  <c r="G590" i="1"/>
  <c r="M590" i="1" s="1"/>
  <c r="S590" i="1" s="1"/>
  <c r="Y590" i="1" s="1"/>
  <c r="AE590" i="1" s="1"/>
  <c r="AI590" i="1" s="1"/>
  <c r="AO590" i="1" s="1"/>
  <c r="AU590" i="1" s="1"/>
  <c r="BC590" i="1" s="1"/>
  <c r="BE590" i="1" s="1"/>
  <c r="N598" i="1"/>
  <c r="T598" i="1" s="1"/>
  <c r="H597" i="1"/>
  <c r="N597" i="1" s="1"/>
  <c r="T597" i="1" s="1"/>
  <c r="Z597" i="1" s="1"/>
  <c r="AF597" i="1" s="1"/>
  <c r="AJ597" i="1" s="1"/>
  <c r="AP597" i="1" s="1"/>
  <c r="AV597" i="1" s="1"/>
  <c r="BF597" i="1" s="1"/>
  <c r="BH597" i="1" s="1"/>
  <c r="H606" i="1"/>
  <c r="AB632" i="1"/>
  <c r="AB631" i="1" s="1"/>
  <c r="BI632" i="1"/>
  <c r="AA762" i="1"/>
  <c r="AY762" i="1"/>
  <c r="F767" i="1"/>
  <c r="AA767" i="1"/>
  <c r="AR767" i="1"/>
  <c r="AY767" i="1"/>
  <c r="T880" i="1"/>
  <c r="Z880" i="1" s="1"/>
  <c r="AF880" i="1" s="1"/>
  <c r="AJ880" i="1" s="1"/>
  <c r="AP880" i="1" s="1"/>
  <c r="AV880" i="1" s="1"/>
  <c r="BF880" i="1" s="1"/>
  <c r="BH880" i="1" s="1"/>
  <c r="Q877" i="1"/>
  <c r="T877" i="1" s="1"/>
  <c r="L1005" i="1"/>
  <c r="R1005" i="1" s="1"/>
  <c r="X1005" i="1" s="1"/>
  <c r="AD1005" i="1" s="1"/>
  <c r="AH1005" i="1" s="1"/>
  <c r="AN1005" i="1" s="1"/>
  <c r="AT1005" i="1" s="1"/>
  <c r="AZ1005" i="1" s="1"/>
  <c r="BB1005" i="1" s="1"/>
  <c r="F1004" i="1"/>
  <c r="L1004" i="1" s="1"/>
  <c r="R1004" i="1" s="1"/>
  <c r="X1004" i="1" s="1"/>
  <c r="AD1004" i="1" s="1"/>
  <c r="AH1004" i="1" s="1"/>
  <c r="AN1004" i="1" s="1"/>
  <c r="AT1004" i="1" s="1"/>
  <c r="AZ1004" i="1" s="1"/>
  <c r="BB1004" i="1" s="1"/>
  <c r="N1040" i="1"/>
  <c r="T1040" i="1" s="1"/>
  <c r="Z1040" i="1" s="1"/>
  <c r="AF1040" i="1" s="1"/>
  <c r="AJ1040" i="1" s="1"/>
  <c r="AP1040" i="1" s="1"/>
  <c r="AV1040" i="1" s="1"/>
  <c r="BF1040" i="1" s="1"/>
  <c r="BH1040" i="1" s="1"/>
  <c r="H1035" i="1"/>
  <c r="T1173" i="1"/>
  <c r="Z1173" i="1" s="1"/>
  <c r="AF1173" i="1" s="1"/>
  <c r="AJ1173" i="1" s="1"/>
  <c r="AP1173" i="1" s="1"/>
  <c r="AV1173" i="1" s="1"/>
  <c r="BF1173" i="1" s="1"/>
  <c r="BH1173" i="1" s="1"/>
  <c r="Q1172" i="1"/>
  <c r="T1172" i="1" s="1"/>
  <c r="Z1172" i="1" s="1"/>
  <c r="AF1172" i="1" s="1"/>
  <c r="AJ1172" i="1" s="1"/>
  <c r="AP1172" i="1" s="1"/>
  <c r="AV1172" i="1" s="1"/>
  <c r="BF1172" i="1" s="1"/>
  <c r="BH1172" i="1" s="1"/>
  <c r="L557" i="1"/>
  <c r="R557" i="1" s="1"/>
  <c r="X557" i="1" s="1"/>
  <c r="AD557" i="1" s="1"/>
  <c r="AH557" i="1" s="1"/>
  <c r="AN557" i="1" s="1"/>
  <c r="AT557" i="1" s="1"/>
  <c r="AZ557" i="1" s="1"/>
  <c r="BB557" i="1" s="1"/>
  <c r="N560" i="1"/>
  <c r="T560" i="1" s="1"/>
  <c r="Z560" i="1" s="1"/>
  <c r="AF560" i="1" s="1"/>
  <c r="AJ560" i="1" s="1"/>
  <c r="AP560" i="1" s="1"/>
  <c r="AV560" i="1" s="1"/>
  <c r="BF560" i="1" s="1"/>
  <c r="BH560" i="1" s="1"/>
  <c r="N563" i="1"/>
  <c r="T563" i="1" s="1"/>
  <c r="Z563" i="1" s="1"/>
  <c r="AF563" i="1" s="1"/>
  <c r="AJ563" i="1" s="1"/>
  <c r="AP563" i="1" s="1"/>
  <c r="AV563" i="1" s="1"/>
  <c r="BF563" i="1" s="1"/>
  <c r="H603" i="1"/>
  <c r="N603" i="1" s="1"/>
  <c r="T603" i="1" s="1"/>
  <c r="Z603" i="1" s="1"/>
  <c r="AF603" i="1" s="1"/>
  <c r="AJ603" i="1" s="1"/>
  <c r="AP603" i="1" s="1"/>
  <c r="AV603" i="1" s="1"/>
  <c r="BF603" i="1" s="1"/>
  <c r="BH603" i="1" s="1"/>
  <c r="W606" i="1"/>
  <c r="N611" i="1"/>
  <c r="T611" i="1" s="1"/>
  <c r="Z611" i="1" s="1"/>
  <c r="AF611" i="1" s="1"/>
  <c r="AJ611" i="1" s="1"/>
  <c r="AP611" i="1" s="1"/>
  <c r="AV611" i="1" s="1"/>
  <c r="BF611" i="1" s="1"/>
  <c r="BH611" i="1" s="1"/>
  <c r="G616" i="1"/>
  <c r="I616" i="1"/>
  <c r="I632" i="1"/>
  <c r="P632" i="1"/>
  <c r="W632" i="1"/>
  <c r="AG632" i="1"/>
  <c r="AQ632" i="1"/>
  <c r="AX632" i="1"/>
  <c r="O632" i="1"/>
  <c r="O631" i="1" s="1"/>
  <c r="V632" i="1"/>
  <c r="AM632" i="1"/>
  <c r="AW632" i="1"/>
  <c r="N637" i="1"/>
  <c r="T637" i="1" s="1"/>
  <c r="Z637" i="1" s="1"/>
  <c r="AF637" i="1" s="1"/>
  <c r="AJ637" i="1" s="1"/>
  <c r="AP637" i="1" s="1"/>
  <c r="AV637" i="1" s="1"/>
  <c r="BF637" i="1" s="1"/>
  <c r="BH637" i="1" s="1"/>
  <c r="M646" i="1"/>
  <c r="S646" i="1" s="1"/>
  <c r="Y646" i="1" s="1"/>
  <c r="AE646" i="1" s="1"/>
  <c r="AI646" i="1" s="1"/>
  <c r="AO646" i="1" s="1"/>
  <c r="AU646" i="1" s="1"/>
  <c r="BC646" i="1" s="1"/>
  <c r="BE646" i="1" s="1"/>
  <c r="M650" i="1"/>
  <c r="S650" i="1" s="1"/>
  <c r="Y650" i="1" s="1"/>
  <c r="AE650" i="1" s="1"/>
  <c r="AI650" i="1" s="1"/>
  <c r="AO650" i="1" s="1"/>
  <c r="AU650" i="1" s="1"/>
  <c r="BC650" i="1" s="1"/>
  <c r="BE650" i="1" s="1"/>
  <c r="K649" i="1"/>
  <c r="U649" i="1"/>
  <c r="AS649" i="1"/>
  <c r="BI649" i="1"/>
  <c r="L668" i="1"/>
  <c r="R668" i="1" s="1"/>
  <c r="X668" i="1" s="1"/>
  <c r="AD668" i="1" s="1"/>
  <c r="AH668" i="1" s="1"/>
  <c r="AN668" i="1" s="1"/>
  <c r="AT668" i="1" s="1"/>
  <c r="AZ668" i="1" s="1"/>
  <c r="BB668" i="1" s="1"/>
  <c r="P671" i="1"/>
  <c r="AX671" i="1"/>
  <c r="P690" i="1"/>
  <c r="W690" i="1"/>
  <c r="AG690" i="1"/>
  <c r="AQ690" i="1"/>
  <c r="AX690" i="1"/>
  <c r="W701" i="1"/>
  <c r="AQ701" i="1"/>
  <c r="M704" i="1"/>
  <c r="S704" i="1" s="1"/>
  <c r="Y704" i="1" s="1"/>
  <c r="AE704" i="1" s="1"/>
  <c r="AI704" i="1" s="1"/>
  <c r="AO704" i="1" s="1"/>
  <c r="AU704" i="1" s="1"/>
  <c r="BC704" i="1" s="1"/>
  <c r="BE704" i="1" s="1"/>
  <c r="AX726" i="1"/>
  <c r="AX718" i="1" s="1"/>
  <c r="Q735" i="1"/>
  <c r="AA735" i="1"/>
  <c r="AK735" i="1"/>
  <c r="AY735" i="1"/>
  <c r="M765" i="1"/>
  <c r="S765" i="1" s="1"/>
  <c r="Y765" i="1" s="1"/>
  <c r="AE765" i="1" s="1"/>
  <c r="AI765" i="1" s="1"/>
  <c r="AO765" i="1" s="1"/>
  <c r="AU765" i="1" s="1"/>
  <c r="BC765" i="1" s="1"/>
  <c r="BE765" i="1" s="1"/>
  <c r="O767" i="1"/>
  <c r="V767" i="1"/>
  <c r="AC767" i="1"/>
  <c r="AM767" i="1"/>
  <c r="AW767" i="1"/>
  <c r="M770" i="1"/>
  <c r="S770" i="1" s="1"/>
  <c r="Y770" i="1" s="1"/>
  <c r="AE770" i="1" s="1"/>
  <c r="AI770" i="1" s="1"/>
  <c r="AO770" i="1" s="1"/>
  <c r="AU770" i="1" s="1"/>
  <c r="BC770" i="1" s="1"/>
  <c r="BE770" i="1" s="1"/>
  <c r="K767" i="1"/>
  <c r="AB767" i="1"/>
  <c r="AS767" i="1"/>
  <c r="BI767" i="1"/>
  <c r="U795" i="1"/>
  <c r="U794" i="1" s="1"/>
  <c r="AB795" i="1"/>
  <c r="AB794" i="1" s="1"/>
  <c r="AL795" i="1"/>
  <c r="AL794" i="1" s="1"/>
  <c r="AS795" i="1"/>
  <c r="AS794" i="1" s="1"/>
  <c r="BI795" i="1"/>
  <c r="BI794" i="1" s="1"/>
  <c r="L798" i="1"/>
  <c r="R798" i="1" s="1"/>
  <c r="X798" i="1" s="1"/>
  <c r="AD798" i="1" s="1"/>
  <c r="AH798" i="1" s="1"/>
  <c r="AN798" i="1" s="1"/>
  <c r="AT798" i="1" s="1"/>
  <c r="AZ798" i="1" s="1"/>
  <c r="BB798" i="1" s="1"/>
  <c r="P795" i="1"/>
  <c r="P794" i="1" s="1"/>
  <c r="AG795" i="1"/>
  <c r="AG794" i="1" s="1"/>
  <c r="AQ795" i="1"/>
  <c r="AQ794" i="1" s="1"/>
  <c r="AX795" i="1"/>
  <c r="AX794" i="1" s="1"/>
  <c r="M800" i="1"/>
  <c r="S800" i="1" s="1"/>
  <c r="Y800" i="1" s="1"/>
  <c r="AE800" i="1" s="1"/>
  <c r="AI800" i="1" s="1"/>
  <c r="AO800" i="1" s="1"/>
  <c r="AU800" i="1" s="1"/>
  <c r="BC800" i="1" s="1"/>
  <c r="BE800" i="1" s="1"/>
  <c r="N810" i="1"/>
  <c r="T810" i="1" s="1"/>
  <c r="Z810" i="1" s="1"/>
  <c r="AF810" i="1" s="1"/>
  <c r="AJ810" i="1" s="1"/>
  <c r="AP810" i="1" s="1"/>
  <c r="AV810" i="1" s="1"/>
  <c r="BF810" i="1" s="1"/>
  <c r="BH810" i="1" s="1"/>
  <c r="O808" i="1"/>
  <c r="AC808" i="1"/>
  <c r="AM808" i="1"/>
  <c r="AK808" i="1"/>
  <c r="N818" i="1"/>
  <c r="T818" i="1" s="1"/>
  <c r="Z818" i="1" s="1"/>
  <c r="AF818" i="1" s="1"/>
  <c r="AJ818" i="1" s="1"/>
  <c r="AP818" i="1" s="1"/>
  <c r="AV818" i="1" s="1"/>
  <c r="BF818" i="1" s="1"/>
  <c r="BH818" i="1" s="1"/>
  <c r="U817" i="1"/>
  <c r="U816" i="1" s="1"/>
  <c r="AB817" i="1"/>
  <c r="AB816" i="1" s="1"/>
  <c r="AL817" i="1"/>
  <c r="AL816" i="1" s="1"/>
  <c r="AS817" i="1"/>
  <c r="AS816" i="1" s="1"/>
  <c r="BI817" i="1"/>
  <c r="BI816" i="1" s="1"/>
  <c r="W817" i="1"/>
  <c r="W816" i="1" s="1"/>
  <c r="AG817" i="1"/>
  <c r="AG816" i="1" s="1"/>
  <c r="AQ817" i="1"/>
  <c r="AQ816" i="1" s="1"/>
  <c r="O828" i="1"/>
  <c r="V828" i="1"/>
  <c r="V823" i="1" s="1"/>
  <c r="AM828" i="1"/>
  <c r="AM823" i="1" s="1"/>
  <c r="H837" i="1"/>
  <c r="H836" i="1" s="1"/>
  <c r="O837" i="1"/>
  <c r="O836" i="1" s="1"/>
  <c r="V837" i="1"/>
  <c r="V836" i="1" s="1"/>
  <c r="AM837" i="1"/>
  <c r="AM836" i="1" s="1"/>
  <c r="AW837" i="1"/>
  <c r="AW836" i="1" s="1"/>
  <c r="L840" i="1"/>
  <c r="R840" i="1" s="1"/>
  <c r="N844" i="1"/>
  <c r="T844" i="1" s="1"/>
  <c r="Z844" i="1" s="1"/>
  <c r="AF844" i="1" s="1"/>
  <c r="AJ844" i="1" s="1"/>
  <c r="AP844" i="1" s="1"/>
  <c r="AV844" i="1" s="1"/>
  <c r="BF844" i="1" s="1"/>
  <c r="BH844" i="1" s="1"/>
  <c r="V842" i="1"/>
  <c r="I842" i="1"/>
  <c r="AX842" i="1"/>
  <c r="AA877" i="1"/>
  <c r="AY877" i="1"/>
  <c r="V877" i="1"/>
  <c r="AC877" i="1"/>
  <c r="AW877" i="1"/>
  <c r="O882" i="1"/>
  <c r="R882" i="1" s="1"/>
  <c r="Z887" i="1"/>
  <c r="AF887" i="1" s="1"/>
  <c r="AJ887" i="1" s="1"/>
  <c r="AP887" i="1" s="1"/>
  <c r="AV887" i="1" s="1"/>
  <c r="BF887" i="1" s="1"/>
  <c r="BH887" i="1" s="1"/>
  <c r="Z888" i="1"/>
  <c r="AF888" i="1" s="1"/>
  <c r="AJ888" i="1" s="1"/>
  <c r="AP888" i="1" s="1"/>
  <c r="AV888" i="1" s="1"/>
  <c r="BF888" i="1" s="1"/>
  <c r="BH888" i="1" s="1"/>
  <c r="V895" i="1"/>
  <c r="AU922" i="1"/>
  <c r="BC922" i="1" s="1"/>
  <c r="BE922" i="1" s="1"/>
  <c r="M927" i="1"/>
  <c r="S927" i="1" s="1"/>
  <c r="Y927" i="1" s="1"/>
  <c r="AE927" i="1" s="1"/>
  <c r="AI927" i="1" s="1"/>
  <c r="AO927" i="1" s="1"/>
  <c r="AU927" i="1" s="1"/>
  <c r="BC927" i="1" s="1"/>
  <c r="BE927" i="1" s="1"/>
  <c r="F935" i="1"/>
  <c r="J935" i="1"/>
  <c r="L941" i="1"/>
  <c r="R941" i="1" s="1"/>
  <c r="X941" i="1" s="1"/>
  <c r="AD941" i="1" s="1"/>
  <c r="AH941" i="1" s="1"/>
  <c r="AN941" i="1" s="1"/>
  <c r="AT941" i="1" s="1"/>
  <c r="AZ941" i="1" s="1"/>
  <c r="BB941" i="1" s="1"/>
  <c r="N949" i="1"/>
  <c r="M963" i="1"/>
  <c r="S963" i="1" s="1"/>
  <c r="Y963" i="1" s="1"/>
  <c r="AE963" i="1" s="1"/>
  <c r="AI963" i="1" s="1"/>
  <c r="AO963" i="1" s="1"/>
  <c r="AU963" i="1" s="1"/>
  <c r="BC963" i="1" s="1"/>
  <c r="BE963" i="1" s="1"/>
  <c r="AO966" i="1"/>
  <c r="AU966" i="1" s="1"/>
  <c r="BC966" i="1" s="1"/>
  <c r="BE966" i="1" s="1"/>
  <c r="M969" i="1"/>
  <c r="S969" i="1" s="1"/>
  <c r="Y969" i="1" s="1"/>
  <c r="AE969" i="1" s="1"/>
  <c r="AI969" i="1" s="1"/>
  <c r="AO969" i="1" s="1"/>
  <c r="AU969" i="1" s="1"/>
  <c r="BC969" i="1" s="1"/>
  <c r="BE969" i="1" s="1"/>
  <c r="U972" i="1"/>
  <c r="AB972" i="1"/>
  <c r="AB971" i="1" s="1"/>
  <c r="AS972" i="1"/>
  <c r="AS971" i="1" s="1"/>
  <c r="N999" i="1"/>
  <c r="T999" i="1" s="1"/>
  <c r="Z999" i="1" s="1"/>
  <c r="AF999" i="1" s="1"/>
  <c r="AJ999" i="1" s="1"/>
  <c r="AP999" i="1" s="1"/>
  <c r="AV999" i="1" s="1"/>
  <c r="BF999" i="1" s="1"/>
  <c r="BH999" i="1" s="1"/>
  <c r="L1015" i="1"/>
  <c r="R1015" i="1" s="1"/>
  <c r="X1015" i="1" s="1"/>
  <c r="AD1015" i="1" s="1"/>
  <c r="AH1015" i="1" s="1"/>
  <c r="AN1015" i="1" s="1"/>
  <c r="AT1015" i="1" s="1"/>
  <c r="AZ1015" i="1" s="1"/>
  <c r="BB1015" i="1" s="1"/>
  <c r="F1014" i="1"/>
  <c r="L1014" i="1" s="1"/>
  <c r="R1014" i="1" s="1"/>
  <c r="X1014" i="1" s="1"/>
  <c r="AD1014" i="1" s="1"/>
  <c r="AH1014" i="1" s="1"/>
  <c r="AN1014" i="1" s="1"/>
  <c r="AT1014" i="1" s="1"/>
  <c r="AZ1014" i="1" s="1"/>
  <c r="BB1014" i="1" s="1"/>
  <c r="S1048" i="1"/>
  <c r="Y1048" i="1" s="1"/>
  <c r="AE1048" i="1" s="1"/>
  <c r="AI1048" i="1" s="1"/>
  <c r="AO1048" i="1" s="1"/>
  <c r="AU1048" i="1" s="1"/>
  <c r="BC1048" i="1" s="1"/>
  <c r="BE1048" i="1" s="1"/>
  <c r="I1084" i="1"/>
  <c r="M1109" i="1"/>
  <c r="S1109" i="1" s="1"/>
  <c r="Y1109" i="1" s="1"/>
  <c r="AE1109" i="1" s="1"/>
  <c r="AI1109" i="1" s="1"/>
  <c r="AO1109" i="1" s="1"/>
  <c r="AU1109" i="1" s="1"/>
  <c r="BC1109" i="1" s="1"/>
  <c r="BE1109" i="1" s="1"/>
  <c r="G1108" i="1"/>
  <c r="K1108" i="1"/>
  <c r="Y1126" i="1"/>
  <c r="S1134" i="1"/>
  <c r="Y1134" i="1" s="1"/>
  <c r="AE1134" i="1" s="1"/>
  <c r="AI1134" i="1" s="1"/>
  <c r="AO1134" i="1" s="1"/>
  <c r="AU1134" i="1" s="1"/>
  <c r="BC1134" i="1" s="1"/>
  <c r="BE1134" i="1" s="1"/>
  <c r="P1131" i="1"/>
  <c r="S1131" i="1" s="1"/>
  <c r="Y1131" i="1" s="1"/>
  <c r="AE1131" i="1" s="1"/>
  <c r="AI1131" i="1" s="1"/>
  <c r="AO1131" i="1" s="1"/>
  <c r="AU1131" i="1" s="1"/>
  <c r="BC1131" i="1" s="1"/>
  <c r="BE1131" i="1" s="1"/>
  <c r="AF1140" i="1"/>
  <c r="AJ1140" i="1" s="1"/>
  <c r="AP1140" i="1" s="1"/>
  <c r="AV1140" i="1" s="1"/>
  <c r="BF1140" i="1" s="1"/>
  <c r="AC1139" i="1"/>
  <c r="AF1139" i="1" s="1"/>
  <c r="AJ1139" i="1" s="1"/>
  <c r="AP1139" i="1" s="1"/>
  <c r="AV1139" i="1" s="1"/>
  <c r="BF1139" i="1" s="1"/>
  <c r="N1152" i="1"/>
  <c r="T1152" i="1" s="1"/>
  <c r="Z1152" i="1" s="1"/>
  <c r="AF1152" i="1" s="1"/>
  <c r="AJ1152" i="1" s="1"/>
  <c r="AP1152" i="1" s="1"/>
  <c r="AV1152" i="1" s="1"/>
  <c r="BF1152" i="1" s="1"/>
  <c r="BH1152" i="1" s="1"/>
  <c r="H1151" i="1"/>
  <c r="N1151" i="1" s="1"/>
  <c r="T1151" i="1" s="1"/>
  <c r="Z1151" i="1" s="1"/>
  <c r="AF1151" i="1" s="1"/>
  <c r="AJ1151" i="1" s="1"/>
  <c r="AP1151" i="1" s="1"/>
  <c r="AV1151" i="1" s="1"/>
  <c r="BF1151" i="1" s="1"/>
  <c r="BH1151" i="1" s="1"/>
  <c r="M1155" i="1"/>
  <c r="S1155" i="1" s="1"/>
  <c r="Y1155" i="1" s="1"/>
  <c r="AE1155" i="1" s="1"/>
  <c r="AI1155" i="1" s="1"/>
  <c r="AO1155" i="1" s="1"/>
  <c r="AU1155" i="1" s="1"/>
  <c r="BC1155" i="1" s="1"/>
  <c r="BE1155" i="1" s="1"/>
  <c r="J1154" i="1"/>
  <c r="M1154" i="1" s="1"/>
  <c r="S1154" i="1" s="1"/>
  <c r="Y1154" i="1" s="1"/>
  <c r="AE1154" i="1" s="1"/>
  <c r="AI1154" i="1" s="1"/>
  <c r="AO1154" i="1" s="1"/>
  <c r="AU1154" i="1" s="1"/>
  <c r="BC1154" i="1" s="1"/>
  <c r="BE1154" i="1" s="1"/>
  <c r="X1170" i="1"/>
  <c r="AD1170" i="1" s="1"/>
  <c r="AH1170" i="1" s="1"/>
  <c r="AN1170" i="1" s="1"/>
  <c r="AT1170" i="1" s="1"/>
  <c r="AZ1170" i="1" s="1"/>
  <c r="BB1170" i="1" s="1"/>
  <c r="AN1182" i="1"/>
  <c r="AT1182" i="1" s="1"/>
  <c r="AZ1182" i="1" s="1"/>
  <c r="BB1182" i="1" s="1"/>
  <c r="AK1181" i="1"/>
  <c r="AN1181" i="1" s="1"/>
  <c r="AT1181" i="1" s="1"/>
  <c r="AZ1181" i="1" s="1"/>
  <c r="BB1181" i="1" s="1"/>
  <c r="BC1188" i="1"/>
  <c r="BE1188" i="1" s="1"/>
  <c r="AR1265" i="1"/>
  <c r="K606" i="1"/>
  <c r="K589" i="1" s="1"/>
  <c r="Q606" i="1"/>
  <c r="AA606" i="1"/>
  <c r="AR606" i="1"/>
  <c r="AR589" i="1" s="1"/>
  <c r="I606" i="1"/>
  <c r="AA616" i="1"/>
  <c r="AK616" i="1"/>
  <c r="O616" i="1"/>
  <c r="AM616" i="1"/>
  <c r="M645" i="1"/>
  <c r="S645" i="1" s="1"/>
  <c r="Y645" i="1" s="1"/>
  <c r="AE645" i="1" s="1"/>
  <c r="AI645" i="1" s="1"/>
  <c r="AO645" i="1" s="1"/>
  <c r="AU645" i="1" s="1"/>
  <c r="BC645" i="1" s="1"/>
  <c r="BE645" i="1" s="1"/>
  <c r="AA657" i="1"/>
  <c r="AY657" i="1"/>
  <c r="M750" i="1"/>
  <c r="S750" i="1" s="1"/>
  <c r="Y750" i="1" s="1"/>
  <c r="AE750" i="1" s="1"/>
  <c r="AI750" i="1" s="1"/>
  <c r="AO750" i="1" s="1"/>
  <c r="AU750" i="1" s="1"/>
  <c r="BC750" i="1" s="1"/>
  <c r="BE750" i="1" s="1"/>
  <c r="I767" i="1"/>
  <c r="P767" i="1"/>
  <c r="W767" i="1"/>
  <c r="AG767" i="1"/>
  <c r="AQ767" i="1"/>
  <c r="AX767" i="1"/>
  <c r="J775" i="1"/>
  <c r="J774" i="1" s="1"/>
  <c r="Q775" i="1"/>
  <c r="Q774" i="1" s="1"/>
  <c r="AA775" i="1"/>
  <c r="AA774" i="1" s="1"/>
  <c r="AK775" i="1"/>
  <c r="AK774" i="1" s="1"/>
  <c r="AR775" i="1"/>
  <c r="AR774" i="1" s="1"/>
  <c r="AY775" i="1"/>
  <c r="AY774" i="1" s="1"/>
  <c r="O775" i="1"/>
  <c r="O774" i="1" s="1"/>
  <c r="AC775" i="1"/>
  <c r="AC774" i="1" s="1"/>
  <c r="AM775" i="1"/>
  <c r="AM774" i="1" s="1"/>
  <c r="AW775" i="1"/>
  <c r="AW774" i="1" s="1"/>
  <c r="H795" i="1"/>
  <c r="O795" i="1"/>
  <c r="O794" i="1" s="1"/>
  <c r="V795" i="1"/>
  <c r="V794" i="1" s="1"/>
  <c r="AC795" i="1"/>
  <c r="AC794" i="1" s="1"/>
  <c r="AM795" i="1"/>
  <c r="AM794" i="1" s="1"/>
  <c r="AW795" i="1"/>
  <c r="AW794" i="1" s="1"/>
  <c r="F795" i="1"/>
  <c r="AG808" i="1"/>
  <c r="I808" i="1"/>
  <c r="P808" i="1"/>
  <c r="W808" i="1"/>
  <c r="AQ808" i="1"/>
  <c r="U808" i="1"/>
  <c r="O817" i="1"/>
  <c r="O816" i="1" s="1"/>
  <c r="AC817" i="1"/>
  <c r="AC816" i="1" s="1"/>
  <c r="AM817" i="1"/>
  <c r="AM816" i="1" s="1"/>
  <c r="AW817" i="1"/>
  <c r="AW816" i="1" s="1"/>
  <c r="AW828" i="1"/>
  <c r="AW823" i="1" s="1"/>
  <c r="I828" i="1"/>
  <c r="AG828" i="1"/>
  <c r="N833" i="1"/>
  <c r="T833" i="1" s="1"/>
  <c r="Z833" i="1" s="1"/>
  <c r="AF833" i="1" s="1"/>
  <c r="AJ833" i="1" s="1"/>
  <c r="AP833" i="1" s="1"/>
  <c r="AV833" i="1" s="1"/>
  <c r="BF833" i="1" s="1"/>
  <c r="BH833" i="1" s="1"/>
  <c r="AA852" i="1"/>
  <c r="AA842" i="1" s="1"/>
  <c r="BI877" i="1"/>
  <c r="AX877" i="1"/>
  <c r="R888" i="1"/>
  <c r="X888" i="1" s="1"/>
  <c r="AD888" i="1" s="1"/>
  <c r="AH888" i="1" s="1"/>
  <c r="AN888" i="1" s="1"/>
  <c r="AT888" i="1" s="1"/>
  <c r="AZ888" i="1" s="1"/>
  <c r="BB888" i="1" s="1"/>
  <c r="AF893" i="1"/>
  <c r="AJ893" i="1" s="1"/>
  <c r="AP893" i="1" s="1"/>
  <c r="AV893" i="1" s="1"/>
  <c r="BF893" i="1" s="1"/>
  <c r="BH893" i="1" s="1"/>
  <c r="AA895" i="1"/>
  <c r="BI915" i="1"/>
  <c r="BI914" i="1" s="1"/>
  <c r="U946" i="1"/>
  <c r="AB946" i="1"/>
  <c r="AB925" i="1" s="1"/>
  <c r="AL946" i="1"/>
  <c r="AS946" i="1"/>
  <c r="BI946" i="1"/>
  <c r="P946" i="1"/>
  <c r="W946" i="1"/>
  <c r="AQ946" i="1"/>
  <c r="AX946" i="1"/>
  <c r="AX925" i="1" s="1"/>
  <c r="Q953" i="1"/>
  <c r="K953" i="1"/>
  <c r="AA953" i="1"/>
  <c r="AR953" i="1"/>
  <c r="AY960" i="1"/>
  <c r="AY953" i="1" s="1"/>
  <c r="AW960" i="1"/>
  <c r="AW953" i="1" s="1"/>
  <c r="T969" i="1"/>
  <c r="Z969" i="1" s="1"/>
  <c r="AF969" i="1" s="1"/>
  <c r="AJ969" i="1" s="1"/>
  <c r="AP969" i="1" s="1"/>
  <c r="AV969" i="1" s="1"/>
  <c r="BF969" i="1" s="1"/>
  <c r="BH969" i="1" s="1"/>
  <c r="AC972" i="1"/>
  <c r="AC971" i="1" s="1"/>
  <c r="AW972" i="1"/>
  <c r="AW971" i="1" s="1"/>
  <c r="M1092" i="1"/>
  <c r="S1092" i="1" s="1"/>
  <c r="Y1092" i="1" s="1"/>
  <c r="AE1092" i="1" s="1"/>
  <c r="AI1092" i="1" s="1"/>
  <c r="AO1092" i="1" s="1"/>
  <c r="AU1092" i="1" s="1"/>
  <c r="BC1092" i="1" s="1"/>
  <c r="BE1092" i="1" s="1"/>
  <c r="J1091" i="1"/>
  <c r="M1091" i="1" s="1"/>
  <c r="S1091" i="1" s="1"/>
  <c r="Y1091" i="1" s="1"/>
  <c r="AE1091" i="1" s="1"/>
  <c r="AI1091" i="1" s="1"/>
  <c r="AO1091" i="1" s="1"/>
  <c r="AU1091" i="1" s="1"/>
  <c r="BC1091" i="1" s="1"/>
  <c r="BE1091" i="1" s="1"/>
  <c r="J1094" i="1"/>
  <c r="M1094" i="1" s="1"/>
  <c r="S1094" i="1" s="1"/>
  <c r="Y1094" i="1" s="1"/>
  <c r="AE1094" i="1" s="1"/>
  <c r="AI1094" i="1" s="1"/>
  <c r="AO1094" i="1" s="1"/>
  <c r="AU1094" i="1" s="1"/>
  <c r="BC1094" i="1" s="1"/>
  <c r="BE1094" i="1" s="1"/>
  <c r="M1095" i="1"/>
  <c r="S1095" i="1" s="1"/>
  <c r="Y1095" i="1" s="1"/>
  <c r="AE1095" i="1" s="1"/>
  <c r="AI1095" i="1" s="1"/>
  <c r="AO1095" i="1" s="1"/>
  <c r="AU1095" i="1" s="1"/>
  <c r="BC1095" i="1" s="1"/>
  <c r="BE1095" i="1" s="1"/>
  <c r="I1122" i="1"/>
  <c r="I1121" i="1" s="1"/>
  <c r="M1212" i="1"/>
  <c r="S1212" i="1" s="1"/>
  <c r="Y1212" i="1" s="1"/>
  <c r="AE1212" i="1" s="1"/>
  <c r="AI1212" i="1" s="1"/>
  <c r="AO1212" i="1" s="1"/>
  <c r="AU1212" i="1" s="1"/>
  <c r="BC1212" i="1" s="1"/>
  <c r="BE1212" i="1" s="1"/>
  <c r="G1209" i="1"/>
  <c r="K1265" i="1"/>
  <c r="N594" i="1"/>
  <c r="T594" i="1" s="1"/>
  <c r="Z594" i="1" s="1"/>
  <c r="AF594" i="1" s="1"/>
  <c r="AJ594" i="1" s="1"/>
  <c r="AP594" i="1" s="1"/>
  <c r="AV594" i="1" s="1"/>
  <c r="BF594" i="1" s="1"/>
  <c r="BH594" i="1" s="1"/>
  <c r="O606" i="1"/>
  <c r="V606" i="1"/>
  <c r="AC606" i="1"/>
  <c r="AM606" i="1"/>
  <c r="AG649" i="1"/>
  <c r="Y658" i="1"/>
  <c r="AE658" i="1" s="1"/>
  <c r="AI658" i="1" s="1"/>
  <c r="AO658" i="1" s="1"/>
  <c r="AU658" i="1" s="1"/>
  <c r="BC658" i="1" s="1"/>
  <c r="BE658" i="1" s="1"/>
  <c r="U680" i="1"/>
  <c r="AL680" i="1"/>
  <c r="AS680" i="1"/>
  <c r="BI680" i="1"/>
  <c r="Y695" i="1"/>
  <c r="AE695" i="1" s="1"/>
  <c r="AI695" i="1" s="1"/>
  <c r="AO695" i="1" s="1"/>
  <c r="AU695" i="1" s="1"/>
  <c r="BC695" i="1" s="1"/>
  <c r="BE695" i="1" s="1"/>
  <c r="O726" i="1"/>
  <c r="O718" i="1" s="1"/>
  <c r="AC726" i="1"/>
  <c r="AM726" i="1"/>
  <c r="K787" i="1"/>
  <c r="K786" i="1" s="1"/>
  <c r="U787" i="1"/>
  <c r="U786" i="1" s="1"/>
  <c r="AB787" i="1"/>
  <c r="AB786" i="1" s="1"/>
  <c r="AL787" i="1"/>
  <c r="AL786" i="1" s="1"/>
  <c r="AS787" i="1"/>
  <c r="AS786" i="1" s="1"/>
  <c r="BI787" i="1"/>
  <c r="BI786" i="1" s="1"/>
  <c r="P828" i="1"/>
  <c r="P823" i="1" s="1"/>
  <c r="AC828" i="1"/>
  <c r="AC823" i="1" s="1"/>
  <c r="AL842" i="1"/>
  <c r="AL835" i="1" s="1"/>
  <c r="L874" i="1"/>
  <c r="R874" i="1" s="1"/>
  <c r="X874" i="1" s="1"/>
  <c r="AD874" i="1" s="1"/>
  <c r="AH874" i="1" s="1"/>
  <c r="AN874" i="1" s="1"/>
  <c r="AT874" i="1" s="1"/>
  <c r="AZ874" i="1" s="1"/>
  <c r="BB874" i="1" s="1"/>
  <c r="X891" i="1"/>
  <c r="AD891" i="1" s="1"/>
  <c r="AH891" i="1" s="1"/>
  <c r="AN891" i="1" s="1"/>
  <c r="AT891" i="1" s="1"/>
  <c r="AZ891" i="1" s="1"/>
  <c r="U890" i="1"/>
  <c r="AL890" i="1"/>
  <c r="AS890" i="1"/>
  <c r="AW895" i="1"/>
  <c r="O915" i="1"/>
  <c r="O914" i="1" s="1"/>
  <c r="AC915" i="1"/>
  <c r="AC914" i="1" s="1"/>
  <c r="AM915" i="1"/>
  <c r="AM914" i="1" s="1"/>
  <c r="J946" i="1"/>
  <c r="M946" i="1" s="1"/>
  <c r="M981" i="1"/>
  <c r="S981" i="1" s="1"/>
  <c r="Y981" i="1" s="1"/>
  <c r="AE981" i="1" s="1"/>
  <c r="AI981" i="1" s="1"/>
  <c r="AO981" i="1" s="1"/>
  <c r="AU981" i="1" s="1"/>
  <c r="BC981" i="1" s="1"/>
  <c r="BE981" i="1" s="1"/>
  <c r="N1009" i="1"/>
  <c r="T1009" i="1" s="1"/>
  <c r="H1008" i="1"/>
  <c r="N1008" i="1" s="1"/>
  <c r="T1008" i="1" s="1"/>
  <c r="Z1008" i="1" s="1"/>
  <c r="AF1008" i="1" s="1"/>
  <c r="AJ1008" i="1" s="1"/>
  <c r="AP1008" i="1" s="1"/>
  <c r="AV1008" i="1" s="1"/>
  <c r="BF1008" i="1" s="1"/>
  <c r="BH1008" i="1" s="1"/>
  <c r="I1166" i="1"/>
  <c r="L1166" i="1" s="1"/>
  <c r="R1166" i="1" s="1"/>
  <c r="X1166" i="1" s="1"/>
  <c r="AD1166" i="1" s="1"/>
  <c r="AH1166" i="1" s="1"/>
  <c r="AN1166" i="1" s="1"/>
  <c r="AT1166" i="1" s="1"/>
  <c r="AZ1166" i="1" s="1"/>
  <c r="BB1166" i="1" s="1"/>
  <c r="L1167" i="1"/>
  <c r="R1167" i="1" s="1"/>
  <c r="X1167" i="1" s="1"/>
  <c r="AD1167" i="1" s="1"/>
  <c r="AH1167" i="1" s="1"/>
  <c r="AN1167" i="1" s="1"/>
  <c r="AT1167" i="1" s="1"/>
  <c r="AZ1167" i="1" s="1"/>
  <c r="BB1167" i="1" s="1"/>
  <c r="G1235" i="1"/>
  <c r="M1235" i="1" s="1"/>
  <c r="M1236" i="1"/>
  <c r="S1236" i="1" s="1"/>
  <c r="Y1236" i="1" s="1"/>
  <c r="AE1236" i="1" s="1"/>
  <c r="AI1236" i="1" s="1"/>
  <c r="AO1236" i="1" s="1"/>
  <c r="AU1236" i="1" s="1"/>
  <c r="BC1236" i="1" s="1"/>
  <c r="BE1236" i="1" s="1"/>
  <c r="M1254" i="1"/>
  <c r="S1254" i="1" s="1"/>
  <c r="Y1254" i="1" s="1"/>
  <c r="AE1254" i="1" s="1"/>
  <c r="AI1254" i="1" s="1"/>
  <c r="AO1254" i="1" s="1"/>
  <c r="AU1254" i="1" s="1"/>
  <c r="BC1254" i="1" s="1"/>
  <c r="BE1254" i="1" s="1"/>
  <c r="J1253" i="1"/>
  <c r="M1253" i="1" s="1"/>
  <c r="S1253" i="1" s="1"/>
  <c r="Y1253" i="1" s="1"/>
  <c r="AE1253" i="1" s="1"/>
  <c r="AI1253" i="1" s="1"/>
  <c r="AO1253" i="1" s="1"/>
  <c r="AU1253" i="1" s="1"/>
  <c r="BC1253" i="1" s="1"/>
  <c r="BE1253" i="1" s="1"/>
  <c r="M1005" i="1"/>
  <c r="S1005" i="1" s="1"/>
  <c r="Y1005" i="1" s="1"/>
  <c r="AE1005" i="1" s="1"/>
  <c r="AI1005" i="1" s="1"/>
  <c r="AO1005" i="1" s="1"/>
  <c r="AU1005" i="1" s="1"/>
  <c r="BC1005" i="1" s="1"/>
  <c r="BE1005" i="1" s="1"/>
  <c r="W1030" i="1"/>
  <c r="AQ1030" i="1"/>
  <c r="N1036" i="1"/>
  <c r="T1036" i="1" s="1"/>
  <c r="Z1036" i="1" s="1"/>
  <c r="AF1036" i="1" s="1"/>
  <c r="AJ1036" i="1" s="1"/>
  <c r="AP1036" i="1" s="1"/>
  <c r="AV1036" i="1" s="1"/>
  <c r="BF1036" i="1" s="1"/>
  <c r="BH1036" i="1" s="1"/>
  <c r="O1035" i="1"/>
  <c r="V1035" i="1"/>
  <c r="AC1035" i="1"/>
  <c r="AM1035" i="1"/>
  <c r="AW1035" i="1"/>
  <c r="K1035" i="1"/>
  <c r="AB1035" i="1"/>
  <c r="AL1035" i="1"/>
  <c r="BI1035" i="1"/>
  <c r="L1040" i="1"/>
  <c r="R1040" i="1" s="1"/>
  <c r="X1040" i="1" s="1"/>
  <c r="AD1040" i="1" s="1"/>
  <c r="AH1040" i="1" s="1"/>
  <c r="AN1040" i="1" s="1"/>
  <c r="AT1040" i="1" s="1"/>
  <c r="AZ1040" i="1" s="1"/>
  <c r="BB1040" i="1" s="1"/>
  <c r="W1045" i="1"/>
  <c r="W1044" i="1" s="1"/>
  <c r="AQ1045" i="1"/>
  <c r="AQ1044" i="1" s="1"/>
  <c r="L1051" i="1"/>
  <c r="R1051" i="1" s="1"/>
  <c r="X1051" i="1" s="1"/>
  <c r="AD1051" i="1" s="1"/>
  <c r="AH1051" i="1" s="1"/>
  <c r="AN1051" i="1" s="1"/>
  <c r="AT1051" i="1" s="1"/>
  <c r="AZ1051" i="1" s="1"/>
  <c r="BB1051" i="1" s="1"/>
  <c r="H1056" i="1"/>
  <c r="N1056" i="1" s="1"/>
  <c r="T1056" i="1" s="1"/>
  <c r="Z1056" i="1" s="1"/>
  <c r="AF1056" i="1" s="1"/>
  <c r="AJ1056" i="1" s="1"/>
  <c r="AP1056" i="1" s="1"/>
  <c r="AV1056" i="1" s="1"/>
  <c r="BF1056" i="1" s="1"/>
  <c r="BH1056" i="1" s="1"/>
  <c r="O1060" i="1"/>
  <c r="O1059" i="1" s="1"/>
  <c r="V1060" i="1"/>
  <c r="V1059" i="1" s="1"/>
  <c r="AC1060" i="1"/>
  <c r="AC1059" i="1" s="1"/>
  <c r="AM1060" i="1"/>
  <c r="AM1059" i="1" s="1"/>
  <c r="AW1060" i="1"/>
  <c r="AW1059" i="1" s="1"/>
  <c r="M1063" i="1"/>
  <c r="S1063" i="1" s="1"/>
  <c r="Y1063" i="1" s="1"/>
  <c r="AE1063" i="1" s="1"/>
  <c r="AI1063" i="1" s="1"/>
  <c r="AO1063" i="1" s="1"/>
  <c r="AU1063" i="1" s="1"/>
  <c r="BC1063" i="1" s="1"/>
  <c r="BE1063" i="1" s="1"/>
  <c r="N1082" i="1"/>
  <c r="T1082" i="1" s="1"/>
  <c r="Z1082" i="1" s="1"/>
  <c r="AF1082" i="1" s="1"/>
  <c r="AJ1082" i="1" s="1"/>
  <c r="AP1082" i="1" s="1"/>
  <c r="AV1082" i="1" s="1"/>
  <c r="BF1082" i="1" s="1"/>
  <c r="BH1082" i="1" s="1"/>
  <c r="F1084" i="1"/>
  <c r="T1091" i="1"/>
  <c r="Z1091" i="1" s="1"/>
  <c r="AF1091" i="1" s="1"/>
  <c r="AJ1091" i="1" s="1"/>
  <c r="AP1091" i="1" s="1"/>
  <c r="AV1091" i="1" s="1"/>
  <c r="BF1091" i="1" s="1"/>
  <c r="BH1091" i="1" s="1"/>
  <c r="N1102" i="1"/>
  <c r="T1102" i="1" s="1"/>
  <c r="Z1102" i="1" s="1"/>
  <c r="AF1102" i="1" s="1"/>
  <c r="AJ1102" i="1" s="1"/>
  <c r="AP1102" i="1" s="1"/>
  <c r="AV1102" i="1" s="1"/>
  <c r="BF1102" i="1" s="1"/>
  <c r="BH1102" i="1" s="1"/>
  <c r="U1108" i="1"/>
  <c r="AB1108" i="1"/>
  <c r="AL1108" i="1"/>
  <c r="AS1108" i="1"/>
  <c r="BI1108" i="1"/>
  <c r="N1111" i="1"/>
  <c r="T1111" i="1" s="1"/>
  <c r="Z1111" i="1" s="1"/>
  <c r="AF1111" i="1" s="1"/>
  <c r="AJ1111" i="1" s="1"/>
  <c r="AP1111" i="1" s="1"/>
  <c r="AV1111" i="1" s="1"/>
  <c r="BF1111" i="1" s="1"/>
  <c r="BH1111" i="1" s="1"/>
  <c r="O1108" i="1"/>
  <c r="AM1108" i="1"/>
  <c r="F1113" i="1"/>
  <c r="L1124" i="1"/>
  <c r="R1124" i="1" s="1"/>
  <c r="X1124" i="1" s="1"/>
  <c r="AD1124" i="1" s="1"/>
  <c r="AH1124" i="1" s="1"/>
  <c r="AN1124" i="1" s="1"/>
  <c r="AT1124" i="1" s="1"/>
  <c r="AZ1124" i="1" s="1"/>
  <c r="BB1124" i="1" s="1"/>
  <c r="AA1144" i="1"/>
  <c r="AV1191" i="1"/>
  <c r="BF1191" i="1" s="1"/>
  <c r="BH1191" i="1" s="1"/>
  <c r="AW1193" i="1"/>
  <c r="AZ1193" i="1" s="1"/>
  <c r="BB1193" i="1" s="1"/>
  <c r="N1203" i="1"/>
  <c r="T1203" i="1" s="1"/>
  <c r="Z1203" i="1" s="1"/>
  <c r="AF1203" i="1" s="1"/>
  <c r="AJ1203" i="1" s="1"/>
  <c r="AP1203" i="1" s="1"/>
  <c r="AV1203" i="1" s="1"/>
  <c r="BF1203" i="1" s="1"/>
  <c r="BH1203" i="1" s="1"/>
  <c r="L1207" i="1"/>
  <c r="R1207" i="1" s="1"/>
  <c r="X1207" i="1" s="1"/>
  <c r="AD1207" i="1" s="1"/>
  <c r="AH1207" i="1" s="1"/>
  <c r="AN1207" i="1" s="1"/>
  <c r="AT1207" i="1" s="1"/>
  <c r="AZ1207" i="1" s="1"/>
  <c r="BB1207" i="1" s="1"/>
  <c r="S1210" i="1"/>
  <c r="Y1210" i="1" s="1"/>
  <c r="AE1210" i="1" s="1"/>
  <c r="AI1210" i="1" s="1"/>
  <c r="AO1210" i="1" s="1"/>
  <c r="AU1210" i="1" s="1"/>
  <c r="BC1210" i="1" s="1"/>
  <c r="BE1210" i="1" s="1"/>
  <c r="AA1209" i="1"/>
  <c r="AA1205" i="1" s="1"/>
  <c r="AK1209" i="1"/>
  <c r="AK1205" i="1" s="1"/>
  <c r="AR1209" i="1"/>
  <c r="AR1205" i="1" s="1"/>
  <c r="AY1209" i="1"/>
  <c r="AY1205" i="1" s="1"/>
  <c r="V1209" i="1"/>
  <c r="V1205" i="1" s="1"/>
  <c r="AW1209" i="1"/>
  <c r="AW1205" i="1" s="1"/>
  <c r="AK1215" i="1"/>
  <c r="AN1215" i="1" s="1"/>
  <c r="AT1215" i="1" s="1"/>
  <c r="AZ1215" i="1" s="1"/>
  <c r="AW1214" i="1"/>
  <c r="AV1216" i="1"/>
  <c r="BF1216" i="1" s="1"/>
  <c r="M1233" i="1"/>
  <c r="S1233" i="1" s="1"/>
  <c r="Y1233" i="1" s="1"/>
  <c r="AE1233" i="1" s="1"/>
  <c r="AI1233" i="1" s="1"/>
  <c r="AO1233" i="1" s="1"/>
  <c r="AU1233" i="1" s="1"/>
  <c r="BC1233" i="1" s="1"/>
  <c r="BE1233" i="1" s="1"/>
  <c r="K1230" i="1"/>
  <c r="AB1230" i="1"/>
  <c r="N1236" i="1"/>
  <c r="T1236" i="1" s="1"/>
  <c r="Z1236" i="1" s="1"/>
  <c r="AF1236" i="1" s="1"/>
  <c r="AJ1236" i="1" s="1"/>
  <c r="AP1236" i="1" s="1"/>
  <c r="AV1236" i="1" s="1"/>
  <c r="BF1236" i="1" s="1"/>
  <c r="BH1236" i="1" s="1"/>
  <c r="X1240" i="1"/>
  <c r="AD1240" i="1" s="1"/>
  <c r="AH1240" i="1" s="1"/>
  <c r="AN1240" i="1" s="1"/>
  <c r="AT1240" i="1" s="1"/>
  <c r="AZ1240" i="1" s="1"/>
  <c r="BB1240" i="1" s="1"/>
  <c r="G1245" i="1"/>
  <c r="M1245" i="1" s="1"/>
  <c r="S1245" i="1" s="1"/>
  <c r="Y1245" i="1" s="1"/>
  <c r="AE1245" i="1" s="1"/>
  <c r="AI1245" i="1" s="1"/>
  <c r="AO1245" i="1" s="1"/>
  <c r="AU1245" i="1" s="1"/>
  <c r="BC1245" i="1" s="1"/>
  <c r="BE1245" i="1" s="1"/>
  <c r="AA1248" i="1"/>
  <c r="AA1222" i="1" s="1"/>
  <c r="AR1248" i="1"/>
  <c r="AY1248" i="1"/>
  <c r="I1256" i="1"/>
  <c r="N1267" i="1"/>
  <c r="T1267" i="1" s="1"/>
  <c r="Z1267" i="1" s="1"/>
  <c r="AF1267" i="1" s="1"/>
  <c r="AJ1267" i="1" s="1"/>
  <c r="AP1267" i="1" s="1"/>
  <c r="AV1267" i="1" s="1"/>
  <c r="BF1267" i="1" s="1"/>
  <c r="BH1267" i="1" s="1"/>
  <c r="H1269" i="1"/>
  <c r="N1269" i="1" s="1"/>
  <c r="T1269" i="1" s="1"/>
  <c r="Z1269" i="1" s="1"/>
  <c r="AF1269" i="1" s="1"/>
  <c r="AJ1269" i="1" s="1"/>
  <c r="AP1269" i="1" s="1"/>
  <c r="AV1269" i="1" s="1"/>
  <c r="BF1269" i="1" s="1"/>
  <c r="BH1269" i="1" s="1"/>
  <c r="N1276" i="1"/>
  <c r="T1276" i="1" s="1"/>
  <c r="Z1276" i="1" s="1"/>
  <c r="AF1276" i="1" s="1"/>
  <c r="AJ1276" i="1" s="1"/>
  <c r="AP1276" i="1" s="1"/>
  <c r="AV1276" i="1" s="1"/>
  <c r="BF1276" i="1" s="1"/>
  <c r="BH1276" i="1" s="1"/>
  <c r="AC1294" i="1"/>
  <c r="AC1293" i="1" s="1"/>
  <c r="AW1294" i="1"/>
  <c r="AW1293" i="1" s="1"/>
  <c r="J1315" i="1"/>
  <c r="J1314" i="1" s="1"/>
  <c r="Q1315" i="1"/>
  <c r="Q1314" i="1" s="1"/>
  <c r="AA1315" i="1"/>
  <c r="AA1314" i="1" s="1"/>
  <c r="AK1315" i="1"/>
  <c r="AK1314" i="1" s="1"/>
  <c r="AY1315" i="1"/>
  <c r="AY1314" i="1" s="1"/>
  <c r="K1361" i="1"/>
  <c r="N1361" i="1" s="1"/>
  <c r="T1361" i="1" s="1"/>
  <c r="Z1361" i="1" s="1"/>
  <c r="AF1361" i="1" s="1"/>
  <c r="AJ1361" i="1" s="1"/>
  <c r="AP1361" i="1" s="1"/>
  <c r="AV1361" i="1" s="1"/>
  <c r="BF1361" i="1" s="1"/>
  <c r="BH1361" i="1" s="1"/>
  <c r="N1397" i="1"/>
  <c r="T1397" i="1" s="1"/>
  <c r="Z1397" i="1" s="1"/>
  <c r="AF1397" i="1" s="1"/>
  <c r="AJ1397" i="1" s="1"/>
  <c r="AP1397" i="1" s="1"/>
  <c r="AV1397" i="1" s="1"/>
  <c r="BF1397" i="1" s="1"/>
  <c r="BH1397" i="1" s="1"/>
  <c r="H1396" i="1"/>
  <c r="N1396" i="1" s="1"/>
  <c r="T1396" i="1" s="1"/>
  <c r="Z1396" i="1" s="1"/>
  <c r="AF1396" i="1" s="1"/>
  <c r="AJ1396" i="1" s="1"/>
  <c r="AP1396" i="1" s="1"/>
  <c r="AV1396" i="1" s="1"/>
  <c r="BF1396" i="1" s="1"/>
  <c r="BH1396" i="1" s="1"/>
  <c r="AY1406" i="1"/>
  <c r="BF1406" i="1" s="1"/>
  <c r="BH1406" i="1" s="1"/>
  <c r="BF1407" i="1"/>
  <c r="BH1407" i="1" s="1"/>
  <c r="F1409" i="1"/>
  <c r="M1419" i="1"/>
  <c r="S1419" i="1" s="1"/>
  <c r="Y1419" i="1" s="1"/>
  <c r="AE1419" i="1" s="1"/>
  <c r="AI1419" i="1" s="1"/>
  <c r="AO1419" i="1" s="1"/>
  <c r="AU1419" i="1" s="1"/>
  <c r="BC1419" i="1" s="1"/>
  <c r="BE1419" i="1" s="1"/>
  <c r="G1416" i="1"/>
  <c r="J1583" i="1"/>
  <c r="M1583" i="1" s="1"/>
  <c r="S1583" i="1" s="1"/>
  <c r="Y1583" i="1" s="1"/>
  <c r="AE1583" i="1" s="1"/>
  <c r="AI1583" i="1" s="1"/>
  <c r="AO1583" i="1" s="1"/>
  <c r="AU1583" i="1" s="1"/>
  <c r="BC1583" i="1" s="1"/>
  <c r="BE1583" i="1" s="1"/>
  <c r="M1584" i="1"/>
  <c r="S1584" i="1" s="1"/>
  <c r="Y1584" i="1" s="1"/>
  <c r="AE1584" i="1" s="1"/>
  <c r="AI1584" i="1" s="1"/>
  <c r="AO1584" i="1" s="1"/>
  <c r="AU1584" i="1" s="1"/>
  <c r="BC1584" i="1" s="1"/>
  <c r="BE1584" i="1" s="1"/>
  <c r="J1030" i="1"/>
  <c r="Z1033" i="1"/>
  <c r="AF1033" i="1" s="1"/>
  <c r="AJ1033" i="1" s="1"/>
  <c r="AP1033" i="1" s="1"/>
  <c r="AV1033" i="1" s="1"/>
  <c r="BF1033" i="1" s="1"/>
  <c r="BH1033" i="1" s="1"/>
  <c r="L1036" i="1"/>
  <c r="R1036" i="1" s="1"/>
  <c r="X1036" i="1" s="1"/>
  <c r="AD1036" i="1" s="1"/>
  <c r="AH1036" i="1" s="1"/>
  <c r="AN1036" i="1" s="1"/>
  <c r="AT1036" i="1" s="1"/>
  <c r="AZ1036" i="1" s="1"/>
  <c r="BB1036" i="1" s="1"/>
  <c r="J1045" i="1"/>
  <c r="J1044" i="1" s="1"/>
  <c r="I1060" i="1"/>
  <c r="I1059" i="1" s="1"/>
  <c r="N1094" i="1"/>
  <c r="T1094" i="1" s="1"/>
  <c r="Z1094" i="1" s="1"/>
  <c r="AF1094" i="1" s="1"/>
  <c r="AJ1094" i="1" s="1"/>
  <c r="AP1094" i="1" s="1"/>
  <c r="AV1094" i="1" s="1"/>
  <c r="BF1094" i="1" s="1"/>
  <c r="BH1094" i="1" s="1"/>
  <c r="L1111" i="1"/>
  <c r="R1111" i="1" s="1"/>
  <c r="X1111" i="1" s="1"/>
  <c r="AD1111" i="1" s="1"/>
  <c r="AH1111" i="1" s="1"/>
  <c r="AN1111" i="1" s="1"/>
  <c r="AT1111" i="1" s="1"/>
  <c r="AZ1111" i="1" s="1"/>
  <c r="BB1111" i="1" s="1"/>
  <c r="W1108" i="1"/>
  <c r="AQ1108" i="1"/>
  <c r="K1113" i="1"/>
  <c r="AB1113" i="1"/>
  <c r="BI1113" i="1"/>
  <c r="S1123" i="1"/>
  <c r="Y1123" i="1" s="1"/>
  <c r="AE1123" i="1" s="1"/>
  <c r="AI1123" i="1" s="1"/>
  <c r="AO1123" i="1" s="1"/>
  <c r="AU1123" i="1" s="1"/>
  <c r="BC1123" i="1" s="1"/>
  <c r="BE1123" i="1" s="1"/>
  <c r="N1148" i="1"/>
  <c r="T1148" i="1" s="1"/>
  <c r="Z1148" i="1" s="1"/>
  <c r="AF1148" i="1" s="1"/>
  <c r="AJ1148" i="1" s="1"/>
  <c r="AP1148" i="1" s="1"/>
  <c r="AV1148" i="1" s="1"/>
  <c r="BF1148" i="1" s="1"/>
  <c r="BH1148" i="1" s="1"/>
  <c r="H1163" i="1"/>
  <c r="N1163" i="1" s="1"/>
  <c r="M1166" i="1"/>
  <c r="S1166" i="1" s="1"/>
  <c r="Y1166" i="1" s="1"/>
  <c r="AE1166" i="1" s="1"/>
  <c r="AI1166" i="1" s="1"/>
  <c r="AO1166" i="1" s="1"/>
  <c r="AU1166" i="1" s="1"/>
  <c r="BC1166" i="1" s="1"/>
  <c r="BE1166" i="1" s="1"/>
  <c r="AH1173" i="1"/>
  <c r="AN1173" i="1" s="1"/>
  <c r="AT1173" i="1" s="1"/>
  <c r="AZ1173" i="1" s="1"/>
  <c r="BB1173" i="1" s="1"/>
  <c r="AK1187" i="1"/>
  <c r="AN1187" i="1" s="1"/>
  <c r="AT1187" i="1" s="1"/>
  <c r="AZ1187" i="1" s="1"/>
  <c r="BB1187" i="1" s="1"/>
  <c r="AB1209" i="1"/>
  <c r="AB1205" i="1" s="1"/>
  <c r="AL1209" i="1"/>
  <c r="AL1205" i="1" s="1"/>
  <c r="BI1209" i="1"/>
  <c r="BI1205" i="1" s="1"/>
  <c r="AX1214" i="1"/>
  <c r="O1223" i="1"/>
  <c r="T1233" i="1"/>
  <c r="Z1233" i="1" s="1"/>
  <c r="AF1233" i="1" s="1"/>
  <c r="AJ1233" i="1" s="1"/>
  <c r="AP1233" i="1" s="1"/>
  <c r="AV1233" i="1" s="1"/>
  <c r="BF1233" i="1" s="1"/>
  <c r="BH1233" i="1" s="1"/>
  <c r="L1236" i="1"/>
  <c r="R1236" i="1" s="1"/>
  <c r="X1236" i="1" s="1"/>
  <c r="AD1236" i="1" s="1"/>
  <c r="AH1236" i="1" s="1"/>
  <c r="AN1236" i="1" s="1"/>
  <c r="AT1236" i="1" s="1"/>
  <c r="AZ1236" i="1" s="1"/>
  <c r="BB1236" i="1" s="1"/>
  <c r="V1248" i="1"/>
  <c r="AM1248" i="1"/>
  <c r="P1256" i="1"/>
  <c r="T1270" i="1"/>
  <c r="Z1270" i="1" s="1"/>
  <c r="AF1270" i="1" s="1"/>
  <c r="AJ1270" i="1" s="1"/>
  <c r="AP1270" i="1" s="1"/>
  <c r="AV1270" i="1" s="1"/>
  <c r="BF1270" i="1" s="1"/>
  <c r="BH1270" i="1" s="1"/>
  <c r="N1295" i="1"/>
  <c r="T1295" i="1" s="1"/>
  <c r="Z1295" i="1" s="1"/>
  <c r="AF1295" i="1" s="1"/>
  <c r="AJ1295" i="1" s="1"/>
  <c r="AP1295" i="1" s="1"/>
  <c r="AV1295" i="1" s="1"/>
  <c r="BF1295" i="1" s="1"/>
  <c r="BH1295" i="1" s="1"/>
  <c r="L1297" i="1"/>
  <c r="R1297" i="1" s="1"/>
  <c r="X1297" i="1" s="1"/>
  <c r="AD1297" i="1" s="1"/>
  <c r="AH1297" i="1" s="1"/>
  <c r="AN1297" i="1" s="1"/>
  <c r="AT1297" i="1" s="1"/>
  <c r="AZ1297" i="1" s="1"/>
  <c r="BB1297" i="1" s="1"/>
  <c r="V1373" i="1"/>
  <c r="M1518" i="1"/>
  <c r="S1518" i="1" s="1"/>
  <c r="Y1518" i="1" s="1"/>
  <c r="AE1518" i="1" s="1"/>
  <c r="AI1518" i="1" s="1"/>
  <c r="AO1518" i="1" s="1"/>
  <c r="AU1518" i="1" s="1"/>
  <c r="BC1518" i="1" s="1"/>
  <c r="BE1518" i="1" s="1"/>
  <c r="G1517" i="1"/>
  <c r="M1517" i="1" s="1"/>
  <c r="S1517" i="1" s="1"/>
  <c r="Y1517" i="1" s="1"/>
  <c r="AE1517" i="1" s="1"/>
  <c r="AI1517" i="1" s="1"/>
  <c r="AO1517" i="1" s="1"/>
  <c r="AU1517" i="1" s="1"/>
  <c r="BC1517" i="1" s="1"/>
  <c r="BE1517" i="1" s="1"/>
  <c r="BC1567" i="1"/>
  <c r="BE1567" i="1" s="1"/>
  <c r="AX1566" i="1"/>
  <c r="BC1566" i="1" s="1"/>
  <c r="BE1566" i="1" s="1"/>
  <c r="Q1035" i="1"/>
  <c r="AK1035" i="1"/>
  <c r="AK1029" i="1" s="1"/>
  <c r="V1045" i="1"/>
  <c r="V1044" i="1" s="1"/>
  <c r="V1043" i="1" s="1"/>
  <c r="V1042" i="1" s="1"/>
  <c r="AW1045" i="1"/>
  <c r="AW1044" i="1" s="1"/>
  <c r="L1050" i="1"/>
  <c r="R1050" i="1" s="1"/>
  <c r="X1050" i="1" s="1"/>
  <c r="AD1050" i="1" s="1"/>
  <c r="AH1050" i="1" s="1"/>
  <c r="AN1050" i="1" s="1"/>
  <c r="AT1050" i="1" s="1"/>
  <c r="AZ1050" i="1" s="1"/>
  <c r="BB1050" i="1" s="1"/>
  <c r="M1082" i="1"/>
  <c r="S1082" i="1" s="1"/>
  <c r="Y1082" i="1" s="1"/>
  <c r="AE1082" i="1" s="1"/>
  <c r="AI1082" i="1" s="1"/>
  <c r="AO1082" i="1" s="1"/>
  <c r="AU1082" i="1" s="1"/>
  <c r="BC1082" i="1" s="1"/>
  <c r="BE1082" i="1" s="1"/>
  <c r="N1123" i="1"/>
  <c r="T1123" i="1" s="1"/>
  <c r="Z1123" i="1" s="1"/>
  <c r="AF1123" i="1" s="1"/>
  <c r="AJ1123" i="1" s="1"/>
  <c r="AP1123" i="1" s="1"/>
  <c r="AV1123" i="1" s="1"/>
  <c r="BF1123" i="1" s="1"/>
  <c r="BH1123" i="1" s="1"/>
  <c r="V1122" i="1"/>
  <c r="V1121" i="1" s="1"/>
  <c r="AM1122" i="1"/>
  <c r="AM1121" i="1" s="1"/>
  <c r="AW1122" i="1"/>
  <c r="AW1121" i="1" s="1"/>
  <c r="L1128" i="1"/>
  <c r="R1128" i="1" s="1"/>
  <c r="X1128" i="1" s="1"/>
  <c r="AD1128" i="1" s="1"/>
  <c r="AH1128" i="1" s="1"/>
  <c r="AN1128" i="1" s="1"/>
  <c r="AT1128" i="1" s="1"/>
  <c r="AZ1128" i="1" s="1"/>
  <c r="BB1128" i="1" s="1"/>
  <c r="Q1223" i="1"/>
  <c r="AK1223" i="1"/>
  <c r="AR1223" i="1"/>
  <c r="AY1223" i="1"/>
  <c r="AB1223" i="1"/>
  <c r="W1248" i="1"/>
  <c r="AQ1248" i="1"/>
  <c r="AX1248" i="1"/>
  <c r="AQ1260" i="1"/>
  <c r="Q1265" i="1"/>
  <c r="AA1265" i="1"/>
  <c r="AK1265" i="1"/>
  <c r="N1275" i="1"/>
  <c r="T1275" i="1" s="1"/>
  <c r="Z1275" i="1" s="1"/>
  <c r="AF1275" i="1" s="1"/>
  <c r="AJ1275" i="1" s="1"/>
  <c r="AP1275" i="1" s="1"/>
  <c r="AV1275" i="1" s="1"/>
  <c r="BF1275" i="1" s="1"/>
  <c r="BH1275" i="1" s="1"/>
  <c r="N1311" i="1"/>
  <c r="T1311" i="1" s="1"/>
  <c r="Z1311" i="1" s="1"/>
  <c r="AF1311" i="1" s="1"/>
  <c r="AJ1311" i="1" s="1"/>
  <c r="AP1311" i="1" s="1"/>
  <c r="AV1311" i="1" s="1"/>
  <c r="BF1311" i="1" s="1"/>
  <c r="BH1311" i="1" s="1"/>
  <c r="I1326" i="1"/>
  <c r="I1325" i="1" s="1"/>
  <c r="P1326" i="1"/>
  <c r="P1325" i="1" s="1"/>
  <c r="W1326" i="1"/>
  <c r="W1325" i="1" s="1"/>
  <c r="AG1326" i="1"/>
  <c r="AG1325" i="1" s="1"/>
  <c r="AQ1326" i="1"/>
  <c r="AQ1325" i="1" s="1"/>
  <c r="AX1326" i="1"/>
  <c r="AX1325" i="1" s="1"/>
  <c r="AY1340" i="1"/>
  <c r="AY1339" i="1" s="1"/>
  <c r="AY1351" i="1"/>
  <c r="L1436" i="1"/>
  <c r="R1436" i="1" s="1"/>
  <c r="X1436" i="1" s="1"/>
  <c r="AD1436" i="1" s="1"/>
  <c r="AH1436" i="1" s="1"/>
  <c r="AN1436" i="1" s="1"/>
  <c r="AT1436" i="1" s="1"/>
  <c r="AZ1436" i="1" s="1"/>
  <c r="BB1436" i="1" s="1"/>
  <c r="F1435" i="1"/>
  <c r="L1435" i="1" s="1"/>
  <c r="R1435" i="1" s="1"/>
  <c r="X1435" i="1" s="1"/>
  <c r="AD1435" i="1" s="1"/>
  <c r="AH1435" i="1" s="1"/>
  <c r="AN1435" i="1" s="1"/>
  <c r="AT1435" i="1" s="1"/>
  <c r="AZ1435" i="1" s="1"/>
  <c r="BB1435" i="1" s="1"/>
  <c r="AL1260" i="1"/>
  <c r="AL1256" i="1" s="1"/>
  <c r="AS1260" i="1"/>
  <c r="AS1256" i="1" s="1"/>
  <c r="BI1260" i="1"/>
  <c r="BI1256" i="1" s="1"/>
  <c r="P1265" i="1"/>
  <c r="W1265" i="1"/>
  <c r="AG1265" i="1"/>
  <c r="AQ1265" i="1"/>
  <c r="AX1265" i="1"/>
  <c r="L1276" i="1"/>
  <c r="R1276" i="1" s="1"/>
  <c r="X1276" i="1" s="1"/>
  <c r="AD1276" i="1" s="1"/>
  <c r="AH1276" i="1" s="1"/>
  <c r="AN1276" i="1" s="1"/>
  <c r="AT1276" i="1" s="1"/>
  <c r="AZ1276" i="1" s="1"/>
  <c r="BB1276" i="1" s="1"/>
  <c r="M1276" i="1"/>
  <c r="S1276" i="1" s="1"/>
  <c r="Y1276" i="1" s="1"/>
  <c r="AE1276" i="1" s="1"/>
  <c r="AI1276" i="1" s="1"/>
  <c r="AO1276" i="1" s="1"/>
  <c r="AU1276" i="1" s="1"/>
  <c r="BC1276" i="1" s="1"/>
  <c r="BE1276" i="1" s="1"/>
  <c r="N1283" i="1"/>
  <c r="T1283" i="1" s="1"/>
  <c r="Z1283" i="1" s="1"/>
  <c r="AF1283" i="1" s="1"/>
  <c r="AJ1283" i="1" s="1"/>
  <c r="AP1283" i="1" s="1"/>
  <c r="AV1283" i="1" s="1"/>
  <c r="BF1283" i="1" s="1"/>
  <c r="BH1283" i="1" s="1"/>
  <c r="L1295" i="1"/>
  <c r="R1295" i="1" s="1"/>
  <c r="X1295" i="1" s="1"/>
  <c r="AD1295" i="1" s="1"/>
  <c r="AH1295" i="1" s="1"/>
  <c r="AN1295" i="1" s="1"/>
  <c r="AT1295" i="1" s="1"/>
  <c r="AZ1295" i="1" s="1"/>
  <c r="BB1295" i="1" s="1"/>
  <c r="J1294" i="1"/>
  <c r="J1293" i="1" s="1"/>
  <c r="Q1294" i="1"/>
  <c r="Q1293" i="1" s="1"/>
  <c r="AA1294" i="1"/>
  <c r="AA1293" i="1" s="1"/>
  <c r="AY1294" i="1"/>
  <c r="AY1293" i="1" s="1"/>
  <c r="N1297" i="1"/>
  <c r="T1297" i="1" s="1"/>
  <c r="Z1297" i="1" s="1"/>
  <c r="AF1297" i="1" s="1"/>
  <c r="AJ1297" i="1" s="1"/>
  <c r="AP1297" i="1" s="1"/>
  <c r="AV1297" i="1" s="1"/>
  <c r="BF1297" i="1" s="1"/>
  <c r="BH1297" i="1" s="1"/>
  <c r="X1303" i="1"/>
  <c r="AD1303" i="1" s="1"/>
  <c r="AH1303" i="1" s="1"/>
  <c r="AN1303" i="1" s="1"/>
  <c r="AT1303" i="1" s="1"/>
  <c r="AZ1303" i="1" s="1"/>
  <c r="BB1303" i="1" s="1"/>
  <c r="O1301" i="1"/>
  <c r="O1300" i="1" s="1"/>
  <c r="V1301" i="1"/>
  <c r="V1300" i="1" s="1"/>
  <c r="AC1301" i="1"/>
  <c r="AC1300" i="1" s="1"/>
  <c r="AM1301" i="1"/>
  <c r="AM1300" i="1" s="1"/>
  <c r="I1315" i="1"/>
  <c r="I1314" i="1" s="1"/>
  <c r="W1315" i="1"/>
  <c r="W1314" i="1" s="1"/>
  <c r="AG1315" i="1"/>
  <c r="AG1314" i="1" s="1"/>
  <c r="AQ1315" i="1"/>
  <c r="AQ1314" i="1" s="1"/>
  <c r="AX1315" i="1"/>
  <c r="AX1314" i="1" s="1"/>
  <c r="AS1315" i="1"/>
  <c r="AS1314" i="1" s="1"/>
  <c r="L1320" i="1"/>
  <c r="R1320" i="1" s="1"/>
  <c r="X1320" i="1" s="1"/>
  <c r="AD1320" i="1" s="1"/>
  <c r="AH1320" i="1" s="1"/>
  <c r="AN1320" i="1" s="1"/>
  <c r="AT1320" i="1" s="1"/>
  <c r="AZ1320" i="1" s="1"/>
  <c r="BB1320" i="1" s="1"/>
  <c r="N1323" i="1"/>
  <c r="T1323" i="1" s="1"/>
  <c r="Z1323" i="1" s="1"/>
  <c r="AF1323" i="1" s="1"/>
  <c r="AJ1323" i="1" s="1"/>
  <c r="AP1323" i="1" s="1"/>
  <c r="AV1323" i="1" s="1"/>
  <c r="BF1323" i="1" s="1"/>
  <c r="BH1323" i="1" s="1"/>
  <c r="N1331" i="1"/>
  <c r="T1331" i="1" s="1"/>
  <c r="Z1331" i="1" s="1"/>
  <c r="AF1331" i="1" s="1"/>
  <c r="AJ1331" i="1" s="1"/>
  <c r="AP1331" i="1" s="1"/>
  <c r="AV1331" i="1" s="1"/>
  <c r="BF1331" i="1" s="1"/>
  <c r="BH1331" i="1" s="1"/>
  <c r="AC1326" i="1"/>
  <c r="AC1325" i="1" s="1"/>
  <c r="L1334" i="1"/>
  <c r="R1334" i="1" s="1"/>
  <c r="X1334" i="1" s="1"/>
  <c r="AD1334" i="1" s="1"/>
  <c r="AH1334" i="1" s="1"/>
  <c r="AN1334" i="1" s="1"/>
  <c r="AT1334" i="1" s="1"/>
  <c r="AZ1334" i="1" s="1"/>
  <c r="BB1334" i="1" s="1"/>
  <c r="O1340" i="1"/>
  <c r="O1339" i="1" s="1"/>
  <c r="V1340" i="1"/>
  <c r="V1339" i="1" s="1"/>
  <c r="AC1340" i="1"/>
  <c r="AC1339" i="1" s="1"/>
  <c r="AM1340" i="1"/>
  <c r="AM1339" i="1" s="1"/>
  <c r="AW1340" i="1"/>
  <c r="AW1339" i="1" s="1"/>
  <c r="K1340" i="1"/>
  <c r="K1339" i="1" s="1"/>
  <c r="AB1340" i="1"/>
  <c r="AB1339" i="1" s="1"/>
  <c r="AL1340" i="1"/>
  <c r="AL1339" i="1" s="1"/>
  <c r="AS1340" i="1"/>
  <c r="AS1339" i="1" s="1"/>
  <c r="J1340" i="1"/>
  <c r="J1339" i="1" s="1"/>
  <c r="AA1340" i="1"/>
  <c r="AA1339" i="1" s="1"/>
  <c r="AK1340" i="1"/>
  <c r="AK1339" i="1" s="1"/>
  <c r="AR1340" i="1"/>
  <c r="AR1339" i="1" s="1"/>
  <c r="G1351" i="1"/>
  <c r="L1356" i="1"/>
  <c r="R1356" i="1" s="1"/>
  <c r="X1356" i="1" s="1"/>
  <c r="AD1356" i="1" s="1"/>
  <c r="AH1356" i="1" s="1"/>
  <c r="AN1356" i="1" s="1"/>
  <c r="AT1356" i="1" s="1"/>
  <c r="AZ1356" i="1" s="1"/>
  <c r="BB1356" i="1" s="1"/>
  <c r="Q1351" i="1"/>
  <c r="AA1351" i="1"/>
  <c r="M1367" i="1"/>
  <c r="S1367" i="1" s="1"/>
  <c r="Y1367" i="1" s="1"/>
  <c r="AE1367" i="1" s="1"/>
  <c r="AI1367" i="1" s="1"/>
  <c r="AO1367" i="1" s="1"/>
  <c r="AU1367" i="1" s="1"/>
  <c r="BC1367" i="1" s="1"/>
  <c r="BE1367" i="1" s="1"/>
  <c r="AL1364" i="1"/>
  <c r="AS1364" i="1"/>
  <c r="BI1364" i="1"/>
  <c r="O1369" i="1"/>
  <c r="Q1373" i="1"/>
  <c r="AA1373" i="1"/>
  <c r="AK1373" i="1"/>
  <c r="AR1373" i="1"/>
  <c r="AY1373" i="1"/>
  <c r="I1378" i="1"/>
  <c r="W1378" i="1"/>
  <c r="W1372" i="1" s="1"/>
  <c r="AG1378" i="1"/>
  <c r="AQ1378" i="1"/>
  <c r="X1392" i="1"/>
  <c r="AD1392" i="1" s="1"/>
  <c r="AH1392" i="1" s="1"/>
  <c r="AN1392" i="1" s="1"/>
  <c r="AT1392" i="1" s="1"/>
  <c r="AZ1392" i="1" s="1"/>
  <c r="AC1391" i="1"/>
  <c r="AC1390" i="1" s="1"/>
  <c r="AC1389" i="1" s="1"/>
  <c r="AW1391" i="1"/>
  <c r="AW1390" i="1" s="1"/>
  <c r="AW1389" i="1" s="1"/>
  <c r="BI1391" i="1"/>
  <c r="BI1390" i="1" s="1"/>
  <c r="BI1389" i="1" s="1"/>
  <c r="AL1401" i="1"/>
  <c r="AL1400" i="1" s="1"/>
  <c r="Q1416" i="1"/>
  <c r="Q1409" i="1" s="1"/>
  <c r="AK1416" i="1"/>
  <c r="AK1409" i="1" s="1"/>
  <c r="AR1416" i="1"/>
  <c r="AR1409" i="1" s="1"/>
  <c r="M1422" i="1"/>
  <c r="S1422" i="1" s="1"/>
  <c r="Y1422" i="1" s="1"/>
  <c r="AE1422" i="1" s="1"/>
  <c r="AI1422" i="1" s="1"/>
  <c r="AO1422" i="1" s="1"/>
  <c r="AU1422" i="1" s="1"/>
  <c r="BC1422" i="1" s="1"/>
  <c r="BE1422" i="1" s="1"/>
  <c r="M1432" i="1"/>
  <c r="S1432" i="1" s="1"/>
  <c r="Y1432" i="1" s="1"/>
  <c r="AE1432" i="1" s="1"/>
  <c r="AI1432" i="1" s="1"/>
  <c r="AO1432" i="1" s="1"/>
  <c r="AU1432" i="1" s="1"/>
  <c r="BC1432" i="1" s="1"/>
  <c r="BE1432" i="1" s="1"/>
  <c r="M1436" i="1"/>
  <c r="S1436" i="1" s="1"/>
  <c r="Y1436" i="1" s="1"/>
  <c r="AE1436" i="1" s="1"/>
  <c r="AI1436" i="1" s="1"/>
  <c r="AO1436" i="1" s="1"/>
  <c r="AU1436" i="1" s="1"/>
  <c r="BC1436" i="1" s="1"/>
  <c r="BE1436" i="1" s="1"/>
  <c r="J1445" i="1"/>
  <c r="Q1445" i="1"/>
  <c r="AA1445" i="1"/>
  <c r="AK1445" i="1"/>
  <c r="AR1445" i="1"/>
  <c r="AY1445" i="1"/>
  <c r="U1465" i="1"/>
  <c r="U1464" i="1" s="1"/>
  <c r="AK1473" i="1"/>
  <c r="I1480" i="1"/>
  <c r="AL1498" i="1"/>
  <c r="BI1498" i="1"/>
  <c r="G1514" i="1"/>
  <c r="M1514" i="1" s="1"/>
  <c r="S1514" i="1" s="1"/>
  <c r="Y1514" i="1" s="1"/>
  <c r="AE1514" i="1" s="1"/>
  <c r="AI1514" i="1" s="1"/>
  <c r="AO1514" i="1" s="1"/>
  <c r="AU1514" i="1" s="1"/>
  <c r="BC1514" i="1" s="1"/>
  <c r="BE1514" i="1" s="1"/>
  <c r="M1515" i="1"/>
  <c r="S1515" i="1" s="1"/>
  <c r="Y1515" i="1" s="1"/>
  <c r="AE1515" i="1" s="1"/>
  <c r="AI1515" i="1" s="1"/>
  <c r="AO1515" i="1" s="1"/>
  <c r="AU1515" i="1" s="1"/>
  <c r="BC1515" i="1" s="1"/>
  <c r="BE1515" i="1" s="1"/>
  <c r="M1573" i="1"/>
  <c r="S1573" i="1" s="1"/>
  <c r="Y1573" i="1" s="1"/>
  <c r="AE1573" i="1" s="1"/>
  <c r="AI1573" i="1" s="1"/>
  <c r="AO1573" i="1" s="1"/>
  <c r="AU1573" i="1" s="1"/>
  <c r="BC1573" i="1" s="1"/>
  <c r="BE1573" i="1" s="1"/>
  <c r="G1572" i="1"/>
  <c r="M1572" i="1" s="1"/>
  <c r="S1572" i="1" s="1"/>
  <c r="Y1572" i="1" s="1"/>
  <c r="AE1572" i="1" s="1"/>
  <c r="AI1572" i="1" s="1"/>
  <c r="AO1572" i="1" s="1"/>
  <c r="AU1572" i="1" s="1"/>
  <c r="BC1572" i="1" s="1"/>
  <c r="BE1572" i="1" s="1"/>
  <c r="U1326" i="1"/>
  <c r="U1325" i="1" s="1"/>
  <c r="AB1326" i="1"/>
  <c r="AB1325" i="1" s="1"/>
  <c r="AS1326" i="1"/>
  <c r="I1340" i="1"/>
  <c r="I1339" i="1" s="1"/>
  <c r="P1340" i="1"/>
  <c r="P1339" i="1" s="1"/>
  <c r="W1340" i="1"/>
  <c r="W1339" i="1" s="1"/>
  <c r="AG1340" i="1"/>
  <c r="AG1339" i="1" s="1"/>
  <c r="AQ1340" i="1"/>
  <c r="AQ1339" i="1" s="1"/>
  <c r="AX1340" i="1"/>
  <c r="AX1339" i="1" s="1"/>
  <c r="M1397" i="1"/>
  <c r="S1397" i="1" s="1"/>
  <c r="Y1397" i="1" s="1"/>
  <c r="AE1397" i="1" s="1"/>
  <c r="AI1397" i="1" s="1"/>
  <c r="AO1397" i="1" s="1"/>
  <c r="AU1397" i="1" s="1"/>
  <c r="BC1397" i="1" s="1"/>
  <c r="BE1397" i="1" s="1"/>
  <c r="U1416" i="1"/>
  <c r="U1409" i="1" s="1"/>
  <c r="AB1416" i="1"/>
  <c r="AB1409" i="1" s="1"/>
  <c r="AB1399" i="1" s="1"/>
  <c r="AL1416" i="1"/>
  <c r="AL1409" i="1" s="1"/>
  <c r="AS1416" i="1"/>
  <c r="AS1409" i="1" s="1"/>
  <c r="BI1416" i="1"/>
  <c r="BI1409" i="1" s="1"/>
  <c r="P1416" i="1"/>
  <c r="P1409" i="1" s="1"/>
  <c r="P1399" i="1" s="1"/>
  <c r="W1416" i="1"/>
  <c r="AQ1416" i="1"/>
  <c r="AQ1409" i="1" s="1"/>
  <c r="M1429" i="1"/>
  <c r="S1429" i="1" s="1"/>
  <c r="Y1429" i="1" s="1"/>
  <c r="AE1429" i="1" s="1"/>
  <c r="AI1429" i="1" s="1"/>
  <c r="AO1429" i="1" s="1"/>
  <c r="AU1429" i="1" s="1"/>
  <c r="BC1429" i="1" s="1"/>
  <c r="BE1429" i="1" s="1"/>
  <c r="K1445" i="1"/>
  <c r="U1450" i="1"/>
  <c r="AL1450" i="1"/>
  <c r="K1473" i="1"/>
  <c r="AB1473" i="1"/>
  <c r="AL1473" i="1"/>
  <c r="AL1472" i="1" s="1"/>
  <c r="AS1473" i="1"/>
  <c r="BI1473" i="1"/>
  <c r="BI1472" i="1" s="1"/>
  <c r="AA1488" i="1"/>
  <c r="AR1488" i="1"/>
  <c r="AN1564" i="1"/>
  <c r="AT1564" i="1" s="1"/>
  <c r="AZ1564" i="1" s="1"/>
  <c r="BB1564" i="1" s="1"/>
  <c r="AK1563" i="1"/>
  <c r="AN1563" i="1" s="1"/>
  <c r="AT1563" i="1" s="1"/>
  <c r="AZ1563" i="1" s="1"/>
  <c r="BB1563" i="1" s="1"/>
  <c r="M1331" i="1"/>
  <c r="S1331" i="1" s="1"/>
  <c r="Y1331" i="1" s="1"/>
  <c r="AE1331" i="1" s="1"/>
  <c r="AI1331" i="1" s="1"/>
  <c r="AO1331" i="1" s="1"/>
  <c r="AU1331" i="1" s="1"/>
  <c r="BC1331" i="1" s="1"/>
  <c r="BE1331" i="1" s="1"/>
  <c r="M1333" i="1"/>
  <c r="S1333" i="1" s="1"/>
  <c r="Y1333" i="1" s="1"/>
  <c r="AE1333" i="1" s="1"/>
  <c r="AI1333" i="1" s="1"/>
  <c r="AO1333" i="1" s="1"/>
  <c r="AU1333" i="1" s="1"/>
  <c r="BC1333" i="1" s="1"/>
  <c r="BE1333" i="1" s="1"/>
  <c r="I1351" i="1"/>
  <c r="P1351" i="1"/>
  <c r="W1351" i="1"/>
  <c r="AQ1351" i="1"/>
  <c r="AX1351" i="1"/>
  <c r="N1359" i="1"/>
  <c r="T1359" i="1" s="1"/>
  <c r="Z1359" i="1" s="1"/>
  <c r="AF1359" i="1" s="1"/>
  <c r="AJ1359" i="1" s="1"/>
  <c r="AP1359" i="1" s="1"/>
  <c r="AV1359" i="1" s="1"/>
  <c r="BF1359" i="1" s="1"/>
  <c r="BH1359" i="1" s="1"/>
  <c r="I1361" i="1"/>
  <c r="L1361" i="1" s="1"/>
  <c r="R1361" i="1" s="1"/>
  <c r="X1361" i="1" s="1"/>
  <c r="AD1361" i="1" s="1"/>
  <c r="AH1361" i="1" s="1"/>
  <c r="AN1361" i="1" s="1"/>
  <c r="AT1361" i="1" s="1"/>
  <c r="AZ1361" i="1" s="1"/>
  <c r="BB1361" i="1" s="1"/>
  <c r="J1364" i="1"/>
  <c r="AA1364" i="1"/>
  <c r="AK1364" i="1"/>
  <c r="AK1350" i="1" s="1"/>
  <c r="AR1364" i="1"/>
  <c r="AY1364" i="1"/>
  <c r="M1376" i="1"/>
  <c r="S1376" i="1" s="1"/>
  <c r="Y1376" i="1" s="1"/>
  <c r="AE1376" i="1" s="1"/>
  <c r="AI1376" i="1" s="1"/>
  <c r="AO1376" i="1" s="1"/>
  <c r="AU1376" i="1" s="1"/>
  <c r="BC1376" i="1" s="1"/>
  <c r="BE1376" i="1" s="1"/>
  <c r="BI1373" i="1"/>
  <c r="BI1378" i="1"/>
  <c r="L1381" i="1"/>
  <c r="R1381" i="1" s="1"/>
  <c r="X1381" i="1" s="1"/>
  <c r="AD1381" i="1" s="1"/>
  <c r="AH1381" i="1" s="1"/>
  <c r="AN1381" i="1" s="1"/>
  <c r="AT1381" i="1" s="1"/>
  <c r="AZ1381" i="1" s="1"/>
  <c r="BB1381" i="1" s="1"/>
  <c r="Q1378" i="1"/>
  <c r="AR1378" i="1"/>
  <c r="F1385" i="1"/>
  <c r="F1384" i="1" s="1"/>
  <c r="L1384" i="1" s="1"/>
  <c r="R1384" i="1" s="1"/>
  <c r="X1384" i="1" s="1"/>
  <c r="AD1384" i="1" s="1"/>
  <c r="AH1384" i="1" s="1"/>
  <c r="AN1384" i="1" s="1"/>
  <c r="AT1384" i="1" s="1"/>
  <c r="AZ1384" i="1" s="1"/>
  <c r="BB1384" i="1" s="1"/>
  <c r="Z1392" i="1"/>
  <c r="AF1392" i="1" s="1"/>
  <c r="AJ1392" i="1" s="1"/>
  <c r="AP1392" i="1" s="1"/>
  <c r="AV1392" i="1" s="1"/>
  <c r="BF1392" i="1" s="1"/>
  <c r="AE1404" i="1"/>
  <c r="AI1404" i="1" s="1"/>
  <c r="AO1404" i="1" s="1"/>
  <c r="AU1404" i="1" s="1"/>
  <c r="BC1404" i="1" s="1"/>
  <c r="BE1404" i="1" s="1"/>
  <c r="L1414" i="1"/>
  <c r="R1414" i="1" s="1"/>
  <c r="X1414" i="1" s="1"/>
  <c r="AD1414" i="1" s="1"/>
  <c r="AH1414" i="1" s="1"/>
  <c r="AN1414" i="1" s="1"/>
  <c r="AT1414" i="1" s="1"/>
  <c r="AZ1414" i="1" s="1"/>
  <c r="BB1414" i="1" s="1"/>
  <c r="H1426" i="1"/>
  <c r="V1445" i="1"/>
  <c r="V1444" i="1" s="1"/>
  <c r="AC1445" i="1"/>
  <c r="AM1445" i="1"/>
  <c r="AW1445" i="1"/>
  <c r="M1558" i="1"/>
  <c r="S1558" i="1" s="1"/>
  <c r="Y1558" i="1" s="1"/>
  <c r="AE1558" i="1" s="1"/>
  <c r="AI1558" i="1" s="1"/>
  <c r="AO1558" i="1" s="1"/>
  <c r="AU1558" i="1" s="1"/>
  <c r="BC1558" i="1" s="1"/>
  <c r="BE1558" i="1" s="1"/>
  <c r="G1557" i="1"/>
  <c r="M1557" i="1" s="1"/>
  <c r="S1557" i="1" s="1"/>
  <c r="Y1557" i="1" s="1"/>
  <c r="AE1557" i="1" s="1"/>
  <c r="AI1557" i="1" s="1"/>
  <c r="AO1557" i="1" s="1"/>
  <c r="AU1557" i="1" s="1"/>
  <c r="BC1557" i="1" s="1"/>
  <c r="BE1557" i="1" s="1"/>
  <c r="H1580" i="1"/>
  <c r="N1580" i="1" s="1"/>
  <c r="T1580" i="1" s="1"/>
  <c r="Z1580" i="1" s="1"/>
  <c r="AF1580" i="1" s="1"/>
  <c r="AJ1580" i="1" s="1"/>
  <c r="AP1580" i="1" s="1"/>
  <c r="AV1580" i="1" s="1"/>
  <c r="BF1580" i="1" s="1"/>
  <c r="BH1580" i="1" s="1"/>
  <c r="N1581" i="1"/>
  <c r="T1581" i="1" s="1"/>
  <c r="Z1581" i="1" s="1"/>
  <c r="AF1581" i="1" s="1"/>
  <c r="AJ1581" i="1" s="1"/>
  <c r="AP1581" i="1" s="1"/>
  <c r="AV1581" i="1" s="1"/>
  <c r="BF1581" i="1" s="1"/>
  <c r="BH1581" i="1" s="1"/>
  <c r="L1597" i="1"/>
  <c r="R1597" i="1" s="1"/>
  <c r="F1596" i="1"/>
  <c r="L1596" i="1" s="1"/>
  <c r="R1596" i="1" s="1"/>
  <c r="X1596" i="1" s="1"/>
  <c r="AD1596" i="1" s="1"/>
  <c r="AH1596" i="1" s="1"/>
  <c r="AN1596" i="1" s="1"/>
  <c r="AT1596" i="1" s="1"/>
  <c r="AZ1596" i="1" s="1"/>
  <c r="BB1596" i="1" s="1"/>
  <c r="Q1426" i="1"/>
  <c r="Q1425" i="1" s="1"/>
  <c r="AA1426" i="1"/>
  <c r="AA1425" i="1" s="1"/>
  <c r="AK1426" i="1"/>
  <c r="AR1426" i="1"/>
  <c r="AR1425" i="1" s="1"/>
  <c r="AY1426" i="1"/>
  <c r="AY1425" i="1" s="1"/>
  <c r="N1436" i="1"/>
  <c r="T1436" i="1" s="1"/>
  <c r="Z1436" i="1" s="1"/>
  <c r="AF1436" i="1" s="1"/>
  <c r="AJ1436" i="1" s="1"/>
  <c r="AP1436" i="1" s="1"/>
  <c r="AV1436" i="1" s="1"/>
  <c r="BF1436" i="1" s="1"/>
  <c r="BH1436" i="1" s="1"/>
  <c r="AL1434" i="1"/>
  <c r="AS1434" i="1"/>
  <c r="M1439" i="1"/>
  <c r="I1445" i="1"/>
  <c r="P1445" i="1"/>
  <c r="W1445" i="1"/>
  <c r="AG1445" i="1"/>
  <c r="AQ1445" i="1"/>
  <c r="AX1445" i="1"/>
  <c r="N1448" i="1"/>
  <c r="T1448" i="1" s="1"/>
  <c r="Z1448" i="1" s="1"/>
  <c r="AF1448" i="1" s="1"/>
  <c r="AJ1448" i="1" s="1"/>
  <c r="AP1448" i="1" s="1"/>
  <c r="AV1448" i="1" s="1"/>
  <c r="BF1448" i="1" s="1"/>
  <c r="BH1448" i="1" s="1"/>
  <c r="BI1445" i="1"/>
  <c r="I1450" i="1"/>
  <c r="P1450" i="1"/>
  <c r="W1450" i="1"/>
  <c r="AG1450" i="1"/>
  <c r="AQ1450" i="1"/>
  <c r="Q1450" i="1"/>
  <c r="L1462" i="1"/>
  <c r="R1462" i="1" s="1"/>
  <c r="X1462" i="1" s="1"/>
  <c r="AD1462" i="1" s="1"/>
  <c r="AH1462" i="1" s="1"/>
  <c r="AN1462" i="1" s="1"/>
  <c r="AT1462" i="1" s="1"/>
  <c r="AZ1462" i="1" s="1"/>
  <c r="BB1462" i="1" s="1"/>
  <c r="J1459" i="1"/>
  <c r="J1458" i="1" s="1"/>
  <c r="M1466" i="1"/>
  <c r="S1466" i="1" s="1"/>
  <c r="Y1466" i="1" s="1"/>
  <c r="AE1466" i="1" s="1"/>
  <c r="AI1466" i="1" s="1"/>
  <c r="AO1466" i="1" s="1"/>
  <c r="AU1466" i="1" s="1"/>
  <c r="BC1466" i="1" s="1"/>
  <c r="BE1466" i="1" s="1"/>
  <c r="N1468" i="1"/>
  <c r="T1468" i="1" s="1"/>
  <c r="Z1468" i="1" s="1"/>
  <c r="AF1468" i="1" s="1"/>
  <c r="AJ1468" i="1" s="1"/>
  <c r="AP1468" i="1" s="1"/>
  <c r="AV1468" i="1" s="1"/>
  <c r="BF1468" i="1" s="1"/>
  <c r="BH1468" i="1" s="1"/>
  <c r="V1465" i="1"/>
  <c r="V1464" i="1" s="1"/>
  <c r="AW1465" i="1"/>
  <c r="AW1464" i="1" s="1"/>
  <c r="L1478" i="1"/>
  <c r="R1478" i="1" s="1"/>
  <c r="X1478" i="1" s="1"/>
  <c r="AD1478" i="1" s="1"/>
  <c r="AH1478" i="1" s="1"/>
  <c r="AN1478" i="1" s="1"/>
  <c r="AT1478" i="1" s="1"/>
  <c r="AZ1478" i="1" s="1"/>
  <c r="BB1478" i="1" s="1"/>
  <c r="AR1473" i="1"/>
  <c r="K1488" i="1"/>
  <c r="N1492" i="1"/>
  <c r="T1492" i="1" s="1"/>
  <c r="Z1492" i="1" s="1"/>
  <c r="AF1492" i="1" s="1"/>
  <c r="AJ1492" i="1" s="1"/>
  <c r="AP1492" i="1" s="1"/>
  <c r="AV1492" i="1" s="1"/>
  <c r="BF1492" i="1" s="1"/>
  <c r="BH1492" i="1" s="1"/>
  <c r="V1488" i="1"/>
  <c r="V1498" i="1"/>
  <c r="AC1498" i="1"/>
  <c r="AW1498" i="1"/>
  <c r="X1499" i="1"/>
  <c r="AD1499" i="1" s="1"/>
  <c r="AH1499" i="1" s="1"/>
  <c r="AN1499" i="1" s="1"/>
  <c r="AT1499" i="1" s="1"/>
  <c r="AZ1499" i="1" s="1"/>
  <c r="BB1499" i="1" s="1"/>
  <c r="K1529" i="1"/>
  <c r="Q1529" i="1"/>
  <c r="AA1529" i="1"/>
  <c r="AK1529" i="1"/>
  <c r="AR1529" i="1"/>
  <c r="AY1529" i="1"/>
  <c r="N1532" i="1"/>
  <c r="T1532" i="1" s="1"/>
  <c r="Z1532" i="1" s="1"/>
  <c r="AF1532" i="1" s="1"/>
  <c r="AJ1532" i="1" s="1"/>
  <c r="AP1532" i="1" s="1"/>
  <c r="AV1532" i="1" s="1"/>
  <c r="BF1532" i="1" s="1"/>
  <c r="BH1532" i="1" s="1"/>
  <c r="AC1529" i="1"/>
  <c r="AW1529" i="1"/>
  <c r="L1534" i="1"/>
  <c r="R1534" i="1" s="1"/>
  <c r="X1534" i="1" s="1"/>
  <c r="AD1534" i="1" s="1"/>
  <c r="AH1534" i="1" s="1"/>
  <c r="AN1534" i="1" s="1"/>
  <c r="AT1534" i="1" s="1"/>
  <c r="AZ1534" i="1" s="1"/>
  <c r="BB1534" i="1" s="1"/>
  <c r="J1529" i="1"/>
  <c r="L1546" i="1"/>
  <c r="R1546" i="1" s="1"/>
  <c r="X1546" i="1" s="1"/>
  <c r="AD1546" i="1" s="1"/>
  <c r="AH1546" i="1" s="1"/>
  <c r="AN1546" i="1" s="1"/>
  <c r="AT1546" i="1" s="1"/>
  <c r="AZ1546" i="1" s="1"/>
  <c r="BB1546" i="1" s="1"/>
  <c r="L1555" i="1"/>
  <c r="R1555" i="1" s="1"/>
  <c r="X1555" i="1" s="1"/>
  <c r="AD1555" i="1" s="1"/>
  <c r="AH1555" i="1" s="1"/>
  <c r="AN1555" i="1" s="1"/>
  <c r="AT1555" i="1" s="1"/>
  <c r="AZ1555" i="1" s="1"/>
  <c r="BB1555" i="1" s="1"/>
  <c r="N1557" i="1"/>
  <c r="T1557" i="1" s="1"/>
  <c r="Z1557" i="1" s="1"/>
  <c r="AF1557" i="1" s="1"/>
  <c r="AJ1557" i="1" s="1"/>
  <c r="AP1557" i="1" s="1"/>
  <c r="AV1557" i="1" s="1"/>
  <c r="BF1557" i="1" s="1"/>
  <c r="BH1557" i="1" s="1"/>
  <c r="AG1586" i="1"/>
  <c r="AQ1586" i="1"/>
  <c r="AX1586" i="1"/>
  <c r="Q1643" i="1"/>
  <c r="Q1642" i="1" s="1"/>
  <c r="AX1682" i="1"/>
  <c r="AX1681" i="1" s="1"/>
  <c r="AX1680" i="1" s="1"/>
  <c r="J1450" i="1"/>
  <c r="P1459" i="1"/>
  <c r="P1458" i="1" s="1"/>
  <c r="W1459" i="1"/>
  <c r="W1458" i="1" s="1"/>
  <c r="AG1459" i="1"/>
  <c r="AG1458" i="1" s="1"/>
  <c r="AQ1459" i="1"/>
  <c r="AQ1458" i="1" s="1"/>
  <c r="AX1459" i="1"/>
  <c r="AX1458" i="1" s="1"/>
  <c r="P1473" i="1"/>
  <c r="N1478" i="1"/>
  <c r="T1478" i="1" s="1"/>
  <c r="Z1478" i="1" s="1"/>
  <c r="AF1478" i="1" s="1"/>
  <c r="AJ1478" i="1" s="1"/>
  <c r="AP1478" i="1" s="1"/>
  <c r="AV1478" i="1" s="1"/>
  <c r="BF1478" i="1" s="1"/>
  <c r="BH1478" i="1" s="1"/>
  <c r="W1480" i="1"/>
  <c r="AQ1480" i="1"/>
  <c r="AX1480" i="1"/>
  <c r="U1529" i="1"/>
  <c r="AB1529" i="1"/>
  <c r="AL1529" i="1"/>
  <c r="BI1529" i="1"/>
  <c r="L1594" i="1"/>
  <c r="R1594" i="1" s="1"/>
  <c r="X1594" i="1" s="1"/>
  <c r="AD1594" i="1" s="1"/>
  <c r="AH1594" i="1" s="1"/>
  <c r="AN1594" i="1" s="1"/>
  <c r="AT1594" i="1" s="1"/>
  <c r="AZ1594" i="1" s="1"/>
  <c r="BB1594" i="1" s="1"/>
  <c r="G1643" i="1"/>
  <c r="G1642" i="1" s="1"/>
  <c r="M1644" i="1"/>
  <c r="S1644" i="1" s="1"/>
  <c r="Y1644" i="1" s="1"/>
  <c r="AE1644" i="1" s="1"/>
  <c r="AI1644" i="1" s="1"/>
  <c r="AO1644" i="1" s="1"/>
  <c r="AU1644" i="1" s="1"/>
  <c r="BC1644" i="1" s="1"/>
  <c r="BE1644" i="1" s="1"/>
  <c r="K1643" i="1"/>
  <c r="K1642" i="1" s="1"/>
  <c r="AQ1488" i="1"/>
  <c r="AA1498" i="1"/>
  <c r="AY1498" i="1"/>
  <c r="I1575" i="1"/>
  <c r="V1575" i="1"/>
  <c r="BI1586" i="1"/>
  <c r="M1672" i="1"/>
  <c r="S1672" i="1" s="1"/>
  <c r="Y1672" i="1" s="1"/>
  <c r="AE1672" i="1" s="1"/>
  <c r="AI1672" i="1" s="1"/>
  <c r="AO1672" i="1" s="1"/>
  <c r="AU1672" i="1" s="1"/>
  <c r="BC1672" i="1" s="1"/>
  <c r="BE1672" i="1" s="1"/>
  <c r="G1671" i="1"/>
  <c r="F1575" i="1"/>
  <c r="J1575" i="1"/>
  <c r="L1589" i="1"/>
  <c r="N1591" i="1"/>
  <c r="T1591" i="1" s="1"/>
  <c r="Z1591" i="1" s="1"/>
  <c r="AF1591" i="1" s="1"/>
  <c r="AJ1591" i="1" s="1"/>
  <c r="AP1591" i="1" s="1"/>
  <c r="AV1591" i="1" s="1"/>
  <c r="BF1591" i="1" s="1"/>
  <c r="BH1591" i="1" s="1"/>
  <c r="AM1586" i="1"/>
  <c r="N1597" i="1"/>
  <c r="T1597" i="1" s="1"/>
  <c r="Z1597" i="1" s="1"/>
  <c r="AF1597" i="1" s="1"/>
  <c r="AJ1597" i="1" s="1"/>
  <c r="AP1597" i="1" s="1"/>
  <c r="AV1597" i="1" s="1"/>
  <c r="BF1597" i="1" s="1"/>
  <c r="BH1597" i="1" s="1"/>
  <c r="N1599" i="1"/>
  <c r="T1599" i="1" s="1"/>
  <c r="Z1599" i="1" s="1"/>
  <c r="AF1599" i="1" s="1"/>
  <c r="AJ1599" i="1" s="1"/>
  <c r="AP1599" i="1" s="1"/>
  <c r="AV1599" i="1" s="1"/>
  <c r="BF1599" i="1" s="1"/>
  <c r="BH1599" i="1" s="1"/>
  <c r="N1608" i="1"/>
  <c r="T1608" i="1" s="1"/>
  <c r="Z1608" i="1" s="1"/>
  <c r="AF1608" i="1" s="1"/>
  <c r="AJ1608" i="1" s="1"/>
  <c r="AP1608" i="1" s="1"/>
  <c r="AV1608" i="1" s="1"/>
  <c r="BF1608" i="1" s="1"/>
  <c r="BH1608" i="1" s="1"/>
  <c r="AC1619" i="1"/>
  <c r="AC1618" i="1" s="1"/>
  <c r="AC1613" i="1" s="1"/>
  <c r="AW1619" i="1"/>
  <c r="AW1618" i="1" s="1"/>
  <c r="AW1613" i="1" s="1"/>
  <c r="I1630" i="1"/>
  <c r="I1629" i="1" s="1"/>
  <c r="I1624" i="1" s="1"/>
  <c r="AC1630" i="1"/>
  <c r="AC1629" i="1" s="1"/>
  <c r="AW1630" i="1"/>
  <c r="AW1629" i="1" s="1"/>
  <c r="AW1624" i="1" s="1"/>
  <c r="AA1630" i="1"/>
  <c r="AA1629" i="1" s="1"/>
  <c r="AY1630" i="1"/>
  <c r="AY1629" i="1" s="1"/>
  <c r="AY1624" i="1" s="1"/>
  <c r="AL1643" i="1"/>
  <c r="AL1642" i="1" s="1"/>
  <c r="N1648" i="1"/>
  <c r="T1648" i="1" s="1"/>
  <c r="Z1648" i="1" s="1"/>
  <c r="AF1648" i="1" s="1"/>
  <c r="AJ1648" i="1" s="1"/>
  <c r="AP1648" i="1" s="1"/>
  <c r="AV1648" i="1" s="1"/>
  <c r="BF1648" i="1" s="1"/>
  <c r="BH1648" i="1" s="1"/>
  <c r="AK1651" i="1"/>
  <c r="AK1650" i="1" s="1"/>
  <c r="L1655" i="1"/>
  <c r="R1655" i="1" s="1"/>
  <c r="X1655" i="1" s="1"/>
  <c r="AD1655" i="1" s="1"/>
  <c r="AH1655" i="1" s="1"/>
  <c r="AN1655" i="1" s="1"/>
  <c r="AT1655" i="1" s="1"/>
  <c r="AZ1655" i="1" s="1"/>
  <c r="BB1655" i="1" s="1"/>
  <c r="M1655" i="1"/>
  <c r="S1655" i="1" s="1"/>
  <c r="Y1655" i="1" s="1"/>
  <c r="AE1655" i="1" s="1"/>
  <c r="AI1655" i="1" s="1"/>
  <c r="AO1655" i="1" s="1"/>
  <c r="AU1655" i="1" s="1"/>
  <c r="BC1655" i="1" s="1"/>
  <c r="BE1655" i="1" s="1"/>
  <c r="N1667" i="1"/>
  <c r="T1667" i="1" s="1"/>
  <c r="Z1667" i="1" s="1"/>
  <c r="AF1667" i="1" s="1"/>
  <c r="AJ1667" i="1" s="1"/>
  <c r="AP1667" i="1" s="1"/>
  <c r="AV1667" i="1" s="1"/>
  <c r="BF1667" i="1" s="1"/>
  <c r="BH1667" i="1" s="1"/>
  <c r="AW1661" i="1"/>
  <c r="AW1660" i="1" s="1"/>
  <c r="N1672" i="1"/>
  <c r="T1672" i="1" s="1"/>
  <c r="Z1672" i="1" s="1"/>
  <c r="AF1672" i="1" s="1"/>
  <c r="AJ1672" i="1" s="1"/>
  <c r="AP1672" i="1" s="1"/>
  <c r="AV1672" i="1" s="1"/>
  <c r="BF1672" i="1" s="1"/>
  <c r="BH1672" i="1" s="1"/>
  <c r="AC1682" i="1"/>
  <c r="AC1681" i="1" s="1"/>
  <c r="AC1680" i="1" s="1"/>
  <c r="BA544" i="1"/>
  <c r="BA539" i="1" s="1"/>
  <c r="BI1605" i="1"/>
  <c r="AG1605" i="1"/>
  <c r="H1615" i="1"/>
  <c r="H1614" i="1" s="1"/>
  <c r="N1614" i="1" s="1"/>
  <c r="T1614" i="1" s="1"/>
  <c r="Z1614" i="1" s="1"/>
  <c r="AF1614" i="1" s="1"/>
  <c r="AJ1614" i="1" s="1"/>
  <c r="AP1614" i="1" s="1"/>
  <c r="AV1614" i="1" s="1"/>
  <c r="BF1614" i="1" s="1"/>
  <c r="BH1614" i="1" s="1"/>
  <c r="P1619" i="1"/>
  <c r="P1618" i="1" s="1"/>
  <c r="P1613" i="1" s="1"/>
  <c r="AG1619" i="1"/>
  <c r="AG1618" i="1" s="1"/>
  <c r="AG1613" i="1" s="1"/>
  <c r="AL1619" i="1"/>
  <c r="AL1618" i="1" s="1"/>
  <c r="AL1613" i="1" s="1"/>
  <c r="BI1619" i="1"/>
  <c r="BI1618" i="1" s="1"/>
  <c r="AS1624" i="1"/>
  <c r="AG1630" i="1"/>
  <c r="AG1629" i="1" s="1"/>
  <c r="AG1624" i="1" s="1"/>
  <c r="AQ1630" i="1"/>
  <c r="AQ1629" i="1" s="1"/>
  <c r="AQ1624" i="1" s="1"/>
  <c r="AX1630" i="1"/>
  <c r="AX1629" i="1" s="1"/>
  <c r="M1640" i="1"/>
  <c r="S1640" i="1" s="1"/>
  <c r="Y1640" i="1" s="1"/>
  <c r="AE1640" i="1" s="1"/>
  <c r="AI1640" i="1" s="1"/>
  <c r="AO1640" i="1" s="1"/>
  <c r="AU1640" i="1" s="1"/>
  <c r="BC1640" i="1" s="1"/>
  <c r="BE1640" i="1" s="1"/>
  <c r="AQ1661" i="1"/>
  <c r="AQ1660" i="1" s="1"/>
  <c r="AS1661" i="1"/>
  <c r="AS1660" i="1" s="1"/>
  <c r="P1669" i="1"/>
  <c r="W1682" i="1"/>
  <c r="W1681" i="1" s="1"/>
  <c r="W1680" i="1" s="1"/>
  <c r="AL1682" i="1"/>
  <c r="AL1681" i="1" s="1"/>
  <c r="AL1680" i="1" s="1"/>
  <c r="BA286" i="1"/>
  <c r="BA276" i="1" s="1"/>
  <c r="BA330" i="1"/>
  <c r="BA1144" i="1"/>
  <c r="Z1622" i="1"/>
  <c r="AF1622" i="1" s="1"/>
  <c r="AJ1622" i="1" s="1"/>
  <c r="AP1622" i="1" s="1"/>
  <c r="AV1622" i="1" s="1"/>
  <c r="BF1622" i="1" s="1"/>
  <c r="BH1622" i="1" s="1"/>
  <c r="W1643" i="1"/>
  <c r="W1642" i="1" s="1"/>
  <c r="AQ1643" i="1"/>
  <c r="AQ1642" i="1" s="1"/>
  <c r="O1651" i="1"/>
  <c r="O1650" i="1" s="1"/>
  <c r="P1651" i="1"/>
  <c r="P1650" i="1" s="1"/>
  <c r="W1651" i="1"/>
  <c r="W1650" i="1" s="1"/>
  <c r="AQ1651" i="1"/>
  <c r="AQ1650" i="1" s="1"/>
  <c r="X1667" i="1"/>
  <c r="AD1667" i="1" s="1"/>
  <c r="AH1667" i="1" s="1"/>
  <c r="AN1667" i="1" s="1"/>
  <c r="AT1667" i="1" s="1"/>
  <c r="AZ1667" i="1" s="1"/>
  <c r="BB1667" i="1" s="1"/>
  <c r="V1669" i="1"/>
  <c r="AM1669" i="1"/>
  <c r="M1683" i="1"/>
  <c r="S1683" i="1" s="1"/>
  <c r="Y1683" i="1" s="1"/>
  <c r="AE1683" i="1" s="1"/>
  <c r="AI1683" i="1" s="1"/>
  <c r="AO1683" i="1" s="1"/>
  <c r="AU1683" i="1" s="1"/>
  <c r="BC1683" i="1" s="1"/>
  <c r="BE1683" i="1" s="1"/>
  <c r="BA34" i="1"/>
  <c r="BA46" i="1"/>
  <c r="BA325" i="1"/>
  <c r="BA455" i="1"/>
  <c r="BA473" i="1"/>
  <c r="BA486" i="1"/>
  <c r="BA762" i="1"/>
  <c r="BA837" i="1"/>
  <c r="BA836" i="1" s="1"/>
  <c r="BA835" i="1" s="1"/>
  <c r="BA882" i="1"/>
  <c r="BA946" i="1"/>
  <c r="BA1030" i="1"/>
  <c r="BA1108" i="1"/>
  <c r="BA1260" i="1"/>
  <c r="BA1256" i="1" s="1"/>
  <c r="BA1326" i="1"/>
  <c r="BA1325" i="1" s="1"/>
  <c r="BA1364" i="1"/>
  <c r="BA1373" i="1"/>
  <c r="BA1391" i="1"/>
  <c r="BA1390" i="1" s="1"/>
  <c r="BA1389" i="1" s="1"/>
  <c r="BA1416" i="1"/>
  <c r="BA1409" i="1" s="1"/>
  <c r="BA1450" i="1"/>
  <c r="BA1480" i="1"/>
  <c r="BD46" i="1"/>
  <c r="BA1035" i="1"/>
  <c r="BA1473" i="1"/>
  <c r="BA1498" i="1"/>
  <c r="BA51" i="1"/>
  <c r="BA151" i="1"/>
  <c r="BA172" i="1"/>
  <c r="BA214" i="1"/>
  <c r="BA210" i="1" s="1"/>
  <c r="BA224" i="1"/>
  <c r="BA339" i="1"/>
  <c r="BA338" i="1" s="1"/>
  <c r="BA366" i="1"/>
  <c r="BA361" i="1" s="1"/>
  <c r="BA391" i="1"/>
  <c r="BA384" i="1" s="1"/>
  <c r="BA478" i="1"/>
  <c r="BA616" i="1"/>
  <c r="BA701" i="1"/>
  <c r="BA726" i="1"/>
  <c r="BA775" i="1"/>
  <c r="BA774" i="1" s="1"/>
  <c r="BA787" i="1"/>
  <c r="BA786" i="1" s="1"/>
  <c r="BA895" i="1"/>
  <c r="BA972" i="1"/>
  <c r="BA971" i="1" s="1"/>
  <c r="BA1122" i="1"/>
  <c r="BA1121" i="1" s="1"/>
  <c r="BA1230" i="1"/>
  <c r="BA1265" i="1"/>
  <c r="BA1401" i="1"/>
  <c r="BA1400" i="1" s="1"/>
  <c r="BA1619" i="1"/>
  <c r="BA1618" i="1" s="1"/>
  <c r="BA1613" i="1" s="1"/>
  <c r="BA1630" i="1"/>
  <c r="BA1629" i="1" s="1"/>
  <c r="BA1624" i="1" s="1"/>
  <c r="BD214" i="1"/>
  <c r="BD313" i="1"/>
  <c r="BD312" i="1" s="1"/>
  <c r="BD325" i="1"/>
  <c r="BD324" i="1" s="1"/>
  <c r="BD437" i="1"/>
  <c r="BD506" i="1"/>
  <c r="BD517" i="1"/>
  <c r="BD528" i="1"/>
  <c r="BD680" i="1"/>
  <c r="BD701" i="1"/>
  <c r="BD726" i="1"/>
  <c r="BD1084" i="1"/>
  <c r="BD1077" i="1" s="1"/>
  <c r="BD1315" i="1"/>
  <c r="BD1314" i="1" s="1"/>
  <c r="BD1326" i="1"/>
  <c r="BD1325" i="1" s="1"/>
  <c r="BD1401" i="1"/>
  <c r="BD1400" i="1" s="1"/>
  <c r="BD1586" i="1"/>
  <c r="BD1619" i="1"/>
  <c r="BD1618" i="1" s="1"/>
  <c r="BD1613" i="1" s="1"/>
  <c r="BD1630" i="1"/>
  <c r="BD1629" i="1" s="1"/>
  <c r="BD1624" i="1" s="1"/>
  <c r="BD1651" i="1"/>
  <c r="BD1650" i="1" s="1"/>
  <c r="BD1661" i="1"/>
  <c r="BD1660" i="1" s="1"/>
  <c r="BG258" i="1"/>
  <c r="BG254" i="1" s="1"/>
  <c r="BG305" i="1"/>
  <c r="BG486" i="1"/>
  <c r="BG680" i="1"/>
  <c r="BG690" i="1"/>
  <c r="BG735" i="1"/>
  <c r="BG795" i="1"/>
  <c r="BG794" i="1" s="1"/>
  <c r="BG817" i="1"/>
  <c r="BG816" i="1" s="1"/>
  <c r="BG935" i="1"/>
  <c r="BG972" i="1"/>
  <c r="BG971" i="1" s="1"/>
  <c r="BG1416" i="1"/>
  <c r="BG1409" i="1" s="1"/>
  <c r="BG1450" i="1"/>
  <c r="BG1444" i="1" s="1"/>
  <c r="BG1480" i="1"/>
  <c r="BG1630" i="1"/>
  <c r="BG1629" i="1" s="1"/>
  <c r="BG1624" i="1" s="1"/>
  <c r="BG1643" i="1"/>
  <c r="BG1642" i="1" s="1"/>
  <c r="BD391" i="1"/>
  <c r="BD384" i="1" s="1"/>
  <c r="BD473" i="1"/>
  <c r="BD632" i="1"/>
  <c r="BD671" i="1"/>
  <c r="BD690" i="1"/>
  <c r="BD775" i="1"/>
  <c r="BD774" i="1" s="1"/>
  <c r="BD787" i="1"/>
  <c r="BD786" i="1" s="1"/>
  <c r="BD1045" i="1"/>
  <c r="BD1044" i="1" s="1"/>
  <c r="BD1378" i="1"/>
  <c r="BD1372" i="1" s="1"/>
  <c r="BD1416" i="1"/>
  <c r="BD1409" i="1" s="1"/>
  <c r="BD1465" i="1"/>
  <c r="BD1464" i="1" s="1"/>
  <c r="BG442" i="1"/>
  <c r="BG436" i="1" s="1"/>
  <c r="BG632" i="1"/>
  <c r="BG671" i="1"/>
  <c r="BG762" i="1"/>
  <c r="BG775" i="1"/>
  <c r="BG774" i="1" s="1"/>
  <c r="BG773" i="1" s="1"/>
  <c r="BG772" i="1" s="1"/>
  <c r="BG533" i="1"/>
  <c r="BG877" i="1"/>
  <c r="BG1248" i="1"/>
  <c r="BA1586" i="1"/>
  <c r="BA1651" i="1"/>
  <c r="BA1650" i="1" s="1"/>
  <c r="BA1671" i="1"/>
  <c r="BA1670" i="1" s="1"/>
  <c r="BA1669" i="1" s="1"/>
  <c r="BA1682" i="1"/>
  <c r="BA1681" i="1" s="1"/>
  <c r="BA1680" i="1" s="1"/>
  <c r="BD258" i="1"/>
  <c r="BD254" i="1" s="1"/>
  <c r="BD533" i="1"/>
  <c r="BD606" i="1"/>
  <c r="BD795" i="1"/>
  <c r="BD794" i="1" s="1"/>
  <c r="BD946" i="1"/>
  <c r="BD1209" i="1"/>
  <c r="BD1205" i="1" s="1"/>
  <c r="BD1473" i="1"/>
  <c r="BD1472" i="1" s="1"/>
  <c r="BD1605" i="1"/>
  <c r="BG151" i="1"/>
  <c r="BG286" i="1"/>
  <c r="BG276" i="1" s="1"/>
  <c r="BG313" i="1"/>
  <c r="BG312" i="1" s="1"/>
  <c r="BG325" i="1"/>
  <c r="BG606" i="1"/>
  <c r="BG1035" i="1"/>
  <c r="BG1401" i="1"/>
  <c r="BG1400" i="1" s="1"/>
  <c r="BG1651" i="1"/>
  <c r="BG1650" i="1" s="1"/>
  <c r="BD417" i="1"/>
  <c r="BD1434" i="1"/>
  <c r="BG96" i="1"/>
  <c r="BG95" i="1" s="1"/>
  <c r="BG347" i="1"/>
  <c r="BG346" i="1" s="1"/>
  <c r="BG552" i="1"/>
  <c r="BG551" i="1" s="1"/>
  <c r="BG808" i="1"/>
  <c r="BG1488" i="1"/>
  <c r="BG183" i="1"/>
  <c r="BG224" i="1"/>
  <c r="BG339" i="1"/>
  <c r="BG338" i="1" s="1"/>
  <c r="BG539" i="1"/>
  <c r="BG828" i="1"/>
  <c r="BG823" i="1" s="1"/>
  <c r="BG1214" i="1"/>
  <c r="BG1301" i="1"/>
  <c r="BG1300" i="1" s="1"/>
  <c r="BG1434" i="1"/>
  <c r="BG34" i="1"/>
  <c r="BG202" i="1"/>
  <c r="BG201" i="1" s="1"/>
  <c r="BG18" i="1"/>
  <c r="BD842" i="1"/>
  <c r="BG361" i="1"/>
  <c r="BG417" i="1"/>
  <c r="BI34" i="1"/>
  <c r="BD224" i="1"/>
  <c r="BD1265" i="1"/>
  <c r="BG842" i="1"/>
  <c r="BG835" i="1" s="1"/>
  <c r="BG1007" i="1"/>
  <c r="BI953" i="1"/>
  <c r="BI1285" i="1"/>
  <c r="BI1278" i="1" s="1"/>
  <c r="BD828" i="1"/>
  <c r="BD823" i="1" s="1"/>
  <c r="BG572" i="1"/>
  <c r="BG571" i="1" s="1"/>
  <c r="BG1122" i="1"/>
  <c r="BG1121" i="1" s="1"/>
  <c r="BG1144" i="1"/>
  <c r="BG1265" i="1"/>
  <c r="BD1007" i="1"/>
  <c r="BD347" i="1"/>
  <c r="BD346" i="1" s="1"/>
  <c r="BD552" i="1"/>
  <c r="BD551" i="1" s="1"/>
  <c r="BD572" i="1"/>
  <c r="BD571" i="1" s="1"/>
  <c r="BD544" i="1"/>
  <c r="BD539" i="1" s="1"/>
  <c r="BD808" i="1"/>
  <c r="BD1214" i="1"/>
  <c r="BD34" i="1"/>
  <c r="BD339" i="1"/>
  <c r="BD338" i="1" s="1"/>
  <c r="BD96" i="1"/>
  <c r="BD95" i="1" s="1"/>
  <c r="BD183" i="1"/>
  <c r="BD18" i="1"/>
  <c r="BD210" i="1"/>
  <c r="L54" i="1"/>
  <c r="R54" i="1" s="1"/>
  <c r="X54" i="1" s="1"/>
  <c r="AD54" i="1" s="1"/>
  <c r="AH54" i="1" s="1"/>
  <c r="AN54" i="1" s="1"/>
  <c r="AT54" i="1" s="1"/>
  <c r="AZ54" i="1" s="1"/>
  <c r="BB54" i="1" s="1"/>
  <c r="BD1144" i="1"/>
  <c r="BD1301" i="1"/>
  <c r="BD1300" i="1" s="1"/>
  <c r="I51" i="1"/>
  <c r="BD1122" i="1"/>
  <c r="BD1121" i="1" s="1"/>
  <c r="BD1488" i="1"/>
  <c r="J486" i="1"/>
  <c r="K51" i="1"/>
  <c r="BA18" i="1"/>
  <c r="BA183" i="1"/>
  <c r="BA96" i="1"/>
  <c r="BA95" i="1" s="1"/>
  <c r="BA347" i="1"/>
  <c r="BA346" i="1" s="1"/>
  <c r="BA417" i="1"/>
  <c r="L90" i="1"/>
  <c r="R90" i="1" s="1"/>
  <c r="X90" i="1" s="1"/>
  <c r="AD90" i="1" s="1"/>
  <c r="AH90" i="1" s="1"/>
  <c r="AN90" i="1" s="1"/>
  <c r="AT90" i="1" s="1"/>
  <c r="AZ90" i="1" s="1"/>
  <c r="BB90" i="1" s="1"/>
  <c r="N482" i="1"/>
  <c r="T482" i="1" s="1"/>
  <c r="Z482" i="1" s="1"/>
  <c r="AF482" i="1" s="1"/>
  <c r="AJ482" i="1" s="1"/>
  <c r="AP482" i="1" s="1"/>
  <c r="AV482" i="1" s="1"/>
  <c r="BF482" i="1" s="1"/>
  <c r="BH482" i="1" s="1"/>
  <c r="L489" i="1"/>
  <c r="R489" i="1" s="1"/>
  <c r="X489" i="1" s="1"/>
  <c r="AD489" i="1" s="1"/>
  <c r="AH489" i="1" s="1"/>
  <c r="AN489" i="1" s="1"/>
  <c r="AT489" i="1" s="1"/>
  <c r="AZ489" i="1" s="1"/>
  <c r="BB489" i="1" s="1"/>
  <c r="L652" i="1"/>
  <c r="R652" i="1" s="1"/>
  <c r="X652" i="1" s="1"/>
  <c r="AD652" i="1" s="1"/>
  <c r="AH652" i="1" s="1"/>
  <c r="AN652" i="1" s="1"/>
  <c r="AT652" i="1" s="1"/>
  <c r="AZ652" i="1" s="1"/>
  <c r="BB652" i="1" s="1"/>
  <c r="BA506" i="1"/>
  <c r="BA572" i="1"/>
  <c r="BA571" i="1" s="1"/>
  <c r="H51" i="1"/>
  <c r="M54" i="1"/>
  <c r="S54" i="1" s="1"/>
  <c r="Y54" i="1" s="1"/>
  <c r="AE54" i="1" s="1"/>
  <c r="AI54" i="1" s="1"/>
  <c r="AO54" i="1" s="1"/>
  <c r="AU54" i="1" s="1"/>
  <c r="BC54" i="1" s="1"/>
  <c r="BE54" i="1" s="1"/>
  <c r="BA552" i="1"/>
  <c r="BA551" i="1" s="1"/>
  <c r="BA657" i="1"/>
  <c r="BA1007" i="1"/>
  <c r="BA1488" i="1"/>
  <c r="J735" i="1"/>
  <c r="BA828" i="1"/>
  <c r="BA823" i="1" s="1"/>
  <c r="AX183" i="1"/>
  <c r="AR34" i="1"/>
  <c r="AY34" i="1"/>
  <c r="AX96" i="1"/>
  <c r="AX95" i="1" s="1"/>
  <c r="K34" i="1"/>
  <c r="N35" i="1"/>
  <c r="T35" i="1" s="1"/>
  <c r="Z35" i="1" s="1"/>
  <c r="AF35" i="1" s="1"/>
  <c r="AJ35" i="1" s="1"/>
  <c r="AP35" i="1" s="1"/>
  <c r="AV35" i="1" s="1"/>
  <c r="BF35" i="1" s="1"/>
  <c r="BH35" i="1" s="1"/>
  <c r="N38" i="1"/>
  <c r="T38" i="1" s="1"/>
  <c r="Z38" i="1" s="1"/>
  <c r="AF38" i="1" s="1"/>
  <c r="AJ38" i="1" s="1"/>
  <c r="AP38" i="1" s="1"/>
  <c r="AV38" i="1" s="1"/>
  <c r="BF38" i="1" s="1"/>
  <c r="BH38" i="1" s="1"/>
  <c r="N52" i="1"/>
  <c r="T52" i="1" s="1"/>
  <c r="Z52" i="1" s="1"/>
  <c r="AF52" i="1" s="1"/>
  <c r="AJ52" i="1" s="1"/>
  <c r="AP52" i="1" s="1"/>
  <c r="AV52" i="1" s="1"/>
  <c r="BF52" i="1" s="1"/>
  <c r="BH52" i="1" s="1"/>
  <c r="AW202" i="1"/>
  <c r="AW201" i="1" s="1"/>
  <c r="L206" i="1"/>
  <c r="R206" i="1" s="1"/>
  <c r="X206" i="1" s="1"/>
  <c r="AD206" i="1" s="1"/>
  <c r="AH206" i="1" s="1"/>
  <c r="AN206" i="1" s="1"/>
  <c r="AT206" i="1" s="1"/>
  <c r="AZ206" i="1" s="1"/>
  <c r="BB206" i="1" s="1"/>
  <c r="K224" i="1"/>
  <c r="AR224" i="1"/>
  <c r="U240" i="1"/>
  <c r="I240" i="1"/>
  <c r="N267" i="1"/>
  <c r="T267" i="1" s="1"/>
  <c r="Z267" i="1" s="1"/>
  <c r="AF267" i="1" s="1"/>
  <c r="AJ267" i="1" s="1"/>
  <c r="AP267" i="1" s="1"/>
  <c r="AV267" i="1" s="1"/>
  <c r="BF267" i="1" s="1"/>
  <c r="BH267" i="1" s="1"/>
  <c r="F305" i="1"/>
  <c r="L306" i="1"/>
  <c r="R306" i="1" s="1"/>
  <c r="X306" i="1" s="1"/>
  <c r="AD306" i="1" s="1"/>
  <c r="AH306" i="1" s="1"/>
  <c r="AN306" i="1" s="1"/>
  <c r="AT306" i="1" s="1"/>
  <c r="AZ306" i="1" s="1"/>
  <c r="BB306" i="1" s="1"/>
  <c r="M341" i="1"/>
  <c r="S341" i="1" s="1"/>
  <c r="Y341" i="1" s="1"/>
  <c r="AE341" i="1" s="1"/>
  <c r="AI341" i="1" s="1"/>
  <c r="AO341" i="1" s="1"/>
  <c r="AU341" i="1" s="1"/>
  <c r="BC341" i="1" s="1"/>
  <c r="J340" i="1"/>
  <c r="M340" i="1" s="1"/>
  <c r="S340" i="1" s="1"/>
  <c r="Y340" i="1" s="1"/>
  <c r="AE340" i="1" s="1"/>
  <c r="AI340" i="1" s="1"/>
  <c r="AO340" i="1" s="1"/>
  <c r="AU340" i="1" s="1"/>
  <c r="BC340" i="1" s="1"/>
  <c r="Q339" i="1"/>
  <c r="Q338" i="1" s="1"/>
  <c r="M386" i="1"/>
  <c r="S386" i="1" s="1"/>
  <c r="Y386" i="1" s="1"/>
  <c r="AE386" i="1" s="1"/>
  <c r="AI386" i="1" s="1"/>
  <c r="AO386" i="1" s="1"/>
  <c r="AU386" i="1" s="1"/>
  <c r="BC386" i="1" s="1"/>
  <c r="BE386" i="1" s="1"/>
  <c r="G385" i="1"/>
  <c r="M385" i="1" s="1"/>
  <c r="S385" i="1" s="1"/>
  <c r="Y385" i="1" s="1"/>
  <c r="AE385" i="1" s="1"/>
  <c r="AI385" i="1" s="1"/>
  <c r="AO385" i="1" s="1"/>
  <c r="AU385" i="1" s="1"/>
  <c r="BC385" i="1" s="1"/>
  <c r="BE385" i="1" s="1"/>
  <c r="BI417" i="1"/>
  <c r="M495" i="1"/>
  <c r="S495" i="1" s="1"/>
  <c r="Y495" i="1" s="1"/>
  <c r="AE495" i="1" s="1"/>
  <c r="AI495" i="1" s="1"/>
  <c r="AO495" i="1" s="1"/>
  <c r="AU495" i="1" s="1"/>
  <c r="BC495" i="1" s="1"/>
  <c r="BE495" i="1" s="1"/>
  <c r="G494" i="1"/>
  <c r="M494" i="1" s="1"/>
  <c r="S494" i="1" s="1"/>
  <c r="Y494" i="1" s="1"/>
  <c r="AE494" i="1" s="1"/>
  <c r="AI494" i="1" s="1"/>
  <c r="AO494" i="1" s="1"/>
  <c r="AU494" i="1" s="1"/>
  <c r="BC494" i="1" s="1"/>
  <c r="BE494" i="1" s="1"/>
  <c r="M579" i="1"/>
  <c r="S579" i="1" s="1"/>
  <c r="Y579" i="1" s="1"/>
  <c r="AE579" i="1" s="1"/>
  <c r="AI579" i="1" s="1"/>
  <c r="AO579" i="1" s="1"/>
  <c r="AU579" i="1" s="1"/>
  <c r="BC579" i="1" s="1"/>
  <c r="BE579" i="1" s="1"/>
  <c r="L583" i="1"/>
  <c r="R583" i="1" s="1"/>
  <c r="X583" i="1" s="1"/>
  <c r="AD583" i="1" s="1"/>
  <c r="AH583" i="1" s="1"/>
  <c r="AN583" i="1" s="1"/>
  <c r="AT583" i="1" s="1"/>
  <c r="AZ583" i="1" s="1"/>
  <c r="BB583" i="1" s="1"/>
  <c r="F582" i="1"/>
  <c r="L582" i="1" s="1"/>
  <c r="R582" i="1" s="1"/>
  <c r="X582" i="1" s="1"/>
  <c r="AD582" i="1" s="1"/>
  <c r="AH582" i="1" s="1"/>
  <c r="AN582" i="1" s="1"/>
  <c r="AT582" i="1" s="1"/>
  <c r="AZ582" i="1" s="1"/>
  <c r="BB582" i="1" s="1"/>
  <c r="I621" i="1"/>
  <c r="L621" i="1" s="1"/>
  <c r="R621" i="1" s="1"/>
  <c r="X621" i="1" s="1"/>
  <c r="AD621" i="1" s="1"/>
  <c r="AH621" i="1" s="1"/>
  <c r="AN621" i="1" s="1"/>
  <c r="AT621" i="1" s="1"/>
  <c r="AZ621" i="1" s="1"/>
  <c r="BB621" i="1" s="1"/>
  <c r="L622" i="1"/>
  <c r="R622" i="1" s="1"/>
  <c r="X622" i="1" s="1"/>
  <c r="AD622" i="1" s="1"/>
  <c r="AH622" i="1" s="1"/>
  <c r="AN622" i="1" s="1"/>
  <c r="AT622" i="1" s="1"/>
  <c r="AZ622" i="1" s="1"/>
  <c r="BB622" i="1" s="1"/>
  <c r="M738" i="1"/>
  <c r="S738" i="1" s="1"/>
  <c r="Y738" i="1" s="1"/>
  <c r="AE738" i="1" s="1"/>
  <c r="AI738" i="1" s="1"/>
  <c r="AO738" i="1" s="1"/>
  <c r="AU738" i="1" s="1"/>
  <c r="BC738" i="1" s="1"/>
  <c r="BE738" i="1" s="1"/>
  <c r="G735" i="1"/>
  <c r="N758" i="1"/>
  <c r="T758" i="1" s="1"/>
  <c r="Z758" i="1" s="1"/>
  <c r="AF758" i="1" s="1"/>
  <c r="AJ758" i="1" s="1"/>
  <c r="AP758" i="1" s="1"/>
  <c r="AV758" i="1" s="1"/>
  <c r="BF758" i="1" s="1"/>
  <c r="BH758" i="1" s="1"/>
  <c r="H757" i="1"/>
  <c r="L975" i="1"/>
  <c r="R975" i="1" s="1"/>
  <c r="X975" i="1" s="1"/>
  <c r="AD975" i="1" s="1"/>
  <c r="AH975" i="1" s="1"/>
  <c r="AN975" i="1" s="1"/>
  <c r="AT975" i="1" s="1"/>
  <c r="AZ975" i="1" s="1"/>
  <c r="BB975" i="1" s="1"/>
  <c r="F972" i="1"/>
  <c r="AZ1286" i="1"/>
  <c r="BB1286" i="1" s="1"/>
  <c r="AW1285" i="1"/>
  <c r="AW1278" i="1" s="1"/>
  <c r="F1542" i="1"/>
  <c r="L1542" i="1" s="1"/>
  <c r="R1542" i="1" s="1"/>
  <c r="X1542" i="1" s="1"/>
  <c r="AD1542" i="1" s="1"/>
  <c r="AH1542" i="1" s="1"/>
  <c r="AN1542" i="1" s="1"/>
  <c r="AT1542" i="1" s="1"/>
  <c r="AZ1542" i="1" s="1"/>
  <c r="BB1542" i="1" s="1"/>
  <c r="L1543" i="1"/>
  <c r="R1543" i="1" s="1"/>
  <c r="X1543" i="1" s="1"/>
  <c r="AD1543" i="1" s="1"/>
  <c r="AH1543" i="1" s="1"/>
  <c r="AN1543" i="1" s="1"/>
  <c r="AT1543" i="1" s="1"/>
  <c r="AZ1543" i="1" s="1"/>
  <c r="BB1543" i="1" s="1"/>
  <c r="K18" i="1"/>
  <c r="BI18" i="1"/>
  <c r="N32" i="1"/>
  <c r="T32" i="1" s="1"/>
  <c r="Z32" i="1" s="1"/>
  <c r="AF32" i="1" s="1"/>
  <c r="AJ32" i="1" s="1"/>
  <c r="AP32" i="1" s="1"/>
  <c r="AV32" i="1" s="1"/>
  <c r="BF32" i="1" s="1"/>
  <c r="BH32" i="1" s="1"/>
  <c r="M36" i="1"/>
  <c r="S36" i="1" s="1"/>
  <c r="Y36" i="1" s="1"/>
  <c r="AE36" i="1" s="1"/>
  <c r="AI36" i="1" s="1"/>
  <c r="AO36" i="1" s="1"/>
  <c r="AU36" i="1" s="1"/>
  <c r="BC36" i="1" s="1"/>
  <c r="BE36" i="1" s="1"/>
  <c r="V51" i="1"/>
  <c r="AM51" i="1"/>
  <c r="AM45" i="1" s="1"/>
  <c r="AM44" i="1" s="1"/>
  <c r="L72" i="1"/>
  <c r="R72" i="1" s="1"/>
  <c r="X72" i="1" s="1"/>
  <c r="AD72" i="1" s="1"/>
  <c r="AH72" i="1" s="1"/>
  <c r="AN72" i="1" s="1"/>
  <c r="AT72" i="1" s="1"/>
  <c r="AZ72" i="1" s="1"/>
  <c r="BB72" i="1" s="1"/>
  <c r="K89" i="1"/>
  <c r="N89" i="1" s="1"/>
  <c r="T89" i="1" s="1"/>
  <c r="Z89" i="1" s="1"/>
  <c r="AF89" i="1" s="1"/>
  <c r="AJ89" i="1" s="1"/>
  <c r="AP89" i="1" s="1"/>
  <c r="AV89" i="1" s="1"/>
  <c r="BF89" i="1" s="1"/>
  <c r="BH89" i="1" s="1"/>
  <c r="M90" i="1"/>
  <c r="S90" i="1" s="1"/>
  <c r="Y90" i="1" s="1"/>
  <c r="AE90" i="1" s="1"/>
  <c r="AI90" i="1" s="1"/>
  <c r="AO90" i="1" s="1"/>
  <c r="AU90" i="1" s="1"/>
  <c r="BC90" i="1" s="1"/>
  <c r="BE90" i="1" s="1"/>
  <c r="AL96" i="1"/>
  <c r="AL95" i="1" s="1"/>
  <c r="N104" i="1"/>
  <c r="T104" i="1" s="1"/>
  <c r="Z104" i="1" s="1"/>
  <c r="AF104" i="1" s="1"/>
  <c r="AJ104" i="1" s="1"/>
  <c r="AP104" i="1" s="1"/>
  <c r="AV104" i="1" s="1"/>
  <c r="BF104" i="1" s="1"/>
  <c r="BH104" i="1" s="1"/>
  <c r="I109" i="1"/>
  <c r="L109" i="1" s="1"/>
  <c r="R109" i="1" s="1"/>
  <c r="X109" i="1" s="1"/>
  <c r="AD109" i="1" s="1"/>
  <c r="AH109" i="1" s="1"/>
  <c r="AN109" i="1" s="1"/>
  <c r="AT109" i="1" s="1"/>
  <c r="AZ109" i="1" s="1"/>
  <c r="BB109" i="1" s="1"/>
  <c r="N116" i="1"/>
  <c r="T116" i="1" s="1"/>
  <c r="Z116" i="1" s="1"/>
  <c r="AF116" i="1" s="1"/>
  <c r="AJ116" i="1" s="1"/>
  <c r="AP116" i="1" s="1"/>
  <c r="AV116" i="1" s="1"/>
  <c r="BF116" i="1" s="1"/>
  <c r="BH116" i="1" s="1"/>
  <c r="M122" i="1"/>
  <c r="S122" i="1" s="1"/>
  <c r="Y122" i="1" s="1"/>
  <c r="AE122" i="1" s="1"/>
  <c r="AI122" i="1" s="1"/>
  <c r="AO122" i="1" s="1"/>
  <c r="AU122" i="1" s="1"/>
  <c r="BC122" i="1" s="1"/>
  <c r="BE122" i="1" s="1"/>
  <c r="I124" i="1"/>
  <c r="L124" i="1" s="1"/>
  <c r="R124" i="1" s="1"/>
  <c r="X124" i="1" s="1"/>
  <c r="AD124" i="1" s="1"/>
  <c r="AH124" i="1" s="1"/>
  <c r="AN124" i="1" s="1"/>
  <c r="AT124" i="1" s="1"/>
  <c r="AZ124" i="1" s="1"/>
  <c r="BB124" i="1" s="1"/>
  <c r="AL151" i="1"/>
  <c r="AS151" i="1"/>
  <c r="U164" i="1"/>
  <c r="G195" i="1"/>
  <c r="M215" i="1"/>
  <c r="S215" i="1" s="1"/>
  <c r="Y215" i="1" s="1"/>
  <c r="AE215" i="1" s="1"/>
  <c r="AI215" i="1" s="1"/>
  <c r="AO215" i="1" s="1"/>
  <c r="AU215" i="1" s="1"/>
  <c r="BC215" i="1" s="1"/>
  <c r="BE215" i="1" s="1"/>
  <c r="AA214" i="1"/>
  <c r="AA210" i="1" s="1"/>
  <c r="AR214" i="1"/>
  <c r="AR210" i="1" s="1"/>
  <c r="AY214" i="1"/>
  <c r="AY210" i="1" s="1"/>
  <c r="N217" i="1"/>
  <c r="T217" i="1" s="1"/>
  <c r="Z217" i="1" s="1"/>
  <c r="AF217" i="1" s="1"/>
  <c r="AJ217" i="1" s="1"/>
  <c r="AP217" i="1" s="1"/>
  <c r="AV217" i="1" s="1"/>
  <c r="BF217" i="1" s="1"/>
  <c r="BH217" i="1" s="1"/>
  <c r="N222" i="1"/>
  <c r="T222" i="1" s="1"/>
  <c r="Z222" i="1" s="1"/>
  <c r="AF222" i="1" s="1"/>
  <c r="AJ222" i="1" s="1"/>
  <c r="AP222" i="1" s="1"/>
  <c r="AV222" i="1" s="1"/>
  <c r="BF222" i="1" s="1"/>
  <c r="BH222" i="1" s="1"/>
  <c r="AB224" i="1"/>
  <c r="N226" i="1"/>
  <c r="T226" i="1" s="1"/>
  <c r="Z226" i="1" s="1"/>
  <c r="AF226" i="1" s="1"/>
  <c r="AJ226" i="1" s="1"/>
  <c r="AP226" i="1" s="1"/>
  <c r="AV226" i="1" s="1"/>
  <c r="BF226" i="1" s="1"/>
  <c r="BH226" i="1" s="1"/>
  <c r="AL224" i="1"/>
  <c r="L251" i="1"/>
  <c r="R251" i="1" s="1"/>
  <c r="X251" i="1" s="1"/>
  <c r="AD251" i="1" s="1"/>
  <c r="AH251" i="1" s="1"/>
  <c r="AN251" i="1" s="1"/>
  <c r="AT251" i="1" s="1"/>
  <c r="AZ251" i="1" s="1"/>
  <c r="BB251" i="1" s="1"/>
  <c r="N287" i="1"/>
  <c r="T287" i="1" s="1"/>
  <c r="Z287" i="1" s="1"/>
  <c r="AF287" i="1" s="1"/>
  <c r="AJ287" i="1" s="1"/>
  <c r="AP287" i="1" s="1"/>
  <c r="AV287" i="1" s="1"/>
  <c r="BF287" i="1" s="1"/>
  <c r="BH287" i="1" s="1"/>
  <c r="N301" i="1"/>
  <c r="T301" i="1" s="1"/>
  <c r="Z301" i="1" s="1"/>
  <c r="AF301" i="1" s="1"/>
  <c r="AJ301" i="1" s="1"/>
  <c r="AP301" i="1" s="1"/>
  <c r="AV301" i="1" s="1"/>
  <c r="BF301" i="1" s="1"/>
  <c r="BH301" i="1" s="1"/>
  <c r="AS300" i="1"/>
  <c r="M306" i="1"/>
  <c r="S306" i="1" s="1"/>
  <c r="Y306" i="1" s="1"/>
  <c r="AE306" i="1" s="1"/>
  <c r="AI306" i="1" s="1"/>
  <c r="AO306" i="1" s="1"/>
  <c r="AU306" i="1" s="1"/>
  <c r="BC306" i="1" s="1"/>
  <c r="BE306" i="1" s="1"/>
  <c r="G318" i="1"/>
  <c r="M318" i="1" s="1"/>
  <c r="S318" i="1" s="1"/>
  <c r="Y318" i="1" s="1"/>
  <c r="AE318" i="1" s="1"/>
  <c r="AI318" i="1" s="1"/>
  <c r="AO318" i="1" s="1"/>
  <c r="AU318" i="1" s="1"/>
  <c r="BC318" i="1" s="1"/>
  <c r="BE318" i="1" s="1"/>
  <c r="M319" i="1"/>
  <c r="S319" i="1" s="1"/>
  <c r="Y319" i="1" s="1"/>
  <c r="AE319" i="1" s="1"/>
  <c r="AI319" i="1" s="1"/>
  <c r="AO319" i="1" s="1"/>
  <c r="AU319" i="1" s="1"/>
  <c r="BC319" i="1" s="1"/>
  <c r="BE319" i="1" s="1"/>
  <c r="L326" i="1"/>
  <c r="R326" i="1" s="1"/>
  <c r="X326" i="1" s="1"/>
  <c r="AD326" i="1" s="1"/>
  <c r="AH326" i="1" s="1"/>
  <c r="AN326" i="1" s="1"/>
  <c r="AT326" i="1" s="1"/>
  <c r="AZ326" i="1" s="1"/>
  <c r="BB326" i="1" s="1"/>
  <c r="F325" i="1"/>
  <c r="L325" i="1" s="1"/>
  <c r="Q348" i="1"/>
  <c r="T348" i="1" s="1"/>
  <c r="Z348" i="1" s="1"/>
  <c r="AF348" i="1" s="1"/>
  <c r="AJ348" i="1" s="1"/>
  <c r="AP348" i="1" s="1"/>
  <c r="AV348" i="1" s="1"/>
  <c r="BF348" i="1" s="1"/>
  <c r="BH348" i="1" s="1"/>
  <c r="T372" i="1"/>
  <c r="Z372" i="1" s="1"/>
  <c r="AF372" i="1" s="1"/>
  <c r="AJ372" i="1" s="1"/>
  <c r="AP372" i="1" s="1"/>
  <c r="AV372" i="1" s="1"/>
  <c r="BF372" i="1" s="1"/>
  <c r="BH372" i="1" s="1"/>
  <c r="N386" i="1"/>
  <c r="T386" i="1" s="1"/>
  <c r="Z386" i="1" s="1"/>
  <c r="AF386" i="1" s="1"/>
  <c r="AJ386" i="1" s="1"/>
  <c r="AP386" i="1" s="1"/>
  <c r="AV386" i="1" s="1"/>
  <c r="BF386" i="1" s="1"/>
  <c r="BH386" i="1" s="1"/>
  <c r="M412" i="1"/>
  <c r="S412" i="1" s="1"/>
  <c r="Y412" i="1" s="1"/>
  <c r="AE412" i="1" s="1"/>
  <c r="AI412" i="1" s="1"/>
  <c r="AO412" i="1" s="1"/>
  <c r="AU412" i="1" s="1"/>
  <c r="BC412" i="1" s="1"/>
  <c r="BE412" i="1" s="1"/>
  <c r="N443" i="1"/>
  <c r="T443" i="1" s="1"/>
  <c r="Z443" i="1" s="1"/>
  <c r="AF443" i="1" s="1"/>
  <c r="AJ443" i="1" s="1"/>
  <c r="AP443" i="1" s="1"/>
  <c r="AV443" i="1" s="1"/>
  <c r="BF443" i="1" s="1"/>
  <c r="BH443" i="1" s="1"/>
  <c r="AM472" i="1"/>
  <c r="M487" i="1"/>
  <c r="S487" i="1" s="1"/>
  <c r="Y487" i="1" s="1"/>
  <c r="AE487" i="1" s="1"/>
  <c r="AI487" i="1" s="1"/>
  <c r="AO487" i="1" s="1"/>
  <c r="AU487" i="1" s="1"/>
  <c r="BC487" i="1" s="1"/>
  <c r="BE487" i="1" s="1"/>
  <c r="G486" i="1"/>
  <c r="N495" i="1"/>
  <c r="T495" i="1" s="1"/>
  <c r="Z495" i="1" s="1"/>
  <c r="AF495" i="1" s="1"/>
  <c r="AJ495" i="1" s="1"/>
  <c r="AP495" i="1" s="1"/>
  <c r="AV495" i="1" s="1"/>
  <c r="BF495" i="1" s="1"/>
  <c r="BH495" i="1" s="1"/>
  <c r="N498" i="1"/>
  <c r="T498" i="1" s="1"/>
  <c r="Z498" i="1" s="1"/>
  <c r="AF498" i="1" s="1"/>
  <c r="AJ498" i="1" s="1"/>
  <c r="AP498" i="1" s="1"/>
  <c r="AV498" i="1" s="1"/>
  <c r="BF498" i="1" s="1"/>
  <c r="L501" i="1"/>
  <c r="R501" i="1" s="1"/>
  <c r="X501" i="1" s="1"/>
  <c r="AD501" i="1" s="1"/>
  <c r="AH501" i="1" s="1"/>
  <c r="AN501" i="1" s="1"/>
  <c r="AT501" i="1" s="1"/>
  <c r="AZ501" i="1" s="1"/>
  <c r="BB501" i="1" s="1"/>
  <c r="F500" i="1"/>
  <c r="L500" i="1" s="1"/>
  <c r="R500" i="1" s="1"/>
  <c r="X500" i="1" s="1"/>
  <c r="AD500" i="1" s="1"/>
  <c r="AH500" i="1" s="1"/>
  <c r="AN500" i="1" s="1"/>
  <c r="AT500" i="1" s="1"/>
  <c r="AZ500" i="1" s="1"/>
  <c r="BB500" i="1" s="1"/>
  <c r="I506" i="1"/>
  <c r="L525" i="1"/>
  <c r="R525" i="1" s="1"/>
  <c r="X525" i="1" s="1"/>
  <c r="AD525" i="1" s="1"/>
  <c r="AH525" i="1" s="1"/>
  <c r="AN525" i="1" s="1"/>
  <c r="AT525" i="1" s="1"/>
  <c r="AZ525" i="1" s="1"/>
  <c r="BB525" i="1" s="1"/>
  <c r="M534" i="1"/>
  <c r="S534" i="1" s="1"/>
  <c r="Y534" i="1" s="1"/>
  <c r="AE534" i="1" s="1"/>
  <c r="AI534" i="1" s="1"/>
  <c r="AO534" i="1" s="1"/>
  <c r="AU534" i="1" s="1"/>
  <c r="BC534" i="1" s="1"/>
  <c r="BE534" i="1" s="1"/>
  <c r="G533" i="1"/>
  <c r="AR552" i="1"/>
  <c r="AR551" i="1" s="1"/>
  <c r="N569" i="1"/>
  <c r="T569" i="1" s="1"/>
  <c r="Z569" i="1" s="1"/>
  <c r="AF569" i="1" s="1"/>
  <c r="AJ569" i="1" s="1"/>
  <c r="AP569" i="1" s="1"/>
  <c r="AV569" i="1" s="1"/>
  <c r="BF569" i="1" s="1"/>
  <c r="BH569" i="1" s="1"/>
  <c r="M569" i="1"/>
  <c r="S569" i="1" s="1"/>
  <c r="Y569" i="1" s="1"/>
  <c r="AE569" i="1" s="1"/>
  <c r="AI569" i="1" s="1"/>
  <c r="AO569" i="1" s="1"/>
  <c r="AU569" i="1" s="1"/>
  <c r="BC569" i="1" s="1"/>
  <c r="BE569" i="1" s="1"/>
  <c r="AC552" i="1"/>
  <c r="AC551" i="1" s="1"/>
  <c r="AW552" i="1"/>
  <c r="AW551" i="1" s="1"/>
  <c r="AG589" i="1"/>
  <c r="L598" i="1"/>
  <c r="R598" i="1" s="1"/>
  <c r="X598" i="1" s="1"/>
  <c r="AD598" i="1" s="1"/>
  <c r="AH598" i="1" s="1"/>
  <c r="AN598" i="1" s="1"/>
  <c r="AT598" i="1" s="1"/>
  <c r="AZ598" i="1" s="1"/>
  <c r="BB598" i="1" s="1"/>
  <c r="M607" i="1"/>
  <c r="S607" i="1" s="1"/>
  <c r="Y607" i="1" s="1"/>
  <c r="AE607" i="1" s="1"/>
  <c r="AI607" i="1" s="1"/>
  <c r="AO607" i="1" s="1"/>
  <c r="AU607" i="1" s="1"/>
  <c r="BC607" i="1" s="1"/>
  <c r="BE607" i="1" s="1"/>
  <c r="G606" i="1"/>
  <c r="N635" i="1"/>
  <c r="T635" i="1" s="1"/>
  <c r="Z635" i="1" s="1"/>
  <c r="AF635" i="1" s="1"/>
  <c r="AJ635" i="1" s="1"/>
  <c r="AP635" i="1" s="1"/>
  <c r="AV635" i="1" s="1"/>
  <c r="BF635" i="1" s="1"/>
  <c r="BH635" i="1" s="1"/>
  <c r="H632" i="1"/>
  <c r="M662" i="1"/>
  <c r="S662" i="1" s="1"/>
  <c r="Y662" i="1" s="1"/>
  <c r="AE662" i="1" s="1"/>
  <c r="AI662" i="1" s="1"/>
  <c r="AO662" i="1" s="1"/>
  <c r="AU662" i="1" s="1"/>
  <c r="BC662" i="1" s="1"/>
  <c r="BE662" i="1" s="1"/>
  <c r="G657" i="1"/>
  <c r="L710" i="1"/>
  <c r="R710" i="1" s="1"/>
  <c r="X710" i="1" s="1"/>
  <c r="AD710" i="1" s="1"/>
  <c r="AH710" i="1" s="1"/>
  <c r="AN710" i="1" s="1"/>
  <c r="AT710" i="1" s="1"/>
  <c r="AZ710" i="1" s="1"/>
  <c r="BB710" i="1" s="1"/>
  <c r="F709" i="1"/>
  <c r="M776" i="1"/>
  <c r="S776" i="1" s="1"/>
  <c r="Y776" i="1" s="1"/>
  <c r="AE776" i="1" s="1"/>
  <c r="AI776" i="1" s="1"/>
  <c r="AO776" i="1" s="1"/>
  <c r="AU776" i="1" s="1"/>
  <c r="BC776" i="1" s="1"/>
  <c r="BE776" i="1" s="1"/>
  <c r="G775" i="1"/>
  <c r="I817" i="1"/>
  <c r="AB882" i="1"/>
  <c r="O1084" i="1"/>
  <c r="O1077" i="1" s="1"/>
  <c r="AC1084" i="1"/>
  <c r="F1279" i="1"/>
  <c r="L1279" i="1" s="1"/>
  <c r="R1279" i="1" s="1"/>
  <c r="X1279" i="1" s="1"/>
  <c r="AD1279" i="1" s="1"/>
  <c r="AH1279" i="1" s="1"/>
  <c r="AN1279" i="1" s="1"/>
  <c r="AT1279" i="1" s="1"/>
  <c r="AZ1279" i="1" s="1"/>
  <c r="BB1279" i="1" s="1"/>
  <c r="L1280" i="1"/>
  <c r="R1280" i="1" s="1"/>
  <c r="X1280" i="1" s="1"/>
  <c r="AD1280" i="1" s="1"/>
  <c r="AH1280" i="1" s="1"/>
  <c r="AN1280" i="1" s="1"/>
  <c r="AT1280" i="1" s="1"/>
  <c r="AZ1280" i="1" s="1"/>
  <c r="BB1280" i="1" s="1"/>
  <c r="J1278" i="1"/>
  <c r="AR1278" i="1"/>
  <c r="M1334" i="1"/>
  <c r="S1334" i="1" s="1"/>
  <c r="Y1334" i="1" s="1"/>
  <c r="AE1334" i="1" s="1"/>
  <c r="AI1334" i="1" s="1"/>
  <c r="AO1334" i="1" s="1"/>
  <c r="AU1334" i="1" s="1"/>
  <c r="BC1334" i="1" s="1"/>
  <c r="BE1334" i="1" s="1"/>
  <c r="N1493" i="1"/>
  <c r="T1493" i="1" s="1"/>
  <c r="Z1493" i="1" s="1"/>
  <c r="AF1493" i="1" s="1"/>
  <c r="AJ1493" i="1" s="1"/>
  <c r="AP1493" i="1" s="1"/>
  <c r="AV1493" i="1" s="1"/>
  <c r="BF1493" i="1" s="1"/>
  <c r="BH1493" i="1" s="1"/>
  <c r="AL18" i="1"/>
  <c r="M20" i="1"/>
  <c r="S20" i="1" s="1"/>
  <c r="Y20" i="1" s="1"/>
  <c r="AE20" i="1" s="1"/>
  <c r="AI20" i="1" s="1"/>
  <c r="AO20" i="1" s="1"/>
  <c r="AU20" i="1" s="1"/>
  <c r="BC20" i="1" s="1"/>
  <c r="BE20" i="1" s="1"/>
  <c r="AB18" i="1"/>
  <c r="AW18" i="1"/>
  <c r="N23" i="1"/>
  <c r="T23" i="1" s="1"/>
  <c r="Z23" i="1" s="1"/>
  <c r="AF23" i="1" s="1"/>
  <c r="AJ23" i="1" s="1"/>
  <c r="AP23" i="1" s="1"/>
  <c r="AV23" i="1" s="1"/>
  <c r="BF23" i="1" s="1"/>
  <c r="BH23" i="1" s="1"/>
  <c r="O18" i="1"/>
  <c r="AM18" i="1"/>
  <c r="N26" i="1"/>
  <c r="T26" i="1" s="1"/>
  <c r="Z26" i="1" s="1"/>
  <c r="AF26" i="1" s="1"/>
  <c r="AJ26" i="1" s="1"/>
  <c r="AP26" i="1" s="1"/>
  <c r="AV26" i="1" s="1"/>
  <c r="BF26" i="1" s="1"/>
  <c r="BH26" i="1" s="1"/>
  <c r="M29" i="1"/>
  <c r="S29" i="1" s="1"/>
  <c r="Y29" i="1" s="1"/>
  <c r="AE29" i="1" s="1"/>
  <c r="AI29" i="1" s="1"/>
  <c r="AO29" i="1" s="1"/>
  <c r="AU29" i="1" s="1"/>
  <c r="BC29" i="1" s="1"/>
  <c r="BE29" i="1" s="1"/>
  <c r="G31" i="1"/>
  <c r="M31" i="1" s="1"/>
  <c r="S31" i="1" s="1"/>
  <c r="Y31" i="1" s="1"/>
  <c r="AE31" i="1" s="1"/>
  <c r="AI31" i="1" s="1"/>
  <c r="AO31" i="1" s="1"/>
  <c r="AU31" i="1" s="1"/>
  <c r="BC31" i="1" s="1"/>
  <c r="BE31" i="1" s="1"/>
  <c r="AK46" i="1"/>
  <c r="L52" i="1"/>
  <c r="R52" i="1" s="1"/>
  <c r="X52" i="1" s="1"/>
  <c r="AD52" i="1" s="1"/>
  <c r="AH52" i="1" s="1"/>
  <c r="AN52" i="1" s="1"/>
  <c r="AT52" i="1" s="1"/>
  <c r="AZ52" i="1" s="1"/>
  <c r="BB52" i="1" s="1"/>
  <c r="J51" i="1"/>
  <c r="W51" i="1"/>
  <c r="W45" i="1" s="1"/>
  <c r="W44" i="1" s="1"/>
  <c r="AQ51" i="1"/>
  <c r="AQ45" i="1" s="1"/>
  <c r="AQ44" i="1" s="1"/>
  <c r="AX51" i="1"/>
  <c r="AX45" i="1" s="1"/>
  <c r="AX44" i="1" s="1"/>
  <c r="M60" i="1"/>
  <c r="S60" i="1" s="1"/>
  <c r="Y60" i="1" s="1"/>
  <c r="AE60" i="1" s="1"/>
  <c r="AI60" i="1" s="1"/>
  <c r="AO60" i="1" s="1"/>
  <c r="AU60" i="1" s="1"/>
  <c r="BC60" i="1" s="1"/>
  <c r="BE60" i="1" s="1"/>
  <c r="J62" i="1"/>
  <c r="M62" i="1" s="1"/>
  <c r="S62" i="1" s="1"/>
  <c r="Y62" i="1" s="1"/>
  <c r="AE62" i="1" s="1"/>
  <c r="AI62" i="1" s="1"/>
  <c r="AO62" i="1" s="1"/>
  <c r="AU62" i="1" s="1"/>
  <c r="BC62" i="1" s="1"/>
  <c r="BE62" i="1" s="1"/>
  <c r="N63" i="1"/>
  <c r="T63" i="1" s="1"/>
  <c r="Z63" i="1" s="1"/>
  <c r="AF63" i="1" s="1"/>
  <c r="AJ63" i="1" s="1"/>
  <c r="AP63" i="1" s="1"/>
  <c r="AV63" i="1" s="1"/>
  <c r="BF63" i="1" s="1"/>
  <c r="BH63" i="1" s="1"/>
  <c r="G65" i="1"/>
  <c r="M65" i="1" s="1"/>
  <c r="S65" i="1" s="1"/>
  <c r="Y65" i="1" s="1"/>
  <c r="AE65" i="1" s="1"/>
  <c r="AI65" i="1" s="1"/>
  <c r="AO65" i="1" s="1"/>
  <c r="AU65" i="1" s="1"/>
  <c r="BC65" i="1" s="1"/>
  <c r="BE65" i="1" s="1"/>
  <c r="M69" i="1"/>
  <c r="S69" i="1" s="1"/>
  <c r="Y69" i="1" s="1"/>
  <c r="AE69" i="1" s="1"/>
  <c r="AI69" i="1" s="1"/>
  <c r="AO69" i="1" s="1"/>
  <c r="AU69" i="1" s="1"/>
  <c r="BC69" i="1" s="1"/>
  <c r="BE69" i="1" s="1"/>
  <c r="N72" i="1"/>
  <c r="T72" i="1" s="1"/>
  <c r="Z72" i="1" s="1"/>
  <c r="AF72" i="1" s="1"/>
  <c r="AJ72" i="1" s="1"/>
  <c r="AP72" i="1" s="1"/>
  <c r="AV72" i="1" s="1"/>
  <c r="BF72" i="1" s="1"/>
  <c r="BH72" i="1" s="1"/>
  <c r="L75" i="1"/>
  <c r="R75" i="1" s="1"/>
  <c r="X75" i="1" s="1"/>
  <c r="AD75" i="1" s="1"/>
  <c r="AH75" i="1" s="1"/>
  <c r="AN75" i="1" s="1"/>
  <c r="AT75" i="1" s="1"/>
  <c r="AZ75" i="1" s="1"/>
  <c r="BB75" i="1" s="1"/>
  <c r="G77" i="1"/>
  <c r="M77" i="1" s="1"/>
  <c r="S77" i="1" s="1"/>
  <c r="Y77" i="1" s="1"/>
  <c r="AE77" i="1" s="1"/>
  <c r="AI77" i="1" s="1"/>
  <c r="AO77" i="1" s="1"/>
  <c r="AU77" i="1" s="1"/>
  <c r="BC77" i="1" s="1"/>
  <c r="BE77" i="1" s="1"/>
  <c r="M81" i="1"/>
  <c r="S81" i="1" s="1"/>
  <c r="Y81" i="1" s="1"/>
  <c r="AE81" i="1" s="1"/>
  <c r="AI81" i="1" s="1"/>
  <c r="AO81" i="1" s="1"/>
  <c r="AU81" i="1" s="1"/>
  <c r="BC81" i="1" s="1"/>
  <c r="BE81" i="1" s="1"/>
  <c r="L87" i="1"/>
  <c r="R87" i="1" s="1"/>
  <c r="X87" i="1" s="1"/>
  <c r="AD87" i="1" s="1"/>
  <c r="AH87" i="1" s="1"/>
  <c r="AN87" i="1" s="1"/>
  <c r="AT87" i="1" s="1"/>
  <c r="AZ87" i="1" s="1"/>
  <c r="BB87" i="1" s="1"/>
  <c r="M98" i="1"/>
  <c r="S98" i="1" s="1"/>
  <c r="Y98" i="1" s="1"/>
  <c r="AE98" i="1" s="1"/>
  <c r="AI98" i="1" s="1"/>
  <c r="AO98" i="1" s="1"/>
  <c r="AU98" i="1" s="1"/>
  <c r="BC98" i="1" s="1"/>
  <c r="BE98" i="1" s="1"/>
  <c r="AB96" i="1"/>
  <c r="AB95" i="1" s="1"/>
  <c r="I100" i="1"/>
  <c r="L100" i="1" s="1"/>
  <c r="R100" i="1" s="1"/>
  <c r="X100" i="1" s="1"/>
  <c r="AD100" i="1" s="1"/>
  <c r="AH100" i="1" s="1"/>
  <c r="AN100" i="1" s="1"/>
  <c r="AT100" i="1" s="1"/>
  <c r="AZ100" i="1" s="1"/>
  <c r="BB100" i="1" s="1"/>
  <c r="G103" i="1"/>
  <c r="M103" i="1" s="1"/>
  <c r="S103" i="1" s="1"/>
  <c r="Y103" i="1" s="1"/>
  <c r="AE103" i="1" s="1"/>
  <c r="AI103" i="1" s="1"/>
  <c r="AO103" i="1" s="1"/>
  <c r="AU103" i="1" s="1"/>
  <c r="BC103" i="1" s="1"/>
  <c r="BE103" i="1" s="1"/>
  <c r="N107" i="1"/>
  <c r="T107" i="1" s="1"/>
  <c r="Z107" i="1" s="1"/>
  <c r="AF107" i="1" s="1"/>
  <c r="AJ107" i="1" s="1"/>
  <c r="AP107" i="1" s="1"/>
  <c r="AV107" i="1" s="1"/>
  <c r="BF107" i="1" s="1"/>
  <c r="BH107" i="1" s="1"/>
  <c r="M110" i="1"/>
  <c r="S110" i="1" s="1"/>
  <c r="Y110" i="1" s="1"/>
  <c r="AE110" i="1" s="1"/>
  <c r="AI110" i="1" s="1"/>
  <c r="AO110" i="1" s="1"/>
  <c r="AU110" i="1" s="1"/>
  <c r="BC110" i="1" s="1"/>
  <c r="BE110" i="1" s="1"/>
  <c r="I112" i="1"/>
  <c r="L112" i="1" s="1"/>
  <c r="R112" i="1" s="1"/>
  <c r="X112" i="1" s="1"/>
  <c r="AD112" i="1" s="1"/>
  <c r="AH112" i="1" s="1"/>
  <c r="AN112" i="1" s="1"/>
  <c r="AT112" i="1" s="1"/>
  <c r="AZ112" i="1" s="1"/>
  <c r="BB112" i="1" s="1"/>
  <c r="G115" i="1"/>
  <c r="M115" i="1" s="1"/>
  <c r="S115" i="1" s="1"/>
  <c r="Y115" i="1" s="1"/>
  <c r="AE115" i="1" s="1"/>
  <c r="AI115" i="1" s="1"/>
  <c r="AO115" i="1" s="1"/>
  <c r="AU115" i="1" s="1"/>
  <c r="BC115" i="1" s="1"/>
  <c r="BE115" i="1" s="1"/>
  <c r="L116" i="1"/>
  <c r="R116" i="1" s="1"/>
  <c r="X116" i="1" s="1"/>
  <c r="AD116" i="1" s="1"/>
  <c r="AH116" i="1" s="1"/>
  <c r="AN116" i="1" s="1"/>
  <c r="AT116" i="1" s="1"/>
  <c r="AZ116" i="1" s="1"/>
  <c r="BB116" i="1" s="1"/>
  <c r="J118" i="1"/>
  <c r="M118" i="1" s="1"/>
  <c r="S118" i="1" s="1"/>
  <c r="Y118" i="1" s="1"/>
  <c r="AE118" i="1" s="1"/>
  <c r="AI118" i="1" s="1"/>
  <c r="AO118" i="1" s="1"/>
  <c r="AU118" i="1" s="1"/>
  <c r="BC118" i="1" s="1"/>
  <c r="BE118" i="1" s="1"/>
  <c r="L122" i="1"/>
  <c r="R122" i="1" s="1"/>
  <c r="X122" i="1" s="1"/>
  <c r="AD122" i="1" s="1"/>
  <c r="AH122" i="1" s="1"/>
  <c r="AN122" i="1" s="1"/>
  <c r="AT122" i="1" s="1"/>
  <c r="AZ122" i="1" s="1"/>
  <c r="BB122" i="1" s="1"/>
  <c r="J124" i="1"/>
  <c r="M124" i="1" s="1"/>
  <c r="S124" i="1" s="1"/>
  <c r="Y124" i="1" s="1"/>
  <c r="AE124" i="1" s="1"/>
  <c r="AI124" i="1" s="1"/>
  <c r="AO124" i="1" s="1"/>
  <c r="AU124" i="1" s="1"/>
  <c r="BC124" i="1" s="1"/>
  <c r="BE124" i="1" s="1"/>
  <c r="S128" i="1"/>
  <c r="Y128" i="1" s="1"/>
  <c r="AE128" i="1" s="1"/>
  <c r="AI128" i="1" s="1"/>
  <c r="AO128" i="1" s="1"/>
  <c r="AU128" i="1" s="1"/>
  <c r="BC128" i="1" s="1"/>
  <c r="BE128" i="1" s="1"/>
  <c r="AK96" i="1"/>
  <c r="AK95" i="1" s="1"/>
  <c r="Q130" i="1"/>
  <c r="T130" i="1" s="1"/>
  <c r="Z130" i="1" s="1"/>
  <c r="AF130" i="1" s="1"/>
  <c r="AJ130" i="1" s="1"/>
  <c r="AP130" i="1" s="1"/>
  <c r="AV130" i="1" s="1"/>
  <c r="BF130" i="1" s="1"/>
  <c r="BH130" i="1" s="1"/>
  <c r="P133" i="1"/>
  <c r="S133" i="1" s="1"/>
  <c r="Y133" i="1" s="1"/>
  <c r="AE133" i="1" s="1"/>
  <c r="AI133" i="1" s="1"/>
  <c r="AO133" i="1" s="1"/>
  <c r="AU133" i="1" s="1"/>
  <c r="BC133" i="1" s="1"/>
  <c r="BE133" i="1" s="1"/>
  <c r="M137" i="1"/>
  <c r="S137" i="1" s="1"/>
  <c r="Y137" i="1" s="1"/>
  <c r="AE137" i="1" s="1"/>
  <c r="AI137" i="1" s="1"/>
  <c r="AO137" i="1" s="1"/>
  <c r="AU137" i="1" s="1"/>
  <c r="BC137" i="1" s="1"/>
  <c r="BE137" i="1" s="1"/>
  <c r="K96" i="1"/>
  <c r="K95" i="1" s="1"/>
  <c r="M140" i="1"/>
  <c r="S140" i="1" s="1"/>
  <c r="Y140" i="1" s="1"/>
  <c r="AE140" i="1" s="1"/>
  <c r="AI140" i="1" s="1"/>
  <c r="AO140" i="1" s="1"/>
  <c r="AU140" i="1" s="1"/>
  <c r="BC140" i="1" s="1"/>
  <c r="BE140" i="1" s="1"/>
  <c r="M143" i="1"/>
  <c r="S143" i="1" s="1"/>
  <c r="Y143" i="1" s="1"/>
  <c r="AE143" i="1" s="1"/>
  <c r="AI143" i="1" s="1"/>
  <c r="AO143" i="1" s="1"/>
  <c r="AU143" i="1" s="1"/>
  <c r="BC143" i="1" s="1"/>
  <c r="BE143" i="1" s="1"/>
  <c r="N142" i="1"/>
  <c r="T142" i="1" s="1"/>
  <c r="Z142" i="1" s="1"/>
  <c r="AF142" i="1" s="1"/>
  <c r="AJ142" i="1" s="1"/>
  <c r="AP142" i="1" s="1"/>
  <c r="AV142" i="1" s="1"/>
  <c r="BF142" i="1" s="1"/>
  <c r="BH142" i="1" s="1"/>
  <c r="H146" i="1"/>
  <c r="L147" i="1"/>
  <c r="R147" i="1" s="1"/>
  <c r="X147" i="1" s="1"/>
  <c r="AD147" i="1" s="1"/>
  <c r="AH147" i="1" s="1"/>
  <c r="AN147" i="1" s="1"/>
  <c r="AT147" i="1" s="1"/>
  <c r="AZ147" i="1" s="1"/>
  <c r="BB147" i="1" s="1"/>
  <c r="M147" i="1"/>
  <c r="S147" i="1" s="1"/>
  <c r="Y147" i="1" s="1"/>
  <c r="AE147" i="1" s="1"/>
  <c r="AI147" i="1" s="1"/>
  <c r="AO147" i="1" s="1"/>
  <c r="AU147" i="1" s="1"/>
  <c r="BC147" i="1" s="1"/>
  <c r="BE147" i="1" s="1"/>
  <c r="J151" i="1"/>
  <c r="V151" i="1"/>
  <c r="AC151" i="1"/>
  <c r="AW151" i="1"/>
  <c r="O151" i="1"/>
  <c r="W151" i="1"/>
  <c r="AQ151" i="1"/>
  <c r="G164" i="1"/>
  <c r="L165" i="1"/>
  <c r="R165" i="1" s="1"/>
  <c r="X165" i="1" s="1"/>
  <c r="AD165" i="1" s="1"/>
  <c r="AH165" i="1" s="1"/>
  <c r="AN165" i="1" s="1"/>
  <c r="AT165" i="1" s="1"/>
  <c r="AZ165" i="1" s="1"/>
  <c r="BB165" i="1" s="1"/>
  <c r="AC164" i="1"/>
  <c r="AW164" i="1"/>
  <c r="L170" i="1"/>
  <c r="R170" i="1" s="1"/>
  <c r="X170" i="1" s="1"/>
  <c r="AD170" i="1" s="1"/>
  <c r="AH170" i="1" s="1"/>
  <c r="AN170" i="1" s="1"/>
  <c r="AT170" i="1" s="1"/>
  <c r="AZ170" i="1" s="1"/>
  <c r="BB170" i="1" s="1"/>
  <c r="M173" i="1"/>
  <c r="S173" i="1" s="1"/>
  <c r="Y173" i="1" s="1"/>
  <c r="AE173" i="1" s="1"/>
  <c r="AI173" i="1" s="1"/>
  <c r="AO173" i="1" s="1"/>
  <c r="AU173" i="1" s="1"/>
  <c r="BC173" i="1" s="1"/>
  <c r="BE173" i="1" s="1"/>
  <c r="N173" i="1"/>
  <c r="T173" i="1" s="1"/>
  <c r="Z173" i="1" s="1"/>
  <c r="AF173" i="1" s="1"/>
  <c r="AJ173" i="1" s="1"/>
  <c r="AP173" i="1" s="1"/>
  <c r="AV173" i="1" s="1"/>
  <c r="BF173" i="1" s="1"/>
  <c r="BH173" i="1" s="1"/>
  <c r="AL172" i="1"/>
  <c r="BI172" i="1"/>
  <c r="L175" i="1"/>
  <c r="R175" i="1" s="1"/>
  <c r="X175" i="1" s="1"/>
  <c r="AD175" i="1" s="1"/>
  <c r="AH175" i="1" s="1"/>
  <c r="AN175" i="1" s="1"/>
  <c r="AT175" i="1" s="1"/>
  <c r="AZ175" i="1" s="1"/>
  <c r="BB175" i="1" s="1"/>
  <c r="M178" i="1"/>
  <c r="S178" i="1" s="1"/>
  <c r="Y178" i="1" s="1"/>
  <c r="AE178" i="1" s="1"/>
  <c r="AI178" i="1" s="1"/>
  <c r="AO178" i="1" s="1"/>
  <c r="AU178" i="1" s="1"/>
  <c r="BC178" i="1" s="1"/>
  <c r="BE178" i="1" s="1"/>
  <c r="N178" i="1"/>
  <c r="T178" i="1" s="1"/>
  <c r="Z178" i="1" s="1"/>
  <c r="AF178" i="1" s="1"/>
  <c r="AJ178" i="1" s="1"/>
  <c r="AP178" i="1" s="1"/>
  <c r="AV178" i="1" s="1"/>
  <c r="BF178" i="1" s="1"/>
  <c r="BH178" i="1" s="1"/>
  <c r="K183" i="1"/>
  <c r="AA183" i="1"/>
  <c r="Q183" i="1"/>
  <c r="AK183" i="1"/>
  <c r="AR183" i="1"/>
  <c r="N189" i="1"/>
  <c r="T189" i="1" s="1"/>
  <c r="Z189" i="1" s="1"/>
  <c r="AF189" i="1" s="1"/>
  <c r="AJ189" i="1" s="1"/>
  <c r="AP189" i="1" s="1"/>
  <c r="AV189" i="1" s="1"/>
  <c r="BF189" i="1" s="1"/>
  <c r="BH189" i="1" s="1"/>
  <c r="M189" i="1"/>
  <c r="S189" i="1" s="1"/>
  <c r="Y189" i="1" s="1"/>
  <c r="AE189" i="1" s="1"/>
  <c r="AI189" i="1" s="1"/>
  <c r="AO189" i="1" s="1"/>
  <c r="AU189" i="1" s="1"/>
  <c r="BC189" i="1" s="1"/>
  <c r="BE189" i="1" s="1"/>
  <c r="N192" i="1"/>
  <c r="T192" i="1" s="1"/>
  <c r="Z192" i="1" s="1"/>
  <c r="AF192" i="1" s="1"/>
  <c r="AJ192" i="1" s="1"/>
  <c r="AP192" i="1" s="1"/>
  <c r="AV192" i="1" s="1"/>
  <c r="BF192" i="1" s="1"/>
  <c r="BH192" i="1" s="1"/>
  <c r="I195" i="1"/>
  <c r="I194" i="1" s="1"/>
  <c r="L198" i="1"/>
  <c r="R198" i="1" s="1"/>
  <c r="X198" i="1" s="1"/>
  <c r="AD198" i="1" s="1"/>
  <c r="AH198" i="1" s="1"/>
  <c r="AN198" i="1" s="1"/>
  <c r="AT198" i="1" s="1"/>
  <c r="AZ198" i="1" s="1"/>
  <c r="BB198" i="1" s="1"/>
  <c r="J195" i="1"/>
  <c r="J194" i="1" s="1"/>
  <c r="V195" i="1"/>
  <c r="V194" i="1" s="1"/>
  <c r="M207" i="1"/>
  <c r="S207" i="1" s="1"/>
  <c r="Y207" i="1" s="1"/>
  <c r="AE207" i="1" s="1"/>
  <c r="AI207" i="1" s="1"/>
  <c r="AO207" i="1" s="1"/>
  <c r="AU207" i="1" s="1"/>
  <c r="BC207" i="1" s="1"/>
  <c r="BE207" i="1" s="1"/>
  <c r="M212" i="1"/>
  <c r="S212" i="1" s="1"/>
  <c r="Y212" i="1" s="1"/>
  <c r="AE212" i="1" s="1"/>
  <c r="AI212" i="1" s="1"/>
  <c r="AO212" i="1" s="1"/>
  <c r="AU212" i="1" s="1"/>
  <c r="BC212" i="1" s="1"/>
  <c r="BE212" i="1" s="1"/>
  <c r="N215" i="1"/>
  <c r="T215" i="1" s="1"/>
  <c r="Z215" i="1" s="1"/>
  <c r="AF215" i="1" s="1"/>
  <c r="AJ215" i="1" s="1"/>
  <c r="AP215" i="1" s="1"/>
  <c r="AV215" i="1" s="1"/>
  <c r="BF215" i="1" s="1"/>
  <c r="BH215" i="1" s="1"/>
  <c r="AB214" i="1"/>
  <c r="AB210" i="1" s="1"/>
  <c r="BI214" i="1"/>
  <c r="BI210" i="1" s="1"/>
  <c r="L217" i="1"/>
  <c r="R217" i="1" s="1"/>
  <c r="X217" i="1" s="1"/>
  <c r="AD217" i="1" s="1"/>
  <c r="AH217" i="1" s="1"/>
  <c r="AN217" i="1" s="1"/>
  <c r="AT217" i="1" s="1"/>
  <c r="AZ217" i="1" s="1"/>
  <c r="BB217" i="1" s="1"/>
  <c r="L219" i="1"/>
  <c r="R219" i="1" s="1"/>
  <c r="X219" i="1" s="1"/>
  <c r="AD219" i="1" s="1"/>
  <c r="AH219" i="1" s="1"/>
  <c r="AN219" i="1" s="1"/>
  <c r="AT219" i="1" s="1"/>
  <c r="AZ219" i="1" s="1"/>
  <c r="BB219" i="1" s="1"/>
  <c r="L229" i="1"/>
  <c r="R229" i="1" s="1"/>
  <c r="X229" i="1" s="1"/>
  <c r="AD229" i="1" s="1"/>
  <c r="AH229" i="1" s="1"/>
  <c r="AN229" i="1" s="1"/>
  <c r="AT229" i="1" s="1"/>
  <c r="AZ229" i="1" s="1"/>
  <c r="BB229" i="1" s="1"/>
  <c r="M229" i="1"/>
  <c r="S229" i="1" s="1"/>
  <c r="Y229" i="1" s="1"/>
  <c r="AE229" i="1" s="1"/>
  <c r="AI229" i="1" s="1"/>
  <c r="AO229" i="1" s="1"/>
  <c r="AU229" i="1" s="1"/>
  <c r="BC229" i="1" s="1"/>
  <c r="BE229" i="1" s="1"/>
  <c r="Q231" i="1"/>
  <c r="T231" i="1" s="1"/>
  <c r="Z231" i="1" s="1"/>
  <c r="AF231" i="1" s="1"/>
  <c r="AJ231" i="1" s="1"/>
  <c r="AP231" i="1" s="1"/>
  <c r="AV231" i="1" s="1"/>
  <c r="BF231" i="1" s="1"/>
  <c r="BH231" i="1" s="1"/>
  <c r="N237" i="1"/>
  <c r="T237" i="1" s="1"/>
  <c r="Z237" i="1" s="1"/>
  <c r="AF237" i="1" s="1"/>
  <c r="AJ237" i="1" s="1"/>
  <c r="AP237" i="1" s="1"/>
  <c r="AV237" i="1" s="1"/>
  <c r="BF237" i="1" s="1"/>
  <c r="BH237" i="1" s="1"/>
  <c r="N238" i="1"/>
  <c r="T238" i="1" s="1"/>
  <c r="Z238" i="1" s="1"/>
  <c r="AF238" i="1" s="1"/>
  <c r="AJ238" i="1" s="1"/>
  <c r="AP238" i="1" s="1"/>
  <c r="AV238" i="1" s="1"/>
  <c r="BF238" i="1" s="1"/>
  <c r="BH238" i="1" s="1"/>
  <c r="L241" i="1"/>
  <c r="R241" i="1" s="1"/>
  <c r="X241" i="1" s="1"/>
  <c r="AD241" i="1" s="1"/>
  <c r="AH241" i="1" s="1"/>
  <c r="AN241" i="1" s="1"/>
  <c r="AT241" i="1" s="1"/>
  <c r="AZ241" i="1" s="1"/>
  <c r="BB241" i="1" s="1"/>
  <c r="AK240" i="1"/>
  <c r="F248" i="1"/>
  <c r="L248" i="1" s="1"/>
  <c r="R248" i="1" s="1"/>
  <c r="X248" i="1" s="1"/>
  <c r="AD248" i="1" s="1"/>
  <c r="AH248" i="1" s="1"/>
  <c r="AN248" i="1" s="1"/>
  <c r="AT248" i="1" s="1"/>
  <c r="J248" i="1"/>
  <c r="M248" i="1" s="1"/>
  <c r="S248" i="1" s="1"/>
  <c r="Y248" i="1" s="1"/>
  <c r="AE248" i="1" s="1"/>
  <c r="AI248" i="1" s="1"/>
  <c r="AO248" i="1" s="1"/>
  <c r="AU248" i="1" s="1"/>
  <c r="H258" i="1"/>
  <c r="N259" i="1"/>
  <c r="T259" i="1" s="1"/>
  <c r="Z259" i="1" s="1"/>
  <c r="AF259" i="1" s="1"/>
  <c r="AJ259" i="1" s="1"/>
  <c r="AP259" i="1" s="1"/>
  <c r="AV259" i="1" s="1"/>
  <c r="BF259" i="1" s="1"/>
  <c r="BH259" i="1" s="1"/>
  <c r="N270" i="1"/>
  <c r="T270" i="1" s="1"/>
  <c r="Z270" i="1" s="1"/>
  <c r="AF270" i="1" s="1"/>
  <c r="AJ270" i="1" s="1"/>
  <c r="AP270" i="1" s="1"/>
  <c r="AV270" i="1" s="1"/>
  <c r="BF270" i="1" s="1"/>
  <c r="BH270" i="1" s="1"/>
  <c r="L283" i="1"/>
  <c r="R283" i="1" s="1"/>
  <c r="X283" i="1" s="1"/>
  <c r="AD283" i="1" s="1"/>
  <c r="AH283" i="1" s="1"/>
  <c r="AN283" i="1" s="1"/>
  <c r="AT283" i="1" s="1"/>
  <c r="AZ283" i="1" s="1"/>
  <c r="BB283" i="1" s="1"/>
  <c r="L284" i="1"/>
  <c r="R284" i="1" s="1"/>
  <c r="X284" i="1" s="1"/>
  <c r="AD284" i="1" s="1"/>
  <c r="AH284" i="1" s="1"/>
  <c r="AN284" i="1" s="1"/>
  <c r="AT284" i="1" s="1"/>
  <c r="AZ284" i="1" s="1"/>
  <c r="BB284" i="1" s="1"/>
  <c r="V286" i="1"/>
  <c r="V276" i="1" s="1"/>
  <c r="AX286" i="1"/>
  <c r="AX276" i="1" s="1"/>
  <c r="M297" i="1"/>
  <c r="S297" i="1" s="1"/>
  <c r="Y297" i="1" s="1"/>
  <c r="AE297" i="1" s="1"/>
  <c r="AI297" i="1" s="1"/>
  <c r="AO297" i="1" s="1"/>
  <c r="AU297" i="1" s="1"/>
  <c r="BC297" i="1" s="1"/>
  <c r="BE297" i="1" s="1"/>
  <c r="N319" i="1"/>
  <c r="T319" i="1" s="1"/>
  <c r="Z319" i="1" s="1"/>
  <c r="AF319" i="1" s="1"/>
  <c r="AJ319" i="1" s="1"/>
  <c r="AP319" i="1" s="1"/>
  <c r="AV319" i="1" s="1"/>
  <c r="BF319" i="1" s="1"/>
  <c r="BH319" i="1" s="1"/>
  <c r="L321" i="1"/>
  <c r="R321" i="1" s="1"/>
  <c r="X321" i="1" s="1"/>
  <c r="AD321" i="1" s="1"/>
  <c r="AH321" i="1" s="1"/>
  <c r="AN321" i="1" s="1"/>
  <c r="AT321" i="1" s="1"/>
  <c r="AZ321" i="1" s="1"/>
  <c r="BB321" i="1" s="1"/>
  <c r="L322" i="1"/>
  <c r="R322" i="1" s="1"/>
  <c r="X322" i="1" s="1"/>
  <c r="AD322" i="1" s="1"/>
  <c r="AH322" i="1" s="1"/>
  <c r="AN322" i="1" s="1"/>
  <c r="AT322" i="1" s="1"/>
  <c r="AZ322" i="1" s="1"/>
  <c r="BB322" i="1" s="1"/>
  <c r="J325" i="1"/>
  <c r="AG330" i="1"/>
  <c r="AG324" i="1" s="1"/>
  <c r="BI339" i="1"/>
  <c r="BI338" i="1" s="1"/>
  <c r="AR347" i="1"/>
  <c r="AR346" i="1" s="1"/>
  <c r="G351" i="1"/>
  <c r="G347" i="1" s="1"/>
  <c r="G346" i="1" s="1"/>
  <c r="M352" i="1"/>
  <c r="S352" i="1" s="1"/>
  <c r="Y352" i="1" s="1"/>
  <c r="AE352" i="1" s="1"/>
  <c r="AI352" i="1" s="1"/>
  <c r="AO352" i="1" s="1"/>
  <c r="AU352" i="1" s="1"/>
  <c r="BC352" i="1" s="1"/>
  <c r="M355" i="1"/>
  <c r="S355" i="1" s="1"/>
  <c r="Y355" i="1" s="1"/>
  <c r="AE355" i="1" s="1"/>
  <c r="AI355" i="1" s="1"/>
  <c r="AO355" i="1" s="1"/>
  <c r="AU355" i="1" s="1"/>
  <c r="BC355" i="1" s="1"/>
  <c r="Y358" i="1"/>
  <c r="AE358" i="1" s="1"/>
  <c r="AI358" i="1" s="1"/>
  <c r="AO358" i="1" s="1"/>
  <c r="AU358" i="1" s="1"/>
  <c r="BC358" i="1" s="1"/>
  <c r="BE358" i="1" s="1"/>
  <c r="I361" i="1"/>
  <c r="G366" i="1"/>
  <c r="M366" i="1" s="1"/>
  <c r="S366" i="1" s="1"/>
  <c r="Y366" i="1" s="1"/>
  <c r="AE366" i="1" s="1"/>
  <c r="AI366" i="1" s="1"/>
  <c r="AO366" i="1" s="1"/>
  <c r="AU366" i="1" s="1"/>
  <c r="M389" i="1"/>
  <c r="S389" i="1" s="1"/>
  <c r="Y389" i="1" s="1"/>
  <c r="AE389" i="1" s="1"/>
  <c r="AI389" i="1" s="1"/>
  <c r="AO389" i="1" s="1"/>
  <c r="AU389" i="1" s="1"/>
  <c r="BC389" i="1" s="1"/>
  <c r="BE389" i="1" s="1"/>
  <c r="G388" i="1"/>
  <c r="M388" i="1" s="1"/>
  <c r="S388" i="1" s="1"/>
  <c r="Y388" i="1" s="1"/>
  <c r="AE388" i="1" s="1"/>
  <c r="AI388" i="1" s="1"/>
  <c r="AO388" i="1" s="1"/>
  <c r="AU388" i="1" s="1"/>
  <c r="BC388" i="1" s="1"/>
  <c r="BE388" i="1" s="1"/>
  <c r="P391" i="1"/>
  <c r="P384" i="1" s="1"/>
  <c r="W391" i="1"/>
  <c r="W384" i="1" s="1"/>
  <c r="AG391" i="1"/>
  <c r="AG384" i="1" s="1"/>
  <c r="AQ391" i="1"/>
  <c r="AQ384" i="1" s="1"/>
  <c r="AX391" i="1"/>
  <c r="N409" i="1"/>
  <c r="T409" i="1" s="1"/>
  <c r="Z409" i="1" s="1"/>
  <c r="AF409" i="1" s="1"/>
  <c r="AJ409" i="1" s="1"/>
  <c r="AP409" i="1" s="1"/>
  <c r="AV409" i="1" s="1"/>
  <c r="BF409" i="1" s="1"/>
  <c r="BH409" i="1" s="1"/>
  <c r="L430" i="1"/>
  <c r="R430" i="1" s="1"/>
  <c r="X430" i="1" s="1"/>
  <c r="AD430" i="1" s="1"/>
  <c r="AH430" i="1" s="1"/>
  <c r="AN430" i="1" s="1"/>
  <c r="AT430" i="1" s="1"/>
  <c r="AZ430" i="1" s="1"/>
  <c r="BB430" i="1" s="1"/>
  <c r="N433" i="1"/>
  <c r="T433" i="1" s="1"/>
  <c r="Z433" i="1" s="1"/>
  <c r="AF433" i="1" s="1"/>
  <c r="AJ433" i="1" s="1"/>
  <c r="AP433" i="1" s="1"/>
  <c r="AV433" i="1" s="1"/>
  <c r="BF433" i="1" s="1"/>
  <c r="BH433" i="1" s="1"/>
  <c r="L438" i="1"/>
  <c r="R438" i="1" s="1"/>
  <c r="X438" i="1" s="1"/>
  <c r="AD438" i="1" s="1"/>
  <c r="AH438" i="1" s="1"/>
  <c r="AN438" i="1" s="1"/>
  <c r="AT438" i="1" s="1"/>
  <c r="AZ438" i="1" s="1"/>
  <c r="BB438" i="1" s="1"/>
  <c r="F437" i="1"/>
  <c r="M451" i="1"/>
  <c r="S451" i="1" s="1"/>
  <c r="Y451" i="1" s="1"/>
  <c r="AE451" i="1" s="1"/>
  <c r="AI451" i="1" s="1"/>
  <c r="AO451" i="1" s="1"/>
  <c r="AU451" i="1" s="1"/>
  <c r="BC451" i="1" s="1"/>
  <c r="BE451" i="1" s="1"/>
  <c r="G450" i="1"/>
  <c r="G455" i="1"/>
  <c r="L456" i="1"/>
  <c r="R456" i="1" s="1"/>
  <c r="X456" i="1" s="1"/>
  <c r="AD456" i="1" s="1"/>
  <c r="AH456" i="1" s="1"/>
  <c r="AN456" i="1" s="1"/>
  <c r="AT456" i="1" s="1"/>
  <c r="AZ456" i="1" s="1"/>
  <c r="BB456" i="1" s="1"/>
  <c r="AY455" i="1"/>
  <c r="L463" i="1"/>
  <c r="R463" i="1" s="1"/>
  <c r="X463" i="1" s="1"/>
  <c r="AD463" i="1" s="1"/>
  <c r="AH463" i="1" s="1"/>
  <c r="AN463" i="1" s="1"/>
  <c r="AT463" i="1" s="1"/>
  <c r="AZ463" i="1" s="1"/>
  <c r="BB463" i="1" s="1"/>
  <c r="L464" i="1"/>
  <c r="R464" i="1" s="1"/>
  <c r="X464" i="1" s="1"/>
  <c r="AD464" i="1" s="1"/>
  <c r="AH464" i="1" s="1"/>
  <c r="AN464" i="1" s="1"/>
  <c r="AT464" i="1" s="1"/>
  <c r="AZ464" i="1" s="1"/>
  <c r="BB464" i="1" s="1"/>
  <c r="N467" i="1"/>
  <c r="T467" i="1" s="1"/>
  <c r="Z467" i="1" s="1"/>
  <c r="AF467" i="1" s="1"/>
  <c r="AJ467" i="1" s="1"/>
  <c r="AP467" i="1" s="1"/>
  <c r="AV467" i="1" s="1"/>
  <c r="BF467" i="1" s="1"/>
  <c r="BH467" i="1" s="1"/>
  <c r="N476" i="1"/>
  <c r="T476" i="1" s="1"/>
  <c r="Z476" i="1" s="1"/>
  <c r="AF476" i="1" s="1"/>
  <c r="AJ476" i="1" s="1"/>
  <c r="AP476" i="1" s="1"/>
  <c r="AV476" i="1" s="1"/>
  <c r="BF476" i="1" s="1"/>
  <c r="BH476" i="1" s="1"/>
  <c r="L479" i="1"/>
  <c r="R479" i="1" s="1"/>
  <c r="X479" i="1" s="1"/>
  <c r="AD479" i="1" s="1"/>
  <c r="AH479" i="1" s="1"/>
  <c r="AN479" i="1" s="1"/>
  <c r="AT479" i="1" s="1"/>
  <c r="AZ479" i="1" s="1"/>
  <c r="BB479" i="1" s="1"/>
  <c r="F478" i="1"/>
  <c r="L478" i="1" s="1"/>
  <c r="AK478" i="1"/>
  <c r="AR478" i="1"/>
  <c r="AY478" i="1"/>
  <c r="H486" i="1"/>
  <c r="N487" i="1"/>
  <c r="T487" i="1" s="1"/>
  <c r="Z487" i="1" s="1"/>
  <c r="AF487" i="1" s="1"/>
  <c r="AJ487" i="1" s="1"/>
  <c r="AP487" i="1" s="1"/>
  <c r="AV487" i="1" s="1"/>
  <c r="BF487" i="1" s="1"/>
  <c r="BH487" i="1" s="1"/>
  <c r="N494" i="1"/>
  <c r="T494" i="1" s="1"/>
  <c r="Z494" i="1" s="1"/>
  <c r="AF494" i="1" s="1"/>
  <c r="AJ494" i="1" s="1"/>
  <c r="AP494" i="1" s="1"/>
  <c r="AV494" i="1" s="1"/>
  <c r="BF494" i="1" s="1"/>
  <c r="BH494" i="1" s="1"/>
  <c r="N497" i="1"/>
  <c r="T497" i="1" s="1"/>
  <c r="Z497" i="1" s="1"/>
  <c r="AF497" i="1" s="1"/>
  <c r="AJ497" i="1" s="1"/>
  <c r="AP497" i="1" s="1"/>
  <c r="AV497" i="1" s="1"/>
  <c r="BF497" i="1" s="1"/>
  <c r="L503" i="1"/>
  <c r="R503" i="1" s="1"/>
  <c r="X503" i="1" s="1"/>
  <c r="AD503" i="1" s="1"/>
  <c r="AH503" i="1" s="1"/>
  <c r="AN503" i="1" s="1"/>
  <c r="AT503" i="1" s="1"/>
  <c r="AZ503" i="1" s="1"/>
  <c r="BB503" i="1" s="1"/>
  <c r="L504" i="1"/>
  <c r="R504" i="1" s="1"/>
  <c r="X504" i="1" s="1"/>
  <c r="AD504" i="1" s="1"/>
  <c r="AH504" i="1" s="1"/>
  <c r="AN504" i="1" s="1"/>
  <c r="AT504" i="1" s="1"/>
  <c r="AZ504" i="1" s="1"/>
  <c r="BB504" i="1" s="1"/>
  <c r="W506" i="1"/>
  <c r="L515" i="1"/>
  <c r="R515" i="1" s="1"/>
  <c r="X515" i="1" s="1"/>
  <c r="AD515" i="1" s="1"/>
  <c r="AH515" i="1" s="1"/>
  <c r="AN515" i="1" s="1"/>
  <c r="AT515" i="1" s="1"/>
  <c r="AZ515" i="1" s="1"/>
  <c r="BB515" i="1" s="1"/>
  <c r="M518" i="1"/>
  <c r="S518" i="1" s="1"/>
  <c r="Y518" i="1" s="1"/>
  <c r="AE518" i="1" s="1"/>
  <c r="AI518" i="1" s="1"/>
  <c r="AO518" i="1" s="1"/>
  <c r="AU518" i="1" s="1"/>
  <c r="BC518" i="1" s="1"/>
  <c r="BE518" i="1" s="1"/>
  <c r="G517" i="1"/>
  <c r="BI517" i="1"/>
  <c r="P522" i="1"/>
  <c r="W522" i="1"/>
  <c r="L529" i="1"/>
  <c r="R529" i="1" s="1"/>
  <c r="X529" i="1" s="1"/>
  <c r="AD529" i="1" s="1"/>
  <c r="AH529" i="1" s="1"/>
  <c r="AN529" i="1" s="1"/>
  <c r="AT529" i="1" s="1"/>
  <c r="AZ529" i="1" s="1"/>
  <c r="BB529" i="1" s="1"/>
  <c r="F528" i="1"/>
  <c r="AK528" i="1"/>
  <c r="H533" i="1"/>
  <c r="N534" i="1"/>
  <c r="T534" i="1" s="1"/>
  <c r="Z534" i="1" s="1"/>
  <c r="AF534" i="1" s="1"/>
  <c r="AJ534" i="1" s="1"/>
  <c r="AP534" i="1" s="1"/>
  <c r="AV534" i="1" s="1"/>
  <c r="BF534" i="1" s="1"/>
  <c r="BH534" i="1" s="1"/>
  <c r="AL533" i="1"/>
  <c r="AS533" i="1"/>
  <c r="BI533" i="1"/>
  <c r="L541" i="1"/>
  <c r="R541" i="1" s="1"/>
  <c r="X541" i="1" s="1"/>
  <c r="AD541" i="1" s="1"/>
  <c r="AH541" i="1" s="1"/>
  <c r="AN541" i="1" s="1"/>
  <c r="AT541" i="1" s="1"/>
  <c r="AZ541" i="1" s="1"/>
  <c r="BB541" i="1" s="1"/>
  <c r="L542" i="1"/>
  <c r="R542" i="1" s="1"/>
  <c r="X542" i="1" s="1"/>
  <c r="AD542" i="1" s="1"/>
  <c r="AH542" i="1" s="1"/>
  <c r="AN542" i="1" s="1"/>
  <c r="AT542" i="1" s="1"/>
  <c r="AZ542" i="1" s="1"/>
  <c r="BB542" i="1" s="1"/>
  <c r="AE546" i="1"/>
  <c r="AI546" i="1" s="1"/>
  <c r="AO546" i="1" s="1"/>
  <c r="AU546" i="1" s="1"/>
  <c r="BC546" i="1" s="1"/>
  <c r="AB545" i="1"/>
  <c r="AE545" i="1" s="1"/>
  <c r="AI545" i="1" s="1"/>
  <c r="AO545" i="1" s="1"/>
  <c r="AU545" i="1" s="1"/>
  <c r="BC545" i="1" s="1"/>
  <c r="AR544" i="1"/>
  <c r="AR539" i="1" s="1"/>
  <c r="N559" i="1"/>
  <c r="T559" i="1" s="1"/>
  <c r="Z559" i="1" s="1"/>
  <c r="AF559" i="1" s="1"/>
  <c r="AJ559" i="1" s="1"/>
  <c r="AP559" i="1" s="1"/>
  <c r="AV559" i="1" s="1"/>
  <c r="BF559" i="1" s="1"/>
  <c r="BH559" i="1" s="1"/>
  <c r="M563" i="1"/>
  <c r="S563" i="1" s="1"/>
  <c r="Y563" i="1" s="1"/>
  <c r="AE563" i="1" s="1"/>
  <c r="AI563" i="1" s="1"/>
  <c r="AO563" i="1" s="1"/>
  <c r="AU563" i="1" s="1"/>
  <c r="BC563" i="1" s="1"/>
  <c r="G562" i="1"/>
  <c r="M562" i="1" s="1"/>
  <c r="S562" i="1" s="1"/>
  <c r="Y562" i="1" s="1"/>
  <c r="AE562" i="1" s="1"/>
  <c r="AI562" i="1" s="1"/>
  <c r="AO562" i="1" s="1"/>
  <c r="AU562" i="1" s="1"/>
  <c r="BC562" i="1" s="1"/>
  <c r="N565" i="1"/>
  <c r="T565" i="1" s="1"/>
  <c r="Z565" i="1" s="1"/>
  <c r="AF565" i="1" s="1"/>
  <c r="AJ565" i="1" s="1"/>
  <c r="AP565" i="1" s="1"/>
  <c r="AV565" i="1" s="1"/>
  <c r="BF565" i="1" s="1"/>
  <c r="BH565" i="1" s="1"/>
  <c r="N566" i="1"/>
  <c r="T566" i="1" s="1"/>
  <c r="Z566" i="1" s="1"/>
  <c r="AF566" i="1" s="1"/>
  <c r="AJ566" i="1" s="1"/>
  <c r="AP566" i="1" s="1"/>
  <c r="AV566" i="1" s="1"/>
  <c r="BF566" i="1" s="1"/>
  <c r="BH566" i="1" s="1"/>
  <c r="R574" i="1"/>
  <c r="X574" i="1" s="1"/>
  <c r="AD574" i="1" s="1"/>
  <c r="AH574" i="1" s="1"/>
  <c r="AN574" i="1" s="1"/>
  <c r="AT574" i="1" s="1"/>
  <c r="AZ574" i="1" s="1"/>
  <c r="BB574" i="1" s="1"/>
  <c r="AQ572" i="1"/>
  <c r="AQ571" i="1" s="1"/>
  <c r="AG572" i="1"/>
  <c r="AG571" i="1" s="1"/>
  <c r="N600" i="1"/>
  <c r="T600" i="1" s="1"/>
  <c r="Z600" i="1" s="1"/>
  <c r="AF600" i="1" s="1"/>
  <c r="AJ600" i="1" s="1"/>
  <c r="AP600" i="1" s="1"/>
  <c r="AV600" i="1" s="1"/>
  <c r="BF600" i="1" s="1"/>
  <c r="BH600" i="1" s="1"/>
  <c r="N607" i="1"/>
  <c r="T607" i="1" s="1"/>
  <c r="Z607" i="1" s="1"/>
  <c r="AF607" i="1" s="1"/>
  <c r="AJ607" i="1" s="1"/>
  <c r="AP607" i="1" s="1"/>
  <c r="AV607" i="1" s="1"/>
  <c r="BF607" i="1" s="1"/>
  <c r="BH607" i="1" s="1"/>
  <c r="M609" i="1"/>
  <c r="S609" i="1" s="1"/>
  <c r="Y609" i="1" s="1"/>
  <c r="AE609" i="1" s="1"/>
  <c r="AI609" i="1" s="1"/>
  <c r="AO609" i="1" s="1"/>
  <c r="AU609" i="1" s="1"/>
  <c r="BC609" i="1" s="1"/>
  <c r="BE609" i="1" s="1"/>
  <c r="AB606" i="1"/>
  <c r="N617" i="1"/>
  <c r="T617" i="1" s="1"/>
  <c r="Z617" i="1" s="1"/>
  <c r="AF617" i="1" s="1"/>
  <c r="AJ617" i="1" s="1"/>
  <c r="AP617" i="1" s="1"/>
  <c r="AV617" i="1" s="1"/>
  <c r="BF617" i="1" s="1"/>
  <c r="BH617" i="1" s="1"/>
  <c r="F632" i="1"/>
  <c r="L633" i="1"/>
  <c r="R633" i="1" s="1"/>
  <c r="X633" i="1" s="1"/>
  <c r="AD633" i="1" s="1"/>
  <c r="AH633" i="1" s="1"/>
  <c r="AN633" i="1" s="1"/>
  <c r="AT633" i="1" s="1"/>
  <c r="AZ633" i="1" s="1"/>
  <c r="BB633" i="1" s="1"/>
  <c r="Q632" i="1"/>
  <c r="AA632" i="1"/>
  <c r="AY632" i="1"/>
  <c r="N702" i="1"/>
  <c r="T702" i="1" s="1"/>
  <c r="Z702" i="1" s="1"/>
  <c r="AF702" i="1" s="1"/>
  <c r="AJ702" i="1" s="1"/>
  <c r="AP702" i="1" s="1"/>
  <c r="AV702" i="1" s="1"/>
  <c r="BF702" i="1" s="1"/>
  <c r="BH702" i="1" s="1"/>
  <c r="H701" i="1"/>
  <c r="AP723" i="1"/>
  <c r="AV723" i="1" s="1"/>
  <c r="BF723" i="1" s="1"/>
  <c r="BH723" i="1" s="1"/>
  <c r="AM722" i="1"/>
  <c r="AP722" i="1" s="1"/>
  <c r="AV722" i="1" s="1"/>
  <c r="BF722" i="1" s="1"/>
  <c r="BH722" i="1" s="1"/>
  <c r="N768" i="1"/>
  <c r="T768" i="1" s="1"/>
  <c r="Z768" i="1" s="1"/>
  <c r="AF768" i="1" s="1"/>
  <c r="AJ768" i="1" s="1"/>
  <c r="AP768" i="1" s="1"/>
  <c r="AV768" i="1" s="1"/>
  <c r="BF768" i="1" s="1"/>
  <c r="BH768" i="1" s="1"/>
  <c r="H767" i="1"/>
  <c r="H775" i="1"/>
  <c r="M788" i="1"/>
  <c r="S788" i="1" s="1"/>
  <c r="Y788" i="1" s="1"/>
  <c r="AE788" i="1" s="1"/>
  <c r="AI788" i="1" s="1"/>
  <c r="AO788" i="1" s="1"/>
  <c r="AU788" i="1" s="1"/>
  <c r="BC788" i="1" s="1"/>
  <c r="BE788" i="1" s="1"/>
  <c r="G787" i="1"/>
  <c r="L790" i="1"/>
  <c r="R790" i="1" s="1"/>
  <c r="X790" i="1" s="1"/>
  <c r="AD790" i="1" s="1"/>
  <c r="AH790" i="1" s="1"/>
  <c r="AN790" i="1" s="1"/>
  <c r="AT790" i="1" s="1"/>
  <c r="AZ790" i="1" s="1"/>
  <c r="BB790" i="1" s="1"/>
  <c r="F787" i="1"/>
  <c r="I795" i="1"/>
  <c r="I794" i="1" s="1"/>
  <c r="Q795" i="1"/>
  <c r="Q794" i="1" s="1"/>
  <c r="AK795" i="1"/>
  <c r="AK794" i="1" s="1"/>
  <c r="AY795" i="1"/>
  <c r="AY794" i="1" s="1"/>
  <c r="Q808" i="1"/>
  <c r="M814" i="1"/>
  <c r="S814" i="1" s="1"/>
  <c r="Y814" i="1" s="1"/>
  <c r="AE814" i="1" s="1"/>
  <c r="AI814" i="1" s="1"/>
  <c r="AO814" i="1" s="1"/>
  <c r="AU814" i="1" s="1"/>
  <c r="BC814" i="1" s="1"/>
  <c r="BE814" i="1" s="1"/>
  <c r="G813" i="1"/>
  <c r="U842" i="1"/>
  <c r="AW842" i="1"/>
  <c r="L866" i="1"/>
  <c r="R866" i="1" s="1"/>
  <c r="X866" i="1" s="1"/>
  <c r="AD866" i="1" s="1"/>
  <c r="AH866" i="1" s="1"/>
  <c r="AN866" i="1" s="1"/>
  <c r="AT866" i="1" s="1"/>
  <c r="AZ866" i="1" s="1"/>
  <c r="BB866" i="1" s="1"/>
  <c r="X887" i="1"/>
  <c r="AD887" i="1" s="1"/>
  <c r="AH887" i="1" s="1"/>
  <c r="AN887" i="1" s="1"/>
  <c r="AT887" i="1" s="1"/>
  <c r="AZ887" i="1" s="1"/>
  <c r="BB887" i="1" s="1"/>
  <c r="T996" i="1"/>
  <c r="Z996" i="1" s="1"/>
  <c r="AF996" i="1" s="1"/>
  <c r="AJ996" i="1" s="1"/>
  <c r="AP996" i="1" s="1"/>
  <c r="AV996" i="1" s="1"/>
  <c r="BF996" i="1" s="1"/>
  <c r="BH996" i="1" s="1"/>
  <c r="Q995" i="1"/>
  <c r="T995" i="1" s="1"/>
  <c r="Z995" i="1" s="1"/>
  <c r="AF995" i="1" s="1"/>
  <c r="AJ995" i="1" s="1"/>
  <c r="AP995" i="1" s="1"/>
  <c r="AV995" i="1" s="1"/>
  <c r="BF995" i="1" s="1"/>
  <c r="BH995" i="1" s="1"/>
  <c r="T1027" i="1"/>
  <c r="Z1027" i="1" s="1"/>
  <c r="AF1027" i="1" s="1"/>
  <c r="AJ1027" i="1" s="1"/>
  <c r="AP1027" i="1" s="1"/>
  <c r="AV1027" i="1" s="1"/>
  <c r="BF1027" i="1" s="1"/>
  <c r="BH1027" i="1" s="1"/>
  <c r="Q1026" i="1"/>
  <c r="T1026" i="1" s="1"/>
  <c r="Z1026" i="1" s="1"/>
  <c r="AF1026" i="1" s="1"/>
  <c r="AJ1026" i="1" s="1"/>
  <c r="AP1026" i="1" s="1"/>
  <c r="AV1026" i="1" s="1"/>
  <c r="BF1026" i="1" s="1"/>
  <c r="BH1026" i="1" s="1"/>
  <c r="M1038" i="1"/>
  <c r="S1038" i="1" s="1"/>
  <c r="Y1038" i="1" s="1"/>
  <c r="AE1038" i="1" s="1"/>
  <c r="AI1038" i="1" s="1"/>
  <c r="AO1038" i="1" s="1"/>
  <c r="AU1038" i="1" s="1"/>
  <c r="BC1038" i="1" s="1"/>
  <c r="BE1038" i="1" s="1"/>
  <c r="G1035" i="1"/>
  <c r="AC1175" i="1"/>
  <c r="AF1175" i="1" s="1"/>
  <c r="AJ1175" i="1" s="1"/>
  <c r="AP1175" i="1" s="1"/>
  <c r="AV1175" i="1" s="1"/>
  <c r="BF1175" i="1" s="1"/>
  <c r="BH1175" i="1" s="1"/>
  <c r="AF1176" i="1"/>
  <c r="AJ1176" i="1" s="1"/>
  <c r="AP1176" i="1" s="1"/>
  <c r="AV1176" i="1" s="1"/>
  <c r="BF1176" i="1" s="1"/>
  <c r="BH1176" i="1" s="1"/>
  <c r="L1212" i="1"/>
  <c r="R1212" i="1" s="1"/>
  <c r="X1212" i="1" s="1"/>
  <c r="AD1212" i="1" s="1"/>
  <c r="AH1212" i="1" s="1"/>
  <c r="AN1212" i="1" s="1"/>
  <c r="AT1212" i="1" s="1"/>
  <c r="AZ1212" i="1" s="1"/>
  <c r="BB1212" i="1" s="1"/>
  <c r="I1209" i="1"/>
  <c r="V18" i="1"/>
  <c r="Q18" i="1"/>
  <c r="AC18" i="1"/>
  <c r="AA18" i="1"/>
  <c r="AY18" i="1"/>
  <c r="M25" i="1"/>
  <c r="S25" i="1" s="1"/>
  <c r="Y25" i="1" s="1"/>
  <c r="AE25" i="1" s="1"/>
  <c r="AI25" i="1" s="1"/>
  <c r="AO25" i="1" s="1"/>
  <c r="AU25" i="1" s="1"/>
  <c r="BC25" i="1" s="1"/>
  <c r="BE25" i="1" s="1"/>
  <c r="L28" i="1"/>
  <c r="R28" i="1" s="1"/>
  <c r="X28" i="1" s="1"/>
  <c r="AD28" i="1" s="1"/>
  <c r="AH28" i="1" s="1"/>
  <c r="AN28" i="1" s="1"/>
  <c r="AT28" i="1" s="1"/>
  <c r="AZ28" i="1" s="1"/>
  <c r="BB28" i="1" s="1"/>
  <c r="N41" i="1"/>
  <c r="T41" i="1" s="1"/>
  <c r="Z41" i="1" s="1"/>
  <c r="AF41" i="1" s="1"/>
  <c r="AJ41" i="1" s="1"/>
  <c r="AP41" i="1" s="1"/>
  <c r="AV41" i="1" s="1"/>
  <c r="BF41" i="1" s="1"/>
  <c r="BH41" i="1" s="1"/>
  <c r="M109" i="1"/>
  <c r="S109" i="1" s="1"/>
  <c r="Y109" i="1" s="1"/>
  <c r="AE109" i="1" s="1"/>
  <c r="AI109" i="1" s="1"/>
  <c r="AO109" i="1" s="1"/>
  <c r="AU109" i="1" s="1"/>
  <c r="BC109" i="1" s="1"/>
  <c r="BE109" i="1" s="1"/>
  <c r="AX202" i="1"/>
  <c r="AX201" i="1" s="1"/>
  <c r="U210" i="1"/>
  <c r="AA224" i="1"/>
  <c r="K343" i="1"/>
  <c r="N343" i="1" s="1"/>
  <c r="T343" i="1" s="1"/>
  <c r="Z343" i="1" s="1"/>
  <c r="AF343" i="1" s="1"/>
  <c r="AJ343" i="1" s="1"/>
  <c r="AP343" i="1" s="1"/>
  <c r="AV343" i="1" s="1"/>
  <c r="BF343" i="1" s="1"/>
  <c r="BH343" i="1" s="1"/>
  <c r="N344" i="1"/>
  <c r="T344" i="1" s="1"/>
  <c r="Z344" i="1" s="1"/>
  <c r="AF344" i="1" s="1"/>
  <c r="AJ344" i="1" s="1"/>
  <c r="AP344" i="1" s="1"/>
  <c r="AV344" i="1" s="1"/>
  <c r="BF344" i="1" s="1"/>
  <c r="BH344" i="1" s="1"/>
  <c r="N363" i="1"/>
  <c r="T363" i="1" s="1"/>
  <c r="Z363" i="1" s="1"/>
  <c r="AF363" i="1" s="1"/>
  <c r="AJ363" i="1" s="1"/>
  <c r="AP363" i="1" s="1"/>
  <c r="AV363" i="1" s="1"/>
  <c r="BF363" i="1" s="1"/>
  <c r="BH363" i="1" s="1"/>
  <c r="N403" i="1"/>
  <c r="T403" i="1" s="1"/>
  <c r="Z403" i="1" s="1"/>
  <c r="AF403" i="1" s="1"/>
  <c r="AJ403" i="1" s="1"/>
  <c r="AP403" i="1" s="1"/>
  <c r="AV403" i="1" s="1"/>
  <c r="BF403" i="1" s="1"/>
  <c r="BH403" i="1" s="1"/>
  <c r="M470" i="1"/>
  <c r="S470" i="1" s="1"/>
  <c r="Y470" i="1" s="1"/>
  <c r="AE470" i="1" s="1"/>
  <c r="AI470" i="1" s="1"/>
  <c r="AO470" i="1" s="1"/>
  <c r="AU470" i="1" s="1"/>
  <c r="BC470" i="1" s="1"/>
  <c r="BE470" i="1" s="1"/>
  <c r="G469" i="1"/>
  <c r="M469" i="1" s="1"/>
  <c r="S469" i="1" s="1"/>
  <c r="Y469" i="1" s="1"/>
  <c r="AE469" i="1" s="1"/>
  <c r="AI469" i="1" s="1"/>
  <c r="AO469" i="1" s="1"/>
  <c r="AU469" i="1" s="1"/>
  <c r="BC469" i="1" s="1"/>
  <c r="BE469" i="1" s="1"/>
  <c r="K552" i="1"/>
  <c r="K551" i="1" s="1"/>
  <c r="M583" i="1"/>
  <c r="S583" i="1" s="1"/>
  <c r="Y583" i="1" s="1"/>
  <c r="AE583" i="1" s="1"/>
  <c r="AI583" i="1" s="1"/>
  <c r="AO583" i="1" s="1"/>
  <c r="AU583" i="1" s="1"/>
  <c r="BC583" i="1" s="1"/>
  <c r="BE583" i="1" s="1"/>
  <c r="J582" i="1"/>
  <c r="M582" i="1" s="1"/>
  <c r="S582" i="1" s="1"/>
  <c r="Y582" i="1" s="1"/>
  <c r="AE582" i="1" s="1"/>
  <c r="AI582" i="1" s="1"/>
  <c r="AO582" i="1" s="1"/>
  <c r="AU582" i="1" s="1"/>
  <c r="BC582" i="1" s="1"/>
  <c r="BE582" i="1" s="1"/>
  <c r="T586" i="1"/>
  <c r="Z586" i="1" s="1"/>
  <c r="AF586" i="1" s="1"/>
  <c r="AJ586" i="1" s="1"/>
  <c r="AP586" i="1" s="1"/>
  <c r="AV586" i="1" s="1"/>
  <c r="BF586" i="1" s="1"/>
  <c r="BH586" i="1" s="1"/>
  <c r="Q585" i="1"/>
  <c r="T585" i="1" s="1"/>
  <c r="Z585" i="1" s="1"/>
  <c r="AF585" i="1" s="1"/>
  <c r="AJ585" i="1" s="1"/>
  <c r="AP585" i="1" s="1"/>
  <c r="AV585" i="1" s="1"/>
  <c r="BF585" i="1" s="1"/>
  <c r="BH585" i="1" s="1"/>
  <c r="M601" i="1"/>
  <c r="S601" i="1" s="1"/>
  <c r="Y601" i="1" s="1"/>
  <c r="AE601" i="1" s="1"/>
  <c r="AI601" i="1" s="1"/>
  <c r="AO601" i="1" s="1"/>
  <c r="AU601" i="1" s="1"/>
  <c r="BC601" i="1" s="1"/>
  <c r="BE601" i="1" s="1"/>
  <c r="G600" i="1"/>
  <c r="M600" i="1" s="1"/>
  <c r="S600" i="1" s="1"/>
  <c r="Y600" i="1" s="1"/>
  <c r="AE600" i="1" s="1"/>
  <c r="AI600" i="1" s="1"/>
  <c r="AO600" i="1" s="1"/>
  <c r="AU600" i="1" s="1"/>
  <c r="BC600" i="1" s="1"/>
  <c r="BE600" i="1" s="1"/>
  <c r="M625" i="1"/>
  <c r="S625" i="1" s="1"/>
  <c r="Y625" i="1" s="1"/>
  <c r="AE625" i="1" s="1"/>
  <c r="AI625" i="1" s="1"/>
  <c r="AO625" i="1" s="1"/>
  <c r="AU625" i="1" s="1"/>
  <c r="BC625" i="1" s="1"/>
  <c r="BE625" i="1" s="1"/>
  <c r="J624" i="1"/>
  <c r="M624" i="1" s="1"/>
  <c r="S624" i="1" s="1"/>
  <c r="Y624" i="1" s="1"/>
  <c r="AE624" i="1" s="1"/>
  <c r="AI624" i="1" s="1"/>
  <c r="AO624" i="1" s="1"/>
  <c r="AU624" i="1" s="1"/>
  <c r="BC624" i="1" s="1"/>
  <c r="BE624" i="1" s="1"/>
  <c r="L628" i="1"/>
  <c r="R628" i="1" s="1"/>
  <c r="X628" i="1" s="1"/>
  <c r="AD628" i="1" s="1"/>
  <c r="AH628" i="1" s="1"/>
  <c r="AN628" i="1" s="1"/>
  <c r="AT628" i="1" s="1"/>
  <c r="AZ628" i="1" s="1"/>
  <c r="BB628" i="1" s="1"/>
  <c r="F627" i="1"/>
  <c r="L627" i="1" s="1"/>
  <c r="R627" i="1" s="1"/>
  <c r="X627" i="1" s="1"/>
  <c r="AD627" i="1" s="1"/>
  <c r="AH627" i="1" s="1"/>
  <c r="AN627" i="1" s="1"/>
  <c r="AT627" i="1" s="1"/>
  <c r="AZ627" i="1" s="1"/>
  <c r="BB627" i="1" s="1"/>
  <c r="L643" i="1"/>
  <c r="R643" i="1" s="1"/>
  <c r="X643" i="1" s="1"/>
  <c r="AD643" i="1" s="1"/>
  <c r="AH643" i="1" s="1"/>
  <c r="AN643" i="1" s="1"/>
  <c r="AT643" i="1" s="1"/>
  <c r="AZ643" i="1" s="1"/>
  <c r="BB643" i="1" s="1"/>
  <c r="I642" i="1"/>
  <c r="N713" i="1"/>
  <c r="T713" i="1" s="1"/>
  <c r="Z713" i="1" s="1"/>
  <c r="AF713" i="1" s="1"/>
  <c r="AJ713" i="1" s="1"/>
  <c r="AP713" i="1" s="1"/>
  <c r="AV713" i="1" s="1"/>
  <c r="BF713" i="1" s="1"/>
  <c r="BH713" i="1" s="1"/>
  <c r="H712" i="1"/>
  <c r="N712" i="1" s="1"/>
  <c r="T712" i="1" s="1"/>
  <c r="Z712" i="1" s="1"/>
  <c r="AF712" i="1" s="1"/>
  <c r="AJ712" i="1" s="1"/>
  <c r="AP712" i="1" s="1"/>
  <c r="AV712" i="1" s="1"/>
  <c r="BF712" i="1" s="1"/>
  <c r="BH712" i="1" s="1"/>
  <c r="L729" i="1"/>
  <c r="R729" i="1" s="1"/>
  <c r="X729" i="1" s="1"/>
  <c r="AD729" i="1" s="1"/>
  <c r="AH729" i="1" s="1"/>
  <c r="AN729" i="1" s="1"/>
  <c r="AT729" i="1" s="1"/>
  <c r="AZ729" i="1" s="1"/>
  <c r="BB729" i="1" s="1"/>
  <c r="F726" i="1"/>
  <c r="L726" i="1" s="1"/>
  <c r="L776" i="1"/>
  <c r="R776" i="1" s="1"/>
  <c r="X776" i="1" s="1"/>
  <c r="AD776" i="1" s="1"/>
  <c r="AH776" i="1" s="1"/>
  <c r="AN776" i="1" s="1"/>
  <c r="AT776" i="1" s="1"/>
  <c r="AZ776" i="1" s="1"/>
  <c r="BB776" i="1" s="1"/>
  <c r="F775" i="1"/>
  <c r="N947" i="1"/>
  <c r="T947" i="1" s="1"/>
  <c r="Z947" i="1" s="1"/>
  <c r="AF947" i="1" s="1"/>
  <c r="AJ947" i="1" s="1"/>
  <c r="AP947" i="1" s="1"/>
  <c r="AV947" i="1" s="1"/>
  <c r="BF947" i="1" s="1"/>
  <c r="BH947" i="1" s="1"/>
  <c r="H946" i="1"/>
  <c r="N946" i="1" s="1"/>
  <c r="M975" i="1"/>
  <c r="S975" i="1" s="1"/>
  <c r="Y975" i="1" s="1"/>
  <c r="AE975" i="1" s="1"/>
  <c r="AI975" i="1" s="1"/>
  <c r="AO975" i="1" s="1"/>
  <c r="AU975" i="1" s="1"/>
  <c r="BC975" i="1" s="1"/>
  <c r="BE975" i="1" s="1"/>
  <c r="J972" i="1"/>
  <c r="M984" i="1"/>
  <c r="S984" i="1" s="1"/>
  <c r="Y984" i="1" s="1"/>
  <c r="AE984" i="1" s="1"/>
  <c r="AI984" i="1" s="1"/>
  <c r="AO984" i="1" s="1"/>
  <c r="AU984" i="1" s="1"/>
  <c r="BC984" i="1" s="1"/>
  <c r="BE984" i="1" s="1"/>
  <c r="G983" i="1"/>
  <c r="M983" i="1" s="1"/>
  <c r="S983" i="1" s="1"/>
  <c r="Y983" i="1" s="1"/>
  <c r="AE983" i="1" s="1"/>
  <c r="AI983" i="1" s="1"/>
  <c r="AO983" i="1" s="1"/>
  <c r="AU983" i="1" s="1"/>
  <c r="BC983" i="1" s="1"/>
  <c r="BE983" i="1" s="1"/>
  <c r="N1061" i="1"/>
  <c r="T1061" i="1" s="1"/>
  <c r="Z1061" i="1" s="1"/>
  <c r="AF1061" i="1" s="1"/>
  <c r="AJ1061" i="1" s="1"/>
  <c r="AP1061" i="1" s="1"/>
  <c r="AV1061" i="1" s="1"/>
  <c r="BF1061" i="1" s="1"/>
  <c r="BH1061" i="1" s="1"/>
  <c r="H1060" i="1"/>
  <c r="H1059" i="1" s="1"/>
  <c r="I1572" i="1"/>
  <c r="L1572" i="1" s="1"/>
  <c r="R1572" i="1" s="1"/>
  <c r="X1572" i="1" s="1"/>
  <c r="AD1572" i="1" s="1"/>
  <c r="AH1572" i="1" s="1"/>
  <c r="AN1572" i="1" s="1"/>
  <c r="AT1572" i="1" s="1"/>
  <c r="AZ1572" i="1" s="1"/>
  <c r="BB1572" i="1" s="1"/>
  <c r="L1573" i="1"/>
  <c r="R1573" i="1" s="1"/>
  <c r="X1573" i="1" s="1"/>
  <c r="AD1573" i="1" s="1"/>
  <c r="AH1573" i="1" s="1"/>
  <c r="AN1573" i="1" s="1"/>
  <c r="AT1573" i="1" s="1"/>
  <c r="AZ1573" i="1" s="1"/>
  <c r="BB1573" i="1" s="1"/>
  <c r="L1600" i="1"/>
  <c r="R1600" i="1" s="1"/>
  <c r="X1600" i="1" s="1"/>
  <c r="AD1600" i="1" s="1"/>
  <c r="AH1600" i="1" s="1"/>
  <c r="AN1600" i="1" s="1"/>
  <c r="AT1600" i="1" s="1"/>
  <c r="AZ1600" i="1" s="1"/>
  <c r="BB1600" i="1" s="1"/>
  <c r="F1599" i="1"/>
  <c r="L1599" i="1" s="1"/>
  <c r="R1599" i="1" s="1"/>
  <c r="X1599" i="1" s="1"/>
  <c r="AD1599" i="1" s="1"/>
  <c r="AH1599" i="1" s="1"/>
  <c r="AN1599" i="1" s="1"/>
  <c r="AT1599" i="1" s="1"/>
  <c r="AZ1599" i="1" s="1"/>
  <c r="BB1599" i="1" s="1"/>
  <c r="M19" i="1"/>
  <c r="S19" i="1" s="1"/>
  <c r="Y19" i="1" s="1"/>
  <c r="AE19" i="1" s="1"/>
  <c r="AI19" i="1" s="1"/>
  <c r="AO19" i="1" s="1"/>
  <c r="AU19" i="1" s="1"/>
  <c r="BC19" i="1" s="1"/>
  <c r="BE19" i="1" s="1"/>
  <c r="AG18" i="1"/>
  <c r="M23" i="1"/>
  <c r="S23" i="1" s="1"/>
  <c r="Y23" i="1" s="1"/>
  <c r="AE23" i="1" s="1"/>
  <c r="AI23" i="1" s="1"/>
  <c r="AO23" i="1" s="1"/>
  <c r="AU23" i="1" s="1"/>
  <c r="BC23" i="1" s="1"/>
  <c r="BE23" i="1" s="1"/>
  <c r="L26" i="1"/>
  <c r="R26" i="1" s="1"/>
  <c r="X26" i="1" s="1"/>
  <c r="AD26" i="1" s="1"/>
  <c r="AH26" i="1" s="1"/>
  <c r="AN26" i="1" s="1"/>
  <c r="AT26" i="1" s="1"/>
  <c r="AZ26" i="1" s="1"/>
  <c r="BB26" i="1" s="1"/>
  <c r="M39" i="1"/>
  <c r="S39" i="1" s="1"/>
  <c r="Y39" i="1" s="1"/>
  <c r="AE39" i="1" s="1"/>
  <c r="AI39" i="1" s="1"/>
  <c r="AO39" i="1" s="1"/>
  <c r="AU39" i="1" s="1"/>
  <c r="BC39" i="1" s="1"/>
  <c r="BE39" i="1" s="1"/>
  <c r="M42" i="1"/>
  <c r="S42" i="1" s="1"/>
  <c r="Y42" i="1" s="1"/>
  <c r="AE42" i="1" s="1"/>
  <c r="AI42" i="1" s="1"/>
  <c r="AO42" i="1" s="1"/>
  <c r="AU42" i="1" s="1"/>
  <c r="BC42" i="1" s="1"/>
  <c r="BE42" i="1" s="1"/>
  <c r="O51" i="1"/>
  <c r="O45" i="1" s="1"/>
  <c r="O44" i="1" s="1"/>
  <c r="L84" i="1"/>
  <c r="R84" i="1" s="1"/>
  <c r="X84" i="1" s="1"/>
  <c r="AD84" i="1" s="1"/>
  <c r="AH84" i="1" s="1"/>
  <c r="AN84" i="1" s="1"/>
  <c r="AT84" i="1" s="1"/>
  <c r="AZ84" i="1" s="1"/>
  <c r="BB84" i="1" s="1"/>
  <c r="R103" i="1"/>
  <c r="X103" i="1" s="1"/>
  <c r="AD103" i="1" s="1"/>
  <c r="AH103" i="1" s="1"/>
  <c r="AN103" i="1" s="1"/>
  <c r="AT103" i="1" s="1"/>
  <c r="AZ103" i="1" s="1"/>
  <c r="BB103" i="1" s="1"/>
  <c r="M107" i="1"/>
  <c r="S107" i="1" s="1"/>
  <c r="Y107" i="1" s="1"/>
  <c r="AE107" i="1" s="1"/>
  <c r="AI107" i="1" s="1"/>
  <c r="AO107" i="1" s="1"/>
  <c r="AU107" i="1" s="1"/>
  <c r="BC107" i="1" s="1"/>
  <c r="BE107" i="1" s="1"/>
  <c r="I118" i="1"/>
  <c r="L118" i="1" s="1"/>
  <c r="R118" i="1" s="1"/>
  <c r="X118" i="1" s="1"/>
  <c r="AD118" i="1" s="1"/>
  <c r="AH118" i="1" s="1"/>
  <c r="AN118" i="1" s="1"/>
  <c r="AT118" i="1" s="1"/>
  <c r="AZ118" i="1" s="1"/>
  <c r="BB118" i="1" s="1"/>
  <c r="N122" i="1"/>
  <c r="T122" i="1" s="1"/>
  <c r="Z122" i="1" s="1"/>
  <c r="AF122" i="1" s="1"/>
  <c r="AJ122" i="1" s="1"/>
  <c r="AP122" i="1" s="1"/>
  <c r="AV122" i="1" s="1"/>
  <c r="BF122" i="1" s="1"/>
  <c r="BH122" i="1" s="1"/>
  <c r="U151" i="1"/>
  <c r="N165" i="1"/>
  <c r="T165" i="1" s="1"/>
  <c r="Z165" i="1" s="1"/>
  <c r="AF165" i="1" s="1"/>
  <c r="AJ165" i="1" s="1"/>
  <c r="AP165" i="1" s="1"/>
  <c r="AV165" i="1" s="1"/>
  <c r="BF165" i="1" s="1"/>
  <c r="BH165" i="1" s="1"/>
  <c r="AB164" i="1"/>
  <c r="AS164" i="1"/>
  <c r="L173" i="1"/>
  <c r="R173" i="1" s="1"/>
  <c r="X173" i="1" s="1"/>
  <c r="AD173" i="1" s="1"/>
  <c r="AH173" i="1" s="1"/>
  <c r="AN173" i="1" s="1"/>
  <c r="AT173" i="1" s="1"/>
  <c r="AZ173" i="1" s="1"/>
  <c r="BB173" i="1" s="1"/>
  <c r="L178" i="1"/>
  <c r="R178" i="1" s="1"/>
  <c r="X178" i="1" s="1"/>
  <c r="AD178" i="1" s="1"/>
  <c r="AH178" i="1" s="1"/>
  <c r="AN178" i="1" s="1"/>
  <c r="AT178" i="1" s="1"/>
  <c r="AZ178" i="1" s="1"/>
  <c r="BB178" i="1" s="1"/>
  <c r="M181" i="1"/>
  <c r="S181" i="1" s="1"/>
  <c r="Y181" i="1" s="1"/>
  <c r="AE181" i="1" s="1"/>
  <c r="AI181" i="1" s="1"/>
  <c r="AO181" i="1" s="1"/>
  <c r="AU181" i="1" s="1"/>
  <c r="BC181" i="1" s="1"/>
  <c r="BE181" i="1" s="1"/>
  <c r="J183" i="1"/>
  <c r="W183" i="1"/>
  <c r="AQ183" i="1"/>
  <c r="P183" i="1"/>
  <c r="AG183" i="1"/>
  <c r="M191" i="1"/>
  <c r="S191" i="1" s="1"/>
  <c r="Y191" i="1" s="1"/>
  <c r="AE191" i="1" s="1"/>
  <c r="AI191" i="1" s="1"/>
  <c r="AO191" i="1" s="1"/>
  <c r="AU191" i="1" s="1"/>
  <c r="BC191" i="1" s="1"/>
  <c r="BE191" i="1" s="1"/>
  <c r="AL195" i="1"/>
  <c r="AL194" i="1" s="1"/>
  <c r="AG202" i="1"/>
  <c r="AG201" i="1" s="1"/>
  <c r="AQ202" i="1"/>
  <c r="AQ201" i="1" s="1"/>
  <c r="K214" i="1"/>
  <c r="K210" i="1" s="1"/>
  <c r="U224" i="1"/>
  <c r="AS224" i="1"/>
  <c r="AG240" i="1"/>
  <c r="N289" i="1"/>
  <c r="T289" i="1" s="1"/>
  <c r="Z289" i="1" s="1"/>
  <c r="AF289" i="1" s="1"/>
  <c r="AJ289" i="1" s="1"/>
  <c r="AP289" i="1" s="1"/>
  <c r="AV289" i="1" s="1"/>
  <c r="BF289" i="1" s="1"/>
  <c r="BH289" i="1" s="1"/>
  <c r="M291" i="1"/>
  <c r="S291" i="1" s="1"/>
  <c r="Y291" i="1" s="1"/>
  <c r="AE291" i="1" s="1"/>
  <c r="AI291" i="1" s="1"/>
  <c r="AO291" i="1" s="1"/>
  <c r="AU291" i="1" s="1"/>
  <c r="BC291" i="1" s="1"/>
  <c r="BE291" i="1" s="1"/>
  <c r="F296" i="1"/>
  <c r="L296" i="1" s="1"/>
  <c r="R296" i="1" s="1"/>
  <c r="X296" i="1" s="1"/>
  <c r="AD296" i="1" s="1"/>
  <c r="AH296" i="1" s="1"/>
  <c r="AN296" i="1" s="1"/>
  <c r="AT296" i="1" s="1"/>
  <c r="AZ296" i="1" s="1"/>
  <c r="BB296" i="1" s="1"/>
  <c r="L297" i="1"/>
  <c r="R297" i="1" s="1"/>
  <c r="X297" i="1" s="1"/>
  <c r="AD297" i="1" s="1"/>
  <c r="AH297" i="1" s="1"/>
  <c r="AN297" i="1" s="1"/>
  <c r="AT297" i="1" s="1"/>
  <c r="AZ297" i="1" s="1"/>
  <c r="BB297" i="1" s="1"/>
  <c r="U300" i="1"/>
  <c r="AL300" i="1"/>
  <c r="H330" i="1"/>
  <c r="N331" i="1"/>
  <c r="T331" i="1" s="1"/>
  <c r="Z331" i="1" s="1"/>
  <c r="AF331" i="1" s="1"/>
  <c r="AJ331" i="1" s="1"/>
  <c r="AP331" i="1" s="1"/>
  <c r="AV331" i="1" s="1"/>
  <c r="BF331" i="1" s="1"/>
  <c r="BH331" i="1" s="1"/>
  <c r="L355" i="1"/>
  <c r="R355" i="1" s="1"/>
  <c r="X355" i="1" s="1"/>
  <c r="AD355" i="1" s="1"/>
  <c r="AH355" i="1" s="1"/>
  <c r="AN355" i="1" s="1"/>
  <c r="AT355" i="1" s="1"/>
  <c r="AZ355" i="1" s="1"/>
  <c r="AD366" i="1"/>
  <c r="AH366" i="1" s="1"/>
  <c r="AN366" i="1" s="1"/>
  <c r="AT366" i="1" s="1"/>
  <c r="N369" i="1"/>
  <c r="T369" i="1" s="1"/>
  <c r="Z369" i="1" s="1"/>
  <c r="AF369" i="1" s="1"/>
  <c r="AJ369" i="1" s="1"/>
  <c r="AP369" i="1" s="1"/>
  <c r="AV369" i="1" s="1"/>
  <c r="BF369" i="1" s="1"/>
  <c r="BH369" i="1" s="1"/>
  <c r="H366" i="1"/>
  <c r="N366" i="1" s="1"/>
  <c r="T366" i="1" s="1"/>
  <c r="Z366" i="1" s="1"/>
  <c r="AF366" i="1" s="1"/>
  <c r="AJ366" i="1" s="1"/>
  <c r="AP366" i="1" s="1"/>
  <c r="AV366" i="1" s="1"/>
  <c r="N373" i="1"/>
  <c r="T373" i="1" s="1"/>
  <c r="Z373" i="1" s="1"/>
  <c r="AF373" i="1" s="1"/>
  <c r="AJ373" i="1" s="1"/>
  <c r="AP373" i="1" s="1"/>
  <c r="AV373" i="1" s="1"/>
  <c r="BF373" i="1" s="1"/>
  <c r="BH373" i="1" s="1"/>
  <c r="M377" i="1"/>
  <c r="S377" i="1" s="1"/>
  <c r="Y377" i="1" s="1"/>
  <c r="AE377" i="1" s="1"/>
  <c r="AI377" i="1" s="1"/>
  <c r="AO377" i="1" s="1"/>
  <c r="AU377" i="1" s="1"/>
  <c r="BC377" i="1" s="1"/>
  <c r="BE377" i="1" s="1"/>
  <c r="N395" i="1"/>
  <c r="T395" i="1" s="1"/>
  <c r="Z395" i="1" s="1"/>
  <c r="AF395" i="1" s="1"/>
  <c r="AJ395" i="1" s="1"/>
  <c r="AP395" i="1" s="1"/>
  <c r="AV395" i="1" s="1"/>
  <c r="BF395" i="1" s="1"/>
  <c r="BH395" i="1" s="1"/>
  <c r="H411" i="1"/>
  <c r="N411" i="1" s="1"/>
  <c r="T411" i="1" s="1"/>
  <c r="Z411" i="1" s="1"/>
  <c r="AF411" i="1" s="1"/>
  <c r="AJ411" i="1" s="1"/>
  <c r="AP411" i="1" s="1"/>
  <c r="AV411" i="1" s="1"/>
  <c r="BF411" i="1" s="1"/>
  <c r="BH411" i="1" s="1"/>
  <c r="N412" i="1"/>
  <c r="T412" i="1" s="1"/>
  <c r="Z412" i="1" s="1"/>
  <c r="AF412" i="1" s="1"/>
  <c r="AJ412" i="1" s="1"/>
  <c r="AP412" i="1" s="1"/>
  <c r="AV412" i="1" s="1"/>
  <c r="BF412" i="1" s="1"/>
  <c r="BH412" i="1" s="1"/>
  <c r="N423" i="1"/>
  <c r="T423" i="1" s="1"/>
  <c r="Z423" i="1" s="1"/>
  <c r="AF423" i="1" s="1"/>
  <c r="AJ423" i="1" s="1"/>
  <c r="AP423" i="1" s="1"/>
  <c r="AV423" i="1" s="1"/>
  <c r="BF423" i="1" s="1"/>
  <c r="BH423" i="1" s="1"/>
  <c r="N458" i="1"/>
  <c r="T458" i="1" s="1"/>
  <c r="Z458" i="1" s="1"/>
  <c r="AF458" i="1" s="1"/>
  <c r="AJ458" i="1" s="1"/>
  <c r="AP458" i="1" s="1"/>
  <c r="AV458" i="1" s="1"/>
  <c r="BF458" i="1" s="1"/>
  <c r="BH458" i="1" s="1"/>
  <c r="L461" i="1"/>
  <c r="R461" i="1" s="1"/>
  <c r="X461" i="1" s="1"/>
  <c r="AD461" i="1" s="1"/>
  <c r="AH461" i="1" s="1"/>
  <c r="AN461" i="1" s="1"/>
  <c r="AT461" i="1" s="1"/>
  <c r="AZ461" i="1" s="1"/>
  <c r="BB461" i="1" s="1"/>
  <c r="F460" i="1"/>
  <c r="L460" i="1" s="1"/>
  <c r="R460" i="1" s="1"/>
  <c r="X460" i="1" s="1"/>
  <c r="AD460" i="1" s="1"/>
  <c r="AH460" i="1" s="1"/>
  <c r="AN460" i="1" s="1"/>
  <c r="AT460" i="1" s="1"/>
  <c r="AZ460" i="1" s="1"/>
  <c r="BB460" i="1" s="1"/>
  <c r="M467" i="1"/>
  <c r="S467" i="1" s="1"/>
  <c r="Y467" i="1" s="1"/>
  <c r="AE467" i="1" s="1"/>
  <c r="AI467" i="1" s="1"/>
  <c r="AO467" i="1" s="1"/>
  <c r="AU467" i="1" s="1"/>
  <c r="BC467" i="1" s="1"/>
  <c r="BE467" i="1" s="1"/>
  <c r="G466" i="1"/>
  <c r="M466" i="1" s="1"/>
  <c r="S466" i="1" s="1"/>
  <c r="Y466" i="1" s="1"/>
  <c r="AE466" i="1" s="1"/>
  <c r="AI466" i="1" s="1"/>
  <c r="AO466" i="1" s="1"/>
  <c r="AU466" i="1" s="1"/>
  <c r="BC466" i="1" s="1"/>
  <c r="BE466" i="1" s="1"/>
  <c r="G497" i="1"/>
  <c r="M497" i="1" s="1"/>
  <c r="S497" i="1" s="1"/>
  <c r="Y497" i="1" s="1"/>
  <c r="AE497" i="1" s="1"/>
  <c r="AI497" i="1" s="1"/>
  <c r="AO497" i="1" s="1"/>
  <c r="AU497" i="1" s="1"/>
  <c r="BC497" i="1" s="1"/>
  <c r="M501" i="1"/>
  <c r="S501" i="1" s="1"/>
  <c r="Y501" i="1" s="1"/>
  <c r="AE501" i="1" s="1"/>
  <c r="AI501" i="1" s="1"/>
  <c r="AO501" i="1" s="1"/>
  <c r="AU501" i="1" s="1"/>
  <c r="BC501" i="1" s="1"/>
  <c r="BE501" i="1" s="1"/>
  <c r="J500" i="1"/>
  <c r="M500" i="1" s="1"/>
  <c r="S500" i="1" s="1"/>
  <c r="Y500" i="1" s="1"/>
  <c r="AE500" i="1" s="1"/>
  <c r="AI500" i="1" s="1"/>
  <c r="AO500" i="1" s="1"/>
  <c r="AU500" i="1" s="1"/>
  <c r="BC500" i="1" s="1"/>
  <c r="BE500" i="1" s="1"/>
  <c r="AW506" i="1"/>
  <c r="I522" i="1"/>
  <c r="N531" i="1"/>
  <c r="T531" i="1" s="1"/>
  <c r="Z531" i="1" s="1"/>
  <c r="AF531" i="1" s="1"/>
  <c r="AJ531" i="1" s="1"/>
  <c r="AP531" i="1" s="1"/>
  <c r="AV531" i="1" s="1"/>
  <c r="BF531" i="1" s="1"/>
  <c r="BH531" i="1" s="1"/>
  <c r="M566" i="1"/>
  <c r="S566" i="1" s="1"/>
  <c r="Y566" i="1" s="1"/>
  <c r="AE566" i="1" s="1"/>
  <c r="AI566" i="1" s="1"/>
  <c r="AO566" i="1" s="1"/>
  <c r="AU566" i="1" s="1"/>
  <c r="BC566" i="1" s="1"/>
  <c r="BE566" i="1" s="1"/>
  <c r="G565" i="1"/>
  <c r="M565" i="1" s="1"/>
  <c r="S565" i="1" s="1"/>
  <c r="Y565" i="1" s="1"/>
  <c r="AE565" i="1" s="1"/>
  <c r="AI565" i="1" s="1"/>
  <c r="AO565" i="1" s="1"/>
  <c r="AU565" i="1" s="1"/>
  <c r="BC565" i="1" s="1"/>
  <c r="BE565" i="1" s="1"/>
  <c r="U552" i="1"/>
  <c r="U551" i="1" s="1"/>
  <c r="AX631" i="1"/>
  <c r="M637" i="1"/>
  <c r="S637" i="1" s="1"/>
  <c r="Y637" i="1" s="1"/>
  <c r="AE637" i="1" s="1"/>
  <c r="AI637" i="1" s="1"/>
  <c r="AO637" i="1" s="1"/>
  <c r="AU637" i="1" s="1"/>
  <c r="BC637" i="1" s="1"/>
  <c r="BE637" i="1" s="1"/>
  <c r="G632" i="1"/>
  <c r="N658" i="1"/>
  <c r="T658" i="1" s="1"/>
  <c r="Z658" i="1" s="1"/>
  <c r="AF658" i="1" s="1"/>
  <c r="AJ658" i="1" s="1"/>
  <c r="AP658" i="1" s="1"/>
  <c r="AV658" i="1" s="1"/>
  <c r="BF658" i="1" s="1"/>
  <c r="BH658" i="1" s="1"/>
  <c r="H657" i="1"/>
  <c r="F667" i="1"/>
  <c r="L667" i="1" s="1"/>
  <c r="R667" i="1" s="1"/>
  <c r="X667" i="1" s="1"/>
  <c r="AD667" i="1" s="1"/>
  <c r="AH667" i="1" s="1"/>
  <c r="AN667" i="1" s="1"/>
  <c r="AT667" i="1" s="1"/>
  <c r="AZ667" i="1" s="1"/>
  <c r="BB667" i="1" s="1"/>
  <c r="M796" i="1"/>
  <c r="S796" i="1" s="1"/>
  <c r="Y796" i="1" s="1"/>
  <c r="AE796" i="1" s="1"/>
  <c r="AI796" i="1" s="1"/>
  <c r="AO796" i="1" s="1"/>
  <c r="AU796" i="1" s="1"/>
  <c r="BC796" i="1" s="1"/>
  <c r="BE796" i="1" s="1"/>
  <c r="G795" i="1"/>
  <c r="N796" i="1"/>
  <c r="T796" i="1" s="1"/>
  <c r="Z796" i="1" s="1"/>
  <c r="AF796" i="1" s="1"/>
  <c r="AJ796" i="1" s="1"/>
  <c r="AP796" i="1" s="1"/>
  <c r="AV796" i="1" s="1"/>
  <c r="BF796" i="1" s="1"/>
  <c r="BH796" i="1" s="1"/>
  <c r="K795" i="1"/>
  <c r="K794" i="1" s="1"/>
  <c r="L820" i="1"/>
  <c r="R820" i="1" s="1"/>
  <c r="X820" i="1" s="1"/>
  <c r="AD820" i="1" s="1"/>
  <c r="AH820" i="1" s="1"/>
  <c r="AN820" i="1" s="1"/>
  <c r="AT820" i="1" s="1"/>
  <c r="AZ820" i="1" s="1"/>
  <c r="BB820" i="1" s="1"/>
  <c r="F837" i="1"/>
  <c r="F836" i="1" s="1"/>
  <c r="N853" i="1"/>
  <c r="T853" i="1" s="1"/>
  <c r="Z853" i="1" s="1"/>
  <c r="AF853" i="1" s="1"/>
  <c r="AJ853" i="1" s="1"/>
  <c r="AP853" i="1" s="1"/>
  <c r="AV853" i="1" s="1"/>
  <c r="BF853" i="1" s="1"/>
  <c r="BH853" i="1" s="1"/>
  <c r="BI882" i="1"/>
  <c r="N1085" i="1"/>
  <c r="T1085" i="1" s="1"/>
  <c r="Z1085" i="1" s="1"/>
  <c r="AF1085" i="1" s="1"/>
  <c r="AJ1085" i="1" s="1"/>
  <c r="AP1085" i="1" s="1"/>
  <c r="AV1085" i="1" s="1"/>
  <c r="BF1085" i="1" s="1"/>
  <c r="BH1085" i="1" s="1"/>
  <c r="H1084" i="1"/>
  <c r="V1084" i="1"/>
  <c r="V1077" i="1" s="1"/>
  <c r="AM1084" i="1"/>
  <c r="AM1077" i="1" s="1"/>
  <c r="AW1084" i="1"/>
  <c r="AW1077" i="1" s="1"/>
  <c r="Q1278" i="1"/>
  <c r="N1334" i="1"/>
  <c r="T1334" i="1" s="1"/>
  <c r="Z1334" i="1" s="1"/>
  <c r="AF1334" i="1" s="1"/>
  <c r="AJ1334" i="1" s="1"/>
  <c r="AP1334" i="1" s="1"/>
  <c r="AV1334" i="1" s="1"/>
  <c r="BF1334" i="1" s="1"/>
  <c r="BH1334" i="1" s="1"/>
  <c r="H1333" i="1"/>
  <c r="N1333" i="1" s="1"/>
  <c r="T1333" i="1" s="1"/>
  <c r="Z1333" i="1" s="1"/>
  <c r="AF1333" i="1" s="1"/>
  <c r="AJ1333" i="1" s="1"/>
  <c r="AP1333" i="1" s="1"/>
  <c r="AV1333" i="1" s="1"/>
  <c r="BF1333" i="1" s="1"/>
  <c r="BH1333" i="1" s="1"/>
  <c r="N1521" i="1"/>
  <c r="T1521" i="1" s="1"/>
  <c r="Z1521" i="1" s="1"/>
  <c r="AF1521" i="1" s="1"/>
  <c r="AJ1521" i="1" s="1"/>
  <c r="AP1521" i="1" s="1"/>
  <c r="AV1521" i="1" s="1"/>
  <c r="BF1521" i="1" s="1"/>
  <c r="BH1521" i="1" s="1"/>
  <c r="H1520" i="1"/>
  <c r="N1520" i="1" s="1"/>
  <c r="T1520" i="1" s="1"/>
  <c r="Z1520" i="1" s="1"/>
  <c r="AF1520" i="1" s="1"/>
  <c r="AJ1520" i="1" s="1"/>
  <c r="AP1520" i="1" s="1"/>
  <c r="AV1520" i="1" s="1"/>
  <c r="BF1520" i="1" s="1"/>
  <c r="BH1520" i="1" s="1"/>
  <c r="F22" i="1"/>
  <c r="L22" i="1" s="1"/>
  <c r="R22" i="1" s="1"/>
  <c r="X22" i="1" s="1"/>
  <c r="AD22" i="1" s="1"/>
  <c r="AH22" i="1" s="1"/>
  <c r="AN22" i="1" s="1"/>
  <c r="AT22" i="1" s="1"/>
  <c r="AZ22" i="1" s="1"/>
  <c r="BB22" i="1" s="1"/>
  <c r="W18" i="1"/>
  <c r="AQ18" i="1"/>
  <c r="F25" i="1"/>
  <c r="L25" i="1" s="1"/>
  <c r="R25" i="1" s="1"/>
  <c r="X25" i="1" s="1"/>
  <c r="AD25" i="1" s="1"/>
  <c r="AH25" i="1" s="1"/>
  <c r="AN25" i="1" s="1"/>
  <c r="AT25" i="1" s="1"/>
  <c r="AZ25" i="1" s="1"/>
  <c r="BB25" i="1" s="1"/>
  <c r="G35" i="1"/>
  <c r="G38" i="1"/>
  <c r="M38" i="1" s="1"/>
  <c r="S38" i="1" s="1"/>
  <c r="Y38" i="1" s="1"/>
  <c r="AE38" i="1" s="1"/>
  <c r="AI38" i="1" s="1"/>
  <c r="AO38" i="1" s="1"/>
  <c r="AU38" i="1" s="1"/>
  <c r="BC38" i="1" s="1"/>
  <c r="BE38" i="1" s="1"/>
  <c r="G41" i="1"/>
  <c r="M41" i="1" s="1"/>
  <c r="S41" i="1" s="1"/>
  <c r="Y41" i="1" s="1"/>
  <c r="AE41" i="1" s="1"/>
  <c r="AI41" i="1" s="1"/>
  <c r="AO41" i="1" s="1"/>
  <c r="AU41" i="1" s="1"/>
  <c r="BC41" i="1" s="1"/>
  <c r="BE41" i="1" s="1"/>
  <c r="G46" i="1"/>
  <c r="N54" i="1"/>
  <c r="T54" i="1" s="1"/>
  <c r="Z54" i="1" s="1"/>
  <c r="AF54" i="1" s="1"/>
  <c r="AJ54" i="1" s="1"/>
  <c r="AP54" i="1" s="1"/>
  <c r="AV54" i="1" s="1"/>
  <c r="BF54" i="1" s="1"/>
  <c r="BH54" i="1" s="1"/>
  <c r="N75" i="1"/>
  <c r="T75" i="1" s="1"/>
  <c r="Z75" i="1" s="1"/>
  <c r="AF75" i="1" s="1"/>
  <c r="AJ75" i="1" s="1"/>
  <c r="AP75" i="1" s="1"/>
  <c r="AV75" i="1" s="1"/>
  <c r="BF75" i="1" s="1"/>
  <c r="BH75" i="1" s="1"/>
  <c r="N87" i="1"/>
  <c r="T87" i="1" s="1"/>
  <c r="Z87" i="1" s="1"/>
  <c r="AF87" i="1" s="1"/>
  <c r="AJ87" i="1" s="1"/>
  <c r="AP87" i="1" s="1"/>
  <c r="AV87" i="1" s="1"/>
  <c r="BF87" i="1" s="1"/>
  <c r="BH87" i="1" s="1"/>
  <c r="V96" i="1"/>
  <c r="V95" i="1" s="1"/>
  <c r="N98" i="1"/>
  <c r="T98" i="1" s="1"/>
  <c r="Z98" i="1" s="1"/>
  <c r="AF98" i="1" s="1"/>
  <c r="AJ98" i="1" s="1"/>
  <c r="AP98" i="1" s="1"/>
  <c r="AV98" i="1" s="1"/>
  <c r="BF98" i="1" s="1"/>
  <c r="BH98" i="1" s="1"/>
  <c r="G106" i="1"/>
  <c r="M106" i="1" s="1"/>
  <c r="S106" i="1" s="1"/>
  <c r="Y106" i="1" s="1"/>
  <c r="AE106" i="1" s="1"/>
  <c r="AI106" i="1" s="1"/>
  <c r="AO106" i="1" s="1"/>
  <c r="AU106" i="1" s="1"/>
  <c r="BC106" i="1" s="1"/>
  <c r="BE106" i="1" s="1"/>
  <c r="L107" i="1"/>
  <c r="R107" i="1" s="1"/>
  <c r="X107" i="1" s="1"/>
  <c r="AD107" i="1" s="1"/>
  <c r="AH107" i="1" s="1"/>
  <c r="AN107" i="1" s="1"/>
  <c r="AT107" i="1" s="1"/>
  <c r="AZ107" i="1" s="1"/>
  <c r="BB107" i="1" s="1"/>
  <c r="N110" i="1"/>
  <c r="T110" i="1" s="1"/>
  <c r="Z110" i="1" s="1"/>
  <c r="AF110" i="1" s="1"/>
  <c r="AJ110" i="1" s="1"/>
  <c r="AP110" i="1" s="1"/>
  <c r="AV110" i="1" s="1"/>
  <c r="BF110" i="1" s="1"/>
  <c r="BH110" i="1" s="1"/>
  <c r="U96" i="1"/>
  <c r="U95" i="1" s="1"/>
  <c r="AS96" i="1"/>
  <c r="AS95" i="1" s="1"/>
  <c r="F136" i="1"/>
  <c r="M155" i="1"/>
  <c r="S155" i="1" s="1"/>
  <c r="Y155" i="1" s="1"/>
  <c r="AE155" i="1" s="1"/>
  <c r="AI155" i="1" s="1"/>
  <c r="AO155" i="1" s="1"/>
  <c r="AU155" i="1" s="1"/>
  <c r="BC155" i="1" s="1"/>
  <c r="BE155" i="1" s="1"/>
  <c r="K151" i="1"/>
  <c r="AA151" i="1"/>
  <c r="AY151" i="1"/>
  <c r="N170" i="1"/>
  <c r="T170" i="1" s="1"/>
  <c r="Z170" i="1" s="1"/>
  <c r="AF170" i="1" s="1"/>
  <c r="AJ170" i="1" s="1"/>
  <c r="AP170" i="1" s="1"/>
  <c r="AV170" i="1" s="1"/>
  <c r="BF170" i="1" s="1"/>
  <c r="BH170" i="1" s="1"/>
  <c r="O172" i="1"/>
  <c r="V172" i="1"/>
  <c r="AM172" i="1"/>
  <c r="N175" i="1"/>
  <c r="T175" i="1" s="1"/>
  <c r="Z175" i="1" s="1"/>
  <c r="AF175" i="1" s="1"/>
  <c r="AJ175" i="1" s="1"/>
  <c r="AP175" i="1" s="1"/>
  <c r="AV175" i="1" s="1"/>
  <c r="BF175" i="1" s="1"/>
  <c r="BH175" i="1" s="1"/>
  <c r="AY183" i="1"/>
  <c r="AB183" i="1"/>
  <c r="L189" i="1"/>
  <c r="R189" i="1" s="1"/>
  <c r="X189" i="1" s="1"/>
  <c r="AD189" i="1" s="1"/>
  <c r="AH189" i="1" s="1"/>
  <c r="AN189" i="1" s="1"/>
  <c r="AT189" i="1" s="1"/>
  <c r="AZ189" i="1" s="1"/>
  <c r="BB189" i="1" s="1"/>
  <c r="L192" i="1"/>
  <c r="R192" i="1" s="1"/>
  <c r="X192" i="1" s="1"/>
  <c r="AD192" i="1" s="1"/>
  <c r="AH192" i="1" s="1"/>
  <c r="AN192" i="1" s="1"/>
  <c r="AT192" i="1" s="1"/>
  <c r="AZ192" i="1" s="1"/>
  <c r="BB192" i="1" s="1"/>
  <c r="AF204" i="1"/>
  <c r="AJ204" i="1" s="1"/>
  <c r="AP204" i="1" s="1"/>
  <c r="AV204" i="1" s="1"/>
  <c r="BF204" i="1" s="1"/>
  <c r="BI202" i="1"/>
  <c r="BI201" i="1" s="1"/>
  <c r="O214" i="1"/>
  <c r="O210" i="1" s="1"/>
  <c r="AM214" i="1"/>
  <c r="AM210" i="1" s="1"/>
  <c r="N219" i="1"/>
  <c r="T219" i="1" s="1"/>
  <c r="Z219" i="1" s="1"/>
  <c r="AF219" i="1" s="1"/>
  <c r="AJ219" i="1" s="1"/>
  <c r="AP219" i="1" s="1"/>
  <c r="AV219" i="1" s="1"/>
  <c r="BF219" i="1" s="1"/>
  <c r="BH219" i="1" s="1"/>
  <c r="W224" i="1"/>
  <c r="AQ224" i="1"/>
  <c r="M226" i="1"/>
  <c r="S226" i="1" s="1"/>
  <c r="Y226" i="1" s="1"/>
  <c r="AE226" i="1" s="1"/>
  <c r="AI226" i="1" s="1"/>
  <c r="AO226" i="1" s="1"/>
  <c r="AU226" i="1" s="1"/>
  <c r="BC226" i="1" s="1"/>
  <c r="BE226" i="1" s="1"/>
  <c r="AG224" i="1"/>
  <c r="AX224" i="1"/>
  <c r="Q240" i="1"/>
  <c r="L242" i="1"/>
  <c r="R242" i="1" s="1"/>
  <c r="X242" i="1" s="1"/>
  <c r="AD242" i="1" s="1"/>
  <c r="AH242" i="1" s="1"/>
  <c r="AN242" i="1" s="1"/>
  <c r="AT242" i="1" s="1"/>
  <c r="AZ242" i="1" s="1"/>
  <c r="BB242" i="1" s="1"/>
  <c r="AB240" i="1"/>
  <c r="AL240" i="1"/>
  <c r="AS240" i="1"/>
  <c r="G273" i="1"/>
  <c r="M273" i="1" s="1"/>
  <c r="S273" i="1" s="1"/>
  <c r="Y273" i="1" s="1"/>
  <c r="AE273" i="1" s="1"/>
  <c r="AI273" i="1" s="1"/>
  <c r="AO273" i="1" s="1"/>
  <c r="AU273" i="1" s="1"/>
  <c r="BC273" i="1" s="1"/>
  <c r="BE273" i="1" s="1"/>
  <c r="M274" i="1"/>
  <c r="S274" i="1" s="1"/>
  <c r="Y274" i="1" s="1"/>
  <c r="AE274" i="1" s="1"/>
  <c r="AI274" i="1" s="1"/>
  <c r="AO274" i="1" s="1"/>
  <c r="AU274" i="1" s="1"/>
  <c r="BC274" i="1" s="1"/>
  <c r="BE274" i="1" s="1"/>
  <c r="L277" i="1"/>
  <c r="R277" i="1" s="1"/>
  <c r="X277" i="1" s="1"/>
  <c r="AD277" i="1" s="1"/>
  <c r="AH277" i="1" s="1"/>
  <c r="AN277" i="1" s="1"/>
  <c r="AT277" i="1" s="1"/>
  <c r="AZ277" i="1" s="1"/>
  <c r="BB277" i="1" s="1"/>
  <c r="J276" i="1"/>
  <c r="L289" i="1"/>
  <c r="R289" i="1" s="1"/>
  <c r="X289" i="1" s="1"/>
  <c r="AD289" i="1" s="1"/>
  <c r="AH289" i="1" s="1"/>
  <c r="AN289" i="1" s="1"/>
  <c r="AT289" i="1" s="1"/>
  <c r="AZ289" i="1" s="1"/>
  <c r="BB289" i="1" s="1"/>
  <c r="F286" i="1"/>
  <c r="L314" i="1"/>
  <c r="R314" i="1" s="1"/>
  <c r="X314" i="1" s="1"/>
  <c r="AD314" i="1" s="1"/>
  <c r="AH314" i="1" s="1"/>
  <c r="AN314" i="1" s="1"/>
  <c r="AT314" i="1" s="1"/>
  <c r="AZ314" i="1" s="1"/>
  <c r="BB314" i="1" s="1"/>
  <c r="N318" i="1"/>
  <c r="T318" i="1" s="1"/>
  <c r="Z318" i="1" s="1"/>
  <c r="AF318" i="1" s="1"/>
  <c r="AJ318" i="1" s="1"/>
  <c r="AP318" i="1" s="1"/>
  <c r="AV318" i="1" s="1"/>
  <c r="BF318" i="1" s="1"/>
  <c r="BH318" i="1" s="1"/>
  <c r="T358" i="1"/>
  <c r="Z358" i="1" s="1"/>
  <c r="AF358" i="1" s="1"/>
  <c r="AJ358" i="1" s="1"/>
  <c r="AP358" i="1" s="1"/>
  <c r="AV358" i="1" s="1"/>
  <c r="BF358" i="1" s="1"/>
  <c r="BH358" i="1" s="1"/>
  <c r="Q357" i="1"/>
  <c r="T357" i="1" s="1"/>
  <c r="Z357" i="1" s="1"/>
  <c r="AF357" i="1" s="1"/>
  <c r="AJ357" i="1" s="1"/>
  <c r="AP357" i="1" s="1"/>
  <c r="AV357" i="1" s="1"/>
  <c r="BF357" i="1" s="1"/>
  <c r="BH357" i="1" s="1"/>
  <c r="P361" i="1"/>
  <c r="AR361" i="1"/>
  <c r="Q361" i="1"/>
  <c r="F391" i="1"/>
  <c r="L392" i="1"/>
  <c r="R392" i="1" s="1"/>
  <c r="X392" i="1" s="1"/>
  <c r="AD392" i="1" s="1"/>
  <c r="AH392" i="1" s="1"/>
  <c r="AN392" i="1" s="1"/>
  <c r="AT392" i="1" s="1"/>
  <c r="AZ392" i="1" s="1"/>
  <c r="BB392" i="1" s="1"/>
  <c r="Q391" i="1"/>
  <c r="Q384" i="1" s="1"/>
  <c r="AA391" i="1"/>
  <c r="AK391" i="1"/>
  <c r="AK384" i="1" s="1"/>
  <c r="AR391" i="1"/>
  <c r="AR384" i="1" s="1"/>
  <c r="AY391" i="1"/>
  <c r="AD406" i="1"/>
  <c r="AH406" i="1" s="1"/>
  <c r="AN406" i="1" s="1"/>
  <c r="AT406" i="1" s="1"/>
  <c r="AZ406" i="1" s="1"/>
  <c r="BB406" i="1" s="1"/>
  <c r="AA405" i="1"/>
  <c r="AD405" i="1" s="1"/>
  <c r="AH405" i="1" s="1"/>
  <c r="AN405" i="1" s="1"/>
  <c r="AT405" i="1" s="1"/>
  <c r="AZ405" i="1" s="1"/>
  <c r="BB405" i="1" s="1"/>
  <c r="Q417" i="1"/>
  <c r="AK417" i="1"/>
  <c r="AR417" i="1"/>
  <c r="M438" i="1"/>
  <c r="S438" i="1" s="1"/>
  <c r="Y438" i="1" s="1"/>
  <c r="AE438" i="1" s="1"/>
  <c r="AI438" i="1" s="1"/>
  <c r="AO438" i="1" s="1"/>
  <c r="AU438" i="1" s="1"/>
  <c r="BC438" i="1" s="1"/>
  <c r="BE438" i="1" s="1"/>
  <c r="G437" i="1"/>
  <c r="M437" i="1" s="1"/>
  <c r="N451" i="1"/>
  <c r="T451" i="1" s="1"/>
  <c r="Z451" i="1" s="1"/>
  <c r="AF451" i="1" s="1"/>
  <c r="AJ451" i="1" s="1"/>
  <c r="AP451" i="1" s="1"/>
  <c r="AV451" i="1" s="1"/>
  <c r="BF451" i="1" s="1"/>
  <c r="BH451" i="1" s="1"/>
  <c r="H450" i="1"/>
  <c r="H455" i="1"/>
  <c r="K455" i="1"/>
  <c r="L470" i="1"/>
  <c r="R470" i="1" s="1"/>
  <c r="X470" i="1" s="1"/>
  <c r="AD470" i="1" s="1"/>
  <c r="AH470" i="1" s="1"/>
  <c r="AN470" i="1" s="1"/>
  <c r="AT470" i="1" s="1"/>
  <c r="AZ470" i="1" s="1"/>
  <c r="BB470" i="1" s="1"/>
  <c r="F469" i="1"/>
  <c r="L469" i="1" s="1"/>
  <c r="R469" i="1" s="1"/>
  <c r="X469" i="1" s="1"/>
  <c r="AD469" i="1" s="1"/>
  <c r="AH469" i="1" s="1"/>
  <c r="AN469" i="1" s="1"/>
  <c r="AT469" i="1" s="1"/>
  <c r="AZ469" i="1" s="1"/>
  <c r="BB469" i="1" s="1"/>
  <c r="AY473" i="1"/>
  <c r="M479" i="1"/>
  <c r="S479" i="1" s="1"/>
  <c r="Y479" i="1" s="1"/>
  <c r="AE479" i="1" s="1"/>
  <c r="AI479" i="1" s="1"/>
  <c r="AO479" i="1" s="1"/>
  <c r="AU479" i="1" s="1"/>
  <c r="BC479" i="1" s="1"/>
  <c r="BE479" i="1" s="1"/>
  <c r="G478" i="1"/>
  <c r="M478" i="1" s="1"/>
  <c r="S478" i="1" s="1"/>
  <c r="Y478" i="1" s="1"/>
  <c r="AS478" i="1"/>
  <c r="BI478" i="1"/>
  <c r="AE482" i="1"/>
  <c r="AI482" i="1" s="1"/>
  <c r="AO482" i="1" s="1"/>
  <c r="AU482" i="1" s="1"/>
  <c r="BC482" i="1" s="1"/>
  <c r="BE482" i="1" s="1"/>
  <c r="I486" i="1"/>
  <c r="M507" i="1"/>
  <c r="S507" i="1" s="1"/>
  <c r="Y507" i="1" s="1"/>
  <c r="AE507" i="1" s="1"/>
  <c r="AI507" i="1" s="1"/>
  <c r="AO507" i="1" s="1"/>
  <c r="AU507" i="1" s="1"/>
  <c r="BC507" i="1" s="1"/>
  <c r="BE507" i="1" s="1"/>
  <c r="G506" i="1"/>
  <c r="Q506" i="1"/>
  <c r="AA506" i="1"/>
  <c r="AK506" i="1"/>
  <c r="AR506" i="1"/>
  <c r="H517" i="1"/>
  <c r="M523" i="1"/>
  <c r="S523" i="1" s="1"/>
  <c r="Y523" i="1" s="1"/>
  <c r="AE523" i="1" s="1"/>
  <c r="AI523" i="1" s="1"/>
  <c r="AO523" i="1" s="1"/>
  <c r="AU523" i="1" s="1"/>
  <c r="BC523" i="1" s="1"/>
  <c r="BE523" i="1" s="1"/>
  <c r="G522" i="1"/>
  <c r="M529" i="1"/>
  <c r="S529" i="1" s="1"/>
  <c r="Y529" i="1" s="1"/>
  <c r="AE529" i="1" s="1"/>
  <c r="AI529" i="1" s="1"/>
  <c r="AO529" i="1" s="1"/>
  <c r="AU529" i="1" s="1"/>
  <c r="BC529" i="1" s="1"/>
  <c r="BE529" i="1" s="1"/>
  <c r="G528" i="1"/>
  <c r="K528" i="1"/>
  <c r="K527" i="1" s="1"/>
  <c r="M541" i="1"/>
  <c r="S541" i="1" s="1"/>
  <c r="Y541" i="1" s="1"/>
  <c r="AE541" i="1" s="1"/>
  <c r="AI541" i="1" s="1"/>
  <c r="AO541" i="1" s="1"/>
  <c r="AU541" i="1" s="1"/>
  <c r="BC541" i="1" s="1"/>
  <c r="BE541" i="1" s="1"/>
  <c r="G540" i="1"/>
  <c r="AX544" i="1"/>
  <c r="AX539" i="1" s="1"/>
  <c r="N556" i="1"/>
  <c r="T556" i="1" s="1"/>
  <c r="Z556" i="1" s="1"/>
  <c r="AF556" i="1" s="1"/>
  <c r="AJ556" i="1" s="1"/>
  <c r="AP556" i="1" s="1"/>
  <c r="AV556" i="1" s="1"/>
  <c r="BF556" i="1" s="1"/>
  <c r="BH556" i="1" s="1"/>
  <c r="AX552" i="1"/>
  <c r="AX551" i="1" s="1"/>
  <c r="X573" i="1"/>
  <c r="AD573" i="1" s="1"/>
  <c r="AH573" i="1" s="1"/>
  <c r="AN573" i="1" s="1"/>
  <c r="AT573" i="1" s="1"/>
  <c r="AZ573" i="1" s="1"/>
  <c r="BB573" i="1" s="1"/>
  <c r="AY572" i="1"/>
  <c r="AY571" i="1" s="1"/>
  <c r="L580" i="1"/>
  <c r="R580" i="1" s="1"/>
  <c r="X580" i="1" s="1"/>
  <c r="AD580" i="1" s="1"/>
  <c r="AH580" i="1" s="1"/>
  <c r="AN580" i="1" s="1"/>
  <c r="AT580" i="1" s="1"/>
  <c r="AZ580" i="1" s="1"/>
  <c r="BB580" i="1" s="1"/>
  <c r="F579" i="1"/>
  <c r="L579" i="1" s="1"/>
  <c r="R579" i="1" s="1"/>
  <c r="X579" i="1" s="1"/>
  <c r="AD579" i="1" s="1"/>
  <c r="AH579" i="1" s="1"/>
  <c r="AN579" i="1" s="1"/>
  <c r="AT579" i="1" s="1"/>
  <c r="AZ579" i="1" s="1"/>
  <c r="BB579" i="1" s="1"/>
  <c r="M580" i="1"/>
  <c r="S580" i="1" s="1"/>
  <c r="Y580" i="1" s="1"/>
  <c r="AE580" i="1" s="1"/>
  <c r="AI580" i="1" s="1"/>
  <c r="AO580" i="1" s="1"/>
  <c r="AU580" i="1" s="1"/>
  <c r="BC580" i="1" s="1"/>
  <c r="BE580" i="1" s="1"/>
  <c r="AK572" i="1"/>
  <c r="AK571" i="1" s="1"/>
  <c r="AR572" i="1"/>
  <c r="AR571" i="1" s="1"/>
  <c r="N595" i="1"/>
  <c r="T595" i="1" s="1"/>
  <c r="Z595" i="1" s="1"/>
  <c r="AF595" i="1" s="1"/>
  <c r="AJ595" i="1" s="1"/>
  <c r="AP595" i="1" s="1"/>
  <c r="AV595" i="1" s="1"/>
  <c r="BF595" i="1" s="1"/>
  <c r="BH595" i="1" s="1"/>
  <c r="M597" i="1"/>
  <c r="S597" i="1" s="1"/>
  <c r="Y597" i="1" s="1"/>
  <c r="AE597" i="1" s="1"/>
  <c r="AI597" i="1" s="1"/>
  <c r="AO597" i="1" s="1"/>
  <c r="AU597" i="1" s="1"/>
  <c r="BC597" i="1" s="1"/>
  <c r="BE597" i="1" s="1"/>
  <c r="Z598" i="1"/>
  <c r="AF598" i="1" s="1"/>
  <c r="AJ598" i="1" s="1"/>
  <c r="AP598" i="1" s="1"/>
  <c r="AV598" i="1" s="1"/>
  <c r="BF598" i="1" s="1"/>
  <c r="BH598" i="1" s="1"/>
  <c r="P606" i="1"/>
  <c r="V616" i="1"/>
  <c r="AC616" i="1"/>
  <c r="AW616" i="1"/>
  <c r="AW589" i="1" s="1"/>
  <c r="F624" i="1"/>
  <c r="L624" i="1" s="1"/>
  <c r="R624" i="1" s="1"/>
  <c r="X624" i="1" s="1"/>
  <c r="AD624" i="1" s="1"/>
  <c r="AH624" i="1" s="1"/>
  <c r="AN624" i="1" s="1"/>
  <c r="AT624" i="1" s="1"/>
  <c r="AZ624" i="1" s="1"/>
  <c r="BB624" i="1" s="1"/>
  <c r="N643" i="1"/>
  <c r="T643" i="1" s="1"/>
  <c r="Z643" i="1" s="1"/>
  <c r="AF643" i="1" s="1"/>
  <c r="AJ643" i="1" s="1"/>
  <c r="AP643" i="1" s="1"/>
  <c r="AV643" i="1" s="1"/>
  <c r="BF643" i="1" s="1"/>
  <c r="BH643" i="1" s="1"/>
  <c r="H642" i="1"/>
  <c r="N642" i="1" s="1"/>
  <c r="T642" i="1" s="1"/>
  <c r="Z642" i="1" s="1"/>
  <c r="AF642" i="1" s="1"/>
  <c r="AJ642" i="1" s="1"/>
  <c r="AP642" i="1" s="1"/>
  <c r="AV642" i="1" s="1"/>
  <c r="BF642" i="1" s="1"/>
  <c r="BH642" i="1" s="1"/>
  <c r="N681" i="1"/>
  <c r="T681" i="1" s="1"/>
  <c r="Z681" i="1" s="1"/>
  <c r="AF681" i="1" s="1"/>
  <c r="AJ681" i="1" s="1"/>
  <c r="AP681" i="1" s="1"/>
  <c r="AV681" i="1" s="1"/>
  <c r="BF681" i="1" s="1"/>
  <c r="BH681" i="1" s="1"/>
  <c r="L744" i="1"/>
  <c r="R744" i="1" s="1"/>
  <c r="X744" i="1" s="1"/>
  <c r="AD744" i="1" s="1"/>
  <c r="AH744" i="1" s="1"/>
  <c r="AN744" i="1" s="1"/>
  <c r="AT744" i="1" s="1"/>
  <c r="AZ744" i="1" s="1"/>
  <c r="BB744" i="1" s="1"/>
  <c r="N745" i="1"/>
  <c r="T745" i="1" s="1"/>
  <c r="Z745" i="1" s="1"/>
  <c r="AF745" i="1" s="1"/>
  <c r="AJ745" i="1" s="1"/>
  <c r="AP745" i="1" s="1"/>
  <c r="AV745" i="1" s="1"/>
  <c r="BF745" i="1" s="1"/>
  <c r="BH745" i="1" s="1"/>
  <c r="H744" i="1"/>
  <c r="N744" i="1" s="1"/>
  <c r="T744" i="1" s="1"/>
  <c r="Z744" i="1" s="1"/>
  <c r="AF744" i="1" s="1"/>
  <c r="AJ744" i="1" s="1"/>
  <c r="AP744" i="1" s="1"/>
  <c r="AV744" i="1" s="1"/>
  <c r="BF744" i="1" s="1"/>
  <c r="BH744" i="1" s="1"/>
  <c r="N747" i="1"/>
  <c r="T747" i="1" s="1"/>
  <c r="Z747" i="1" s="1"/>
  <c r="AF747" i="1" s="1"/>
  <c r="AJ747" i="1" s="1"/>
  <c r="AP747" i="1" s="1"/>
  <c r="AV747" i="1" s="1"/>
  <c r="BF747" i="1" s="1"/>
  <c r="BH747" i="1" s="1"/>
  <c r="L748" i="1"/>
  <c r="R748" i="1" s="1"/>
  <c r="X748" i="1" s="1"/>
  <c r="AD748" i="1" s="1"/>
  <c r="AH748" i="1" s="1"/>
  <c r="AN748" i="1" s="1"/>
  <c r="AT748" i="1" s="1"/>
  <c r="AZ748" i="1" s="1"/>
  <c r="BB748" i="1" s="1"/>
  <c r="F747" i="1"/>
  <c r="L747" i="1" s="1"/>
  <c r="R747" i="1" s="1"/>
  <c r="X747" i="1" s="1"/>
  <c r="AD747" i="1" s="1"/>
  <c r="AH747" i="1" s="1"/>
  <c r="AN747" i="1" s="1"/>
  <c r="AT747" i="1" s="1"/>
  <c r="AZ747" i="1" s="1"/>
  <c r="BB747" i="1" s="1"/>
  <c r="N770" i="1"/>
  <c r="T770" i="1" s="1"/>
  <c r="Z770" i="1" s="1"/>
  <c r="AF770" i="1" s="1"/>
  <c r="AJ770" i="1" s="1"/>
  <c r="AP770" i="1" s="1"/>
  <c r="AV770" i="1" s="1"/>
  <c r="BF770" i="1" s="1"/>
  <c r="BH770" i="1" s="1"/>
  <c r="N788" i="1"/>
  <c r="T788" i="1" s="1"/>
  <c r="Z788" i="1" s="1"/>
  <c r="AF788" i="1" s="1"/>
  <c r="AJ788" i="1" s="1"/>
  <c r="AP788" i="1" s="1"/>
  <c r="AV788" i="1" s="1"/>
  <c r="BF788" i="1" s="1"/>
  <c r="BH788" i="1" s="1"/>
  <c r="H787" i="1"/>
  <c r="M790" i="1"/>
  <c r="S790" i="1" s="1"/>
  <c r="Y790" i="1" s="1"/>
  <c r="AE790" i="1" s="1"/>
  <c r="AI790" i="1" s="1"/>
  <c r="AO790" i="1" s="1"/>
  <c r="AU790" i="1" s="1"/>
  <c r="BC790" i="1" s="1"/>
  <c r="BE790" i="1" s="1"/>
  <c r="N802" i="1"/>
  <c r="T802" i="1" s="1"/>
  <c r="Z802" i="1" s="1"/>
  <c r="AF802" i="1" s="1"/>
  <c r="AJ802" i="1" s="1"/>
  <c r="AP802" i="1" s="1"/>
  <c r="AV802" i="1" s="1"/>
  <c r="BF802" i="1" s="1"/>
  <c r="BH802" i="1" s="1"/>
  <c r="L803" i="1"/>
  <c r="R803" i="1" s="1"/>
  <c r="X803" i="1" s="1"/>
  <c r="AD803" i="1" s="1"/>
  <c r="AH803" i="1" s="1"/>
  <c r="AN803" i="1" s="1"/>
  <c r="AT803" i="1" s="1"/>
  <c r="AZ803" i="1" s="1"/>
  <c r="BB803" i="1" s="1"/>
  <c r="F802" i="1"/>
  <c r="L802" i="1" s="1"/>
  <c r="R802" i="1" s="1"/>
  <c r="X802" i="1" s="1"/>
  <c r="AD802" i="1" s="1"/>
  <c r="AH802" i="1" s="1"/>
  <c r="AN802" i="1" s="1"/>
  <c r="AT802" i="1" s="1"/>
  <c r="AZ802" i="1" s="1"/>
  <c r="BB802" i="1" s="1"/>
  <c r="Q828" i="1"/>
  <c r="Q823" i="1" s="1"/>
  <c r="N859" i="1"/>
  <c r="T859" i="1" s="1"/>
  <c r="Z859" i="1" s="1"/>
  <c r="AF859" i="1" s="1"/>
  <c r="AJ859" i="1" s="1"/>
  <c r="AP859" i="1" s="1"/>
  <c r="AV859" i="1" s="1"/>
  <c r="BF859" i="1" s="1"/>
  <c r="BH859" i="1" s="1"/>
  <c r="F865" i="1"/>
  <c r="L865" i="1" s="1"/>
  <c r="R865" i="1" s="1"/>
  <c r="X865" i="1" s="1"/>
  <c r="AD865" i="1" s="1"/>
  <c r="AH865" i="1" s="1"/>
  <c r="AN865" i="1" s="1"/>
  <c r="AT865" i="1" s="1"/>
  <c r="AZ865" i="1" s="1"/>
  <c r="BB865" i="1" s="1"/>
  <c r="N872" i="1"/>
  <c r="T872" i="1" s="1"/>
  <c r="Z872" i="1" s="1"/>
  <c r="AF872" i="1" s="1"/>
  <c r="AJ872" i="1" s="1"/>
  <c r="AP872" i="1" s="1"/>
  <c r="AV872" i="1" s="1"/>
  <c r="BF872" i="1" s="1"/>
  <c r="BH872" i="1" s="1"/>
  <c r="H871" i="1"/>
  <c r="N871" i="1" s="1"/>
  <c r="T871" i="1" s="1"/>
  <c r="Z871" i="1" s="1"/>
  <c r="AF871" i="1" s="1"/>
  <c r="AJ871" i="1" s="1"/>
  <c r="AP871" i="1" s="1"/>
  <c r="AV871" i="1" s="1"/>
  <c r="BF871" i="1" s="1"/>
  <c r="BH871" i="1" s="1"/>
  <c r="L978" i="1"/>
  <c r="R978" i="1" s="1"/>
  <c r="X978" i="1" s="1"/>
  <c r="AD978" i="1" s="1"/>
  <c r="AH978" i="1" s="1"/>
  <c r="AN978" i="1" s="1"/>
  <c r="AT978" i="1" s="1"/>
  <c r="AZ978" i="1" s="1"/>
  <c r="BB978" i="1" s="1"/>
  <c r="AQ1007" i="1"/>
  <c r="L1009" i="1"/>
  <c r="R1009" i="1" s="1"/>
  <c r="X1009" i="1" s="1"/>
  <c r="AD1009" i="1" s="1"/>
  <c r="AH1009" i="1" s="1"/>
  <c r="AN1009" i="1" s="1"/>
  <c r="AT1009" i="1" s="1"/>
  <c r="AZ1009" i="1" s="1"/>
  <c r="BB1009" i="1" s="1"/>
  <c r="F1008" i="1"/>
  <c r="J1007" i="1"/>
  <c r="I1023" i="1"/>
  <c r="L1023" i="1" s="1"/>
  <c r="R1023" i="1" s="1"/>
  <c r="X1023" i="1" s="1"/>
  <c r="AD1023" i="1" s="1"/>
  <c r="AH1023" i="1" s="1"/>
  <c r="AN1023" i="1" s="1"/>
  <c r="AT1023" i="1" s="1"/>
  <c r="AZ1023" i="1" s="1"/>
  <c r="BB1023" i="1" s="1"/>
  <c r="L1024" i="1"/>
  <c r="R1024" i="1" s="1"/>
  <c r="X1024" i="1" s="1"/>
  <c r="AD1024" i="1" s="1"/>
  <c r="AH1024" i="1" s="1"/>
  <c r="AN1024" i="1" s="1"/>
  <c r="AT1024" i="1" s="1"/>
  <c r="AZ1024" i="1" s="1"/>
  <c r="BB1024" i="1" s="1"/>
  <c r="P1035" i="1"/>
  <c r="P1029" i="1" s="1"/>
  <c r="W1035" i="1"/>
  <c r="AG1035" i="1"/>
  <c r="AQ1035" i="1"/>
  <c r="AX1035" i="1"/>
  <c r="AX1029" i="1" s="1"/>
  <c r="N1038" i="1"/>
  <c r="T1038" i="1" s="1"/>
  <c r="Z1038" i="1" s="1"/>
  <c r="AF1038" i="1" s="1"/>
  <c r="AJ1038" i="1" s="1"/>
  <c r="AP1038" i="1" s="1"/>
  <c r="AV1038" i="1" s="1"/>
  <c r="BF1038" i="1" s="1"/>
  <c r="BH1038" i="1" s="1"/>
  <c r="Q1369" i="1"/>
  <c r="T1370" i="1"/>
  <c r="Z1370" i="1" s="1"/>
  <c r="AF1370" i="1" s="1"/>
  <c r="AJ1370" i="1" s="1"/>
  <c r="AP1370" i="1" s="1"/>
  <c r="AV1370" i="1" s="1"/>
  <c r="BF1370" i="1" s="1"/>
  <c r="BH1370" i="1" s="1"/>
  <c r="P240" i="1"/>
  <c r="W240" i="1"/>
  <c r="AQ240" i="1"/>
  <c r="U258" i="1"/>
  <c r="U254" i="1" s="1"/>
  <c r="AL258" i="1"/>
  <c r="AL254" i="1" s="1"/>
  <c r="AS258" i="1"/>
  <c r="AS254" i="1" s="1"/>
  <c r="L270" i="1"/>
  <c r="R270" i="1" s="1"/>
  <c r="X270" i="1" s="1"/>
  <c r="AD270" i="1" s="1"/>
  <c r="AH270" i="1" s="1"/>
  <c r="AN270" i="1" s="1"/>
  <c r="AT270" i="1" s="1"/>
  <c r="AZ270" i="1" s="1"/>
  <c r="BB270" i="1" s="1"/>
  <c r="AS276" i="1"/>
  <c r="M278" i="1"/>
  <c r="S278" i="1" s="1"/>
  <c r="Y278" i="1" s="1"/>
  <c r="AE278" i="1" s="1"/>
  <c r="AI278" i="1" s="1"/>
  <c r="AO278" i="1" s="1"/>
  <c r="AU278" i="1" s="1"/>
  <c r="BC278" i="1" s="1"/>
  <c r="BE278" i="1" s="1"/>
  <c r="AR276" i="1"/>
  <c r="M284" i="1"/>
  <c r="S284" i="1" s="1"/>
  <c r="Y284" i="1" s="1"/>
  <c r="AE284" i="1" s="1"/>
  <c r="AI284" i="1" s="1"/>
  <c r="AO284" i="1" s="1"/>
  <c r="AU284" i="1" s="1"/>
  <c r="BC284" i="1" s="1"/>
  <c r="BE284" i="1" s="1"/>
  <c r="O286" i="1"/>
  <c r="O276" i="1" s="1"/>
  <c r="AM286" i="1"/>
  <c r="AM276" i="1" s="1"/>
  <c r="N291" i="1"/>
  <c r="T291" i="1" s="1"/>
  <c r="Z291" i="1" s="1"/>
  <c r="AF291" i="1" s="1"/>
  <c r="AJ291" i="1" s="1"/>
  <c r="AP291" i="1" s="1"/>
  <c r="AV291" i="1" s="1"/>
  <c r="BF291" i="1" s="1"/>
  <c r="BH291" i="1" s="1"/>
  <c r="N297" i="1"/>
  <c r="T297" i="1" s="1"/>
  <c r="Z297" i="1" s="1"/>
  <c r="AF297" i="1" s="1"/>
  <c r="AJ297" i="1" s="1"/>
  <c r="AP297" i="1" s="1"/>
  <c r="AV297" i="1" s="1"/>
  <c r="BF297" i="1" s="1"/>
  <c r="BH297" i="1" s="1"/>
  <c r="L301" i="1"/>
  <c r="R301" i="1" s="1"/>
  <c r="X301" i="1" s="1"/>
  <c r="AD301" i="1" s="1"/>
  <c r="AH301" i="1" s="1"/>
  <c r="AN301" i="1" s="1"/>
  <c r="AT301" i="1" s="1"/>
  <c r="AZ301" i="1" s="1"/>
  <c r="BB301" i="1" s="1"/>
  <c r="V300" i="1"/>
  <c r="AC300" i="1"/>
  <c r="AC299" i="1" s="1"/>
  <c r="AW300" i="1"/>
  <c r="N306" i="1"/>
  <c r="T306" i="1" s="1"/>
  <c r="Z306" i="1" s="1"/>
  <c r="AF306" i="1" s="1"/>
  <c r="AJ306" i="1" s="1"/>
  <c r="AP306" i="1" s="1"/>
  <c r="AV306" i="1" s="1"/>
  <c r="BF306" i="1" s="1"/>
  <c r="BH306" i="1" s="1"/>
  <c r="AB305" i="1"/>
  <c r="BI305" i="1"/>
  <c r="BI299" i="1" s="1"/>
  <c r="P313" i="1"/>
  <c r="P312" i="1" s="1"/>
  <c r="W313" i="1"/>
  <c r="W312" i="1" s="1"/>
  <c r="AQ313" i="1"/>
  <c r="AQ312" i="1" s="1"/>
  <c r="AX339" i="1"/>
  <c r="AX338" i="1" s="1"/>
  <c r="R341" i="1"/>
  <c r="X341" i="1" s="1"/>
  <c r="AD341" i="1" s="1"/>
  <c r="AH341" i="1" s="1"/>
  <c r="AN341" i="1" s="1"/>
  <c r="AT341" i="1" s="1"/>
  <c r="AZ341" i="1" s="1"/>
  <c r="W339" i="1"/>
  <c r="W338" i="1" s="1"/>
  <c r="AQ339" i="1"/>
  <c r="AQ338" i="1" s="1"/>
  <c r="U339" i="1"/>
  <c r="U338" i="1" s="1"/>
  <c r="AS339" i="1"/>
  <c r="AS338" i="1" s="1"/>
  <c r="AY347" i="1"/>
  <c r="AY346" i="1" s="1"/>
  <c r="AK347" i="1"/>
  <c r="AK346" i="1" s="1"/>
  <c r="AG361" i="1"/>
  <c r="O361" i="1"/>
  <c r="V361" i="1"/>
  <c r="AM361" i="1"/>
  <c r="L373" i="1"/>
  <c r="R373" i="1" s="1"/>
  <c r="X373" i="1" s="1"/>
  <c r="AD373" i="1" s="1"/>
  <c r="AH373" i="1" s="1"/>
  <c r="AN373" i="1" s="1"/>
  <c r="AT373" i="1" s="1"/>
  <c r="AZ373" i="1" s="1"/>
  <c r="BB373" i="1" s="1"/>
  <c r="BI384" i="1"/>
  <c r="N392" i="1"/>
  <c r="T392" i="1" s="1"/>
  <c r="Z392" i="1" s="1"/>
  <c r="AF392" i="1" s="1"/>
  <c r="AJ392" i="1" s="1"/>
  <c r="AP392" i="1" s="1"/>
  <c r="AV392" i="1" s="1"/>
  <c r="BF392" i="1" s="1"/>
  <c r="BH392" i="1" s="1"/>
  <c r="L409" i="1"/>
  <c r="R409" i="1" s="1"/>
  <c r="X409" i="1" s="1"/>
  <c r="AD409" i="1" s="1"/>
  <c r="AH409" i="1" s="1"/>
  <c r="AN409" i="1" s="1"/>
  <c r="AT409" i="1" s="1"/>
  <c r="AZ409" i="1" s="1"/>
  <c r="BB409" i="1" s="1"/>
  <c r="W417" i="1"/>
  <c r="AQ417" i="1"/>
  <c r="N419" i="1"/>
  <c r="T419" i="1" s="1"/>
  <c r="Z419" i="1" s="1"/>
  <c r="AF419" i="1" s="1"/>
  <c r="AJ419" i="1" s="1"/>
  <c r="AP419" i="1" s="1"/>
  <c r="AV419" i="1" s="1"/>
  <c r="BF419" i="1" s="1"/>
  <c r="BH419" i="1" s="1"/>
  <c r="AC417" i="1"/>
  <c r="AW417" i="1"/>
  <c r="L433" i="1"/>
  <c r="R433" i="1" s="1"/>
  <c r="X433" i="1" s="1"/>
  <c r="AD433" i="1" s="1"/>
  <c r="AH433" i="1" s="1"/>
  <c r="AN433" i="1" s="1"/>
  <c r="AT433" i="1" s="1"/>
  <c r="AZ433" i="1" s="1"/>
  <c r="BB433" i="1" s="1"/>
  <c r="N438" i="1"/>
  <c r="T438" i="1" s="1"/>
  <c r="Z438" i="1" s="1"/>
  <c r="AF438" i="1" s="1"/>
  <c r="AJ438" i="1" s="1"/>
  <c r="AP438" i="1" s="1"/>
  <c r="AV438" i="1" s="1"/>
  <c r="BF438" i="1" s="1"/>
  <c r="BH438" i="1" s="1"/>
  <c r="L440" i="1"/>
  <c r="R440" i="1" s="1"/>
  <c r="X440" i="1" s="1"/>
  <c r="AD440" i="1" s="1"/>
  <c r="AH440" i="1" s="1"/>
  <c r="AN440" i="1" s="1"/>
  <c r="AT440" i="1" s="1"/>
  <c r="AZ440" i="1" s="1"/>
  <c r="BB440" i="1" s="1"/>
  <c r="L443" i="1"/>
  <c r="R443" i="1" s="1"/>
  <c r="X443" i="1" s="1"/>
  <c r="AD443" i="1" s="1"/>
  <c r="AH443" i="1" s="1"/>
  <c r="AN443" i="1" s="1"/>
  <c r="AT443" i="1" s="1"/>
  <c r="AZ443" i="1" s="1"/>
  <c r="BB443" i="1" s="1"/>
  <c r="L453" i="1"/>
  <c r="R453" i="1" s="1"/>
  <c r="X453" i="1" s="1"/>
  <c r="AD453" i="1" s="1"/>
  <c r="AH453" i="1" s="1"/>
  <c r="AN453" i="1" s="1"/>
  <c r="AT453" i="1" s="1"/>
  <c r="AZ453" i="1" s="1"/>
  <c r="BB453" i="1" s="1"/>
  <c r="M456" i="1"/>
  <c r="S456" i="1" s="1"/>
  <c r="Y456" i="1" s="1"/>
  <c r="AE456" i="1" s="1"/>
  <c r="AI456" i="1" s="1"/>
  <c r="AO456" i="1" s="1"/>
  <c r="AU456" i="1" s="1"/>
  <c r="BC456" i="1" s="1"/>
  <c r="BE456" i="1" s="1"/>
  <c r="M461" i="1"/>
  <c r="S461" i="1" s="1"/>
  <c r="Y461" i="1" s="1"/>
  <c r="AE461" i="1" s="1"/>
  <c r="AI461" i="1" s="1"/>
  <c r="AO461" i="1" s="1"/>
  <c r="AU461" i="1" s="1"/>
  <c r="BC461" i="1" s="1"/>
  <c r="BE461" i="1" s="1"/>
  <c r="N470" i="1"/>
  <c r="T470" i="1" s="1"/>
  <c r="Z470" i="1" s="1"/>
  <c r="AF470" i="1" s="1"/>
  <c r="AJ470" i="1" s="1"/>
  <c r="AP470" i="1" s="1"/>
  <c r="AV470" i="1" s="1"/>
  <c r="BF470" i="1" s="1"/>
  <c r="BH470" i="1" s="1"/>
  <c r="M474" i="1"/>
  <c r="S474" i="1" s="1"/>
  <c r="Y474" i="1" s="1"/>
  <c r="AE474" i="1" s="1"/>
  <c r="AI474" i="1" s="1"/>
  <c r="AO474" i="1" s="1"/>
  <c r="AU474" i="1" s="1"/>
  <c r="BC474" i="1" s="1"/>
  <c r="BE474" i="1" s="1"/>
  <c r="N479" i="1"/>
  <c r="T479" i="1" s="1"/>
  <c r="Z479" i="1" s="1"/>
  <c r="AF479" i="1" s="1"/>
  <c r="AJ479" i="1" s="1"/>
  <c r="AP479" i="1" s="1"/>
  <c r="AV479" i="1" s="1"/>
  <c r="BF479" i="1" s="1"/>
  <c r="BH479" i="1" s="1"/>
  <c r="AB478" i="1"/>
  <c r="AL486" i="1"/>
  <c r="L509" i="1"/>
  <c r="R509" i="1" s="1"/>
  <c r="X509" i="1" s="1"/>
  <c r="AD509" i="1" s="1"/>
  <c r="AH509" i="1" s="1"/>
  <c r="AN509" i="1" s="1"/>
  <c r="AT509" i="1" s="1"/>
  <c r="AZ509" i="1" s="1"/>
  <c r="BB509" i="1" s="1"/>
  <c r="N511" i="1"/>
  <c r="T511" i="1" s="1"/>
  <c r="Z511" i="1" s="1"/>
  <c r="AF511" i="1" s="1"/>
  <c r="AJ511" i="1" s="1"/>
  <c r="AP511" i="1" s="1"/>
  <c r="AV511" i="1" s="1"/>
  <c r="BF511" i="1" s="1"/>
  <c r="BH511" i="1" s="1"/>
  <c r="M515" i="1"/>
  <c r="S515" i="1" s="1"/>
  <c r="Y515" i="1" s="1"/>
  <c r="AE515" i="1" s="1"/>
  <c r="AI515" i="1" s="1"/>
  <c r="AO515" i="1" s="1"/>
  <c r="AU515" i="1" s="1"/>
  <c r="BC515" i="1" s="1"/>
  <c r="BE515" i="1" s="1"/>
  <c r="AL517" i="1"/>
  <c r="M525" i="1"/>
  <c r="S525" i="1" s="1"/>
  <c r="Y525" i="1" s="1"/>
  <c r="AE525" i="1" s="1"/>
  <c r="AI525" i="1" s="1"/>
  <c r="AO525" i="1" s="1"/>
  <c r="AU525" i="1" s="1"/>
  <c r="BC525" i="1" s="1"/>
  <c r="BE525" i="1" s="1"/>
  <c r="N529" i="1"/>
  <c r="T529" i="1" s="1"/>
  <c r="Z529" i="1" s="1"/>
  <c r="AF529" i="1" s="1"/>
  <c r="AJ529" i="1" s="1"/>
  <c r="AP529" i="1" s="1"/>
  <c r="AV529" i="1" s="1"/>
  <c r="BF529" i="1" s="1"/>
  <c r="BH529" i="1" s="1"/>
  <c r="AR528" i="1"/>
  <c r="V533" i="1"/>
  <c r="L536" i="1"/>
  <c r="R536" i="1" s="1"/>
  <c r="X536" i="1" s="1"/>
  <c r="AD536" i="1" s="1"/>
  <c r="AH536" i="1" s="1"/>
  <c r="AN536" i="1" s="1"/>
  <c r="AT536" i="1" s="1"/>
  <c r="AZ536" i="1" s="1"/>
  <c r="BB536" i="1" s="1"/>
  <c r="AW544" i="1"/>
  <c r="AW539" i="1" s="1"/>
  <c r="AY544" i="1"/>
  <c r="AY539" i="1" s="1"/>
  <c r="AD554" i="1"/>
  <c r="AH554" i="1" s="1"/>
  <c r="AN554" i="1" s="1"/>
  <c r="AT554" i="1" s="1"/>
  <c r="AZ554" i="1" s="1"/>
  <c r="BB554" i="1" s="1"/>
  <c r="AB552" i="1"/>
  <c r="AB551" i="1" s="1"/>
  <c r="M557" i="1"/>
  <c r="S557" i="1" s="1"/>
  <c r="Y557" i="1" s="1"/>
  <c r="AE557" i="1" s="1"/>
  <c r="AI557" i="1" s="1"/>
  <c r="AO557" i="1" s="1"/>
  <c r="AU557" i="1" s="1"/>
  <c r="BC557" i="1" s="1"/>
  <c r="BE557" i="1" s="1"/>
  <c r="M560" i="1"/>
  <c r="S560" i="1" s="1"/>
  <c r="Y560" i="1" s="1"/>
  <c r="AE560" i="1" s="1"/>
  <c r="AI560" i="1" s="1"/>
  <c r="AO560" i="1" s="1"/>
  <c r="AU560" i="1" s="1"/>
  <c r="BC560" i="1" s="1"/>
  <c r="BE560" i="1" s="1"/>
  <c r="R568" i="1"/>
  <c r="X568" i="1" s="1"/>
  <c r="AD568" i="1" s="1"/>
  <c r="AH568" i="1" s="1"/>
  <c r="AN568" i="1" s="1"/>
  <c r="AT568" i="1" s="1"/>
  <c r="AZ568" i="1" s="1"/>
  <c r="BB568" i="1" s="1"/>
  <c r="W552" i="1"/>
  <c r="W551" i="1" s="1"/>
  <c r="AQ552" i="1"/>
  <c r="AQ551" i="1" s="1"/>
  <c r="I552" i="1"/>
  <c r="I551" i="1" s="1"/>
  <c r="AG552" i="1"/>
  <c r="AG551" i="1" s="1"/>
  <c r="AM572" i="1"/>
  <c r="AM571" i="1" s="1"/>
  <c r="V572" i="1"/>
  <c r="V571" i="1" s="1"/>
  <c r="N580" i="1"/>
  <c r="T580" i="1" s="1"/>
  <c r="Z580" i="1" s="1"/>
  <c r="AF580" i="1" s="1"/>
  <c r="AJ580" i="1" s="1"/>
  <c r="AP580" i="1" s="1"/>
  <c r="AV580" i="1" s="1"/>
  <c r="BF580" i="1" s="1"/>
  <c r="BH580" i="1" s="1"/>
  <c r="AB572" i="1"/>
  <c r="AB571" i="1" s="1"/>
  <c r="L590" i="1"/>
  <c r="R590" i="1" s="1"/>
  <c r="X590" i="1" s="1"/>
  <c r="AD590" i="1" s="1"/>
  <c r="AH590" i="1" s="1"/>
  <c r="AN590" i="1" s="1"/>
  <c r="AT590" i="1" s="1"/>
  <c r="AZ590" i="1" s="1"/>
  <c r="BB590" i="1" s="1"/>
  <c r="N601" i="1"/>
  <c r="T601" i="1" s="1"/>
  <c r="Z601" i="1" s="1"/>
  <c r="AF601" i="1" s="1"/>
  <c r="AJ601" i="1" s="1"/>
  <c r="AP601" i="1" s="1"/>
  <c r="AV601" i="1" s="1"/>
  <c r="BF601" i="1" s="1"/>
  <c r="BH601" i="1" s="1"/>
  <c r="L604" i="1"/>
  <c r="R604" i="1" s="1"/>
  <c r="X604" i="1" s="1"/>
  <c r="AD604" i="1" s="1"/>
  <c r="AH604" i="1" s="1"/>
  <c r="AN604" i="1" s="1"/>
  <c r="AT604" i="1" s="1"/>
  <c r="AZ604" i="1" s="1"/>
  <c r="BB604" i="1" s="1"/>
  <c r="AQ606" i="1"/>
  <c r="AX606" i="1"/>
  <c r="N609" i="1"/>
  <c r="T609" i="1" s="1"/>
  <c r="Z609" i="1" s="1"/>
  <c r="AF609" i="1" s="1"/>
  <c r="AJ609" i="1" s="1"/>
  <c r="AP609" i="1" s="1"/>
  <c r="AV609" i="1" s="1"/>
  <c r="BF609" i="1" s="1"/>
  <c r="BH609" i="1" s="1"/>
  <c r="U606" i="1"/>
  <c r="M627" i="1"/>
  <c r="S627" i="1" s="1"/>
  <c r="Y627" i="1" s="1"/>
  <c r="AE627" i="1" s="1"/>
  <c r="AI627" i="1" s="1"/>
  <c r="AO627" i="1" s="1"/>
  <c r="AU627" i="1" s="1"/>
  <c r="BC627" i="1" s="1"/>
  <c r="BE627" i="1" s="1"/>
  <c r="M628" i="1"/>
  <c r="S628" i="1" s="1"/>
  <c r="Y628" i="1" s="1"/>
  <c r="AE628" i="1" s="1"/>
  <c r="AI628" i="1" s="1"/>
  <c r="AO628" i="1" s="1"/>
  <c r="AU628" i="1" s="1"/>
  <c r="BC628" i="1" s="1"/>
  <c r="BE628" i="1" s="1"/>
  <c r="T640" i="1"/>
  <c r="Z640" i="1" s="1"/>
  <c r="AF640" i="1" s="1"/>
  <c r="AJ640" i="1" s="1"/>
  <c r="AP640" i="1" s="1"/>
  <c r="AV640" i="1" s="1"/>
  <c r="BF640" i="1" s="1"/>
  <c r="BH640" i="1" s="1"/>
  <c r="N646" i="1"/>
  <c r="T646" i="1" s="1"/>
  <c r="Z646" i="1" s="1"/>
  <c r="AF646" i="1" s="1"/>
  <c r="AJ646" i="1" s="1"/>
  <c r="AP646" i="1" s="1"/>
  <c r="AV646" i="1" s="1"/>
  <c r="BF646" i="1" s="1"/>
  <c r="BH646" i="1" s="1"/>
  <c r="H645" i="1"/>
  <c r="N645" i="1" s="1"/>
  <c r="T645" i="1" s="1"/>
  <c r="Z645" i="1" s="1"/>
  <c r="AF645" i="1" s="1"/>
  <c r="AJ645" i="1" s="1"/>
  <c r="AP645" i="1" s="1"/>
  <c r="AV645" i="1" s="1"/>
  <c r="BF645" i="1" s="1"/>
  <c r="BH645" i="1" s="1"/>
  <c r="X658" i="1"/>
  <c r="AD658" i="1" s="1"/>
  <c r="AH658" i="1" s="1"/>
  <c r="AN658" i="1" s="1"/>
  <c r="AT658" i="1" s="1"/>
  <c r="AZ658" i="1" s="1"/>
  <c r="BB658" i="1" s="1"/>
  <c r="V657" i="1"/>
  <c r="AC657" i="1"/>
  <c r="AC656" i="1" s="1"/>
  <c r="AW657" i="1"/>
  <c r="L660" i="1"/>
  <c r="R660" i="1" s="1"/>
  <c r="X660" i="1" s="1"/>
  <c r="AD660" i="1" s="1"/>
  <c r="AH660" i="1" s="1"/>
  <c r="AN660" i="1" s="1"/>
  <c r="AT660" i="1" s="1"/>
  <c r="AZ660" i="1" s="1"/>
  <c r="BB660" i="1" s="1"/>
  <c r="AR657" i="1"/>
  <c r="N662" i="1"/>
  <c r="T662" i="1" s="1"/>
  <c r="Z662" i="1" s="1"/>
  <c r="AF662" i="1" s="1"/>
  <c r="AJ662" i="1" s="1"/>
  <c r="AP662" i="1" s="1"/>
  <c r="AV662" i="1" s="1"/>
  <c r="BF662" i="1" s="1"/>
  <c r="BH662" i="1" s="1"/>
  <c r="L686" i="1"/>
  <c r="R686" i="1" s="1"/>
  <c r="X686" i="1" s="1"/>
  <c r="AD686" i="1" s="1"/>
  <c r="AH686" i="1" s="1"/>
  <c r="AN686" i="1" s="1"/>
  <c r="AT686" i="1" s="1"/>
  <c r="AZ686" i="1" s="1"/>
  <c r="BB686" i="1" s="1"/>
  <c r="F685" i="1"/>
  <c r="L685" i="1" s="1"/>
  <c r="R685" i="1" s="1"/>
  <c r="X685" i="1" s="1"/>
  <c r="AD685" i="1" s="1"/>
  <c r="AH685" i="1" s="1"/>
  <c r="AN685" i="1" s="1"/>
  <c r="AT685" i="1" s="1"/>
  <c r="AZ685" i="1" s="1"/>
  <c r="BB685" i="1" s="1"/>
  <c r="N691" i="1"/>
  <c r="T691" i="1" s="1"/>
  <c r="Z691" i="1" s="1"/>
  <c r="AF691" i="1" s="1"/>
  <c r="AJ691" i="1" s="1"/>
  <c r="AP691" i="1" s="1"/>
  <c r="AV691" i="1" s="1"/>
  <c r="BF691" i="1" s="1"/>
  <c r="BH691" i="1" s="1"/>
  <c r="H690" i="1"/>
  <c r="L707" i="1"/>
  <c r="R707" i="1" s="1"/>
  <c r="X707" i="1" s="1"/>
  <c r="AD707" i="1" s="1"/>
  <c r="AH707" i="1" s="1"/>
  <c r="AN707" i="1" s="1"/>
  <c r="AT707" i="1" s="1"/>
  <c r="AZ707" i="1" s="1"/>
  <c r="BB707" i="1" s="1"/>
  <c r="F706" i="1"/>
  <c r="L706" i="1" s="1"/>
  <c r="R706" i="1" s="1"/>
  <c r="X706" i="1" s="1"/>
  <c r="AD706" i="1" s="1"/>
  <c r="M710" i="1"/>
  <c r="S710" i="1" s="1"/>
  <c r="Y710" i="1" s="1"/>
  <c r="AE710" i="1" s="1"/>
  <c r="AI710" i="1" s="1"/>
  <c r="AO710" i="1" s="1"/>
  <c r="AU710" i="1" s="1"/>
  <c r="BC710" i="1" s="1"/>
  <c r="BE710" i="1" s="1"/>
  <c r="L712" i="1"/>
  <c r="R712" i="1" s="1"/>
  <c r="X712" i="1" s="1"/>
  <c r="AD712" i="1" s="1"/>
  <c r="AH712" i="1" s="1"/>
  <c r="AN712" i="1" s="1"/>
  <c r="AT712" i="1" s="1"/>
  <c r="AZ712" i="1" s="1"/>
  <c r="BB712" i="1" s="1"/>
  <c r="M715" i="1"/>
  <c r="S715" i="1" s="1"/>
  <c r="Y715" i="1" s="1"/>
  <c r="AE715" i="1" s="1"/>
  <c r="AI715" i="1" s="1"/>
  <c r="AO715" i="1" s="1"/>
  <c r="AU715" i="1" s="1"/>
  <c r="BC715" i="1" s="1"/>
  <c r="BE715" i="1" s="1"/>
  <c r="N720" i="1"/>
  <c r="T720" i="1" s="1"/>
  <c r="Z720" i="1" s="1"/>
  <c r="AF720" i="1" s="1"/>
  <c r="AJ720" i="1" s="1"/>
  <c r="AP720" i="1" s="1"/>
  <c r="AV720" i="1" s="1"/>
  <c r="BF720" i="1" s="1"/>
  <c r="BH720" i="1" s="1"/>
  <c r="H719" i="1"/>
  <c r="N719" i="1" s="1"/>
  <c r="T719" i="1" s="1"/>
  <c r="Z719" i="1" s="1"/>
  <c r="AF719" i="1" s="1"/>
  <c r="AJ719" i="1" s="1"/>
  <c r="AP719" i="1" s="1"/>
  <c r="AV719" i="1" s="1"/>
  <c r="BF719" i="1" s="1"/>
  <c r="BH719" i="1" s="1"/>
  <c r="N727" i="1"/>
  <c r="T727" i="1" s="1"/>
  <c r="Z727" i="1" s="1"/>
  <c r="AF727" i="1" s="1"/>
  <c r="AJ727" i="1" s="1"/>
  <c r="AP727" i="1" s="1"/>
  <c r="AV727" i="1" s="1"/>
  <c r="BF727" i="1" s="1"/>
  <c r="BH727" i="1" s="1"/>
  <c r="H726" i="1"/>
  <c r="M729" i="1"/>
  <c r="S729" i="1" s="1"/>
  <c r="Y729" i="1" s="1"/>
  <c r="AE729" i="1" s="1"/>
  <c r="AI729" i="1" s="1"/>
  <c r="AO729" i="1" s="1"/>
  <c r="AU729" i="1" s="1"/>
  <c r="BC729" i="1" s="1"/>
  <c r="BE729" i="1" s="1"/>
  <c r="L736" i="1"/>
  <c r="R736" i="1" s="1"/>
  <c r="X736" i="1" s="1"/>
  <c r="AD736" i="1" s="1"/>
  <c r="AH736" i="1" s="1"/>
  <c r="AN736" i="1" s="1"/>
  <c r="AT736" i="1" s="1"/>
  <c r="AZ736" i="1" s="1"/>
  <c r="BB736" i="1" s="1"/>
  <c r="F735" i="1"/>
  <c r="N753" i="1"/>
  <c r="T753" i="1" s="1"/>
  <c r="Z753" i="1" s="1"/>
  <c r="AF753" i="1" s="1"/>
  <c r="AJ753" i="1" s="1"/>
  <c r="AP753" i="1" s="1"/>
  <c r="AV753" i="1" s="1"/>
  <c r="BF753" i="1" s="1"/>
  <c r="BH753" i="1" s="1"/>
  <c r="M763" i="1"/>
  <c r="S763" i="1" s="1"/>
  <c r="Y763" i="1" s="1"/>
  <c r="AE763" i="1" s="1"/>
  <c r="AI763" i="1" s="1"/>
  <c r="AO763" i="1" s="1"/>
  <c r="AU763" i="1" s="1"/>
  <c r="BC763" i="1" s="1"/>
  <c r="BE763" i="1" s="1"/>
  <c r="G762" i="1"/>
  <c r="AD783" i="1"/>
  <c r="AH783" i="1" s="1"/>
  <c r="AN783" i="1" s="1"/>
  <c r="AT783" i="1" s="1"/>
  <c r="AZ783" i="1" s="1"/>
  <c r="BB783" i="1" s="1"/>
  <c r="N784" i="1"/>
  <c r="T784" i="1" s="1"/>
  <c r="Z784" i="1" s="1"/>
  <c r="AF784" i="1" s="1"/>
  <c r="AJ784" i="1" s="1"/>
  <c r="AP784" i="1" s="1"/>
  <c r="AV784" i="1" s="1"/>
  <c r="BF784" i="1" s="1"/>
  <c r="BH784" i="1" s="1"/>
  <c r="H783" i="1"/>
  <c r="N783" i="1" s="1"/>
  <c r="T783" i="1" s="1"/>
  <c r="Z783" i="1" s="1"/>
  <c r="AF783" i="1" s="1"/>
  <c r="AJ783" i="1" s="1"/>
  <c r="AP783" i="1" s="1"/>
  <c r="AV783" i="1" s="1"/>
  <c r="BF783" i="1" s="1"/>
  <c r="BH783" i="1" s="1"/>
  <c r="N800" i="1"/>
  <c r="T800" i="1" s="1"/>
  <c r="Z800" i="1" s="1"/>
  <c r="AF800" i="1" s="1"/>
  <c r="AJ800" i="1" s="1"/>
  <c r="AP800" i="1" s="1"/>
  <c r="AV800" i="1" s="1"/>
  <c r="BF800" i="1" s="1"/>
  <c r="BH800" i="1" s="1"/>
  <c r="L809" i="1"/>
  <c r="R809" i="1" s="1"/>
  <c r="X809" i="1" s="1"/>
  <c r="AD809" i="1" s="1"/>
  <c r="AH809" i="1" s="1"/>
  <c r="AN809" i="1" s="1"/>
  <c r="AT809" i="1" s="1"/>
  <c r="AZ809" i="1" s="1"/>
  <c r="BB809" i="1" s="1"/>
  <c r="L810" i="1"/>
  <c r="R810" i="1" s="1"/>
  <c r="X810" i="1" s="1"/>
  <c r="AD810" i="1" s="1"/>
  <c r="AH810" i="1" s="1"/>
  <c r="AN810" i="1" s="1"/>
  <c r="AT810" i="1" s="1"/>
  <c r="AZ810" i="1" s="1"/>
  <c r="BB810" i="1" s="1"/>
  <c r="AY808" i="1"/>
  <c r="N813" i="1"/>
  <c r="T813" i="1" s="1"/>
  <c r="Z813" i="1" s="1"/>
  <c r="AF813" i="1" s="1"/>
  <c r="AJ813" i="1" s="1"/>
  <c r="AP813" i="1" s="1"/>
  <c r="AV813" i="1" s="1"/>
  <c r="BF813" i="1" s="1"/>
  <c r="BH813" i="1" s="1"/>
  <c r="N814" i="1"/>
  <c r="T814" i="1" s="1"/>
  <c r="Z814" i="1" s="1"/>
  <c r="AF814" i="1" s="1"/>
  <c r="AJ814" i="1" s="1"/>
  <c r="AP814" i="1" s="1"/>
  <c r="AV814" i="1" s="1"/>
  <c r="BF814" i="1" s="1"/>
  <c r="BH814" i="1" s="1"/>
  <c r="J817" i="1"/>
  <c r="AX817" i="1"/>
  <c r="AX816" i="1" s="1"/>
  <c r="I837" i="1"/>
  <c r="I836" i="1" s="1"/>
  <c r="W837" i="1"/>
  <c r="W836" i="1" s="1"/>
  <c r="AQ837" i="1"/>
  <c r="AQ836" i="1" s="1"/>
  <c r="M840" i="1"/>
  <c r="S840" i="1" s="1"/>
  <c r="Y840" i="1" s="1"/>
  <c r="AE840" i="1" s="1"/>
  <c r="AI840" i="1" s="1"/>
  <c r="AO840" i="1" s="1"/>
  <c r="AU840" i="1" s="1"/>
  <c r="BC840" i="1" s="1"/>
  <c r="BE840" i="1" s="1"/>
  <c r="AG842" i="1"/>
  <c r="P842" i="1"/>
  <c r="P835" i="1" s="1"/>
  <c r="W842" i="1"/>
  <c r="AQ842" i="1"/>
  <c r="AC852" i="1"/>
  <c r="AC842" i="1" s="1"/>
  <c r="L860" i="1"/>
  <c r="R860" i="1" s="1"/>
  <c r="X860" i="1" s="1"/>
  <c r="AD860" i="1" s="1"/>
  <c r="AH860" i="1" s="1"/>
  <c r="AN860" i="1" s="1"/>
  <c r="AT860" i="1" s="1"/>
  <c r="AZ860" i="1" s="1"/>
  <c r="BB860" i="1" s="1"/>
  <c r="F859" i="1"/>
  <c r="L859" i="1" s="1"/>
  <c r="R859" i="1" s="1"/>
  <c r="X859" i="1" s="1"/>
  <c r="AD859" i="1" s="1"/>
  <c r="AH859" i="1" s="1"/>
  <c r="AN859" i="1" s="1"/>
  <c r="AT859" i="1" s="1"/>
  <c r="AZ859" i="1" s="1"/>
  <c r="BB859" i="1" s="1"/>
  <c r="J858" i="1"/>
  <c r="J857" i="1" s="1"/>
  <c r="N863" i="1"/>
  <c r="T863" i="1" s="1"/>
  <c r="Z863" i="1" s="1"/>
  <c r="AF863" i="1" s="1"/>
  <c r="AJ863" i="1" s="1"/>
  <c r="AP863" i="1" s="1"/>
  <c r="AV863" i="1" s="1"/>
  <c r="BF863" i="1" s="1"/>
  <c r="BH863" i="1" s="1"/>
  <c r="H862" i="1"/>
  <c r="AG877" i="1"/>
  <c r="Z883" i="1"/>
  <c r="AF883" i="1" s="1"/>
  <c r="AJ883" i="1" s="1"/>
  <c r="AP883" i="1" s="1"/>
  <c r="AV883" i="1" s="1"/>
  <c r="BF883" i="1" s="1"/>
  <c r="BH883" i="1" s="1"/>
  <c r="W882" i="1"/>
  <c r="Z882" i="1" s="1"/>
  <c r="AL882" i="1"/>
  <c r="AS882" i="1"/>
  <c r="AA890" i="1"/>
  <c r="AK890" i="1"/>
  <c r="AY890" i="1"/>
  <c r="L908" i="1"/>
  <c r="R908" i="1" s="1"/>
  <c r="X908" i="1" s="1"/>
  <c r="AD908" i="1" s="1"/>
  <c r="AH908" i="1" s="1"/>
  <c r="AN908" i="1" s="1"/>
  <c r="AT908" i="1" s="1"/>
  <c r="AZ908" i="1" s="1"/>
  <c r="BB908" i="1" s="1"/>
  <c r="M911" i="1"/>
  <c r="S911" i="1" s="1"/>
  <c r="Y911" i="1" s="1"/>
  <c r="AE911" i="1" s="1"/>
  <c r="AI911" i="1" s="1"/>
  <c r="AO911" i="1" s="1"/>
  <c r="AU911" i="1" s="1"/>
  <c r="BC911" i="1" s="1"/>
  <c r="BE911" i="1" s="1"/>
  <c r="AU921" i="1"/>
  <c r="BC921" i="1" s="1"/>
  <c r="BE921" i="1" s="1"/>
  <c r="N930" i="1"/>
  <c r="T930" i="1" s="1"/>
  <c r="Z930" i="1" s="1"/>
  <c r="AF930" i="1" s="1"/>
  <c r="AJ930" i="1" s="1"/>
  <c r="AP930" i="1" s="1"/>
  <c r="AV930" i="1" s="1"/>
  <c r="BF930" i="1" s="1"/>
  <c r="BH930" i="1" s="1"/>
  <c r="H929" i="1"/>
  <c r="N933" i="1"/>
  <c r="T933" i="1" s="1"/>
  <c r="Z933" i="1" s="1"/>
  <c r="AF933" i="1" s="1"/>
  <c r="AJ933" i="1" s="1"/>
  <c r="AP933" i="1" s="1"/>
  <c r="AV933" i="1" s="1"/>
  <c r="BF933" i="1" s="1"/>
  <c r="BH933" i="1" s="1"/>
  <c r="M944" i="1"/>
  <c r="S944" i="1" s="1"/>
  <c r="Y944" i="1" s="1"/>
  <c r="AE944" i="1" s="1"/>
  <c r="AI944" i="1" s="1"/>
  <c r="AO944" i="1" s="1"/>
  <c r="AU944" i="1" s="1"/>
  <c r="BC944" i="1" s="1"/>
  <c r="BE944" i="1" s="1"/>
  <c r="G943" i="1"/>
  <c r="M943" i="1" s="1"/>
  <c r="S943" i="1" s="1"/>
  <c r="Y943" i="1" s="1"/>
  <c r="AE943" i="1" s="1"/>
  <c r="AI943" i="1" s="1"/>
  <c r="AO943" i="1" s="1"/>
  <c r="AU943" i="1" s="1"/>
  <c r="BC943" i="1" s="1"/>
  <c r="BE943" i="1" s="1"/>
  <c r="I946" i="1"/>
  <c r="L946" i="1" s="1"/>
  <c r="L949" i="1"/>
  <c r="R949" i="1" s="1"/>
  <c r="X949" i="1" s="1"/>
  <c r="AD949" i="1" s="1"/>
  <c r="AH949" i="1" s="1"/>
  <c r="AN949" i="1" s="1"/>
  <c r="AT949" i="1" s="1"/>
  <c r="AZ949" i="1" s="1"/>
  <c r="BB949" i="1" s="1"/>
  <c r="N955" i="1"/>
  <c r="T955" i="1" s="1"/>
  <c r="Z955" i="1" s="1"/>
  <c r="AF955" i="1" s="1"/>
  <c r="AJ955" i="1" s="1"/>
  <c r="AP955" i="1" s="1"/>
  <c r="AV955" i="1" s="1"/>
  <c r="BF955" i="1" s="1"/>
  <c r="BH955" i="1" s="1"/>
  <c r="AL953" i="1"/>
  <c r="AK965" i="1"/>
  <c r="AN965" i="1" s="1"/>
  <c r="AT965" i="1" s="1"/>
  <c r="AZ965" i="1" s="1"/>
  <c r="BB965" i="1" s="1"/>
  <c r="AN966" i="1"/>
  <c r="AT966" i="1" s="1"/>
  <c r="AZ966" i="1" s="1"/>
  <c r="BB966" i="1" s="1"/>
  <c r="W971" i="1"/>
  <c r="N987" i="1"/>
  <c r="T987" i="1" s="1"/>
  <c r="Z987" i="1" s="1"/>
  <c r="AF987" i="1" s="1"/>
  <c r="AJ987" i="1" s="1"/>
  <c r="AP987" i="1" s="1"/>
  <c r="AV987" i="1" s="1"/>
  <c r="BF987" i="1" s="1"/>
  <c r="BH987" i="1" s="1"/>
  <c r="H986" i="1"/>
  <c r="N986" i="1" s="1"/>
  <c r="T986" i="1" s="1"/>
  <c r="Z986" i="1" s="1"/>
  <c r="AF986" i="1" s="1"/>
  <c r="AJ986" i="1" s="1"/>
  <c r="AP986" i="1" s="1"/>
  <c r="AV986" i="1" s="1"/>
  <c r="BF986" i="1" s="1"/>
  <c r="BH986" i="1" s="1"/>
  <c r="AA1007" i="1"/>
  <c r="M1009" i="1"/>
  <c r="S1009" i="1" s="1"/>
  <c r="Y1009" i="1" s="1"/>
  <c r="AE1009" i="1" s="1"/>
  <c r="AI1009" i="1" s="1"/>
  <c r="AO1009" i="1" s="1"/>
  <c r="AU1009" i="1" s="1"/>
  <c r="BC1009" i="1" s="1"/>
  <c r="BE1009" i="1" s="1"/>
  <c r="H1011" i="1"/>
  <c r="N1011" i="1" s="1"/>
  <c r="T1011" i="1" s="1"/>
  <c r="Z1011" i="1" s="1"/>
  <c r="AF1011" i="1" s="1"/>
  <c r="AJ1011" i="1" s="1"/>
  <c r="AP1011" i="1" s="1"/>
  <c r="AV1011" i="1" s="1"/>
  <c r="BF1011" i="1" s="1"/>
  <c r="BH1011" i="1" s="1"/>
  <c r="N1012" i="1"/>
  <c r="T1012" i="1" s="1"/>
  <c r="Z1012" i="1" s="1"/>
  <c r="AF1012" i="1" s="1"/>
  <c r="AJ1012" i="1" s="1"/>
  <c r="AP1012" i="1" s="1"/>
  <c r="AV1012" i="1" s="1"/>
  <c r="BF1012" i="1" s="1"/>
  <c r="BH1012" i="1" s="1"/>
  <c r="AR1044" i="1"/>
  <c r="F1060" i="1"/>
  <c r="L1068" i="1"/>
  <c r="R1068" i="1" s="1"/>
  <c r="X1068" i="1" s="1"/>
  <c r="AD1068" i="1" s="1"/>
  <c r="AH1068" i="1" s="1"/>
  <c r="AN1068" i="1" s="1"/>
  <c r="AT1068" i="1" s="1"/>
  <c r="AZ1068" i="1" s="1"/>
  <c r="BB1068" i="1" s="1"/>
  <c r="F1067" i="1"/>
  <c r="F1066" i="1" s="1"/>
  <c r="L1066" i="1" s="1"/>
  <c r="R1066" i="1" s="1"/>
  <c r="X1066" i="1" s="1"/>
  <c r="AD1066" i="1" s="1"/>
  <c r="AH1066" i="1" s="1"/>
  <c r="AN1066" i="1" s="1"/>
  <c r="AT1066" i="1" s="1"/>
  <c r="AZ1066" i="1" s="1"/>
  <c r="BB1066" i="1" s="1"/>
  <c r="AR1077" i="1"/>
  <c r="AD1141" i="1"/>
  <c r="AH1141" i="1" s="1"/>
  <c r="AN1141" i="1" s="1"/>
  <c r="AT1141" i="1" s="1"/>
  <c r="AZ1141" i="1" s="1"/>
  <c r="AA1140" i="1"/>
  <c r="N1155" i="1"/>
  <c r="T1155" i="1" s="1"/>
  <c r="Z1155" i="1" s="1"/>
  <c r="AF1155" i="1" s="1"/>
  <c r="AJ1155" i="1" s="1"/>
  <c r="AP1155" i="1" s="1"/>
  <c r="AV1155" i="1" s="1"/>
  <c r="BF1155" i="1" s="1"/>
  <c r="BH1155" i="1" s="1"/>
  <c r="H1154" i="1"/>
  <c r="N1154" i="1" s="1"/>
  <c r="T1154" i="1" s="1"/>
  <c r="Z1154" i="1" s="1"/>
  <c r="AF1154" i="1" s="1"/>
  <c r="AJ1154" i="1" s="1"/>
  <c r="AP1154" i="1" s="1"/>
  <c r="AV1154" i="1" s="1"/>
  <c r="BF1154" i="1" s="1"/>
  <c r="BH1154" i="1" s="1"/>
  <c r="G1160" i="1"/>
  <c r="M1160" i="1" s="1"/>
  <c r="S1160" i="1" s="1"/>
  <c r="Y1160" i="1" s="1"/>
  <c r="AE1160" i="1" s="1"/>
  <c r="AI1160" i="1" s="1"/>
  <c r="AO1160" i="1" s="1"/>
  <c r="AU1160" i="1" s="1"/>
  <c r="BC1160" i="1" s="1"/>
  <c r="BE1160" i="1" s="1"/>
  <c r="M1161" i="1"/>
  <c r="S1161" i="1" s="1"/>
  <c r="Y1161" i="1" s="1"/>
  <c r="AE1161" i="1" s="1"/>
  <c r="AI1161" i="1" s="1"/>
  <c r="AO1161" i="1" s="1"/>
  <c r="AU1161" i="1" s="1"/>
  <c r="BC1161" i="1" s="1"/>
  <c r="BE1161" i="1" s="1"/>
  <c r="L1164" i="1"/>
  <c r="R1164" i="1" s="1"/>
  <c r="X1164" i="1" s="1"/>
  <c r="AD1164" i="1" s="1"/>
  <c r="AH1164" i="1" s="1"/>
  <c r="AN1164" i="1" s="1"/>
  <c r="AT1164" i="1" s="1"/>
  <c r="AZ1164" i="1" s="1"/>
  <c r="BB1164" i="1" s="1"/>
  <c r="F1163" i="1"/>
  <c r="L1163" i="1" s="1"/>
  <c r="R1163" i="1" s="1"/>
  <c r="X1163" i="1" s="1"/>
  <c r="AD1163" i="1" s="1"/>
  <c r="AH1163" i="1" s="1"/>
  <c r="AN1163" i="1" s="1"/>
  <c r="AT1163" i="1" s="1"/>
  <c r="AZ1163" i="1" s="1"/>
  <c r="BB1163" i="1" s="1"/>
  <c r="M1164" i="1"/>
  <c r="S1164" i="1" s="1"/>
  <c r="Y1164" i="1" s="1"/>
  <c r="AE1164" i="1" s="1"/>
  <c r="AI1164" i="1" s="1"/>
  <c r="AO1164" i="1" s="1"/>
  <c r="AU1164" i="1" s="1"/>
  <c r="BC1164" i="1" s="1"/>
  <c r="BE1164" i="1" s="1"/>
  <c r="J1163" i="1"/>
  <c r="J1144" i="1" s="1"/>
  <c r="S1170" i="1"/>
  <c r="Y1170" i="1" s="1"/>
  <c r="AE1170" i="1" s="1"/>
  <c r="AI1170" i="1" s="1"/>
  <c r="AO1170" i="1" s="1"/>
  <c r="AU1170" i="1" s="1"/>
  <c r="BC1170" i="1" s="1"/>
  <c r="BE1170" i="1" s="1"/>
  <c r="P1169" i="1"/>
  <c r="S1169" i="1" s="1"/>
  <c r="Y1169" i="1" s="1"/>
  <c r="AE1169" i="1" s="1"/>
  <c r="AI1169" i="1" s="1"/>
  <c r="AO1169" i="1" s="1"/>
  <c r="AU1169" i="1" s="1"/>
  <c r="BC1169" i="1" s="1"/>
  <c r="BE1169" i="1" s="1"/>
  <c r="V1144" i="1"/>
  <c r="L1203" i="1"/>
  <c r="R1203" i="1" s="1"/>
  <c r="X1203" i="1" s="1"/>
  <c r="AD1203" i="1" s="1"/>
  <c r="AH1203" i="1" s="1"/>
  <c r="AN1203" i="1" s="1"/>
  <c r="AT1203" i="1" s="1"/>
  <c r="AZ1203" i="1" s="1"/>
  <c r="BB1203" i="1" s="1"/>
  <c r="F1202" i="1"/>
  <c r="L1202" i="1" s="1"/>
  <c r="R1202" i="1" s="1"/>
  <c r="X1202" i="1" s="1"/>
  <c r="AD1202" i="1" s="1"/>
  <c r="AH1202" i="1" s="1"/>
  <c r="AN1202" i="1" s="1"/>
  <c r="AT1202" i="1" s="1"/>
  <c r="AZ1202" i="1" s="1"/>
  <c r="BB1202" i="1" s="1"/>
  <c r="AL1278" i="1"/>
  <c r="M1280" i="1"/>
  <c r="S1280" i="1" s="1"/>
  <c r="Y1280" i="1" s="1"/>
  <c r="AE1280" i="1" s="1"/>
  <c r="AI1280" i="1" s="1"/>
  <c r="AO1280" i="1" s="1"/>
  <c r="AU1280" i="1" s="1"/>
  <c r="BC1280" i="1" s="1"/>
  <c r="BE1280" i="1" s="1"/>
  <c r="N1341" i="1"/>
  <c r="T1341" i="1" s="1"/>
  <c r="Z1341" i="1" s="1"/>
  <c r="AF1341" i="1" s="1"/>
  <c r="AJ1341" i="1" s="1"/>
  <c r="AP1341" i="1" s="1"/>
  <c r="AV1341" i="1" s="1"/>
  <c r="BF1341" i="1" s="1"/>
  <c r="BH1341" i="1" s="1"/>
  <c r="H1340" i="1"/>
  <c r="M1343" i="1"/>
  <c r="S1343" i="1" s="1"/>
  <c r="Y1343" i="1" s="1"/>
  <c r="AE1343" i="1" s="1"/>
  <c r="AI1343" i="1" s="1"/>
  <c r="AO1343" i="1" s="1"/>
  <c r="AU1343" i="1" s="1"/>
  <c r="BC1343" i="1" s="1"/>
  <c r="BE1343" i="1" s="1"/>
  <c r="G1340" i="1"/>
  <c r="L1345" i="1"/>
  <c r="R1345" i="1" s="1"/>
  <c r="X1345" i="1" s="1"/>
  <c r="AD1345" i="1" s="1"/>
  <c r="AH1345" i="1" s="1"/>
  <c r="AN1345" i="1" s="1"/>
  <c r="AT1345" i="1" s="1"/>
  <c r="AZ1345" i="1" s="1"/>
  <c r="BB1345" i="1" s="1"/>
  <c r="F1340" i="1"/>
  <c r="R1362" i="1"/>
  <c r="X1362" i="1" s="1"/>
  <c r="AD1362" i="1" s="1"/>
  <c r="AH1362" i="1" s="1"/>
  <c r="AN1362" i="1" s="1"/>
  <c r="AT1362" i="1" s="1"/>
  <c r="AZ1362" i="1" s="1"/>
  <c r="BB1362" i="1" s="1"/>
  <c r="G1445" i="1"/>
  <c r="M1446" i="1"/>
  <c r="S1446" i="1" s="1"/>
  <c r="Y1446" i="1" s="1"/>
  <c r="AE1446" i="1" s="1"/>
  <c r="AI1446" i="1" s="1"/>
  <c r="AO1446" i="1" s="1"/>
  <c r="AU1446" i="1" s="1"/>
  <c r="BC1446" i="1" s="1"/>
  <c r="BE1446" i="1" s="1"/>
  <c r="L238" i="1"/>
  <c r="R238" i="1" s="1"/>
  <c r="X238" i="1" s="1"/>
  <c r="AD238" i="1" s="1"/>
  <c r="AH238" i="1" s="1"/>
  <c r="AN238" i="1" s="1"/>
  <c r="AT238" i="1" s="1"/>
  <c r="AZ238" i="1" s="1"/>
  <c r="BB238" i="1" s="1"/>
  <c r="M238" i="1"/>
  <c r="S238" i="1" s="1"/>
  <c r="Y238" i="1" s="1"/>
  <c r="AE238" i="1" s="1"/>
  <c r="AI238" i="1" s="1"/>
  <c r="AO238" i="1" s="1"/>
  <c r="AU238" i="1" s="1"/>
  <c r="BC238" i="1" s="1"/>
  <c r="BE238" i="1" s="1"/>
  <c r="M242" i="1"/>
  <c r="S242" i="1" s="1"/>
  <c r="Y242" i="1" s="1"/>
  <c r="AE242" i="1" s="1"/>
  <c r="AI242" i="1" s="1"/>
  <c r="AO242" i="1" s="1"/>
  <c r="AU242" i="1" s="1"/>
  <c r="BC242" i="1" s="1"/>
  <c r="BE242" i="1" s="1"/>
  <c r="M245" i="1"/>
  <c r="S245" i="1" s="1"/>
  <c r="Y245" i="1" s="1"/>
  <c r="AE245" i="1" s="1"/>
  <c r="AI245" i="1" s="1"/>
  <c r="AO245" i="1" s="1"/>
  <c r="AU245" i="1" s="1"/>
  <c r="BC245" i="1" s="1"/>
  <c r="BE245" i="1" s="1"/>
  <c r="AQ254" i="1"/>
  <c r="I258" i="1"/>
  <c r="I254" i="1" s="1"/>
  <c r="V258" i="1"/>
  <c r="V254" i="1" s="1"/>
  <c r="AC258" i="1"/>
  <c r="AC254" i="1" s="1"/>
  <c r="AW258" i="1"/>
  <c r="AW254" i="1" s="1"/>
  <c r="M261" i="1"/>
  <c r="S261" i="1" s="1"/>
  <c r="Y261" i="1" s="1"/>
  <c r="AE261" i="1" s="1"/>
  <c r="AI261" i="1" s="1"/>
  <c r="AO261" i="1" s="1"/>
  <c r="AU261" i="1" s="1"/>
  <c r="BC261" i="1" s="1"/>
  <c r="BE261" i="1" s="1"/>
  <c r="L267" i="1"/>
  <c r="R267" i="1" s="1"/>
  <c r="X267" i="1" s="1"/>
  <c r="AD267" i="1" s="1"/>
  <c r="AH267" i="1" s="1"/>
  <c r="AN267" i="1" s="1"/>
  <c r="AT267" i="1" s="1"/>
  <c r="AZ267" i="1" s="1"/>
  <c r="BB267" i="1" s="1"/>
  <c r="M267" i="1"/>
  <c r="S267" i="1" s="1"/>
  <c r="Y267" i="1" s="1"/>
  <c r="AE267" i="1" s="1"/>
  <c r="AI267" i="1" s="1"/>
  <c r="AO267" i="1" s="1"/>
  <c r="AU267" i="1" s="1"/>
  <c r="BC267" i="1" s="1"/>
  <c r="BE267" i="1" s="1"/>
  <c r="N278" i="1"/>
  <c r="T278" i="1" s="1"/>
  <c r="Z278" i="1" s="1"/>
  <c r="AF278" i="1" s="1"/>
  <c r="AJ278" i="1" s="1"/>
  <c r="AP278" i="1" s="1"/>
  <c r="AV278" i="1" s="1"/>
  <c r="BF278" i="1" s="1"/>
  <c r="BH278" i="1" s="1"/>
  <c r="N284" i="1"/>
  <c r="T284" i="1" s="1"/>
  <c r="Z284" i="1" s="1"/>
  <c r="AF284" i="1" s="1"/>
  <c r="AJ284" i="1" s="1"/>
  <c r="AP284" i="1" s="1"/>
  <c r="AV284" i="1" s="1"/>
  <c r="BF284" i="1" s="1"/>
  <c r="BH284" i="1" s="1"/>
  <c r="P286" i="1"/>
  <c r="P276" i="1" s="1"/>
  <c r="W286" i="1"/>
  <c r="W276" i="1" s="1"/>
  <c r="AQ286" i="1"/>
  <c r="AQ276" i="1" s="1"/>
  <c r="M294" i="1"/>
  <c r="S294" i="1" s="1"/>
  <c r="Y294" i="1" s="1"/>
  <c r="AE294" i="1" s="1"/>
  <c r="AI294" i="1" s="1"/>
  <c r="AO294" i="1" s="1"/>
  <c r="AU294" i="1" s="1"/>
  <c r="BC294" i="1" s="1"/>
  <c r="BE294" i="1" s="1"/>
  <c r="AG300" i="1"/>
  <c r="AX300" i="1"/>
  <c r="M303" i="1"/>
  <c r="S303" i="1" s="1"/>
  <c r="Y303" i="1" s="1"/>
  <c r="AE303" i="1" s="1"/>
  <c r="AI303" i="1" s="1"/>
  <c r="AO303" i="1" s="1"/>
  <c r="AU303" i="1" s="1"/>
  <c r="BC303" i="1" s="1"/>
  <c r="BE303" i="1" s="1"/>
  <c r="O305" i="1"/>
  <c r="AM305" i="1"/>
  <c r="M314" i="1"/>
  <c r="S314" i="1" s="1"/>
  <c r="Y314" i="1" s="1"/>
  <c r="AE314" i="1" s="1"/>
  <c r="AI314" i="1" s="1"/>
  <c r="AO314" i="1" s="1"/>
  <c r="AU314" i="1" s="1"/>
  <c r="BC314" i="1" s="1"/>
  <c r="BE314" i="1" s="1"/>
  <c r="K313" i="1"/>
  <c r="K312" i="1" s="1"/>
  <c r="AA313" i="1"/>
  <c r="AA312" i="1" s="1"/>
  <c r="AR313" i="1"/>
  <c r="AR312" i="1" s="1"/>
  <c r="AY313" i="1"/>
  <c r="AY312" i="1" s="1"/>
  <c r="L316" i="1"/>
  <c r="R316" i="1" s="1"/>
  <c r="X316" i="1" s="1"/>
  <c r="AD316" i="1" s="1"/>
  <c r="AH316" i="1" s="1"/>
  <c r="AN316" i="1" s="1"/>
  <c r="AT316" i="1" s="1"/>
  <c r="AZ316" i="1" s="1"/>
  <c r="BB316" i="1" s="1"/>
  <c r="N322" i="1"/>
  <c r="T322" i="1" s="1"/>
  <c r="Z322" i="1" s="1"/>
  <c r="AF322" i="1" s="1"/>
  <c r="AJ322" i="1" s="1"/>
  <c r="AP322" i="1" s="1"/>
  <c r="AV322" i="1" s="1"/>
  <c r="BF322" i="1" s="1"/>
  <c r="BH322" i="1" s="1"/>
  <c r="N326" i="1"/>
  <c r="T326" i="1" s="1"/>
  <c r="Z326" i="1" s="1"/>
  <c r="AF326" i="1" s="1"/>
  <c r="AJ326" i="1" s="1"/>
  <c r="AP326" i="1" s="1"/>
  <c r="AV326" i="1" s="1"/>
  <c r="BF326" i="1" s="1"/>
  <c r="BH326" i="1" s="1"/>
  <c r="Q325" i="1"/>
  <c r="AK325" i="1"/>
  <c r="AR325" i="1"/>
  <c r="L328" i="1"/>
  <c r="R328" i="1" s="1"/>
  <c r="X328" i="1" s="1"/>
  <c r="AD328" i="1" s="1"/>
  <c r="AH328" i="1" s="1"/>
  <c r="AN328" i="1" s="1"/>
  <c r="AT328" i="1" s="1"/>
  <c r="AZ328" i="1" s="1"/>
  <c r="BB328" i="1" s="1"/>
  <c r="L331" i="1"/>
  <c r="R331" i="1" s="1"/>
  <c r="X331" i="1" s="1"/>
  <c r="AD331" i="1" s="1"/>
  <c r="AH331" i="1" s="1"/>
  <c r="AN331" i="1" s="1"/>
  <c r="AT331" i="1" s="1"/>
  <c r="AZ331" i="1" s="1"/>
  <c r="BB331" i="1" s="1"/>
  <c r="W330" i="1"/>
  <c r="W324" i="1" s="1"/>
  <c r="AQ330" i="1"/>
  <c r="AX330" i="1"/>
  <c r="L335" i="1"/>
  <c r="R335" i="1" s="1"/>
  <c r="X335" i="1" s="1"/>
  <c r="AD335" i="1" s="1"/>
  <c r="AH335" i="1" s="1"/>
  <c r="AN335" i="1" s="1"/>
  <c r="AT335" i="1" s="1"/>
  <c r="AZ335" i="1" s="1"/>
  <c r="BB335" i="1" s="1"/>
  <c r="AA339" i="1"/>
  <c r="AA338" i="1" s="1"/>
  <c r="AR339" i="1"/>
  <c r="AR338" i="1" s="1"/>
  <c r="AY339" i="1"/>
  <c r="AY338" i="1" s="1"/>
  <c r="AC339" i="1"/>
  <c r="AC338" i="1" s="1"/>
  <c r="AW339" i="1"/>
  <c r="AW338" i="1" s="1"/>
  <c r="BI347" i="1"/>
  <c r="BI346" i="1" s="1"/>
  <c r="I347" i="1"/>
  <c r="I346" i="1" s="1"/>
  <c r="U347" i="1"/>
  <c r="U346" i="1" s="1"/>
  <c r="AS347" i="1"/>
  <c r="AS346" i="1" s="1"/>
  <c r="X358" i="1"/>
  <c r="AD358" i="1" s="1"/>
  <c r="AH358" i="1" s="1"/>
  <c r="AN358" i="1" s="1"/>
  <c r="AT358" i="1" s="1"/>
  <c r="AZ358" i="1" s="1"/>
  <c r="BB358" i="1" s="1"/>
  <c r="L363" i="1"/>
  <c r="R363" i="1" s="1"/>
  <c r="X363" i="1" s="1"/>
  <c r="AD363" i="1" s="1"/>
  <c r="AH363" i="1" s="1"/>
  <c r="AN363" i="1" s="1"/>
  <c r="AT363" i="1" s="1"/>
  <c r="AZ363" i="1" s="1"/>
  <c r="BB363" i="1" s="1"/>
  <c r="AX366" i="1"/>
  <c r="AX361" i="1" s="1"/>
  <c r="M373" i="1"/>
  <c r="S373" i="1" s="1"/>
  <c r="Y373" i="1" s="1"/>
  <c r="AE373" i="1" s="1"/>
  <c r="AI373" i="1" s="1"/>
  <c r="AO373" i="1" s="1"/>
  <c r="AU373" i="1" s="1"/>
  <c r="BC373" i="1" s="1"/>
  <c r="BE373" i="1" s="1"/>
  <c r="N376" i="1"/>
  <c r="T376" i="1" s="1"/>
  <c r="Z376" i="1" s="1"/>
  <c r="AF376" i="1" s="1"/>
  <c r="AJ376" i="1" s="1"/>
  <c r="AP376" i="1" s="1"/>
  <c r="AV376" i="1" s="1"/>
  <c r="BF376" i="1" s="1"/>
  <c r="BH376" i="1" s="1"/>
  <c r="L395" i="1"/>
  <c r="R395" i="1" s="1"/>
  <c r="X395" i="1" s="1"/>
  <c r="AD395" i="1" s="1"/>
  <c r="AH395" i="1" s="1"/>
  <c r="AN395" i="1" s="1"/>
  <c r="AT395" i="1" s="1"/>
  <c r="AZ395" i="1" s="1"/>
  <c r="BB395" i="1" s="1"/>
  <c r="L403" i="1"/>
  <c r="R403" i="1" s="1"/>
  <c r="X403" i="1" s="1"/>
  <c r="AD403" i="1" s="1"/>
  <c r="AH403" i="1" s="1"/>
  <c r="AN403" i="1" s="1"/>
  <c r="AT403" i="1" s="1"/>
  <c r="AZ403" i="1" s="1"/>
  <c r="BB403" i="1" s="1"/>
  <c r="L412" i="1"/>
  <c r="R412" i="1" s="1"/>
  <c r="X412" i="1" s="1"/>
  <c r="AD412" i="1" s="1"/>
  <c r="AH412" i="1" s="1"/>
  <c r="AN412" i="1" s="1"/>
  <c r="AT412" i="1" s="1"/>
  <c r="AZ412" i="1" s="1"/>
  <c r="BB412" i="1" s="1"/>
  <c r="AX417" i="1"/>
  <c r="I417" i="1"/>
  <c r="P417" i="1"/>
  <c r="AG417" i="1"/>
  <c r="I437" i="1"/>
  <c r="I436" i="1" s="1"/>
  <c r="U437" i="1"/>
  <c r="AB437" i="1"/>
  <c r="AS437" i="1"/>
  <c r="AS436" i="1" s="1"/>
  <c r="M440" i="1"/>
  <c r="S440" i="1" s="1"/>
  <c r="Y440" i="1" s="1"/>
  <c r="AE440" i="1" s="1"/>
  <c r="AI440" i="1" s="1"/>
  <c r="AO440" i="1" s="1"/>
  <c r="AU440" i="1" s="1"/>
  <c r="BC440" i="1" s="1"/>
  <c r="BE440" i="1" s="1"/>
  <c r="M443" i="1"/>
  <c r="S443" i="1" s="1"/>
  <c r="Y443" i="1" s="1"/>
  <c r="AE443" i="1" s="1"/>
  <c r="AI443" i="1" s="1"/>
  <c r="AO443" i="1" s="1"/>
  <c r="AU443" i="1" s="1"/>
  <c r="BC443" i="1" s="1"/>
  <c r="BE443" i="1" s="1"/>
  <c r="AA442" i="1"/>
  <c r="AA436" i="1" s="1"/>
  <c r="AY442" i="1"/>
  <c r="AY436" i="1" s="1"/>
  <c r="M453" i="1"/>
  <c r="S453" i="1" s="1"/>
  <c r="Y453" i="1" s="1"/>
  <c r="AE453" i="1" s="1"/>
  <c r="AI453" i="1" s="1"/>
  <c r="AO453" i="1" s="1"/>
  <c r="AU453" i="1" s="1"/>
  <c r="BC453" i="1" s="1"/>
  <c r="BE453" i="1" s="1"/>
  <c r="AL455" i="1"/>
  <c r="N461" i="1"/>
  <c r="T461" i="1" s="1"/>
  <c r="Z461" i="1" s="1"/>
  <c r="AF461" i="1" s="1"/>
  <c r="AJ461" i="1" s="1"/>
  <c r="AP461" i="1" s="1"/>
  <c r="AV461" i="1" s="1"/>
  <c r="BF461" i="1" s="1"/>
  <c r="BH461" i="1" s="1"/>
  <c r="M464" i="1"/>
  <c r="S464" i="1" s="1"/>
  <c r="Y464" i="1" s="1"/>
  <c r="AE464" i="1" s="1"/>
  <c r="AI464" i="1" s="1"/>
  <c r="AO464" i="1" s="1"/>
  <c r="AU464" i="1" s="1"/>
  <c r="BC464" i="1" s="1"/>
  <c r="BE464" i="1" s="1"/>
  <c r="AL473" i="1"/>
  <c r="L482" i="1"/>
  <c r="R482" i="1" s="1"/>
  <c r="X482" i="1" s="1"/>
  <c r="AD482" i="1" s="1"/>
  <c r="AH482" i="1" s="1"/>
  <c r="AN482" i="1" s="1"/>
  <c r="AT482" i="1" s="1"/>
  <c r="AZ482" i="1" s="1"/>
  <c r="BB482" i="1" s="1"/>
  <c r="V486" i="1"/>
  <c r="M489" i="1"/>
  <c r="S489" i="1" s="1"/>
  <c r="Y489" i="1" s="1"/>
  <c r="AE489" i="1" s="1"/>
  <c r="AI489" i="1" s="1"/>
  <c r="AO489" i="1" s="1"/>
  <c r="AU489" i="1" s="1"/>
  <c r="BC489" i="1" s="1"/>
  <c r="BE489" i="1" s="1"/>
  <c r="N501" i="1"/>
  <c r="T501" i="1" s="1"/>
  <c r="Z501" i="1" s="1"/>
  <c r="AF501" i="1" s="1"/>
  <c r="AJ501" i="1" s="1"/>
  <c r="AP501" i="1" s="1"/>
  <c r="AV501" i="1" s="1"/>
  <c r="BF501" i="1" s="1"/>
  <c r="BH501" i="1" s="1"/>
  <c r="J503" i="1"/>
  <c r="P506" i="1"/>
  <c r="P493" i="1" s="1"/>
  <c r="M509" i="1"/>
  <c r="S509" i="1" s="1"/>
  <c r="Y509" i="1" s="1"/>
  <c r="AE509" i="1" s="1"/>
  <c r="AI509" i="1" s="1"/>
  <c r="AO509" i="1" s="1"/>
  <c r="AU509" i="1" s="1"/>
  <c r="BC509" i="1" s="1"/>
  <c r="BE509" i="1" s="1"/>
  <c r="L513" i="1"/>
  <c r="R513" i="1" s="1"/>
  <c r="X513" i="1" s="1"/>
  <c r="AD513" i="1" s="1"/>
  <c r="AH513" i="1" s="1"/>
  <c r="AN513" i="1" s="1"/>
  <c r="AT513" i="1" s="1"/>
  <c r="AZ513" i="1" s="1"/>
  <c r="BB513" i="1" s="1"/>
  <c r="V517" i="1"/>
  <c r="M520" i="1"/>
  <c r="S520" i="1" s="1"/>
  <c r="Y520" i="1" s="1"/>
  <c r="AE520" i="1" s="1"/>
  <c r="AI520" i="1" s="1"/>
  <c r="AO520" i="1" s="1"/>
  <c r="AU520" i="1" s="1"/>
  <c r="BC520" i="1" s="1"/>
  <c r="BE520" i="1" s="1"/>
  <c r="AB528" i="1"/>
  <c r="AB527" i="1" s="1"/>
  <c r="L534" i="1"/>
  <c r="R534" i="1" s="1"/>
  <c r="X534" i="1" s="1"/>
  <c r="AD534" i="1" s="1"/>
  <c r="AH534" i="1" s="1"/>
  <c r="AN534" i="1" s="1"/>
  <c r="AT534" i="1" s="1"/>
  <c r="AZ534" i="1" s="1"/>
  <c r="BB534" i="1" s="1"/>
  <c r="J533" i="1"/>
  <c r="AX533" i="1"/>
  <c r="M536" i="1"/>
  <c r="S536" i="1" s="1"/>
  <c r="Y536" i="1" s="1"/>
  <c r="AE536" i="1" s="1"/>
  <c r="AI536" i="1" s="1"/>
  <c r="AO536" i="1" s="1"/>
  <c r="AU536" i="1" s="1"/>
  <c r="BC536" i="1" s="1"/>
  <c r="BE536" i="1" s="1"/>
  <c r="M542" i="1"/>
  <c r="S542" i="1" s="1"/>
  <c r="Y542" i="1" s="1"/>
  <c r="AE542" i="1" s="1"/>
  <c r="AI542" i="1" s="1"/>
  <c r="AO542" i="1" s="1"/>
  <c r="AU542" i="1" s="1"/>
  <c r="BC542" i="1" s="1"/>
  <c r="BE542" i="1" s="1"/>
  <c r="AG544" i="1"/>
  <c r="AG539" i="1" s="1"/>
  <c r="AP549" i="1"/>
  <c r="AV549" i="1" s="1"/>
  <c r="BF549" i="1" s="1"/>
  <c r="BH549" i="1" s="1"/>
  <c r="BI544" i="1"/>
  <c r="BI539" i="1" s="1"/>
  <c r="L566" i="1"/>
  <c r="R566" i="1" s="1"/>
  <c r="X566" i="1" s="1"/>
  <c r="AD566" i="1" s="1"/>
  <c r="AH566" i="1" s="1"/>
  <c r="AN566" i="1" s="1"/>
  <c r="AT566" i="1" s="1"/>
  <c r="AZ566" i="1" s="1"/>
  <c r="BB566" i="1" s="1"/>
  <c r="L569" i="1"/>
  <c r="R569" i="1" s="1"/>
  <c r="X569" i="1" s="1"/>
  <c r="AD569" i="1" s="1"/>
  <c r="AH569" i="1" s="1"/>
  <c r="AN569" i="1" s="1"/>
  <c r="AT569" i="1" s="1"/>
  <c r="AZ569" i="1" s="1"/>
  <c r="BB569" i="1" s="1"/>
  <c r="AK552" i="1"/>
  <c r="AK551" i="1" s="1"/>
  <c r="N583" i="1"/>
  <c r="T583" i="1" s="1"/>
  <c r="Z583" i="1" s="1"/>
  <c r="AF583" i="1" s="1"/>
  <c r="AJ583" i="1" s="1"/>
  <c r="AP583" i="1" s="1"/>
  <c r="AV583" i="1" s="1"/>
  <c r="BF583" i="1" s="1"/>
  <c r="BH583" i="1" s="1"/>
  <c r="M604" i="1"/>
  <c r="S604" i="1" s="1"/>
  <c r="Y604" i="1" s="1"/>
  <c r="AE604" i="1" s="1"/>
  <c r="AI604" i="1" s="1"/>
  <c r="AO604" i="1" s="1"/>
  <c r="AU604" i="1" s="1"/>
  <c r="BC604" i="1" s="1"/>
  <c r="BE604" i="1" s="1"/>
  <c r="L607" i="1"/>
  <c r="R607" i="1" s="1"/>
  <c r="X607" i="1" s="1"/>
  <c r="AD607" i="1" s="1"/>
  <c r="AH607" i="1" s="1"/>
  <c r="AN607" i="1" s="1"/>
  <c r="AT607" i="1" s="1"/>
  <c r="AZ607" i="1" s="1"/>
  <c r="BB607" i="1" s="1"/>
  <c r="J606" i="1"/>
  <c r="AY606" i="1"/>
  <c r="Y617" i="1"/>
  <c r="AE617" i="1" s="1"/>
  <c r="AI617" i="1" s="1"/>
  <c r="AO617" i="1" s="1"/>
  <c r="AU617" i="1" s="1"/>
  <c r="BC617" i="1" s="1"/>
  <c r="BE617" i="1" s="1"/>
  <c r="N622" i="1"/>
  <c r="T622" i="1" s="1"/>
  <c r="Z622" i="1" s="1"/>
  <c r="AF622" i="1" s="1"/>
  <c r="AJ622" i="1" s="1"/>
  <c r="AP622" i="1" s="1"/>
  <c r="AV622" i="1" s="1"/>
  <c r="BF622" i="1" s="1"/>
  <c r="BH622" i="1" s="1"/>
  <c r="N627" i="1"/>
  <c r="T627" i="1" s="1"/>
  <c r="Z627" i="1" s="1"/>
  <c r="AF627" i="1" s="1"/>
  <c r="AJ627" i="1" s="1"/>
  <c r="AP627" i="1" s="1"/>
  <c r="AV627" i="1" s="1"/>
  <c r="BF627" i="1" s="1"/>
  <c r="BH627" i="1" s="1"/>
  <c r="L650" i="1"/>
  <c r="R650" i="1" s="1"/>
  <c r="X650" i="1" s="1"/>
  <c r="AD650" i="1" s="1"/>
  <c r="AH650" i="1" s="1"/>
  <c r="AN650" i="1" s="1"/>
  <c r="AT650" i="1" s="1"/>
  <c r="AZ650" i="1" s="1"/>
  <c r="BB650" i="1" s="1"/>
  <c r="F649" i="1"/>
  <c r="J649" i="1"/>
  <c r="Q649" i="1"/>
  <c r="AA649" i="1"/>
  <c r="AK649" i="1"/>
  <c r="AR649" i="1"/>
  <c r="AY649" i="1"/>
  <c r="J657" i="1"/>
  <c r="AX657" i="1"/>
  <c r="H671" i="1"/>
  <c r="L672" i="1"/>
  <c r="R672" i="1" s="1"/>
  <c r="X672" i="1" s="1"/>
  <c r="AD672" i="1" s="1"/>
  <c r="AH672" i="1" s="1"/>
  <c r="AN672" i="1" s="1"/>
  <c r="AT672" i="1" s="1"/>
  <c r="AZ672" i="1" s="1"/>
  <c r="BB672" i="1" s="1"/>
  <c r="F671" i="1"/>
  <c r="AA671" i="1"/>
  <c r="AK671" i="1"/>
  <c r="AY671" i="1"/>
  <c r="N674" i="1"/>
  <c r="T674" i="1" s="1"/>
  <c r="Z674" i="1" s="1"/>
  <c r="AF674" i="1" s="1"/>
  <c r="AJ674" i="1" s="1"/>
  <c r="AP674" i="1" s="1"/>
  <c r="AV674" i="1" s="1"/>
  <c r="BF674" i="1" s="1"/>
  <c r="BH674" i="1" s="1"/>
  <c r="M681" i="1"/>
  <c r="S681" i="1" s="1"/>
  <c r="Y681" i="1" s="1"/>
  <c r="AE681" i="1" s="1"/>
  <c r="AI681" i="1" s="1"/>
  <c r="AO681" i="1" s="1"/>
  <c r="AU681" i="1" s="1"/>
  <c r="BC681" i="1" s="1"/>
  <c r="BE681" i="1" s="1"/>
  <c r="G680" i="1"/>
  <c r="AA680" i="1"/>
  <c r="AK680" i="1"/>
  <c r="AR680" i="1"/>
  <c r="G690" i="1"/>
  <c r="I690" i="1"/>
  <c r="O690" i="1"/>
  <c r="V690" i="1"/>
  <c r="V689" i="1" s="1"/>
  <c r="AC690" i="1"/>
  <c r="AC689" i="1" s="1"/>
  <c r="AM690" i="1"/>
  <c r="AW690" i="1"/>
  <c r="AW689" i="1" s="1"/>
  <c r="L693" i="1"/>
  <c r="R693" i="1" s="1"/>
  <c r="X693" i="1" s="1"/>
  <c r="AD693" i="1" s="1"/>
  <c r="AH693" i="1" s="1"/>
  <c r="AN693" i="1" s="1"/>
  <c r="AT693" i="1" s="1"/>
  <c r="AZ693" i="1" s="1"/>
  <c r="BB693" i="1" s="1"/>
  <c r="N695" i="1"/>
  <c r="T695" i="1" s="1"/>
  <c r="Z695" i="1" s="1"/>
  <c r="AF695" i="1" s="1"/>
  <c r="AJ695" i="1" s="1"/>
  <c r="AP695" i="1" s="1"/>
  <c r="AV695" i="1" s="1"/>
  <c r="BF695" i="1" s="1"/>
  <c r="BH695" i="1" s="1"/>
  <c r="K701" i="1"/>
  <c r="N704" i="1"/>
  <c r="T704" i="1" s="1"/>
  <c r="Z704" i="1" s="1"/>
  <c r="AF704" i="1" s="1"/>
  <c r="AJ704" i="1" s="1"/>
  <c r="AP704" i="1" s="1"/>
  <c r="AV704" i="1" s="1"/>
  <c r="BF704" i="1" s="1"/>
  <c r="BH704" i="1" s="1"/>
  <c r="G706" i="1"/>
  <c r="M706" i="1" s="1"/>
  <c r="S706" i="1" s="1"/>
  <c r="Y706" i="1" s="1"/>
  <c r="AE706" i="1" s="1"/>
  <c r="AI706" i="1" s="1"/>
  <c r="AO706" i="1" s="1"/>
  <c r="AU706" i="1" s="1"/>
  <c r="BC706" i="1" s="1"/>
  <c r="BE706" i="1" s="1"/>
  <c r="M707" i="1"/>
  <c r="S707" i="1" s="1"/>
  <c r="Y707" i="1" s="1"/>
  <c r="AE707" i="1" s="1"/>
  <c r="AI707" i="1" s="1"/>
  <c r="AO707" i="1" s="1"/>
  <c r="AU707" i="1" s="1"/>
  <c r="BC707" i="1" s="1"/>
  <c r="BE707" i="1" s="1"/>
  <c r="M709" i="1"/>
  <c r="S709" i="1" s="1"/>
  <c r="Y709" i="1" s="1"/>
  <c r="AE709" i="1" s="1"/>
  <c r="AI709" i="1" s="1"/>
  <c r="AO709" i="1" s="1"/>
  <c r="AU709" i="1" s="1"/>
  <c r="BC709" i="1" s="1"/>
  <c r="BE709" i="1" s="1"/>
  <c r="N716" i="1"/>
  <c r="T716" i="1" s="1"/>
  <c r="Z716" i="1" s="1"/>
  <c r="AF716" i="1" s="1"/>
  <c r="AJ716" i="1" s="1"/>
  <c r="AP716" i="1" s="1"/>
  <c r="AV716" i="1" s="1"/>
  <c r="BF716" i="1" s="1"/>
  <c r="BH716" i="1" s="1"/>
  <c r="H715" i="1"/>
  <c r="N715" i="1" s="1"/>
  <c r="T715" i="1" s="1"/>
  <c r="Z715" i="1" s="1"/>
  <c r="AF715" i="1" s="1"/>
  <c r="AJ715" i="1" s="1"/>
  <c r="AP715" i="1" s="1"/>
  <c r="AV715" i="1" s="1"/>
  <c r="BF715" i="1" s="1"/>
  <c r="BH715" i="1" s="1"/>
  <c r="M716" i="1"/>
  <c r="S716" i="1" s="1"/>
  <c r="Y716" i="1" s="1"/>
  <c r="AE716" i="1" s="1"/>
  <c r="AI716" i="1" s="1"/>
  <c r="AO716" i="1" s="1"/>
  <c r="AU716" i="1" s="1"/>
  <c r="BC716" i="1" s="1"/>
  <c r="BE716" i="1" s="1"/>
  <c r="L719" i="1"/>
  <c r="R719" i="1" s="1"/>
  <c r="X719" i="1" s="1"/>
  <c r="AD719" i="1" s="1"/>
  <c r="AH719" i="1" s="1"/>
  <c r="AN719" i="1" s="1"/>
  <c r="AT719" i="1" s="1"/>
  <c r="AZ719" i="1" s="1"/>
  <c r="BB719" i="1" s="1"/>
  <c r="AU723" i="1"/>
  <c r="BC723" i="1" s="1"/>
  <c r="BE723" i="1" s="1"/>
  <c r="W726" i="1"/>
  <c r="W718" i="1" s="1"/>
  <c r="AG726" i="1"/>
  <c r="AG718" i="1" s="1"/>
  <c r="AQ726" i="1"/>
  <c r="AQ718" i="1" s="1"/>
  <c r="M736" i="1"/>
  <c r="S736" i="1" s="1"/>
  <c r="Y736" i="1" s="1"/>
  <c r="AE736" i="1" s="1"/>
  <c r="AI736" i="1" s="1"/>
  <c r="AO736" i="1" s="1"/>
  <c r="AU736" i="1" s="1"/>
  <c r="BC736" i="1" s="1"/>
  <c r="BE736" i="1" s="1"/>
  <c r="K735" i="1"/>
  <c r="BI735" i="1"/>
  <c r="M747" i="1"/>
  <c r="S747" i="1" s="1"/>
  <c r="Y747" i="1" s="1"/>
  <c r="AE747" i="1" s="1"/>
  <c r="AI747" i="1" s="1"/>
  <c r="AO747" i="1" s="1"/>
  <c r="AU747" i="1" s="1"/>
  <c r="BC747" i="1" s="1"/>
  <c r="BE747" i="1" s="1"/>
  <c r="H750" i="1"/>
  <c r="N750" i="1" s="1"/>
  <c r="T750" i="1" s="1"/>
  <c r="Z750" i="1" s="1"/>
  <c r="AF750" i="1" s="1"/>
  <c r="AJ750" i="1" s="1"/>
  <c r="AP750" i="1" s="1"/>
  <c r="AV750" i="1" s="1"/>
  <c r="BF750" i="1" s="1"/>
  <c r="BH750" i="1" s="1"/>
  <c r="N754" i="1"/>
  <c r="T754" i="1" s="1"/>
  <c r="Z754" i="1" s="1"/>
  <c r="AF754" i="1" s="1"/>
  <c r="AJ754" i="1" s="1"/>
  <c r="AP754" i="1" s="1"/>
  <c r="AV754" i="1" s="1"/>
  <c r="BF754" i="1" s="1"/>
  <c r="BH754" i="1" s="1"/>
  <c r="M758" i="1"/>
  <c r="S758" i="1" s="1"/>
  <c r="Y758" i="1" s="1"/>
  <c r="AE758" i="1" s="1"/>
  <c r="AI758" i="1" s="1"/>
  <c r="AO758" i="1" s="1"/>
  <c r="AU758" i="1" s="1"/>
  <c r="BC758" i="1" s="1"/>
  <c r="BE758" i="1" s="1"/>
  <c r="G757" i="1"/>
  <c r="K757" i="1"/>
  <c r="U757" i="1"/>
  <c r="AB757" i="1"/>
  <c r="AL757" i="1"/>
  <c r="AS757" i="1"/>
  <c r="BI757" i="1"/>
  <c r="N763" i="1"/>
  <c r="T763" i="1" s="1"/>
  <c r="Z763" i="1" s="1"/>
  <c r="AF763" i="1" s="1"/>
  <c r="AJ763" i="1" s="1"/>
  <c r="AP763" i="1" s="1"/>
  <c r="AV763" i="1" s="1"/>
  <c r="BF763" i="1" s="1"/>
  <c r="BH763" i="1" s="1"/>
  <c r="H762" i="1"/>
  <c r="O762" i="1"/>
  <c r="V762" i="1"/>
  <c r="AC762" i="1"/>
  <c r="AM762" i="1"/>
  <c r="AW762" i="1"/>
  <c r="L765" i="1"/>
  <c r="R765" i="1" s="1"/>
  <c r="X765" i="1" s="1"/>
  <c r="AD765" i="1" s="1"/>
  <c r="AH765" i="1" s="1"/>
  <c r="AN765" i="1" s="1"/>
  <c r="AT765" i="1" s="1"/>
  <c r="AZ765" i="1" s="1"/>
  <c r="BB765" i="1" s="1"/>
  <c r="L780" i="1"/>
  <c r="R780" i="1" s="1"/>
  <c r="X780" i="1" s="1"/>
  <c r="AD780" i="1" s="1"/>
  <c r="AH780" i="1" s="1"/>
  <c r="AN780" i="1" s="1"/>
  <c r="AT780" i="1" s="1"/>
  <c r="AZ780" i="1" s="1"/>
  <c r="BB780" i="1" s="1"/>
  <c r="N781" i="1"/>
  <c r="T781" i="1" s="1"/>
  <c r="Z781" i="1" s="1"/>
  <c r="AF781" i="1" s="1"/>
  <c r="AJ781" i="1" s="1"/>
  <c r="AP781" i="1" s="1"/>
  <c r="AV781" i="1" s="1"/>
  <c r="BF781" i="1" s="1"/>
  <c r="BH781" i="1" s="1"/>
  <c r="H780" i="1"/>
  <c r="N780" i="1" s="1"/>
  <c r="T780" i="1" s="1"/>
  <c r="Z780" i="1" s="1"/>
  <c r="AF780" i="1" s="1"/>
  <c r="AJ780" i="1" s="1"/>
  <c r="AP780" i="1" s="1"/>
  <c r="AV780" i="1" s="1"/>
  <c r="BF780" i="1" s="1"/>
  <c r="BH780" i="1" s="1"/>
  <c r="M783" i="1"/>
  <c r="S783" i="1" s="1"/>
  <c r="Y783" i="1" s="1"/>
  <c r="AE783" i="1" s="1"/>
  <c r="AI783" i="1" s="1"/>
  <c r="AO783" i="1" s="1"/>
  <c r="AU783" i="1" s="1"/>
  <c r="BC783" i="1" s="1"/>
  <c r="BE783" i="1" s="1"/>
  <c r="H794" i="1"/>
  <c r="M802" i="1"/>
  <c r="S802" i="1" s="1"/>
  <c r="Y802" i="1" s="1"/>
  <c r="AE802" i="1" s="1"/>
  <c r="AI802" i="1" s="1"/>
  <c r="AO802" i="1" s="1"/>
  <c r="AU802" i="1" s="1"/>
  <c r="BC802" i="1" s="1"/>
  <c r="BE802" i="1" s="1"/>
  <c r="N805" i="1"/>
  <c r="T805" i="1" s="1"/>
  <c r="Z805" i="1" s="1"/>
  <c r="AF805" i="1" s="1"/>
  <c r="AJ805" i="1" s="1"/>
  <c r="AP805" i="1" s="1"/>
  <c r="AV805" i="1" s="1"/>
  <c r="BF805" i="1" s="1"/>
  <c r="BH805" i="1" s="1"/>
  <c r="L806" i="1"/>
  <c r="R806" i="1" s="1"/>
  <c r="X806" i="1" s="1"/>
  <c r="AD806" i="1" s="1"/>
  <c r="AH806" i="1" s="1"/>
  <c r="AN806" i="1" s="1"/>
  <c r="AT806" i="1" s="1"/>
  <c r="AZ806" i="1" s="1"/>
  <c r="BB806" i="1" s="1"/>
  <c r="F805" i="1"/>
  <c r="L805" i="1" s="1"/>
  <c r="R805" i="1" s="1"/>
  <c r="X805" i="1" s="1"/>
  <c r="AD805" i="1" s="1"/>
  <c r="AH805" i="1" s="1"/>
  <c r="AN805" i="1" s="1"/>
  <c r="AT805" i="1" s="1"/>
  <c r="AZ805" i="1" s="1"/>
  <c r="BB805" i="1" s="1"/>
  <c r="M805" i="1"/>
  <c r="S805" i="1" s="1"/>
  <c r="Y805" i="1" s="1"/>
  <c r="AE805" i="1" s="1"/>
  <c r="AI805" i="1" s="1"/>
  <c r="AO805" i="1" s="1"/>
  <c r="AU805" i="1" s="1"/>
  <c r="BC805" i="1" s="1"/>
  <c r="BE805" i="1" s="1"/>
  <c r="M809" i="1"/>
  <c r="S809" i="1" s="1"/>
  <c r="Y809" i="1" s="1"/>
  <c r="AE809" i="1" s="1"/>
  <c r="AI809" i="1" s="1"/>
  <c r="AO809" i="1" s="1"/>
  <c r="AU809" i="1" s="1"/>
  <c r="BC809" i="1" s="1"/>
  <c r="BE809" i="1" s="1"/>
  <c r="AR808" i="1"/>
  <c r="AS828" i="1"/>
  <c r="AS823" i="1" s="1"/>
  <c r="O823" i="1"/>
  <c r="L833" i="1"/>
  <c r="R833" i="1" s="1"/>
  <c r="X833" i="1" s="1"/>
  <c r="AD833" i="1" s="1"/>
  <c r="AH833" i="1" s="1"/>
  <c r="AN833" i="1" s="1"/>
  <c r="AT833" i="1" s="1"/>
  <c r="AZ833" i="1" s="1"/>
  <c r="BB833" i="1" s="1"/>
  <c r="J837" i="1"/>
  <c r="J836" i="1" s="1"/>
  <c r="AC837" i="1"/>
  <c r="AC836" i="1" s="1"/>
  <c r="Q842" i="1"/>
  <c r="AK842" i="1"/>
  <c r="J842" i="1"/>
  <c r="M860" i="1"/>
  <c r="S860" i="1" s="1"/>
  <c r="Y860" i="1" s="1"/>
  <c r="AE860" i="1" s="1"/>
  <c r="AI860" i="1" s="1"/>
  <c r="AO860" i="1" s="1"/>
  <c r="AU860" i="1" s="1"/>
  <c r="BC860" i="1" s="1"/>
  <c r="BE860" i="1" s="1"/>
  <c r="N868" i="1"/>
  <c r="T868" i="1" s="1"/>
  <c r="Z868" i="1" s="1"/>
  <c r="AF868" i="1" s="1"/>
  <c r="AJ868" i="1" s="1"/>
  <c r="AP868" i="1" s="1"/>
  <c r="AV868" i="1" s="1"/>
  <c r="BF868" i="1" s="1"/>
  <c r="BH868" i="1" s="1"/>
  <c r="L869" i="1"/>
  <c r="R869" i="1" s="1"/>
  <c r="X869" i="1" s="1"/>
  <c r="AD869" i="1" s="1"/>
  <c r="AH869" i="1" s="1"/>
  <c r="AN869" i="1" s="1"/>
  <c r="AT869" i="1" s="1"/>
  <c r="AZ869" i="1" s="1"/>
  <c r="BB869" i="1" s="1"/>
  <c r="F868" i="1"/>
  <c r="L868" i="1" s="1"/>
  <c r="R868" i="1" s="1"/>
  <c r="X868" i="1" s="1"/>
  <c r="AD868" i="1" s="1"/>
  <c r="AH868" i="1" s="1"/>
  <c r="AN868" i="1" s="1"/>
  <c r="AT868" i="1" s="1"/>
  <c r="AZ868" i="1" s="1"/>
  <c r="BB868" i="1" s="1"/>
  <c r="AM877" i="1"/>
  <c r="Y880" i="1"/>
  <c r="AE880" i="1" s="1"/>
  <c r="AI880" i="1" s="1"/>
  <c r="AO880" i="1" s="1"/>
  <c r="AU880" i="1" s="1"/>
  <c r="BC880" i="1" s="1"/>
  <c r="BE880" i="1" s="1"/>
  <c r="AE883" i="1"/>
  <c r="AI883" i="1" s="1"/>
  <c r="AO883" i="1" s="1"/>
  <c r="AU883" i="1" s="1"/>
  <c r="BC883" i="1" s="1"/>
  <c r="BE883" i="1" s="1"/>
  <c r="AL895" i="1"/>
  <c r="F907" i="1"/>
  <c r="N911" i="1"/>
  <c r="T911" i="1" s="1"/>
  <c r="Z911" i="1" s="1"/>
  <c r="AF911" i="1" s="1"/>
  <c r="AJ911" i="1" s="1"/>
  <c r="AP911" i="1" s="1"/>
  <c r="AV911" i="1" s="1"/>
  <c r="BF911" i="1" s="1"/>
  <c r="BH911" i="1" s="1"/>
  <c r="H910" i="1"/>
  <c r="N910" i="1" s="1"/>
  <c r="T910" i="1" s="1"/>
  <c r="Z910" i="1" s="1"/>
  <c r="AF910" i="1" s="1"/>
  <c r="AJ910" i="1" s="1"/>
  <c r="AP910" i="1" s="1"/>
  <c r="AV910" i="1" s="1"/>
  <c r="BF910" i="1" s="1"/>
  <c r="BH910" i="1" s="1"/>
  <c r="N912" i="1"/>
  <c r="T912" i="1" s="1"/>
  <c r="Z912" i="1" s="1"/>
  <c r="AF912" i="1" s="1"/>
  <c r="AJ912" i="1" s="1"/>
  <c r="AP912" i="1" s="1"/>
  <c r="AV912" i="1" s="1"/>
  <c r="BF912" i="1" s="1"/>
  <c r="BH912" i="1" s="1"/>
  <c r="M912" i="1"/>
  <c r="S912" i="1" s="1"/>
  <c r="Y912" i="1" s="1"/>
  <c r="AE912" i="1" s="1"/>
  <c r="AI912" i="1" s="1"/>
  <c r="AO912" i="1" s="1"/>
  <c r="AU912" i="1" s="1"/>
  <c r="BC912" i="1" s="1"/>
  <c r="BE912" i="1" s="1"/>
  <c r="N916" i="1"/>
  <c r="T916" i="1" s="1"/>
  <c r="Z916" i="1" s="1"/>
  <c r="AF916" i="1" s="1"/>
  <c r="AJ916" i="1" s="1"/>
  <c r="AP916" i="1" s="1"/>
  <c r="AV916" i="1" s="1"/>
  <c r="BF916" i="1" s="1"/>
  <c r="BH916" i="1" s="1"/>
  <c r="H915" i="1"/>
  <c r="K925" i="1"/>
  <c r="L958" i="1"/>
  <c r="R958" i="1" s="1"/>
  <c r="X958" i="1" s="1"/>
  <c r="AD958" i="1" s="1"/>
  <c r="AH958" i="1" s="1"/>
  <c r="AN958" i="1" s="1"/>
  <c r="AT958" i="1" s="1"/>
  <c r="AZ958" i="1" s="1"/>
  <c r="BB958" i="1" s="1"/>
  <c r="F957" i="1"/>
  <c r="L957" i="1" s="1"/>
  <c r="R957" i="1" s="1"/>
  <c r="X957" i="1" s="1"/>
  <c r="AD957" i="1" s="1"/>
  <c r="AH957" i="1" s="1"/>
  <c r="AN957" i="1" s="1"/>
  <c r="AT957" i="1" s="1"/>
  <c r="AZ957" i="1" s="1"/>
  <c r="BB957" i="1" s="1"/>
  <c r="AL971" i="1"/>
  <c r="AY972" i="1"/>
  <c r="AY971" i="1" s="1"/>
  <c r="N980" i="1"/>
  <c r="T980" i="1" s="1"/>
  <c r="Z980" i="1" s="1"/>
  <c r="AF980" i="1" s="1"/>
  <c r="AJ980" i="1" s="1"/>
  <c r="AP980" i="1" s="1"/>
  <c r="AV980" i="1" s="1"/>
  <c r="BF980" i="1" s="1"/>
  <c r="BH980" i="1" s="1"/>
  <c r="N981" i="1"/>
  <c r="T981" i="1" s="1"/>
  <c r="Z981" i="1" s="1"/>
  <c r="AF981" i="1" s="1"/>
  <c r="AJ981" i="1" s="1"/>
  <c r="AP981" i="1" s="1"/>
  <c r="AV981" i="1" s="1"/>
  <c r="BF981" i="1" s="1"/>
  <c r="BH981" i="1" s="1"/>
  <c r="G1014" i="1"/>
  <c r="M1014" i="1" s="1"/>
  <c r="S1014" i="1" s="1"/>
  <c r="Y1014" i="1" s="1"/>
  <c r="AE1014" i="1" s="1"/>
  <c r="AI1014" i="1" s="1"/>
  <c r="AO1014" i="1" s="1"/>
  <c r="AU1014" i="1" s="1"/>
  <c r="BC1014" i="1" s="1"/>
  <c r="BE1014" i="1" s="1"/>
  <c r="M1015" i="1"/>
  <c r="S1015" i="1" s="1"/>
  <c r="Y1015" i="1" s="1"/>
  <c r="AE1015" i="1" s="1"/>
  <c r="AI1015" i="1" s="1"/>
  <c r="AO1015" i="1" s="1"/>
  <c r="AU1015" i="1" s="1"/>
  <c r="BC1015" i="1" s="1"/>
  <c r="BE1015" i="1" s="1"/>
  <c r="S1027" i="1"/>
  <c r="Y1027" i="1" s="1"/>
  <c r="AE1027" i="1" s="1"/>
  <c r="AI1027" i="1" s="1"/>
  <c r="AO1027" i="1" s="1"/>
  <c r="AU1027" i="1" s="1"/>
  <c r="BC1027" i="1" s="1"/>
  <c r="BE1027" i="1" s="1"/>
  <c r="P1026" i="1"/>
  <c r="S1026" i="1" s="1"/>
  <c r="Y1026" i="1" s="1"/>
  <c r="AE1026" i="1" s="1"/>
  <c r="AI1026" i="1" s="1"/>
  <c r="AO1026" i="1" s="1"/>
  <c r="AU1026" i="1" s="1"/>
  <c r="BC1026" i="1" s="1"/>
  <c r="BE1026" i="1" s="1"/>
  <c r="N1051" i="1"/>
  <c r="T1051" i="1" s="1"/>
  <c r="Z1051" i="1" s="1"/>
  <c r="AF1051" i="1" s="1"/>
  <c r="AJ1051" i="1" s="1"/>
  <c r="AP1051" i="1" s="1"/>
  <c r="AV1051" i="1" s="1"/>
  <c r="BF1051" i="1" s="1"/>
  <c r="BH1051" i="1" s="1"/>
  <c r="H1050" i="1"/>
  <c r="N1050" i="1" s="1"/>
  <c r="T1050" i="1" s="1"/>
  <c r="Z1050" i="1" s="1"/>
  <c r="AF1050" i="1" s="1"/>
  <c r="AJ1050" i="1" s="1"/>
  <c r="AP1050" i="1" s="1"/>
  <c r="AV1050" i="1" s="1"/>
  <c r="BF1050" i="1" s="1"/>
  <c r="BH1050" i="1" s="1"/>
  <c r="G1145" i="1"/>
  <c r="M1145" i="1" s="1"/>
  <c r="S1145" i="1" s="1"/>
  <c r="Y1145" i="1" s="1"/>
  <c r="AE1145" i="1" s="1"/>
  <c r="AI1145" i="1" s="1"/>
  <c r="AO1145" i="1" s="1"/>
  <c r="AU1145" i="1" s="1"/>
  <c r="BC1145" i="1" s="1"/>
  <c r="BE1145" i="1" s="1"/>
  <c r="M1146" i="1"/>
  <c r="S1146" i="1" s="1"/>
  <c r="Y1146" i="1" s="1"/>
  <c r="AE1146" i="1" s="1"/>
  <c r="AI1146" i="1" s="1"/>
  <c r="AO1146" i="1" s="1"/>
  <c r="AU1146" i="1" s="1"/>
  <c r="BC1146" i="1" s="1"/>
  <c r="BE1146" i="1" s="1"/>
  <c r="AS1325" i="1"/>
  <c r="N1343" i="1"/>
  <c r="T1343" i="1" s="1"/>
  <c r="Z1343" i="1" s="1"/>
  <c r="AF1343" i="1" s="1"/>
  <c r="AJ1343" i="1" s="1"/>
  <c r="AP1343" i="1" s="1"/>
  <c r="AV1343" i="1" s="1"/>
  <c r="BF1343" i="1" s="1"/>
  <c r="BH1343" i="1" s="1"/>
  <c r="M1345" i="1"/>
  <c r="S1345" i="1" s="1"/>
  <c r="Y1345" i="1" s="1"/>
  <c r="AE1345" i="1" s="1"/>
  <c r="AI1345" i="1" s="1"/>
  <c r="AO1345" i="1" s="1"/>
  <c r="AU1345" i="1" s="1"/>
  <c r="BC1345" i="1" s="1"/>
  <c r="BE1345" i="1" s="1"/>
  <c r="L1348" i="1"/>
  <c r="R1348" i="1" s="1"/>
  <c r="X1348" i="1" s="1"/>
  <c r="AD1348" i="1" s="1"/>
  <c r="AH1348" i="1" s="1"/>
  <c r="AN1348" i="1" s="1"/>
  <c r="AT1348" i="1" s="1"/>
  <c r="AZ1348" i="1" s="1"/>
  <c r="BB1348" i="1" s="1"/>
  <c r="F1347" i="1"/>
  <c r="L1347" i="1" s="1"/>
  <c r="R1347" i="1" s="1"/>
  <c r="X1347" i="1" s="1"/>
  <c r="AD1347" i="1" s="1"/>
  <c r="AH1347" i="1" s="1"/>
  <c r="AN1347" i="1" s="1"/>
  <c r="AT1347" i="1" s="1"/>
  <c r="AZ1347" i="1" s="1"/>
  <c r="BB1347" i="1" s="1"/>
  <c r="AZ1407" i="1"/>
  <c r="BB1407" i="1" s="1"/>
  <c r="AW1406" i="1"/>
  <c r="AZ1406" i="1" s="1"/>
  <c r="BB1406" i="1" s="1"/>
  <c r="AG657" i="1"/>
  <c r="M660" i="1"/>
  <c r="S660" i="1" s="1"/>
  <c r="Y660" i="1" s="1"/>
  <c r="AE660" i="1" s="1"/>
  <c r="AI660" i="1" s="1"/>
  <c r="AO660" i="1" s="1"/>
  <c r="AU660" i="1" s="1"/>
  <c r="BC660" i="1" s="1"/>
  <c r="BE660" i="1" s="1"/>
  <c r="L665" i="1"/>
  <c r="R665" i="1" s="1"/>
  <c r="X665" i="1" s="1"/>
  <c r="AD665" i="1" s="1"/>
  <c r="AH665" i="1" s="1"/>
  <c r="AN665" i="1" s="1"/>
  <c r="AT665" i="1" s="1"/>
  <c r="AZ665" i="1" s="1"/>
  <c r="BB665" i="1" s="1"/>
  <c r="M668" i="1"/>
  <c r="S668" i="1" s="1"/>
  <c r="Y668" i="1" s="1"/>
  <c r="AE668" i="1" s="1"/>
  <c r="AI668" i="1" s="1"/>
  <c r="AO668" i="1" s="1"/>
  <c r="AU668" i="1" s="1"/>
  <c r="BC668" i="1" s="1"/>
  <c r="BE668" i="1" s="1"/>
  <c r="N672" i="1"/>
  <c r="T672" i="1" s="1"/>
  <c r="Z672" i="1" s="1"/>
  <c r="AF672" i="1" s="1"/>
  <c r="AJ672" i="1" s="1"/>
  <c r="AP672" i="1" s="1"/>
  <c r="AV672" i="1" s="1"/>
  <c r="BF672" i="1" s="1"/>
  <c r="BH672" i="1" s="1"/>
  <c r="O671" i="1"/>
  <c r="AM671" i="1"/>
  <c r="L676" i="1"/>
  <c r="R676" i="1" s="1"/>
  <c r="X676" i="1" s="1"/>
  <c r="AD676" i="1" s="1"/>
  <c r="AH676" i="1" s="1"/>
  <c r="AN676" i="1" s="1"/>
  <c r="AT676" i="1" s="1"/>
  <c r="AZ676" i="1" s="1"/>
  <c r="BB676" i="1" s="1"/>
  <c r="M683" i="1"/>
  <c r="S683" i="1" s="1"/>
  <c r="Y683" i="1" s="1"/>
  <c r="AE683" i="1" s="1"/>
  <c r="AI683" i="1" s="1"/>
  <c r="AO683" i="1" s="1"/>
  <c r="AU683" i="1" s="1"/>
  <c r="BC683" i="1" s="1"/>
  <c r="BE683" i="1" s="1"/>
  <c r="M686" i="1"/>
  <c r="S686" i="1" s="1"/>
  <c r="Y686" i="1" s="1"/>
  <c r="AE686" i="1" s="1"/>
  <c r="AI686" i="1" s="1"/>
  <c r="AO686" i="1" s="1"/>
  <c r="AU686" i="1" s="1"/>
  <c r="BC686" i="1" s="1"/>
  <c r="BE686" i="1" s="1"/>
  <c r="L691" i="1"/>
  <c r="R691" i="1" s="1"/>
  <c r="X691" i="1" s="1"/>
  <c r="AD691" i="1" s="1"/>
  <c r="AH691" i="1" s="1"/>
  <c r="AN691" i="1" s="1"/>
  <c r="AT691" i="1" s="1"/>
  <c r="AZ691" i="1" s="1"/>
  <c r="BB691" i="1" s="1"/>
  <c r="M693" i="1"/>
  <c r="S693" i="1" s="1"/>
  <c r="Y693" i="1" s="1"/>
  <c r="AE693" i="1" s="1"/>
  <c r="AI693" i="1" s="1"/>
  <c r="AO693" i="1" s="1"/>
  <c r="AU693" i="1" s="1"/>
  <c r="BC693" i="1" s="1"/>
  <c r="BE693" i="1" s="1"/>
  <c r="L699" i="1"/>
  <c r="R699" i="1" s="1"/>
  <c r="X699" i="1" s="1"/>
  <c r="AD699" i="1" s="1"/>
  <c r="AH699" i="1" s="1"/>
  <c r="AN699" i="1" s="1"/>
  <c r="AT699" i="1" s="1"/>
  <c r="AZ699" i="1" s="1"/>
  <c r="BB699" i="1" s="1"/>
  <c r="W689" i="1"/>
  <c r="N707" i="1"/>
  <c r="T707" i="1" s="1"/>
  <c r="Z707" i="1" s="1"/>
  <c r="AF707" i="1" s="1"/>
  <c r="AJ707" i="1" s="1"/>
  <c r="AP707" i="1" s="1"/>
  <c r="AV707" i="1" s="1"/>
  <c r="BF707" i="1" s="1"/>
  <c r="BH707" i="1" s="1"/>
  <c r="L713" i="1"/>
  <c r="R713" i="1" s="1"/>
  <c r="X713" i="1" s="1"/>
  <c r="AD713" i="1" s="1"/>
  <c r="AH713" i="1" s="1"/>
  <c r="AN713" i="1" s="1"/>
  <c r="AT713" i="1" s="1"/>
  <c r="AZ713" i="1" s="1"/>
  <c r="BB713" i="1" s="1"/>
  <c r="Q718" i="1"/>
  <c r="L720" i="1"/>
  <c r="R720" i="1" s="1"/>
  <c r="X720" i="1" s="1"/>
  <c r="AD720" i="1" s="1"/>
  <c r="AH720" i="1" s="1"/>
  <c r="AN720" i="1" s="1"/>
  <c r="AT720" i="1" s="1"/>
  <c r="AZ720" i="1" s="1"/>
  <c r="BB720" i="1" s="1"/>
  <c r="L727" i="1"/>
  <c r="R727" i="1" s="1"/>
  <c r="X727" i="1" s="1"/>
  <c r="AD727" i="1" s="1"/>
  <c r="AH727" i="1" s="1"/>
  <c r="AN727" i="1" s="1"/>
  <c r="AT727" i="1" s="1"/>
  <c r="AZ727" i="1" s="1"/>
  <c r="BB727" i="1" s="1"/>
  <c r="AA726" i="1"/>
  <c r="AY726" i="1"/>
  <c r="N729" i="1"/>
  <c r="T729" i="1" s="1"/>
  <c r="Z729" i="1" s="1"/>
  <c r="AF729" i="1" s="1"/>
  <c r="AJ729" i="1" s="1"/>
  <c r="AP729" i="1" s="1"/>
  <c r="AV729" i="1" s="1"/>
  <c r="BF729" i="1" s="1"/>
  <c r="BH729" i="1" s="1"/>
  <c r="N736" i="1"/>
  <c r="T736" i="1" s="1"/>
  <c r="Z736" i="1" s="1"/>
  <c r="AF736" i="1" s="1"/>
  <c r="AJ736" i="1" s="1"/>
  <c r="AP736" i="1" s="1"/>
  <c r="AV736" i="1" s="1"/>
  <c r="BF736" i="1" s="1"/>
  <c r="BH736" i="1" s="1"/>
  <c r="U735" i="1"/>
  <c r="AS735" i="1"/>
  <c r="L745" i="1"/>
  <c r="R745" i="1" s="1"/>
  <c r="X745" i="1" s="1"/>
  <c r="AD745" i="1" s="1"/>
  <c r="AH745" i="1" s="1"/>
  <c r="AN745" i="1" s="1"/>
  <c r="AT745" i="1" s="1"/>
  <c r="AZ745" i="1" s="1"/>
  <c r="BB745" i="1" s="1"/>
  <c r="M748" i="1"/>
  <c r="S748" i="1" s="1"/>
  <c r="Y748" i="1" s="1"/>
  <c r="AE748" i="1" s="1"/>
  <c r="AI748" i="1" s="1"/>
  <c r="AO748" i="1" s="1"/>
  <c r="AU748" i="1" s="1"/>
  <c r="BC748" i="1" s="1"/>
  <c r="BE748" i="1" s="1"/>
  <c r="N760" i="1"/>
  <c r="T760" i="1" s="1"/>
  <c r="Z760" i="1" s="1"/>
  <c r="AF760" i="1" s="1"/>
  <c r="AJ760" i="1" s="1"/>
  <c r="AP760" i="1" s="1"/>
  <c r="AV760" i="1" s="1"/>
  <c r="BF760" i="1" s="1"/>
  <c r="BH760" i="1" s="1"/>
  <c r="L768" i="1"/>
  <c r="R768" i="1" s="1"/>
  <c r="X768" i="1" s="1"/>
  <c r="AD768" i="1" s="1"/>
  <c r="AH768" i="1" s="1"/>
  <c r="AN768" i="1" s="1"/>
  <c r="AT768" i="1" s="1"/>
  <c r="AZ768" i="1" s="1"/>
  <c r="BB768" i="1" s="1"/>
  <c r="N776" i="1"/>
  <c r="T776" i="1" s="1"/>
  <c r="Z776" i="1" s="1"/>
  <c r="AF776" i="1" s="1"/>
  <c r="AJ776" i="1" s="1"/>
  <c r="AP776" i="1" s="1"/>
  <c r="AV776" i="1" s="1"/>
  <c r="BF776" i="1" s="1"/>
  <c r="BH776" i="1" s="1"/>
  <c r="L778" i="1"/>
  <c r="R778" i="1" s="1"/>
  <c r="X778" i="1" s="1"/>
  <c r="AD778" i="1" s="1"/>
  <c r="AH778" i="1" s="1"/>
  <c r="AN778" i="1" s="1"/>
  <c r="AT778" i="1" s="1"/>
  <c r="AZ778" i="1" s="1"/>
  <c r="BB778" i="1" s="1"/>
  <c r="L781" i="1"/>
  <c r="R781" i="1" s="1"/>
  <c r="X781" i="1" s="1"/>
  <c r="AD781" i="1" s="1"/>
  <c r="AH781" i="1" s="1"/>
  <c r="AN781" i="1" s="1"/>
  <c r="AT781" i="1" s="1"/>
  <c r="AZ781" i="1" s="1"/>
  <c r="BB781" i="1" s="1"/>
  <c r="L784" i="1"/>
  <c r="R784" i="1" s="1"/>
  <c r="X784" i="1" s="1"/>
  <c r="AD784" i="1" s="1"/>
  <c r="AH784" i="1" s="1"/>
  <c r="AN784" i="1" s="1"/>
  <c r="AT784" i="1" s="1"/>
  <c r="AZ784" i="1" s="1"/>
  <c r="BB784" i="1" s="1"/>
  <c r="N790" i="1"/>
  <c r="T790" i="1" s="1"/>
  <c r="Z790" i="1" s="1"/>
  <c r="AF790" i="1" s="1"/>
  <c r="AJ790" i="1" s="1"/>
  <c r="AP790" i="1" s="1"/>
  <c r="AV790" i="1" s="1"/>
  <c r="BF790" i="1" s="1"/>
  <c r="BH790" i="1" s="1"/>
  <c r="M798" i="1"/>
  <c r="S798" i="1" s="1"/>
  <c r="Y798" i="1" s="1"/>
  <c r="AE798" i="1" s="1"/>
  <c r="AI798" i="1" s="1"/>
  <c r="AO798" i="1" s="1"/>
  <c r="AU798" i="1" s="1"/>
  <c r="BC798" i="1" s="1"/>
  <c r="BE798" i="1" s="1"/>
  <c r="M803" i="1"/>
  <c r="S803" i="1" s="1"/>
  <c r="Y803" i="1" s="1"/>
  <c r="AE803" i="1" s="1"/>
  <c r="AI803" i="1" s="1"/>
  <c r="AO803" i="1" s="1"/>
  <c r="AU803" i="1" s="1"/>
  <c r="BC803" i="1" s="1"/>
  <c r="BE803" i="1" s="1"/>
  <c r="M806" i="1"/>
  <c r="S806" i="1" s="1"/>
  <c r="Y806" i="1" s="1"/>
  <c r="AE806" i="1" s="1"/>
  <c r="AI806" i="1" s="1"/>
  <c r="AO806" i="1" s="1"/>
  <c r="AU806" i="1" s="1"/>
  <c r="BC806" i="1" s="1"/>
  <c r="BE806" i="1" s="1"/>
  <c r="N809" i="1"/>
  <c r="T809" i="1" s="1"/>
  <c r="Z809" i="1" s="1"/>
  <c r="AF809" i="1" s="1"/>
  <c r="AJ809" i="1" s="1"/>
  <c r="AP809" i="1" s="1"/>
  <c r="AV809" i="1" s="1"/>
  <c r="BF809" i="1" s="1"/>
  <c r="BH809" i="1" s="1"/>
  <c r="M810" i="1"/>
  <c r="S810" i="1" s="1"/>
  <c r="Y810" i="1" s="1"/>
  <c r="AE810" i="1" s="1"/>
  <c r="AI810" i="1" s="1"/>
  <c r="AO810" i="1" s="1"/>
  <c r="AU810" i="1" s="1"/>
  <c r="BC810" i="1" s="1"/>
  <c r="BE810" i="1" s="1"/>
  <c r="V808" i="1"/>
  <c r="P817" i="1"/>
  <c r="P816" i="1" s="1"/>
  <c r="M820" i="1"/>
  <c r="S820" i="1" s="1"/>
  <c r="Y820" i="1" s="1"/>
  <c r="AE820" i="1" s="1"/>
  <c r="AI820" i="1" s="1"/>
  <c r="AO820" i="1" s="1"/>
  <c r="AU820" i="1" s="1"/>
  <c r="BC820" i="1" s="1"/>
  <c r="BE820" i="1" s="1"/>
  <c r="U828" i="1"/>
  <c r="U823" i="1" s="1"/>
  <c r="AK828" i="1"/>
  <c r="L830" i="1"/>
  <c r="R830" i="1" s="1"/>
  <c r="X830" i="1" s="1"/>
  <c r="AD830" i="1" s="1"/>
  <c r="AH830" i="1" s="1"/>
  <c r="AN830" i="1" s="1"/>
  <c r="AT830" i="1" s="1"/>
  <c r="AZ830" i="1" s="1"/>
  <c r="BB830" i="1" s="1"/>
  <c r="J828" i="1"/>
  <c r="AA828" i="1"/>
  <c r="AA823" i="1" s="1"/>
  <c r="AY828" i="1"/>
  <c r="AY823" i="1" s="1"/>
  <c r="M833" i="1"/>
  <c r="S833" i="1" s="1"/>
  <c r="Y833" i="1" s="1"/>
  <c r="AE833" i="1" s="1"/>
  <c r="AI833" i="1" s="1"/>
  <c r="AO833" i="1" s="1"/>
  <c r="AU833" i="1" s="1"/>
  <c r="BC833" i="1" s="1"/>
  <c r="BE833" i="1" s="1"/>
  <c r="L838" i="1"/>
  <c r="R838" i="1" s="1"/>
  <c r="X838" i="1" s="1"/>
  <c r="AD838" i="1" s="1"/>
  <c r="AH838" i="1" s="1"/>
  <c r="AN838" i="1" s="1"/>
  <c r="AT838" i="1" s="1"/>
  <c r="AZ838" i="1" s="1"/>
  <c r="BB838" i="1" s="1"/>
  <c r="AK837" i="1"/>
  <c r="AK836" i="1" s="1"/>
  <c r="AR842" i="1"/>
  <c r="M844" i="1"/>
  <c r="S844" i="1" s="1"/>
  <c r="Y844" i="1" s="1"/>
  <c r="AE844" i="1" s="1"/>
  <c r="AI844" i="1" s="1"/>
  <c r="AO844" i="1" s="1"/>
  <c r="AU844" i="1" s="1"/>
  <c r="BC844" i="1" s="1"/>
  <c r="BE844" i="1" s="1"/>
  <c r="K842" i="1"/>
  <c r="AY842" i="1"/>
  <c r="M847" i="1"/>
  <c r="S847" i="1" s="1"/>
  <c r="Y847" i="1" s="1"/>
  <c r="AE847" i="1" s="1"/>
  <c r="AI847" i="1" s="1"/>
  <c r="AO847" i="1" s="1"/>
  <c r="AU847" i="1" s="1"/>
  <c r="BC847" i="1" s="1"/>
  <c r="BE847" i="1" s="1"/>
  <c r="M850" i="1"/>
  <c r="S850" i="1" s="1"/>
  <c r="Y850" i="1" s="1"/>
  <c r="AE850" i="1" s="1"/>
  <c r="AI850" i="1" s="1"/>
  <c r="AO850" i="1" s="1"/>
  <c r="AU850" i="1" s="1"/>
  <c r="BC850" i="1" s="1"/>
  <c r="BE850" i="1" s="1"/>
  <c r="L862" i="1"/>
  <c r="R862" i="1" s="1"/>
  <c r="X862" i="1" s="1"/>
  <c r="AD862" i="1" s="1"/>
  <c r="AH862" i="1" s="1"/>
  <c r="AN862" i="1" s="1"/>
  <c r="AT862" i="1" s="1"/>
  <c r="AZ862" i="1" s="1"/>
  <c r="BB862" i="1" s="1"/>
  <c r="M866" i="1"/>
  <c r="S866" i="1" s="1"/>
  <c r="Y866" i="1" s="1"/>
  <c r="AE866" i="1" s="1"/>
  <c r="AI866" i="1" s="1"/>
  <c r="AO866" i="1" s="1"/>
  <c r="AU866" i="1" s="1"/>
  <c r="BC866" i="1" s="1"/>
  <c r="BE866" i="1" s="1"/>
  <c r="N869" i="1"/>
  <c r="T869" i="1" s="1"/>
  <c r="Z869" i="1" s="1"/>
  <c r="AF869" i="1" s="1"/>
  <c r="AJ869" i="1" s="1"/>
  <c r="AP869" i="1" s="1"/>
  <c r="AV869" i="1" s="1"/>
  <c r="BF869" i="1" s="1"/>
  <c r="BH869" i="1" s="1"/>
  <c r="L871" i="1"/>
  <c r="R871" i="1" s="1"/>
  <c r="X871" i="1" s="1"/>
  <c r="AD871" i="1" s="1"/>
  <c r="AH871" i="1" s="1"/>
  <c r="AN871" i="1" s="1"/>
  <c r="AT871" i="1" s="1"/>
  <c r="AZ871" i="1" s="1"/>
  <c r="BB871" i="1" s="1"/>
  <c r="L875" i="1"/>
  <c r="R875" i="1" s="1"/>
  <c r="X875" i="1" s="1"/>
  <c r="AD875" i="1" s="1"/>
  <c r="AH875" i="1" s="1"/>
  <c r="AN875" i="1" s="1"/>
  <c r="AT875" i="1" s="1"/>
  <c r="AZ875" i="1" s="1"/>
  <c r="BB875" i="1" s="1"/>
  <c r="AR877" i="1"/>
  <c r="AC882" i="1"/>
  <c r="AW882" i="1"/>
  <c r="Y888" i="1"/>
  <c r="AE888" i="1" s="1"/>
  <c r="AI888" i="1" s="1"/>
  <c r="AO888" i="1" s="1"/>
  <c r="AU888" i="1" s="1"/>
  <c r="BC888" i="1" s="1"/>
  <c r="BE888" i="1" s="1"/>
  <c r="BI890" i="1"/>
  <c r="AM895" i="1"/>
  <c r="M908" i="1"/>
  <c r="S908" i="1" s="1"/>
  <c r="Y908" i="1" s="1"/>
  <c r="AE908" i="1" s="1"/>
  <c r="AI908" i="1" s="1"/>
  <c r="AO908" i="1" s="1"/>
  <c r="AU908" i="1" s="1"/>
  <c r="BC908" i="1" s="1"/>
  <c r="BE908" i="1" s="1"/>
  <c r="N936" i="1"/>
  <c r="T936" i="1" s="1"/>
  <c r="Z936" i="1" s="1"/>
  <c r="AF936" i="1" s="1"/>
  <c r="AJ936" i="1" s="1"/>
  <c r="AP936" i="1" s="1"/>
  <c r="AV936" i="1" s="1"/>
  <c r="BF936" i="1" s="1"/>
  <c r="BH936" i="1" s="1"/>
  <c r="H935" i="1"/>
  <c r="N935" i="1" s="1"/>
  <c r="T935" i="1" s="1"/>
  <c r="M941" i="1"/>
  <c r="S941" i="1" s="1"/>
  <c r="Y941" i="1" s="1"/>
  <c r="AE941" i="1" s="1"/>
  <c r="AI941" i="1" s="1"/>
  <c r="AO941" i="1" s="1"/>
  <c r="AU941" i="1" s="1"/>
  <c r="BC941" i="1" s="1"/>
  <c r="BE941" i="1" s="1"/>
  <c r="G940" i="1"/>
  <c r="M940" i="1" s="1"/>
  <c r="S940" i="1" s="1"/>
  <c r="Y940" i="1" s="1"/>
  <c r="AE940" i="1" s="1"/>
  <c r="AI940" i="1" s="1"/>
  <c r="AO940" i="1" s="1"/>
  <c r="AU940" i="1" s="1"/>
  <c r="BC940" i="1" s="1"/>
  <c r="BE940" i="1" s="1"/>
  <c r="N943" i="1"/>
  <c r="T943" i="1" s="1"/>
  <c r="Z943" i="1" s="1"/>
  <c r="AF943" i="1" s="1"/>
  <c r="AJ943" i="1" s="1"/>
  <c r="AP943" i="1" s="1"/>
  <c r="AV943" i="1" s="1"/>
  <c r="BF943" i="1" s="1"/>
  <c r="BH943" i="1" s="1"/>
  <c r="N944" i="1"/>
  <c r="T944" i="1" s="1"/>
  <c r="Z944" i="1" s="1"/>
  <c r="AF944" i="1" s="1"/>
  <c r="AJ944" i="1" s="1"/>
  <c r="AP944" i="1" s="1"/>
  <c r="AV944" i="1" s="1"/>
  <c r="BF944" i="1" s="1"/>
  <c r="BH944" i="1" s="1"/>
  <c r="AC953" i="1"/>
  <c r="S973" i="1"/>
  <c r="Y973" i="1" s="1"/>
  <c r="AE973" i="1" s="1"/>
  <c r="AI973" i="1" s="1"/>
  <c r="AO973" i="1" s="1"/>
  <c r="AU973" i="1" s="1"/>
  <c r="BC973" i="1" s="1"/>
  <c r="BE973" i="1" s="1"/>
  <c r="K972" i="1"/>
  <c r="Q972" i="1"/>
  <c r="AA972" i="1"/>
  <c r="AA971" i="1" s="1"/>
  <c r="AK972" i="1"/>
  <c r="AK971" i="1" s="1"/>
  <c r="AR972" i="1"/>
  <c r="AR971" i="1" s="1"/>
  <c r="N975" i="1"/>
  <c r="T975" i="1" s="1"/>
  <c r="Z975" i="1" s="1"/>
  <c r="AF975" i="1" s="1"/>
  <c r="AJ975" i="1" s="1"/>
  <c r="AP975" i="1" s="1"/>
  <c r="AV975" i="1" s="1"/>
  <c r="BF975" i="1" s="1"/>
  <c r="BH975" i="1" s="1"/>
  <c r="N983" i="1"/>
  <c r="T983" i="1" s="1"/>
  <c r="Z983" i="1" s="1"/>
  <c r="AF983" i="1" s="1"/>
  <c r="AJ983" i="1" s="1"/>
  <c r="AP983" i="1" s="1"/>
  <c r="AV983" i="1" s="1"/>
  <c r="BF983" i="1" s="1"/>
  <c r="BH983" i="1" s="1"/>
  <c r="N984" i="1"/>
  <c r="T984" i="1" s="1"/>
  <c r="Z984" i="1" s="1"/>
  <c r="AF984" i="1" s="1"/>
  <c r="AJ984" i="1" s="1"/>
  <c r="AP984" i="1" s="1"/>
  <c r="AV984" i="1" s="1"/>
  <c r="BF984" i="1" s="1"/>
  <c r="BH984" i="1" s="1"/>
  <c r="M989" i="1"/>
  <c r="S989" i="1" s="1"/>
  <c r="Y989" i="1" s="1"/>
  <c r="AE989" i="1" s="1"/>
  <c r="AI989" i="1" s="1"/>
  <c r="AO989" i="1" s="1"/>
  <c r="AU989" i="1" s="1"/>
  <c r="BC989" i="1" s="1"/>
  <c r="BE989" i="1" s="1"/>
  <c r="L993" i="1"/>
  <c r="R993" i="1" s="1"/>
  <c r="X993" i="1" s="1"/>
  <c r="AD993" i="1" s="1"/>
  <c r="AH993" i="1" s="1"/>
  <c r="AN993" i="1" s="1"/>
  <c r="AT993" i="1" s="1"/>
  <c r="AZ993" i="1" s="1"/>
  <c r="BB993" i="1" s="1"/>
  <c r="F992" i="1"/>
  <c r="L992" i="1" s="1"/>
  <c r="R992" i="1" s="1"/>
  <c r="X992" i="1" s="1"/>
  <c r="AD992" i="1" s="1"/>
  <c r="AH992" i="1" s="1"/>
  <c r="AN992" i="1" s="1"/>
  <c r="AT992" i="1" s="1"/>
  <c r="AZ992" i="1" s="1"/>
  <c r="BB992" i="1" s="1"/>
  <c r="M999" i="1"/>
  <c r="S999" i="1" s="1"/>
  <c r="Y999" i="1" s="1"/>
  <c r="AE999" i="1" s="1"/>
  <c r="AI999" i="1" s="1"/>
  <c r="AO999" i="1" s="1"/>
  <c r="AU999" i="1" s="1"/>
  <c r="BC999" i="1" s="1"/>
  <c r="BE999" i="1" s="1"/>
  <c r="AC1007" i="1"/>
  <c r="AM1007" i="1"/>
  <c r="AW1007" i="1"/>
  <c r="L1011" i="1"/>
  <c r="R1011" i="1" s="1"/>
  <c r="X1011" i="1" s="1"/>
  <c r="AD1011" i="1" s="1"/>
  <c r="N1015" i="1"/>
  <c r="T1015" i="1" s="1"/>
  <c r="Z1015" i="1" s="1"/>
  <c r="AF1015" i="1" s="1"/>
  <c r="AJ1015" i="1" s="1"/>
  <c r="AP1015" i="1" s="1"/>
  <c r="AV1015" i="1" s="1"/>
  <c r="BF1015" i="1" s="1"/>
  <c r="BH1015" i="1" s="1"/>
  <c r="H1014" i="1"/>
  <c r="N1014" i="1" s="1"/>
  <c r="T1014" i="1" s="1"/>
  <c r="Z1014" i="1" s="1"/>
  <c r="AF1014" i="1" s="1"/>
  <c r="AJ1014" i="1" s="1"/>
  <c r="AP1014" i="1" s="1"/>
  <c r="AV1014" i="1" s="1"/>
  <c r="BF1014" i="1" s="1"/>
  <c r="BH1014" i="1" s="1"/>
  <c r="L1018" i="1"/>
  <c r="R1018" i="1" s="1"/>
  <c r="X1018" i="1" s="1"/>
  <c r="AD1018" i="1" s="1"/>
  <c r="AH1018" i="1" s="1"/>
  <c r="AN1018" i="1" s="1"/>
  <c r="AT1018" i="1" s="1"/>
  <c r="AZ1018" i="1" s="1"/>
  <c r="BB1018" i="1" s="1"/>
  <c r="F1017" i="1"/>
  <c r="L1017" i="1" s="1"/>
  <c r="R1017" i="1" s="1"/>
  <c r="X1017" i="1" s="1"/>
  <c r="AD1017" i="1" s="1"/>
  <c r="AH1017" i="1" s="1"/>
  <c r="AN1017" i="1" s="1"/>
  <c r="AT1017" i="1" s="1"/>
  <c r="AZ1017" i="1" s="1"/>
  <c r="BB1017" i="1" s="1"/>
  <c r="AL1007" i="1"/>
  <c r="F1035" i="1"/>
  <c r="J1035" i="1"/>
  <c r="M1040" i="1"/>
  <c r="S1040" i="1" s="1"/>
  <c r="Y1040" i="1" s="1"/>
  <c r="AE1040" i="1" s="1"/>
  <c r="AI1040" i="1" s="1"/>
  <c r="AO1040" i="1" s="1"/>
  <c r="AU1040" i="1" s="1"/>
  <c r="BC1040" i="1" s="1"/>
  <c r="BE1040" i="1" s="1"/>
  <c r="AG1044" i="1"/>
  <c r="L1046" i="1"/>
  <c r="R1046" i="1" s="1"/>
  <c r="X1046" i="1" s="1"/>
  <c r="AD1046" i="1" s="1"/>
  <c r="AH1046" i="1" s="1"/>
  <c r="AN1046" i="1" s="1"/>
  <c r="AT1046" i="1" s="1"/>
  <c r="AZ1046" i="1" s="1"/>
  <c r="BB1046" i="1" s="1"/>
  <c r="F1045" i="1"/>
  <c r="AY1044" i="1"/>
  <c r="G1053" i="1"/>
  <c r="M1053" i="1" s="1"/>
  <c r="S1053" i="1" s="1"/>
  <c r="Y1053" i="1" s="1"/>
  <c r="AE1053" i="1" s="1"/>
  <c r="AI1053" i="1" s="1"/>
  <c r="AO1053" i="1" s="1"/>
  <c r="AU1053" i="1" s="1"/>
  <c r="BC1053" i="1" s="1"/>
  <c r="BE1053" i="1" s="1"/>
  <c r="M1054" i="1"/>
  <c r="S1054" i="1" s="1"/>
  <c r="Y1054" i="1" s="1"/>
  <c r="AE1054" i="1" s="1"/>
  <c r="AI1054" i="1" s="1"/>
  <c r="AO1054" i="1" s="1"/>
  <c r="AU1054" i="1" s="1"/>
  <c r="BC1054" i="1" s="1"/>
  <c r="BE1054" i="1" s="1"/>
  <c r="N1053" i="1"/>
  <c r="T1053" i="1" s="1"/>
  <c r="Z1053" i="1" s="1"/>
  <c r="AF1053" i="1" s="1"/>
  <c r="AJ1053" i="1" s="1"/>
  <c r="AP1053" i="1" s="1"/>
  <c r="AV1053" i="1" s="1"/>
  <c r="BF1053" i="1" s="1"/>
  <c r="BH1053" i="1" s="1"/>
  <c r="W1060" i="1"/>
  <c r="W1059" i="1" s="1"/>
  <c r="AG1060" i="1"/>
  <c r="AG1059" i="1" s="1"/>
  <c r="AQ1060" i="1"/>
  <c r="AQ1059" i="1" s="1"/>
  <c r="N1074" i="1"/>
  <c r="T1074" i="1" s="1"/>
  <c r="Z1074" i="1" s="1"/>
  <c r="AF1074" i="1" s="1"/>
  <c r="AJ1074" i="1" s="1"/>
  <c r="AP1074" i="1" s="1"/>
  <c r="AV1074" i="1" s="1"/>
  <c r="BF1074" i="1" s="1"/>
  <c r="BH1074" i="1" s="1"/>
  <c r="N1078" i="1"/>
  <c r="T1078" i="1" s="1"/>
  <c r="Z1078" i="1" s="1"/>
  <c r="AF1078" i="1" s="1"/>
  <c r="AJ1078" i="1" s="1"/>
  <c r="AP1078" i="1" s="1"/>
  <c r="AV1078" i="1" s="1"/>
  <c r="BF1078" i="1" s="1"/>
  <c r="BH1078" i="1" s="1"/>
  <c r="N1079" i="1"/>
  <c r="T1079" i="1" s="1"/>
  <c r="Z1079" i="1" s="1"/>
  <c r="AF1079" i="1" s="1"/>
  <c r="AJ1079" i="1" s="1"/>
  <c r="AP1079" i="1" s="1"/>
  <c r="AV1079" i="1" s="1"/>
  <c r="BF1079" i="1" s="1"/>
  <c r="BH1079" i="1" s="1"/>
  <c r="R1134" i="1"/>
  <c r="X1134" i="1" s="1"/>
  <c r="AD1134" i="1" s="1"/>
  <c r="AH1134" i="1" s="1"/>
  <c r="AN1134" i="1" s="1"/>
  <c r="AT1134" i="1" s="1"/>
  <c r="AZ1134" i="1" s="1"/>
  <c r="BB1134" i="1" s="1"/>
  <c r="O1131" i="1"/>
  <c r="R1131" i="1" s="1"/>
  <c r="X1131" i="1" s="1"/>
  <c r="AD1131" i="1" s="1"/>
  <c r="AH1131" i="1" s="1"/>
  <c r="AN1131" i="1" s="1"/>
  <c r="AT1131" i="1" s="1"/>
  <c r="AZ1131" i="1" s="1"/>
  <c r="BB1131" i="1" s="1"/>
  <c r="L1145" i="1"/>
  <c r="R1145" i="1" s="1"/>
  <c r="X1145" i="1" s="1"/>
  <c r="AD1145" i="1" s="1"/>
  <c r="AH1145" i="1" s="1"/>
  <c r="AN1145" i="1" s="1"/>
  <c r="AT1145" i="1" s="1"/>
  <c r="AZ1145" i="1" s="1"/>
  <c r="BB1145" i="1" s="1"/>
  <c r="AO1191" i="1"/>
  <c r="AU1191" i="1" s="1"/>
  <c r="BC1191" i="1" s="1"/>
  <c r="BE1191" i="1" s="1"/>
  <c r="AL1190" i="1"/>
  <c r="AO1190" i="1" s="1"/>
  <c r="AU1190" i="1" s="1"/>
  <c r="BC1190" i="1" s="1"/>
  <c r="BE1190" i="1" s="1"/>
  <c r="L1231" i="1"/>
  <c r="R1231" i="1" s="1"/>
  <c r="X1231" i="1" s="1"/>
  <c r="AD1231" i="1" s="1"/>
  <c r="AH1231" i="1" s="1"/>
  <c r="AN1231" i="1" s="1"/>
  <c r="AT1231" i="1" s="1"/>
  <c r="AZ1231" i="1" s="1"/>
  <c r="BB1231" i="1" s="1"/>
  <c r="AP1243" i="1"/>
  <c r="AV1243" i="1" s="1"/>
  <c r="BF1243" i="1" s="1"/>
  <c r="BH1243" i="1" s="1"/>
  <c r="AM1242" i="1"/>
  <c r="AP1242" i="1" s="1"/>
  <c r="AV1242" i="1" s="1"/>
  <c r="BF1242" i="1" s="1"/>
  <c r="BH1242" i="1" s="1"/>
  <c r="N1266" i="1"/>
  <c r="T1266" i="1" s="1"/>
  <c r="Z1266" i="1" s="1"/>
  <c r="AF1266" i="1" s="1"/>
  <c r="AJ1266" i="1" s="1"/>
  <c r="AP1266" i="1" s="1"/>
  <c r="AV1266" i="1" s="1"/>
  <c r="BF1266" i="1" s="1"/>
  <c r="BH1266" i="1" s="1"/>
  <c r="L1359" i="1"/>
  <c r="R1359" i="1" s="1"/>
  <c r="X1359" i="1" s="1"/>
  <c r="AD1359" i="1" s="1"/>
  <c r="AH1359" i="1" s="1"/>
  <c r="AN1359" i="1" s="1"/>
  <c r="AT1359" i="1" s="1"/>
  <c r="AZ1359" i="1" s="1"/>
  <c r="BB1359" i="1" s="1"/>
  <c r="F1358" i="1"/>
  <c r="L1358" i="1" s="1"/>
  <c r="R1358" i="1" s="1"/>
  <c r="X1358" i="1" s="1"/>
  <c r="AD1358" i="1" s="1"/>
  <c r="AH1358" i="1" s="1"/>
  <c r="AN1358" i="1" s="1"/>
  <c r="AT1358" i="1" s="1"/>
  <c r="AZ1358" i="1" s="1"/>
  <c r="BB1358" i="1" s="1"/>
  <c r="L591" i="1"/>
  <c r="R591" i="1" s="1"/>
  <c r="X591" i="1" s="1"/>
  <c r="AD591" i="1" s="1"/>
  <c r="AH591" i="1" s="1"/>
  <c r="AN591" i="1" s="1"/>
  <c r="AT591" i="1" s="1"/>
  <c r="AZ591" i="1" s="1"/>
  <c r="BB591" i="1" s="1"/>
  <c r="L595" i="1"/>
  <c r="R595" i="1" s="1"/>
  <c r="X595" i="1" s="1"/>
  <c r="AD595" i="1" s="1"/>
  <c r="AH595" i="1" s="1"/>
  <c r="AN595" i="1" s="1"/>
  <c r="AT595" i="1" s="1"/>
  <c r="AZ595" i="1" s="1"/>
  <c r="BB595" i="1" s="1"/>
  <c r="M598" i="1"/>
  <c r="S598" i="1" s="1"/>
  <c r="Y598" i="1" s="1"/>
  <c r="AE598" i="1" s="1"/>
  <c r="AI598" i="1" s="1"/>
  <c r="AO598" i="1" s="1"/>
  <c r="AU598" i="1" s="1"/>
  <c r="BC598" i="1" s="1"/>
  <c r="BE598" i="1" s="1"/>
  <c r="AL606" i="1"/>
  <c r="AL589" i="1" s="1"/>
  <c r="L611" i="1"/>
  <c r="R611" i="1" s="1"/>
  <c r="X611" i="1" s="1"/>
  <c r="AD611" i="1" s="1"/>
  <c r="AH611" i="1" s="1"/>
  <c r="AN611" i="1" s="1"/>
  <c r="AT611" i="1" s="1"/>
  <c r="AZ611" i="1" s="1"/>
  <c r="BB611" i="1" s="1"/>
  <c r="L617" i="1"/>
  <c r="R617" i="1" s="1"/>
  <c r="X617" i="1" s="1"/>
  <c r="AD617" i="1" s="1"/>
  <c r="AH617" i="1" s="1"/>
  <c r="AN617" i="1" s="1"/>
  <c r="AT617" i="1" s="1"/>
  <c r="AZ617" i="1" s="1"/>
  <c r="BB617" i="1" s="1"/>
  <c r="J616" i="1"/>
  <c r="AX616" i="1"/>
  <c r="M619" i="1"/>
  <c r="S619" i="1" s="1"/>
  <c r="Y619" i="1" s="1"/>
  <c r="AE619" i="1" s="1"/>
  <c r="AI619" i="1" s="1"/>
  <c r="AO619" i="1" s="1"/>
  <c r="AU619" i="1" s="1"/>
  <c r="BC619" i="1" s="1"/>
  <c r="BE619" i="1" s="1"/>
  <c r="N625" i="1"/>
  <c r="T625" i="1" s="1"/>
  <c r="Z625" i="1" s="1"/>
  <c r="AF625" i="1" s="1"/>
  <c r="AJ625" i="1" s="1"/>
  <c r="AP625" i="1" s="1"/>
  <c r="AV625" i="1" s="1"/>
  <c r="BF625" i="1" s="1"/>
  <c r="BH625" i="1" s="1"/>
  <c r="N628" i="1"/>
  <c r="T628" i="1" s="1"/>
  <c r="Z628" i="1" s="1"/>
  <c r="AF628" i="1" s="1"/>
  <c r="AJ628" i="1" s="1"/>
  <c r="AP628" i="1" s="1"/>
  <c r="AV628" i="1" s="1"/>
  <c r="BF628" i="1" s="1"/>
  <c r="BH628" i="1" s="1"/>
  <c r="M633" i="1"/>
  <c r="S633" i="1" s="1"/>
  <c r="Y633" i="1" s="1"/>
  <c r="AE633" i="1" s="1"/>
  <c r="AI633" i="1" s="1"/>
  <c r="AO633" i="1" s="1"/>
  <c r="AU633" i="1" s="1"/>
  <c r="BC633" i="1" s="1"/>
  <c r="BE633" i="1" s="1"/>
  <c r="L635" i="1"/>
  <c r="R635" i="1" s="1"/>
  <c r="X635" i="1" s="1"/>
  <c r="AD635" i="1" s="1"/>
  <c r="AH635" i="1" s="1"/>
  <c r="AN635" i="1" s="1"/>
  <c r="AT635" i="1" s="1"/>
  <c r="AZ635" i="1" s="1"/>
  <c r="BB635" i="1" s="1"/>
  <c r="M640" i="1"/>
  <c r="S640" i="1" s="1"/>
  <c r="Y640" i="1" s="1"/>
  <c r="AE640" i="1" s="1"/>
  <c r="AI640" i="1" s="1"/>
  <c r="AO640" i="1" s="1"/>
  <c r="AU640" i="1" s="1"/>
  <c r="BC640" i="1" s="1"/>
  <c r="BE640" i="1" s="1"/>
  <c r="L646" i="1"/>
  <c r="R646" i="1" s="1"/>
  <c r="X646" i="1" s="1"/>
  <c r="AD646" i="1" s="1"/>
  <c r="AH646" i="1" s="1"/>
  <c r="AN646" i="1" s="1"/>
  <c r="AT646" i="1" s="1"/>
  <c r="AZ646" i="1" s="1"/>
  <c r="BB646" i="1" s="1"/>
  <c r="N650" i="1"/>
  <c r="T650" i="1" s="1"/>
  <c r="Z650" i="1" s="1"/>
  <c r="AF650" i="1" s="1"/>
  <c r="AJ650" i="1" s="1"/>
  <c r="AP650" i="1" s="1"/>
  <c r="AV650" i="1" s="1"/>
  <c r="BF650" i="1" s="1"/>
  <c r="BH650" i="1" s="1"/>
  <c r="M652" i="1"/>
  <c r="S652" i="1" s="1"/>
  <c r="Y652" i="1" s="1"/>
  <c r="AE652" i="1" s="1"/>
  <c r="AI652" i="1" s="1"/>
  <c r="AO652" i="1" s="1"/>
  <c r="AU652" i="1" s="1"/>
  <c r="BC652" i="1" s="1"/>
  <c r="BE652" i="1" s="1"/>
  <c r="Q657" i="1"/>
  <c r="AK657" i="1"/>
  <c r="N660" i="1"/>
  <c r="T660" i="1" s="1"/>
  <c r="Z660" i="1" s="1"/>
  <c r="AF660" i="1" s="1"/>
  <c r="AJ660" i="1" s="1"/>
  <c r="AP660" i="1" s="1"/>
  <c r="AV660" i="1" s="1"/>
  <c r="BF660" i="1" s="1"/>
  <c r="BH660" i="1" s="1"/>
  <c r="L662" i="1"/>
  <c r="R662" i="1" s="1"/>
  <c r="X662" i="1" s="1"/>
  <c r="AD662" i="1" s="1"/>
  <c r="AH662" i="1" s="1"/>
  <c r="AN662" i="1" s="1"/>
  <c r="AT662" i="1" s="1"/>
  <c r="AZ662" i="1" s="1"/>
  <c r="BB662" i="1" s="1"/>
  <c r="M665" i="1"/>
  <c r="S665" i="1" s="1"/>
  <c r="Y665" i="1" s="1"/>
  <c r="AE665" i="1" s="1"/>
  <c r="AI665" i="1" s="1"/>
  <c r="AO665" i="1" s="1"/>
  <c r="AU665" i="1" s="1"/>
  <c r="BC665" i="1" s="1"/>
  <c r="BE665" i="1" s="1"/>
  <c r="N668" i="1"/>
  <c r="T668" i="1" s="1"/>
  <c r="Z668" i="1" s="1"/>
  <c r="AF668" i="1" s="1"/>
  <c r="AJ668" i="1" s="1"/>
  <c r="AP668" i="1" s="1"/>
  <c r="AV668" i="1" s="1"/>
  <c r="BF668" i="1" s="1"/>
  <c r="BH668" i="1" s="1"/>
  <c r="W671" i="1"/>
  <c r="AQ671" i="1"/>
  <c r="AQ656" i="1" s="1"/>
  <c r="L674" i="1"/>
  <c r="R674" i="1" s="1"/>
  <c r="X674" i="1" s="1"/>
  <c r="AD674" i="1" s="1"/>
  <c r="AH674" i="1" s="1"/>
  <c r="AN674" i="1" s="1"/>
  <c r="AT674" i="1" s="1"/>
  <c r="AZ674" i="1" s="1"/>
  <c r="BB674" i="1" s="1"/>
  <c r="M676" i="1"/>
  <c r="S676" i="1" s="1"/>
  <c r="Y676" i="1" s="1"/>
  <c r="AE676" i="1" s="1"/>
  <c r="AI676" i="1" s="1"/>
  <c r="AO676" i="1" s="1"/>
  <c r="AU676" i="1" s="1"/>
  <c r="BC676" i="1" s="1"/>
  <c r="BE676" i="1" s="1"/>
  <c r="L681" i="1"/>
  <c r="R681" i="1" s="1"/>
  <c r="X681" i="1" s="1"/>
  <c r="AD681" i="1" s="1"/>
  <c r="AH681" i="1" s="1"/>
  <c r="AN681" i="1" s="1"/>
  <c r="AT681" i="1" s="1"/>
  <c r="AZ681" i="1" s="1"/>
  <c r="BB681" i="1" s="1"/>
  <c r="J680" i="1"/>
  <c r="AX680" i="1"/>
  <c r="N683" i="1"/>
  <c r="T683" i="1" s="1"/>
  <c r="Z683" i="1" s="1"/>
  <c r="AF683" i="1" s="1"/>
  <c r="AJ683" i="1" s="1"/>
  <c r="AP683" i="1" s="1"/>
  <c r="AV683" i="1" s="1"/>
  <c r="BF683" i="1" s="1"/>
  <c r="BH683" i="1" s="1"/>
  <c r="G685" i="1"/>
  <c r="M685" i="1" s="1"/>
  <c r="S685" i="1" s="1"/>
  <c r="Y685" i="1" s="1"/>
  <c r="AE685" i="1" s="1"/>
  <c r="AI685" i="1" s="1"/>
  <c r="AO685" i="1" s="1"/>
  <c r="AU685" i="1" s="1"/>
  <c r="BC685" i="1" s="1"/>
  <c r="BE685" i="1" s="1"/>
  <c r="N686" i="1"/>
  <c r="T686" i="1" s="1"/>
  <c r="Z686" i="1" s="1"/>
  <c r="AF686" i="1" s="1"/>
  <c r="AJ686" i="1" s="1"/>
  <c r="AP686" i="1" s="1"/>
  <c r="AV686" i="1" s="1"/>
  <c r="BF686" i="1" s="1"/>
  <c r="BH686" i="1" s="1"/>
  <c r="N693" i="1"/>
  <c r="T693" i="1" s="1"/>
  <c r="Z693" i="1" s="1"/>
  <c r="AF693" i="1" s="1"/>
  <c r="AJ693" i="1" s="1"/>
  <c r="AP693" i="1" s="1"/>
  <c r="AV693" i="1" s="1"/>
  <c r="BF693" i="1" s="1"/>
  <c r="BH693" i="1" s="1"/>
  <c r="L695" i="1"/>
  <c r="R695" i="1" s="1"/>
  <c r="X695" i="1" s="1"/>
  <c r="AD695" i="1" s="1"/>
  <c r="AH695" i="1" s="1"/>
  <c r="AN695" i="1" s="1"/>
  <c r="AT695" i="1" s="1"/>
  <c r="AZ695" i="1" s="1"/>
  <c r="BB695" i="1" s="1"/>
  <c r="M699" i="1"/>
  <c r="S699" i="1" s="1"/>
  <c r="Y699" i="1" s="1"/>
  <c r="AE699" i="1" s="1"/>
  <c r="AI699" i="1" s="1"/>
  <c r="AO699" i="1" s="1"/>
  <c r="AU699" i="1" s="1"/>
  <c r="BC699" i="1" s="1"/>
  <c r="BE699" i="1" s="1"/>
  <c r="L702" i="1"/>
  <c r="R702" i="1" s="1"/>
  <c r="X702" i="1" s="1"/>
  <c r="AD702" i="1" s="1"/>
  <c r="AH702" i="1" s="1"/>
  <c r="AN702" i="1" s="1"/>
  <c r="AT702" i="1" s="1"/>
  <c r="AZ702" i="1" s="1"/>
  <c r="BB702" i="1" s="1"/>
  <c r="AA701" i="1"/>
  <c r="AY701" i="1"/>
  <c r="L704" i="1"/>
  <c r="R704" i="1" s="1"/>
  <c r="X704" i="1" s="1"/>
  <c r="AD704" i="1" s="1"/>
  <c r="AH704" i="1" s="1"/>
  <c r="AN704" i="1" s="1"/>
  <c r="AT704" i="1" s="1"/>
  <c r="AZ704" i="1" s="1"/>
  <c r="BB704" i="1" s="1"/>
  <c r="N710" i="1"/>
  <c r="T710" i="1" s="1"/>
  <c r="Z710" i="1" s="1"/>
  <c r="AF710" i="1" s="1"/>
  <c r="AJ710" i="1" s="1"/>
  <c r="AP710" i="1" s="1"/>
  <c r="AV710" i="1" s="1"/>
  <c r="BF710" i="1" s="1"/>
  <c r="BH710" i="1" s="1"/>
  <c r="L716" i="1"/>
  <c r="R716" i="1" s="1"/>
  <c r="X716" i="1" s="1"/>
  <c r="AD716" i="1" s="1"/>
  <c r="AH716" i="1" s="1"/>
  <c r="AN716" i="1" s="1"/>
  <c r="AT716" i="1" s="1"/>
  <c r="AZ716" i="1" s="1"/>
  <c r="BB716" i="1" s="1"/>
  <c r="M720" i="1"/>
  <c r="S720" i="1" s="1"/>
  <c r="Y720" i="1" s="1"/>
  <c r="AE720" i="1" s="1"/>
  <c r="AI720" i="1" s="1"/>
  <c r="AO720" i="1" s="1"/>
  <c r="AU720" i="1" s="1"/>
  <c r="BC720" i="1" s="1"/>
  <c r="BE720" i="1" s="1"/>
  <c r="AT723" i="1"/>
  <c r="AZ723" i="1" s="1"/>
  <c r="BB723" i="1" s="1"/>
  <c r="M727" i="1"/>
  <c r="S727" i="1" s="1"/>
  <c r="Y727" i="1" s="1"/>
  <c r="AE727" i="1" s="1"/>
  <c r="AI727" i="1" s="1"/>
  <c r="AO727" i="1" s="1"/>
  <c r="AU727" i="1" s="1"/>
  <c r="BC727" i="1" s="1"/>
  <c r="BE727" i="1" s="1"/>
  <c r="K726" i="1"/>
  <c r="BI726" i="1"/>
  <c r="I735" i="1"/>
  <c r="I718" i="1" s="1"/>
  <c r="AC735" i="1"/>
  <c r="AC718" i="1" s="1"/>
  <c r="AW735" i="1"/>
  <c r="M745" i="1"/>
  <c r="S745" i="1" s="1"/>
  <c r="Y745" i="1" s="1"/>
  <c r="AE745" i="1" s="1"/>
  <c r="AI745" i="1" s="1"/>
  <c r="AO745" i="1" s="1"/>
  <c r="AU745" i="1" s="1"/>
  <c r="BC745" i="1" s="1"/>
  <c r="BE745" i="1" s="1"/>
  <c r="N748" i="1"/>
  <c r="T748" i="1" s="1"/>
  <c r="Z748" i="1" s="1"/>
  <c r="AF748" i="1" s="1"/>
  <c r="AJ748" i="1" s="1"/>
  <c r="AP748" i="1" s="1"/>
  <c r="AV748" i="1" s="1"/>
  <c r="BF748" i="1" s="1"/>
  <c r="BH748" i="1" s="1"/>
  <c r="M751" i="1"/>
  <c r="S751" i="1" s="1"/>
  <c r="Y751" i="1" s="1"/>
  <c r="AE751" i="1" s="1"/>
  <c r="AI751" i="1" s="1"/>
  <c r="AO751" i="1" s="1"/>
  <c r="AU751" i="1" s="1"/>
  <c r="BC751" i="1" s="1"/>
  <c r="BE751" i="1" s="1"/>
  <c r="L758" i="1"/>
  <c r="R758" i="1" s="1"/>
  <c r="X758" i="1" s="1"/>
  <c r="AD758" i="1" s="1"/>
  <c r="AH758" i="1" s="1"/>
  <c r="AN758" i="1" s="1"/>
  <c r="AT758" i="1" s="1"/>
  <c r="AZ758" i="1" s="1"/>
  <c r="BB758" i="1" s="1"/>
  <c r="L763" i="1"/>
  <c r="R763" i="1" s="1"/>
  <c r="X763" i="1" s="1"/>
  <c r="AD763" i="1" s="1"/>
  <c r="AH763" i="1" s="1"/>
  <c r="AN763" i="1" s="1"/>
  <c r="AT763" i="1" s="1"/>
  <c r="AZ763" i="1" s="1"/>
  <c r="BB763" i="1" s="1"/>
  <c r="N765" i="1"/>
  <c r="T765" i="1" s="1"/>
  <c r="Z765" i="1" s="1"/>
  <c r="AF765" i="1" s="1"/>
  <c r="AJ765" i="1" s="1"/>
  <c r="AP765" i="1" s="1"/>
  <c r="AV765" i="1" s="1"/>
  <c r="BF765" i="1" s="1"/>
  <c r="BH765" i="1" s="1"/>
  <c r="M768" i="1"/>
  <c r="S768" i="1" s="1"/>
  <c r="Y768" i="1" s="1"/>
  <c r="AE768" i="1" s="1"/>
  <c r="AI768" i="1" s="1"/>
  <c r="AO768" i="1" s="1"/>
  <c r="AU768" i="1" s="1"/>
  <c r="BC768" i="1" s="1"/>
  <c r="BE768" i="1" s="1"/>
  <c r="L770" i="1"/>
  <c r="R770" i="1" s="1"/>
  <c r="X770" i="1" s="1"/>
  <c r="AD770" i="1" s="1"/>
  <c r="AH770" i="1" s="1"/>
  <c r="AN770" i="1" s="1"/>
  <c r="AT770" i="1" s="1"/>
  <c r="AZ770" i="1" s="1"/>
  <c r="BB770" i="1" s="1"/>
  <c r="M778" i="1"/>
  <c r="S778" i="1" s="1"/>
  <c r="Y778" i="1" s="1"/>
  <c r="AE778" i="1" s="1"/>
  <c r="AI778" i="1" s="1"/>
  <c r="AO778" i="1" s="1"/>
  <c r="AU778" i="1" s="1"/>
  <c r="BC778" i="1" s="1"/>
  <c r="BE778" i="1" s="1"/>
  <c r="M781" i="1"/>
  <c r="S781" i="1" s="1"/>
  <c r="Y781" i="1" s="1"/>
  <c r="AE781" i="1" s="1"/>
  <c r="AI781" i="1" s="1"/>
  <c r="AO781" i="1" s="1"/>
  <c r="AU781" i="1" s="1"/>
  <c r="BC781" i="1" s="1"/>
  <c r="BE781" i="1" s="1"/>
  <c r="M784" i="1"/>
  <c r="S784" i="1" s="1"/>
  <c r="Y784" i="1" s="1"/>
  <c r="AE784" i="1" s="1"/>
  <c r="AI784" i="1" s="1"/>
  <c r="AO784" i="1" s="1"/>
  <c r="AU784" i="1" s="1"/>
  <c r="BC784" i="1" s="1"/>
  <c r="BE784" i="1" s="1"/>
  <c r="L788" i="1"/>
  <c r="R788" i="1" s="1"/>
  <c r="X788" i="1" s="1"/>
  <c r="AD788" i="1" s="1"/>
  <c r="AH788" i="1" s="1"/>
  <c r="AN788" i="1" s="1"/>
  <c r="AT788" i="1" s="1"/>
  <c r="AZ788" i="1" s="1"/>
  <c r="BB788" i="1" s="1"/>
  <c r="L796" i="1"/>
  <c r="R796" i="1" s="1"/>
  <c r="X796" i="1" s="1"/>
  <c r="AD796" i="1" s="1"/>
  <c r="AH796" i="1" s="1"/>
  <c r="AN796" i="1" s="1"/>
  <c r="AT796" i="1" s="1"/>
  <c r="AZ796" i="1" s="1"/>
  <c r="BB796" i="1" s="1"/>
  <c r="N798" i="1"/>
  <c r="T798" i="1" s="1"/>
  <c r="Z798" i="1" s="1"/>
  <c r="AF798" i="1" s="1"/>
  <c r="AJ798" i="1" s="1"/>
  <c r="AP798" i="1" s="1"/>
  <c r="AV798" i="1" s="1"/>
  <c r="BF798" i="1" s="1"/>
  <c r="BH798" i="1" s="1"/>
  <c r="L800" i="1"/>
  <c r="R800" i="1" s="1"/>
  <c r="X800" i="1" s="1"/>
  <c r="AD800" i="1" s="1"/>
  <c r="AH800" i="1" s="1"/>
  <c r="AN800" i="1" s="1"/>
  <c r="AT800" i="1" s="1"/>
  <c r="AZ800" i="1" s="1"/>
  <c r="BB800" i="1" s="1"/>
  <c r="N803" i="1"/>
  <c r="T803" i="1" s="1"/>
  <c r="Z803" i="1" s="1"/>
  <c r="AF803" i="1" s="1"/>
  <c r="AJ803" i="1" s="1"/>
  <c r="AP803" i="1" s="1"/>
  <c r="AV803" i="1" s="1"/>
  <c r="BF803" i="1" s="1"/>
  <c r="BH803" i="1" s="1"/>
  <c r="N806" i="1"/>
  <c r="T806" i="1" s="1"/>
  <c r="Z806" i="1" s="1"/>
  <c r="AF806" i="1" s="1"/>
  <c r="AJ806" i="1" s="1"/>
  <c r="AP806" i="1" s="1"/>
  <c r="AV806" i="1" s="1"/>
  <c r="BF806" i="1" s="1"/>
  <c r="BH806" i="1" s="1"/>
  <c r="H808" i="1"/>
  <c r="N808" i="1" s="1"/>
  <c r="AL808" i="1"/>
  <c r="L814" i="1"/>
  <c r="R814" i="1" s="1"/>
  <c r="X814" i="1" s="1"/>
  <c r="AD814" i="1" s="1"/>
  <c r="AH814" i="1" s="1"/>
  <c r="AN814" i="1" s="1"/>
  <c r="AT814" i="1" s="1"/>
  <c r="AZ814" i="1" s="1"/>
  <c r="BB814" i="1" s="1"/>
  <c r="J808" i="1"/>
  <c r="M818" i="1"/>
  <c r="S818" i="1" s="1"/>
  <c r="Y818" i="1" s="1"/>
  <c r="AE818" i="1" s="1"/>
  <c r="AI818" i="1" s="1"/>
  <c r="AO818" i="1" s="1"/>
  <c r="AU818" i="1" s="1"/>
  <c r="BC818" i="1" s="1"/>
  <c r="BE818" i="1" s="1"/>
  <c r="AR817" i="1"/>
  <c r="AR816" i="1" s="1"/>
  <c r="AB828" i="1"/>
  <c r="AB823" i="1" s="1"/>
  <c r="M830" i="1"/>
  <c r="S830" i="1" s="1"/>
  <c r="Y830" i="1" s="1"/>
  <c r="AE830" i="1" s="1"/>
  <c r="AI830" i="1" s="1"/>
  <c r="AO830" i="1" s="1"/>
  <c r="AU830" i="1" s="1"/>
  <c r="BC830" i="1" s="1"/>
  <c r="BE830" i="1" s="1"/>
  <c r="N830" i="1"/>
  <c r="T830" i="1" s="1"/>
  <c r="Z830" i="1" s="1"/>
  <c r="AF830" i="1" s="1"/>
  <c r="AJ830" i="1" s="1"/>
  <c r="AP830" i="1" s="1"/>
  <c r="AV830" i="1" s="1"/>
  <c r="BF830" i="1" s="1"/>
  <c r="BH830" i="1" s="1"/>
  <c r="AL828" i="1"/>
  <c r="AL823" i="1" s="1"/>
  <c r="BI828" i="1"/>
  <c r="BI823" i="1" s="1"/>
  <c r="K837" i="1"/>
  <c r="K836" i="1" s="1"/>
  <c r="N840" i="1"/>
  <c r="T840" i="1" s="1"/>
  <c r="Z840" i="1" s="1"/>
  <c r="AF840" i="1" s="1"/>
  <c r="AJ840" i="1" s="1"/>
  <c r="AP840" i="1" s="1"/>
  <c r="AV840" i="1" s="1"/>
  <c r="BF840" i="1" s="1"/>
  <c r="BH840" i="1" s="1"/>
  <c r="U837" i="1"/>
  <c r="U836" i="1" s="1"/>
  <c r="AS842" i="1"/>
  <c r="BI842" i="1"/>
  <c r="L853" i="1"/>
  <c r="R853" i="1" s="1"/>
  <c r="X853" i="1" s="1"/>
  <c r="AD853" i="1" s="1"/>
  <c r="AH853" i="1" s="1"/>
  <c r="AN853" i="1" s="1"/>
  <c r="AT853" i="1" s="1"/>
  <c r="AZ853" i="1" s="1"/>
  <c r="BB853" i="1" s="1"/>
  <c r="AO855" i="1"/>
  <c r="AU855" i="1" s="1"/>
  <c r="BC855" i="1" s="1"/>
  <c r="BE855" i="1" s="1"/>
  <c r="N860" i="1"/>
  <c r="T860" i="1" s="1"/>
  <c r="Z860" i="1" s="1"/>
  <c r="AF860" i="1" s="1"/>
  <c r="AJ860" i="1" s="1"/>
  <c r="AP860" i="1" s="1"/>
  <c r="AV860" i="1" s="1"/>
  <c r="BF860" i="1" s="1"/>
  <c r="BH860" i="1" s="1"/>
  <c r="N866" i="1"/>
  <c r="T866" i="1" s="1"/>
  <c r="Z866" i="1" s="1"/>
  <c r="AF866" i="1" s="1"/>
  <c r="AJ866" i="1" s="1"/>
  <c r="AP866" i="1" s="1"/>
  <c r="AV866" i="1" s="1"/>
  <c r="BF866" i="1" s="1"/>
  <c r="BH866" i="1" s="1"/>
  <c r="L872" i="1"/>
  <c r="R872" i="1" s="1"/>
  <c r="X872" i="1" s="1"/>
  <c r="AD872" i="1" s="1"/>
  <c r="AH872" i="1" s="1"/>
  <c r="AN872" i="1" s="1"/>
  <c r="AT872" i="1" s="1"/>
  <c r="AZ872" i="1" s="1"/>
  <c r="BB872" i="1" s="1"/>
  <c r="M875" i="1"/>
  <c r="S875" i="1" s="1"/>
  <c r="Y875" i="1" s="1"/>
  <c r="AE875" i="1" s="1"/>
  <c r="AI875" i="1" s="1"/>
  <c r="AO875" i="1" s="1"/>
  <c r="AU875" i="1" s="1"/>
  <c r="BC875" i="1" s="1"/>
  <c r="BE875" i="1" s="1"/>
  <c r="N875" i="1"/>
  <c r="T875" i="1" s="1"/>
  <c r="Z875" i="1" s="1"/>
  <c r="AF875" i="1" s="1"/>
  <c r="AJ875" i="1" s="1"/>
  <c r="AP875" i="1" s="1"/>
  <c r="AV875" i="1" s="1"/>
  <c r="BF875" i="1" s="1"/>
  <c r="BH875" i="1" s="1"/>
  <c r="W877" i="1"/>
  <c r="AB877" i="1"/>
  <c r="U877" i="1"/>
  <c r="AG882" i="1"/>
  <c r="AX882" i="1"/>
  <c r="AM890" i="1"/>
  <c r="W895" i="1"/>
  <c r="AQ895" i="1"/>
  <c r="V900" i="1"/>
  <c r="Y900" i="1" s="1"/>
  <c r="AE900" i="1" s="1"/>
  <c r="AI900" i="1" s="1"/>
  <c r="AO900" i="1" s="1"/>
  <c r="AU900" i="1" s="1"/>
  <c r="BC900" i="1" s="1"/>
  <c r="BE900" i="1" s="1"/>
  <c r="N908" i="1"/>
  <c r="T908" i="1" s="1"/>
  <c r="Z908" i="1" s="1"/>
  <c r="AF908" i="1" s="1"/>
  <c r="AJ908" i="1" s="1"/>
  <c r="AP908" i="1" s="1"/>
  <c r="AV908" i="1" s="1"/>
  <c r="BF908" i="1" s="1"/>
  <c r="BH908" i="1" s="1"/>
  <c r="L912" i="1"/>
  <c r="R912" i="1" s="1"/>
  <c r="X912" i="1" s="1"/>
  <c r="AD912" i="1" s="1"/>
  <c r="AH912" i="1" s="1"/>
  <c r="AN912" i="1" s="1"/>
  <c r="AT912" i="1" s="1"/>
  <c r="AZ912" i="1" s="1"/>
  <c r="BB912" i="1" s="1"/>
  <c r="S916" i="1"/>
  <c r="Y916" i="1" s="1"/>
  <c r="AE916" i="1" s="1"/>
  <c r="AI916" i="1" s="1"/>
  <c r="AO916" i="1" s="1"/>
  <c r="AU916" i="1" s="1"/>
  <c r="BC916" i="1" s="1"/>
  <c r="BE916" i="1" s="1"/>
  <c r="L927" i="1"/>
  <c r="R927" i="1" s="1"/>
  <c r="X927" i="1" s="1"/>
  <c r="AD927" i="1" s="1"/>
  <c r="AH927" i="1" s="1"/>
  <c r="AN927" i="1" s="1"/>
  <c r="AT927" i="1" s="1"/>
  <c r="AZ927" i="1" s="1"/>
  <c r="BB927" i="1" s="1"/>
  <c r="F926" i="1"/>
  <c r="L926" i="1" s="1"/>
  <c r="R926" i="1" s="1"/>
  <c r="X926" i="1" s="1"/>
  <c r="AD926" i="1" s="1"/>
  <c r="AH926" i="1" s="1"/>
  <c r="AN926" i="1" s="1"/>
  <c r="AT926" i="1" s="1"/>
  <c r="AZ926" i="1" s="1"/>
  <c r="BB926" i="1" s="1"/>
  <c r="I935" i="1"/>
  <c r="AC935" i="1"/>
  <c r="AW935" i="1"/>
  <c r="N941" i="1"/>
  <c r="T941" i="1" s="1"/>
  <c r="Z941" i="1" s="1"/>
  <c r="AF941" i="1" s="1"/>
  <c r="AJ941" i="1" s="1"/>
  <c r="AP941" i="1" s="1"/>
  <c r="AV941" i="1" s="1"/>
  <c r="BF941" i="1" s="1"/>
  <c r="BH941" i="1" s="1"/>
  <c r="J953" i="1"/>
  <c r="AG953" i="1"/>
  <c r="M960" i="1"/>
  <c r="S960" i="1" s="1"/>
  <c r="Y960" i="1" s="1"/>
  <c r="AE960" i="1" s="1"/>
  <c r="AI960" i="1" s="1"/>
  <c r="AO960" i="1" s="1"/>
  <c r="AU960" i="1" s="1"/>
  <c r="N973" i="1"/>
  <c r="T973" i="1" s="1"/>
  <c r="Z973" i="1" s="1"/>
  <c r="AF973" i="1" s="1"/>
  <c r="AJ973" i="1" s="1"/>
  <c r="AP973" i="1" s="1"/>
  <c r="AV973" i="1" s="1"/>
  <c r="BF973" i="1" s="1"/>
  <c r="BH973" i="1" s="1"/>
  <c r="N990" i="1"/>
  <c r="T990" i="1" s="1"/>
  <c r="Z990" i="1" s="1"/>
  <c r="AF990" i="1" s="1"/>
  <c r="AJ990" i="1" s="1"/>
  <c r="AP990" i="1" s="1"/>
  <c r="AV990" i="1" s="1"/>
  <c r="BF990" i="1" s="1"/>
  <c r="BH990" i="1" s="1"/>
  <c r="H989" i="1"/>
  <c r="N989" i="1" s="1"/>
  <c r="T989" i="1" s="1"/>
  <c r="Z989" i="1" s="1"/>
  <c r="AF989" i="1" s="1"/>
  <c r="AJ989" i="1" s="1"/>
  <c r="AP989" i="1" s="1"/>
  <c r="AV989" i="1" s="1"/>
  <c r="BF989" i="1" s="1"/>
  <c r="BH989" i="1" s="1"/>
  <c r="M990" i="1"/>
  <c r="S990" i="1" s="1"/>
  <c r="Y990" i="1" s="1"/>
  <c r="AE990" i="1" s="1"/>
  <c r="AI990" i="1" s="1"/>
  <c r="AO990" i="1" s="1"/>
  <c r="AU990" i="1" s="1"/>
  <c r="BC990" i="1" s="1"/>
  <c r="BE990" i="1" s="1"/>
  <c r="M993" i="1"/>
  <c r="S993" i="1" s="1"/>
  <c r="Y993" i="1" s="1"/>
  <c r="AE993" i="1" s="1"/>
  <c r="AI993" i="1" s="1"/>
  <c r="AO993" i="1" s="1"/>
  <c r="AU993" i="1" s="1"/>
  <c r="BC993" i="1" s="1"/>
  <c r="BE993" i="1" s="1"/>
  <c r="G992" i="1"/>
  <c r="M992" i="1" s="1"/>
  <c r="S992" i="1" s="1"/>
  <c r="Y992" i="1" s="1"/>
  <c r="AE992" i="1" s="1"/>
  <c r="AI992" i="1" s="1"/>
  <c r="AO992" i="1" s="1"/>
  <c r="AU992" i="1" s="1"/>
  <c r="BC992" i="1" s="1"/>
  <c r="BE992" i="1" s="1"/>
  <c r="S996" i="1"/>
  <c r="Y996" i="1" s="1"/>
  <c r="AE996" i="1" s="1"/>
  <c r="AI996" i="1" s="1"/>
  <c r="AO996" i="1" s="1"/>
  <c r="AU996" i="1" s="1"/>
  <c r="BC996" i="1" s="1"/>
  <c r="BE996" i="1" s="1"/>
  <c r="P995" i="1"/>
  <c r="S995" i="1" s="1"/>
  <c r="Y995" i="1" s="1"/>
  <c r="AE995" i="1" s="1"/>
  <c r="AI995" i="1" s="1"/>
  <c r="AO995" i="1" s="1"/>
  <c r="AU995" i="1" s="1"/>
  <c r="BC995" i="1" s="1"/>
  <c r="BE995" i="1" s="1"/>
  <c r="N1005" i="1"/>
  <c r="T1005" i="1" s="1"/>
  <c r="Z1005" i="1" s="1"/>
  <c r="AF1005" i="1" s="1"/>
  <c r="AJ1005" i="1" s="1"/>
  <c r="AP1005" i="1" s="1"/>
  <c r="AV1005" i="1" s="1"/>
  <c r="BF1005" i="1" s="1"/>
  <c r="BH1005" i="1" s="1"/>
  <c r="H1004" i="1"/>
  <c r="N1004" i="1" s="1"/>
  <c r="T1004" i="1" s="1"/>
  <c r="Z1004" i="1" s="1"/>
  <c r="AF1004" i="1" s="1"/>
  <c r="AJ1004" i="1" s="1"/>
  <c r="AP1004" i="1" s="1"/>
  <c r="AV1004" i="1" s="1"/>
  <c r="BF1004" i="1" s="1"/>
  <c r="BH1004" i="1" s="1"/>
  <c r="BI1007" i="1"/>
  <c r="W1007" i="1"/>
  <c r="AG1007" i="1"/>
  <c r="G1017" i="1"/>
  <c r="M1017" i="1" s="1"/>
  <c r="S1017" i="1" s="1"/>
  <c r="Y1017" i="1" s="1"/>
  <c r="AE1017" i="1" s="1"/>
  <c r="AI1017" i="1" s="1"/>
  <c r="AO1017" i="1" s="1"/>
  <c r="AU1017" i="1" s="1"/>
  <c r="BC1017" i="1" s="1"/>
  <c r="BE1017" i="1" s="1"/>
  <c r="M1018" i="1"/>
  <c r="S1018" i="1" s="1"/>
  <c r="Y1018" i="1" s="1"/>
  <c r="AE1018" i="1" s="1"/>
  <c r="AI1018" i="1" s="1"/>
  <c r="AO1018" i="1" s="1"/>
  <c r="AU1018" i="1" s="1"/>
  <c r="BC1018" i="1" s="1"/>
  <c r="BE1018" i="1" s="1"/>
  <c r="L1021" i="1"/>
  <c r="R1021" i="1" s="1"/>
  <c r="X1021" i="1" s="1"/>
  <c r="AD1021" i="1" s="1"/>
  <c r="AH1021" i="1" s="1"/>
  <c r="AN1021" i="1" s="1"/>
  <c r="AT1021" i="1" s="1"/>
  <c r="AZ1021" i="1" s="1"/>
  <c r="BB1021" i="1" s="1"/>
  <c r="F1020" i="1"/>
  <c r="L1020" i="1" s="1"/>
  <c r="R1020" i="1" s="1"/>
  <c r="X1020" i="1" s="1"/>
  <c r="AD1020" i="1" s="1"/>
  <c r="AH1020" i="1" s="1"/>
  <c r="AN1020" i="1" s="1"/>
  <c r="AT1020" i="1" s="1"/>
  <c r="AZ1020" i="1" s="1"/>
  <c r="BB1020" i="1" s="1"/>
  <c r="AF1024" i="1"/>
  <c r="AJ1024" i="1" s="1"/>
  <c r="AP1024" i="1" s="1"/>
  <c r="AV1024" i="1" s="1"/>
  <c r="BF1024" i="1" s="1"/>
  <c r="BH1024" i="1" s="1"/>
  <c r="AB1007" i="1"/>
  <c r="V1007" i="1"/>
  <c r="L1031" i="1"/>
  <c r="R1031" i="1" s="1"/>
  <c r="X1031" i="1" s="1"/>
  <c r="AD1031" i="1" s="1"/>
  <c r="AH1031" i="1" s="1"/>
  <c r="AN1031" i="1" s="1"/>
  <c r="AT1031" i="1" s="1"/>
  <c r="AZ1031" i="1" s="1"/>
  <c r="BB1031" i="1" s="1"/>
  <c r="F1030" i="1"/>
  <c r="K1044" i="1"/>
  <c r="N1069" i="1"/>
  <c r="T1069" i="1" s="1"/>
  <c r="Z1069" i="1" s="1"/>
  <c r="AF1069" i="1" s="1"/>
  <c r="AJ1069" i="1" s="1"/>
  <c r="AP1069" i="1" s="1"/>
  <c r="AV1069" i="1" s="1"/>
  <c r="BF1069" i="1" s="1"/>
  <c r="BH1069" i="1" s="1"/>
  <c r="H1068" i="1"/>
  <c r="H1067" i="1" s="1"/>
  <c r="L1114" i="1"/>
  <c r="R1114" i="1" s="1"/>
  <c r="X1114" i="1" s="1"/>
  <c r="AD1114" i="1" s="1"/>
  <c r="AH1114" i="1" s="1"/>
  <c r="AN1114" i="1" s="1"/>
  <c r="AT1114" i="1" s="1"/>
  <c r="AZ1114" i="1" s="1"/>
  <c r="BB1114" i="1" s="1"/>
  <c r="I1113" i="1"/>
  <c r="N1129" i="1"/>
  <c r="T1129" i="1" s="1"/>
  <c r="Z1129" i="1" s="1"/>
  <c r="AF1129" i="1" s="1"/>
  <c r="AJ1129" i="1" s="1"/>
  <c r="AP1129" i="1" s="1"/>
  <c r="AV1129" i="1" s="1"/>
  <c r="BF1129" i="1" s="1"/>
  <c r="BH1129" i="1" s="1"/>
  <c r="H1128" i="1"/>
  <c r="N1128" i="1" s="1"/>
  <c r="T1128" i="1" s="1"/>
  <c r="Z1128" i="1" s="1"/>
  <c r="AF1128" i="1" s="1"/>
  <c r="AJ1128" i="1" s="1"/>
  <c r="AP1128" i="1" s="1"/>
  <c r="AV1128" i="1" s="1"/>
  <c r="BF1128" i="1" s="1"/>
  <c r="BH1128" i="1" s="1"/>
  <c r="N1206" i="1"/>
  <c r="T1206" i="1" s="1"/>
  <c r="Z1206" i="1" s="1"/>
  <c r="AF1206" i="1" s="1"/>
  <c r="AJ1206" i="1" s="1"/>
  <c r="AP1206" i="1" s="1"/>
  <c r="AV1206" i="1" s="1"/>
  <c r="BF1206" i="1" s="1"/>
  <c r="BH1206" i="1" s="1"/>
  <c r="N1207" i="1"/>
  <c r="T1207" i="1" s="1"/>
  <c r="Z1207" i="1" s="1"/>
  <c r="AF1207" i="1" s="1"/>
  <c r="AJ1207" i="1" s="1"/>
  <c r="AP1207" i="1" s="1"/>
  <c r="AV1207" i="1" s="1"/>
  <c r="BF1207" i="1" s="1"/>
  <c r="BH1207" i="1" s="1"/>
  <c r="M1251" i="1"/>
  <c r="S1251" i="1" s="1"/>
  <c r="Y1251" i="1" s="1"/>
  <c r="AE1251" i="1" s="1"/>
  <c r="AI1251" i="1" s="1"/>
  <c r="AO1251" i="1" s="1"/>
  <c r="AU1251" i="1" s="1"/>
  <c r="BC1251" i="1" s="1"/>
  <c r="BE1251" i="1" s="1"/>
  <c r="G1248" i="1"/>
  <c r="M1248" i="1" s="1"/>
  <c r="N1248" i="1"/>
  <c r="G1373" i="1"/>
  <c r="M1374" i="1"/>
  <c r="S1374" i="1" s="1"/>
  <c r="Y1374" i="1" s="1"/>
  <c r="AE1374" i="1" s="1"/>
  <c r="AI1374" i="1" s="1"/>
  <c r="AO1374" i="1" s="1"/>
  <c r="AU1374" i="1" s="1"/>
  <c r="BC1374" i="1" s="1"/>
  <c r="BE1374" i="1" s="1"/>
  <c r="M1402" i="1"/>
  <c r="S1402" i="1" s="1"/>
  <c r="Y1402" i="1" s="1"/>
  <c r="AE1402" i="1" s="1"/>
  <c r="AI1402" i="1" s="1"/>
  <c r="AO1402" i="1" s="1"/>
  <c r="AU1402" i="1" s="1"/>
  <c r="BC1402" i="1" s="1"/>
  <c r="BE1402" i="1" s="1"/>
  <c r="G1401" i="1"/>
  <c r="G1400" i="1" s="1"/>
  <c r="L916" i="1"/>
  <c r="R916" i="1" s="1"/>
  <c r="X916" i="1" s="1"/>
  <c r="AD916" i="1" s="1"/>
  <c r="AH916" i="1" s="1"/>
  <c r="AN916" i="1" s="1"/>
  <c r="AT916" i="1" s="1"/>
  <c r="AZ916" i="1" s="1"/>
  <c r="BB916" i="1" s="1"/>
  <c r="AA915" i="1"/>
  <c r="AA914" i="1" s="1"/>
  <c r="AY915" i="1"/>
  <c r="AY914" i="1" s="1"/>
  <c r="N918" i="1"/>
  <c r="T918" i="1" s="1"/>
  <c r="Z918" i="1" s="1"/>
  <c r="AF918" i="1" s="1"/>
  <c r="AJ918" i="1" s="1"/>
  <c r="AP918" i="1" s="1"/>
  <c r="AV918" i="1" s="1"/>
  <c r="BF918" i="1" s="1"/>
  <c r="BH918" i="1" s="1"/>
  <c r="N927" i="1"/>
  <c r="T927" i="1" s="1"/>
  <c r="Z927" i="1" s="1"/>
  <c r="AF927" i="1" s="1"/>
  <c r="AJ927" i="1" s="1"/>
  <c r="AP927" i="1" s="1"/>
  <c r="AV927" i="1" s="1"/>
  <c r="BF927" i="1" s="1"/>
  <c r="BH927" i="1" s="1"/>
  <c r="L929" i="1"/>
  <c r="R929" i="1" s="1"/>
  <c r="X929" i="1" s="1"/>
  <c r="AD929" i="1" s="1"/>
  <c r="AH929" i="1" s="1"/>
  <c r="AN929" i="1" s="1"/>
  <c r="AT929" i="1" s="1"/>
  <c r="AZ929" i="1" s="1"/>
  <c r="BB929" i="1" s="1"/>
  <c r="L933" i="1"/>
  <c r="R933" i="1" s="1"/>
  <c r="X933" i="1" s="1"/>
  <c r="AD933" i="1" s="1"/>
  <c r="AH933" i="1" s="1"/>
  <c r="AN933" i="1" s="1"/>
  <c r="AT933" i="1" s="1"/>
  <c r="AZ933" i="1" s="1"/>
  <c r="BB933" i="1" s="1"/>
  <c r="L936" i="1"/>
  <c r="R936" i="1" s="1"/>
  <c r="X936" i="1" s="1"/>
  <c r="AD936" i="1" s="1"/>
  <c r="AH936" i="1" s="1"/>
  <c r="AN936" i="1" s="1"/>
  <c r="AT936" i="1" s="1"/>
  <c r="AZ936" i="1" s="1"/>
  <c r="BB936" i="1" s="1"/>
  <c r="AG935" i="1"/>
  <c r="M938" i="1"/>
  <c r="S938" i="1" s="1"/>
  <c r="Y938" i="1" s="1"/>
  <c r="AE938" i="1" s="1"/>
  <c r="AI938" i="1" s="1"/>
  <c r="AO938" i="1" s="1"/>
  <c r="AU938" i="1" s="1"/>
  <c r="BC938" i="1" s="1"/>
  <c r="BE938" i="1" s="1"/>
  <c r="L947" i="1"/>
  <c r="R947" i="1" s="1"/>
  <c r="X947" i="1" s="1"/>
  <c r="AD947" i="1" s="1"/>
  <c r="AH947" i="1" s="1"/>
  <c r="AN947" i="1" s="1"/>
  <c r="AT947" i="1" s="1"/>
  <c r="AZ947" i="1" s="1"/>
  <c r="BB947" i="1" s="1"/>
  <c r="AG946" i="1"/>
  <c r="M949" i="1"/>
  <c r="S949" i="1" s="1"/>
  <c r="Y949" i="1" s="1"/>
  <c r="AE949" i="1" s="1"/>
  <c r="AI949" i="1" s="1"/>
  <c r="AO949" i="1" s="1"/>
  <c r="AU949" i="1" s="1"/>
  <c r="BC949" i="1" s="1"/>
  <c r="BE949" i="1" s="1"/>
  <c r="M958" i="1"/>
  <c r="S958" i="1" s="1"/>
  <c r="Y958" i="1" s="1"/>
  <c r="AE958" i="1" s="1"/>
  <c r="AI958" i="1" s="1"/>
  <c r="AO958" i="1" s="1"/>
  <c r="AU958" i="1" s="1"/>
  <c r="BC958" i="1" s="1"/>
  <c r="BE958" i="1" s="1"/>
  <c r="AX960" i="1"/>
  <c r="AX953" i="1" s="1"/>
  <c r="BI971" i="1"/>
  <c r="U971" i="1"/>
  <c r="L981" i="1"/>
  <c r="R981" i="1" s="1"/>
  <c r="X981" i="1" s="1"/>
  <c r="AD981" i="1" s="1"/>
  <c r="AH981" i="1" s="1"/>
  <c r="AN981" i="1" s="1"/>
  <c r="AT981" i="1" s="1"/>
  <c r="AZ981" i="1" s="1"/>
  <c r="BB981" i="1" s="1"/>
  <c r="L987" i="1"/>
  <c r="R987" i="1" s="1"/>
  <c r="X987" i="1" s="1"/>
  <c r="AD987" i="1" s="1"/>
  <c r="AH987" i="1" s="1"/>
  <c r="AN987" i="1" s="1"/>
  <c r="AT987" i="1" s="1"/>
  <c r="AZ987" i="1" s="1"/>
  <c r="BB987" i="1" s="1"/>
  <c r="N993" i="1"/>
  <c r="T993" i="1" s="1"/>
  <c r="Z993" i="1" s="1"/>
  <c r="AF993" i="1" s="1"/>
  <c r="AJ993" i="1" s="1"/>
  <c r="AP993" i="1" s="1"/>
  <c r="AV993" i="1" s="1"/>
  <c r="BF993" i="1" s="1"/>
  <c r="BH993" i="1" s="1"/>
  <c r="AK1007" i="1"/>
  <c r="L1012" i="1"/>
  <c r="R1012" i="1" s="1"/>
  <c r="X1012" i="1" s="1"/>
  <c r="AD1012" i="1" s="1"/>
  <c r="AH1012" i="1" s="1"/>
  <c r="AN1012" i="1" s="1"/>
  <c r="AT1012" i="1" s="1"/>
  <c r="AZ1012" i="1" s="1"/>
  <c r="BB1012" i="1" s="1"/>
  <c r="N1018" i="1"/>
  <c r="T1018" i="1" s="1"/>
  <c r="Z1018" i="1" s="1"/>
  <c r="AF1018" i="1" s="1"/>
  <c r="AJ1018" i="1" s="1"/>
  <c r="AP1018" i="1" s="1"/>
  <c r="AV1018" i="1" s="1"/>
  <c r="BF1018" i="1" s="1"/>
  <c r="BH1018" i="1" s="1"/>
  <c r="M1024" i="1"/>
  <c r="S1024" i="1" s="1"/>
  <c r="Y1024" i="1" s="1"/>
  <c r="AE1024" i="1" s="1"/>
  <c r="AI1024" i="1" s="1"/>
  <c r="AO1024" i="1" s="1"/>
  <c r="AU1024" i="1" s="1"/>
  <c r="BC1024" i="1" s="1"/>
  <c r="BE1024" i="1" s="1"/>
  <c r="N1031" i="1"/>
  <c r="T1031" i="1" s="1"/>
  <c r="Z1031" i="1" s="1"/>
  <c r="AF1031" i="1" s="1"/>
  <c r="AJ1031" i="1" s="1"/>
  <c r="AP1031" i="1" s="1"/>
  <c r="AV1031" i="1" s="1"/>
  <c r="BF1031" i="1" s="1"/>
  <c r="BH1031" i="1" s="1"/>
  <c r="N1046" i="1"/>
  <c r="T1046" i="1" s="1"/>
  <c r="Z1046" i="1" s="1"/>
  <c r="AF1046" i="1" s="1"/>
  <c r="AJ1046" i="1" s="1"/>
  <c r="AP1046" i="1" s="1"/>
  <c r="AV1046" i="1" s="1"/>
  <c r="BF1046" i="1" s="1"/>
  <c r="BH1046" i="1" s="1"/>
  <c r="O1045" i="1"/>
  <c r="O1044" i="1" s="1"/>
  <c r="AM1045" i="1"/>
  <c r="AM1044" i="1" s="1"/>
  <c r="L1048" i="1"/>
  <c r="R1048" i="1" s="1"/>
  <c r="X1048" i="1" s="1"/>
  <c r="AD1048" i="1" s="1"/>
  <c r="AH1048" i="1" s="1"/>
  <c r="AN1048" i="1" s="1"/>
  <c r="AT1048" i="1" s="1"/>
  <c r="AZ1048" i="1" s="1"/>
  <c r="BB1048" i="1" s="1"/>
  <c r="N1054" i="1"/>
  <c r="T1054" i="1" s="1"/>
  <c r="Z1054" i="1" s="1"/>
  <c r="AF1054" i="1" s="1"/>
  <c r="AJ1054" i="1" s="1"/>
  <c r="AP1054" i="1" s="1"/>
  <c r="AV1054" i="1" s="1"/>
  <c r="BF1054" i="1" s="1"/>
  <c r="BH1054" i="1" s="1"/>
  <c r="L1061" i="1"/>
  <c r="R1061" i="1" s="1"/>
  <c r="X1061" i="1" s="1"/>
  <c r="AD1061" i="1" s="1"/>
  <c r="AH1061" i="1" s="1"/>
  <c r="AN1061" i="1" s="1"/>
  <c r="AT1061" i="1" s="1"/>
  <c r="AZ1061" i="1" s="1"/>
  <c r="BB1061" i="1" s="1"/>
  <c r="AA1060" i="1"/>
  <c r="AA1059" i="1" s="1"/>
  <c r="AY1060" i="1"/>
  <c r="AY1059" i="1" s="1"/>
  <c r="N1063" i="1"/>
  <c r="T1063" i="1" s="1"/>
  <c r="Z1063" i="1" s="1"/>
  <c r="AF1063" i="1" s="1"/>
  <c r="AJ1063" i="1" s="1"/>
  <c r="AP1063" i="1" s="1"/>
  <c r="AV1063" i="1" s="1"/>
  <c r="BF1063" i="1" s="1"/>
  <c r="BH1063" i="1" s="1"/>
  <c r="L1069" i="1"/>
  <c r="R1069" i="1" s="1"/>
  <c r="X1069" i="1" s="1"/>
  <c r="AD1069" i="1" s="1"/>
  <c r="AH1069" i="1" s="1"/>
  <c r="AN1069" i="1" s="1"/>
  <c r="AT1069" i="1" s="1"/>
  <c r="AZ1069" i="1" s="1"/>
  <c r="BB1069" i="1" s="1"/>
  <c r="L1079" i="1"/>
  <c r="R1079" i="1" s="1"/>
  <c r="X1079" i="1" s="1"/>
  <c r="AD1079" i="1" s="1"/>
  <c r="AH1079" i="1" s="1"/>
  <c r="AN1079" i="1" s="1"/>
  <c r="AT1079" i="1" s="1"/>
  <c r="AZ1079" i="1" s="1"/>
  <c r="BB1079" i="1" s="1"/>
  <c r="M1079" i="1"/>
  <c r="S1079" i="1" s="1"/>
  <c r="Y1079" i="1" s="1"/>
  <c r="AE1079" i="1" s="1"/>
  <c r="AI1079" i="1" s="1"/>
  <c r="AO1079" i="1" s="1"/>
  <c r="AU1079" i="1" s="1"/>
  <c r="BC1079" i="1" s="1"/>
  <c r="BE1079" i="1" s="1"/>
  <c r="H1081" i="1"/>
  <c r="N1081" i="1" s="1"/>
  <c r="T1081" i="1" s="1"/>
  <c r="Z1081" i="1" s="1"/>
  <c r="AF1081" i="1" s="1"/>
  <c r="AJ1081" i="1" s="1"/>
  <c r="AP1081" i="1" s="1"/>
  <c r="AV1081" i="1" s="1"/>
  <c r="BF1081" i="1" s="1"/>
  <c r="BH1081" i="1" s="1"/>
  <c r="N1097" i="1"/>
  <c r="T1097" i="1" s="1"/>
  <c r="Z1097" i="1" s="1"/>
  <c r="AF1097" i="1" s="1"/>
  <c r="AJ1097" i="1" s="1"/>
  <c r="AP1097" i="1" s="1"/>
  <c r="AV1097" i="1" s="1"/>
  <c r="BF1097" i="1" s="1"/>
  <c r="BH1097" i="1" s="1"/>
  <c r="V1108" i="1"/>
  <c r="V1107" i="1" s="1"/>
  <c r="AC1108" i="1"/>
  <c r="AW1108" i="1"/>
  <c r="BI1122" i="1"/>
  <c r="BI1121" i="1" s="1"/>
  <c r="AG1122" i="1"/>
  <c r="AG1121" i="1" s="1"/>
  <c r="AX1122" i="1"/>
  <c r="AX1121" i="1" s="1"/>
  <c r="AE1141" i="1"/>
  <c r="AI1141" i="1" s="1"/>
  <c r="AO1141" i="1" s="1"/>
  <c r="AU1141" i="1" s="1"/>
  <c r="BC1141" i="1" s="1"/>
  <c r="AB1140" i="1"/>
  <c r="W1144" i="1"/>
  <c r="N1146" i="1"/>
  <c r="T1146" i="1" s="1"/>
  <c r="Z1146" i="1" s="1"/>
  <c r="AF1146" i="1" s="1"/>
  <c r="AJ1146" i="1" s="1"/>
  <c r="AP1146" i="1" s="1"/>
  <c r="AV1146" i="1" s="1"/>
  <c r="BF1146" i="1" s="1"/>
  <c r="BH1146" i="1" s="1"/>
  <c r="H1145" i="1"/>
  <c r="N1145" i="1" s="1"/>
  <c r="T1145" i="1" s="1"/>
  <c r="Z1145" i="1" s="1"/>
  <c r="AF1145" i="1" s="1"/>
  <c r="AJ1145" i="1" s="1"/>
  <c r="AP1145" i="1" s="1"/>
  <c r="AV1145" i="1" s="1"/>
  <c r="BF1145" i="1" s="1"/>
  <c r="BH1145" i="1" s="1"/>
  <c r="U1144" i="1"/>
  <c r="AS1144" i="1"/>
  <c r="BI1144" i="1"/>
  <c r="L1149" i="1"/>
  <c r="R1149" i="1" s="1"/>
  <c r="X1149" i="1" s="1"/>
  <c r="AD1149" i="1" s="1"/>
  <c r="AH1149" i="1" s="1"/>
  <c r="AN1149" i="1" s="1"/>
  <c r="AT1149" i="1" s="1"/>
  <c r="AZ1149" i="1" s="1"/>
  <c r="BB1149" i="1" s="1"/>
  <c r="F1148" i="1"/>
  <c r="L1148" i="1" s="1"/>
  <c r="R1148" i="1" s="1"/>
  <c r="X1148" i="1" s="1"/>
  <c r="AD1148" i="1" s="1"/>
  <c r="AH1148" i="1" s="1"/>
  <c r="AN1148" i="1" s="1"/>
  <c r="AT1148" i="1" s="1"/>
  <c r="AZ1148" i="1" s="1"/>
  <c r="BB1148" i="1" s="1"/>
  <c r="X1169" i="1"/>
  <c r="AD1169" i="1" s="1"/>
  <c r="AH1169" i="1" s="1"/>
  <c r="AN1169" i="1" s="1"/>
  <c r="AT1169" i="1" s="1"/>
  <c r="AZ1169" i="1" s="1"/>
  <c r="BB1169" i="1" s="1"/>
  <c r="T1170" i="1"/>
  <c r="Z1170" i="1" s="1"/>
  <c r="AF1170" i="1" s="1"/>
  <c r="AJ1170" i="1" s="1"/>
  <c r="AP1170" i="1" s="1"/>
  <c r="AV1170" i="1" s="1"/>
  <c r="BF1170" i="1" s="1"/>
  <c r="BH1170" i="1" s="1"/>
  <c r="Q1169" i="1"/>
  <c r="T1169" i="1" s="1"/>
  <c r="Z1169" i="1" s="1"/>
  <c r="AF1169" i="1" s="1"/>
  <c r="AJ1169" i="1" s="1"/>
  <c r="AP1169" i="1" s="1"/>
  <c r="AV1169" i="1" s="1"/>
  <c r="BF1169" i="1" s="1"/>
  <c r="BH1169" i="1" s="1"/>
  <c r="AX1144" i="1"/>
  <c r="AE1173" i="1"/>
  <c r="AI1173" i="1" s="1"/>
  <c r="AO1173" i="1" s="1"/>
  <c r="AU1173" i="1" s="1"/>
  <c r="BC1173" i="1" s="1"/>
  <c r="BE1173" i="1" s="1"/>
  <c r="AN1179" i="1"/>
  <c r="AT1179" i="1" s="1"/>
  <c r="AZ1179" i="1" s="1"/>
  <c r="BB1179" i="1" s="1"/>
  <c r="AK1178" i="1"/>
  <c r="AN1178" i="1" s="1"/>
  <c r="AT1178" i="1" s="1"/>
  <c r="AZ1178" i="1" s="1"/>
  <c r="BB1178" i="1" s="1"/>
  <c r="L1200" i="1"/>
  <c r="R1200" i="1" s="1"/>
  <c r="X1200" i="1" s="1"/>
  <c r="AD1200" i="1" s="1"/>
  <c r="AH1200" i="1" s="1"/>
  <c r="AN1200" i="1" s="1"/>
  <c r="AT1200" i="1" s="1"/>
  <c r="AZ1200" i="1" s="1"/>
  <c r="BB1200" i="1" s="1"/>
  <c r="F1199" i="1"/>
  <c r="L1199" i="1" s="1"/>
  <c r="R1199" i="1" s="1"/>
  <c r="X1199" i="1" s="1"/>
  <c r="AD1199" i="1" s="1"/>
  <c r="AH1199" i="1" s="1"/>
  <c r="AN1199" i="1" s="1"/>
  <c r="AT1199" i="1" s="1"/>
  <c r="AZ1199" i="1" s="1"/>
  <c r="BB1199" i="1" s="1"/>
  <c r="H1223" i="1"/>
  <c r="N1224" i="1"/>
  <c r="T1224" i="1" s="1"/>
  <c r="Z1224" i="1" s="1"/>
  <c r="AF1224" i="1" s="1"/>
  <c r="AJ1224" i="1" s="1"/>
  <c r="AP1224" i="1" s="1"/>
  <c r="AV1224" i="1" s="1"/>
  <c r="BF1224" i="1" s="1"/>
  <c r="BH1224" i="1" s="1"/>
  <c r="U1223" i="1"/>
  <c r="AL1223" i="1"/>
  <c r="AS1223" i="1"/>
  <c r="BI1223" i="1"/>
  <c r="AM1223" i="1"/>
  <c r="L1228" i="1"/>
  <c r="R1228" i="1" s="1"/>
  <c r="X1228" i="1" s="1"/>
  <c r="AD1228" i="1" s="1"/>
  <c r="AH1228" i="1" s="1"/>
  <c r="AN1228" i="1" s="1"/>
  <c r="AT1228" i="1" s="1"/>
  <c r="AZ1228" i="1" s="1"/>
  <c r="BB1228" i="1" s="1"/>
  <c r="L1248" i="1"/>
  <c r="AU1249" i="1"/>
  <c r="BC1249" i="1" s="1"/>
  <c r="AK1260" i="1"/>
  <c r="AK1256" i="1" s="1"/>
  <c r="M1267" i="1"/>
  <c r="S1267" i="1" s="1"/>
  <c r="Y1267" i="1" s="1"/>
  <c r="AE1267" i="1" s="1"/>
  <c r="AI1267" i="1" s="1"/>
  <c r="AO1267" i="1" s="1"/>
  <c r="AU1267" i="1" s="1"/>
  <c r="BC1267" i="1" s="1"/>
  <c r="BE1267" i="1" s="1"/>
  <c r="AY1265" i="1"/>
  <c r="AS1278" i="1"/>
  <c r="L1285" i="1"/>
  <c r="R1285" i="1" s="1"/>
  <c r="X1285" i="1" s="1"/>
  <c r="AD1285" i="1" s="1"/>
  <c r="AH1285" i="1" s="1"/>
  <c r="AN1285" i="1" s="1"/>
  <c r="AT1285" i="1" s="1"/>
  <c r="G1285" i="1"/>
  <c r="M1285" i="1" s="1"/>
  <c r="S1285" i="1" s="1"/>
  <c r="Y1285" i="1" s="1"/>
  <c r="AE1285" i="1" s="1"/>
  <c r="AI1285" i="1" s="1"/>
  <c r="AO1285" i="1" s="1"/>
  <c r="AU1285" i="1" s="1"/>
  <c r="M1288" i="1"/>
  <c r="S1288" i="1" s="1"/>
  <c r="Y1288" i="1" s="1"/>
  <c r="AE1288" i="1" s="1"/>
  <c r="AI1288" i="1" s="1"/>
  <c r="AO1288" i="1" s="1"/>
  <c r="AU1288" i="1" s="1"/>
  <c r="BC1288" i="1" s="1"/>
  <c r="BE1288" i="1" s="1"/>
  <c r="M1290" i="1"/>
  <c r="S1290" i="1" s="1"/>
  <c r="Y1290" i="1" s="1"/>
  <c r="AE1290" i="1" s="1"/>
  <c r="AI1290" i="1" s="1"/>
  <c r="AO1290" i="1" s="1"/>
  <c r="AU1290" i="1" s="1"/>
  <c r="BC1290" i="1" s="1"/>
  <c r="BE1290" i="1" s="1"/>
  <c r="M1291" i="1"/>
  <c r="S1291" i="1" s="1"/>
  <c r="Y1291" i="1" s="1"/>
  <c r="AE1291" i="1" s="1"/>
  <c r="AI1291" i="1" s="1"/>
  <c r="AO1291" i="1" s="1"/>
  <c r="AU1291" i="1" s="1"/>
  <c r="BC1291" i="1" s="1"/>
  <c r="BE1291" i="1" s="1"/>
  <c r="AX1301" i="1"/>
  <c r="AX1300" i="1" s="1"/>
  <c r="W1301" i="1"/>
  <c r="W1300" i="1" s="1"/>
  <c r="AQ1301" i="1"/>
  <c r="AQ1300" i="1" s="1"/>
  <c r="L1327" i="1"/>
  <c r="R1327" i="1" s="1"/>
  <c r="X1327" i="1" s="1"/>
  <c r="AD1327" i="1" s="1"/>
  <c r="AH1327" i="1" s="1"/>
  <c r="AN1327" i="1" s="1"/>
  <c r="AT1327" i="1" s="1"/>
  <c r="AZ1327" i="1" s="1"/>
  <c r="BB1327" i="1" s="1"/>
  <c r="AA1326" i="1"/>
  <c r="AA1325" i="1" s="1"/>
  <c r="AR1326" i="1"/>
  <c r="AR1325" i="1" s="1"/>
  <c r="AY1326" i="1"/>
  <c r="AY1325" i="1" s="1"/>
  <c r="L1337" i="1"/>
  <c r="R1337" i="1" s="1"/>
  <c r="X1337" i="1" s="1"/>
  <c r="AD1337" i="1" s="1"/>
  <c r="AH1337" i="1" s="1"/>
  <c r="AN1337" i="1" s="1"/>
  <c r="AT1337" i="1" s="1"/>
  <c r="AZ1337" i="1" s="1"/>
  <c r="BB1337" i="1" s="1"/>
  <c r="F1336" i="1"/>
  <c r="L1336" i="1" s="1"/>
  <c r="R1336" i="1" s="1"/>
  <c r="X1336" i="1" s="1"/>
  <c r="AD1336" i="1" s="1"/>
  <c r="AH1336" i="1" s="1"/>
  <c r="AN1336" i="1" s="1"/>
  <c r="AT1336" i="1" s="1"/>
  <c r="AZ1336" i="1" s="1"/>
  <c r="BB1336" i="1" s="1"/>
  <c r="M1348" i="1"/>
  <c r="S1348" i="1" s="1"/>
  <c r="Y1348" i="1" s="1"/>
  <c r="AE1348" i="1" s="1"/>
  <c r="AI1348" i="1" s="1"/>
  <c r="AO1348" i="1" s="1"/>
  <c r="AU1348" i="1" s="1"/>
  <c r="BC1348" i="1" s="1"/>
  <c r="BE1348" i="1" s="1"/>
  <c r="G1347" i="1"/>
  <c r="M1347" i="1" s="1"/>
  <c r="S1347" i="1" s="1"/>
  <c r="Y1347" i="1" s="1"/>
  <c r="AE1347" i="1" s="1"/>
  <c r="AI1347" i="1" s="1"/>
  <c r="AO1347" i="1" s="1"/>
  <c r="AU1347" i="1" s="1"/>
  <c r="BC1347" i="1" s="1"/>
  <c r="BE1347" i="1" s="1"/>
  <c r="N1379" i="1"/>
  <c r="T1379" i="1" s="1"/>
  <c r="Z1379" i="1" s="1"/>
  <c r="AF1379" i="1" s="1"/>
  <c r="AJ1379" i="1" s="1"/>
  <c r="AP1379" i="1" s="1"/>
  <c r="AV1379" i="1" s="1"/>
  <c r="BF1379" i="1" s="1"/>
  <c r="BH1379" i="1" s="1"/>
  <c r="H1378" i="1"/>
  <c r="H1431" i="1"/>
  <c r="N1432" i="1"/>
  <c r="T1432" i="1" s="1"/>
  <c r="Z1432" i="1" s="1"/>
  <c r="AF1432" i="1" s="1"/>
  <c r="AJ1432" i="1" s="1"/>
  <c r="AP1432" i="1" s="1"/>
  <c r="AV1432" i="1" s="1"/>
  <c r="BF1432" i="1" s="1"/>
  <c r="BH1432" i="1" s="1"/>
  <c r="O1480" i="1"/>
  <c r="N1515" i="1"/>
  <c r="T1515" i="1" s="1"/>
  <c r="Z1515" i="1" s="1"/>
  <c r="AF1515" i="1" s="1"/>
  <c r="AJ1515" i="1" s="1"/>
  <c r="AP1515" i="1" s="1"/>
  <c r="AV1515" i="1" s="1"/>
  <c r="BF1515" i="1" s="1"/>
  <c r="BH1515" i="1" s="1"/>
  <c r="H1514" i="1"/>
  <c r="N1514" i="1" s="1"/>
  <c r="T1514" i="1" s="1"/>
  <c r="Z1514" i="1" s="1"/>
  <c r="AF1514" i="1" s="1"/>
  <c r="AJ1514" i="1" s="1"/>
  <c r="AP1514" i="1" s="1"/>
  <c r="AV1514" i="1" s="1"/>
  <c r="BF1514" i="1" s="1"/>
  <c r="BH1514" i="1" s="1"/>
  <c r="K915" i="1"/>
  <c r="K914" i="1" s="1"/>
  <c r="AP922" i="1"/>
  <c r="AV922" i="1" s="1"/>
  <c r="BF922" i="1" s="1"/>
  <c r="BH922" i="1" s="1"/>
  <c r="AL935" i="1"/>
  <c r="Q946" i="1"/>
  <c r="AK946" i="1"/>
  <c r="T949" i="1"/>
  <c r="Z949" i="1" s="1"/>
  <c r="AF949" i="1" s="1"/>
  <c r="AJ949" i="1" s="1"/>
  <c r="AP949" i="1" s="1"/>
  <c r="AV949" i="1" s="1"/>
  <c r="BF949" i="1" s="1"/>
  <c r="BH949" i="1" s="1"/>
  <c r="V953" i="1"/>
  <c r="P953" i="1"/>
  <c r="W953" i="1"/>
  <c r="AQ953" i="1"/>
  <c r="N958" i="1"/>
  <c r="T958" i="1" s="1"/>
  <c r="Z958" i="1" s="1"/>
  <c r="AF958" i="1" s="1"/>
  <c r="AJ958" i="1" s="1"/>
  <c r="AP958" i="1" s="1"/>
  <c r="AV958" i="1" s="1"/>
  <c r="BF958" i="1" s="1"/>
  <c r="BH958" i="1" s="1"/>
  <c r="N960" i="1"/>
  <c r="T960" i="1" s="1"/>
  <c r="Z960" i="1" s="1"/>
  <c r="AF960" i="1" s="1"/>
  <c r="AJ960" i="1" s="1"/>
  <c r="AP960" i="1" s="1"/>
  <c r="AV960" i="1" s="1"/>
  <c r="AV965" i="1"/>
  <c r="BF965" i="1" s="1"/>
  <c r="BH965" i="1" s="1"/>
  <c r="L984" i="1"/>
  <c r="R984" i="1" s="1"/>
  <c r="X984" i="1" s="1"/>
  <c r="AD984" i="1" s="1"/>
  <c r="AH984" i="1" s="1"/>
  <c r="AN984" i="1" s="1"/>
  <c r="AT984" i="1" s="1"/>
  <c r="AZ984" i="1" s="1"/>
  <c r="BB984" i="1" s="1"/>
  <c r="K1007" i="1"/>
  <c r="AY1007" i="1"/>
  <c r="Z1009" i="1"/>
  <c r="AF1009" i="1" s="1"/>
  <c r="AJ1009" i="1" s="1"/>
  <c r="AP1009" i="1" s="1"/>
  <c r="AV1009" i="1" s="1"/>
  <c r="BF1009" i="1" s="1"/>
  <c r="BH1009" i="1" s="1"/>
  <c r="U1007" i="1"/>
  <c r="AS1007" i="1"/>
  <c r="Z1021" i="1"/>
  <c r="AF1021" i="1" s="1"/>
  <c r="AJ1021" i="1" s="1"/>
  <c r="AP1021" i="1" s="1"/>
  <c r="AV1021" i="1" s="1"/>
  <c r="BF1021" i="1" s="1"/>
  <c r="BH1021" i="1" s="1"/>
  <c r="AR1007" i="1"/>
  <c r="AX1007" i="1"/>
  <c r="U1035" i="1"/>
  <c r="AS1035" i="1"/>
  <c r="R1038" i="1"/>
  <c r="X1038" i="1" s="1"/>
  <c r="AD1038" i="1" s="1"/>
  <c r="AH1038" i="1" s="1"/>
  <c r="AN1038" i="1" s="1"/>
  <c r="AT1038" i="1" s="1"/>
  <c r="AZ1038" i="1" s="1"/>
  <c r="BB1038" i="1" s="1"/>
  <c r="L1054" i="1"/>
  <c r="R1054" i="1" s="1"/>
  <c r="X1054" i="1" s="1"/>
  <c r="AD1054" i="1" s="1"/>
  <c r="AH1054" i="1" s="1"/>
  <c r="AN1054" i="1" s="1"/>
  <c r="AT1054" i="1" s="1"/>
  <c r="AZ1054" i="1" s="1"/>
  <c r="BB1054" i="1" s="1"/>
  <c r="Z1057" i="1"/>
  <c r="AF1057" i="1" s="1"/>
  <c r="AJ1057" i="1" s="1"/>
  <c r="AP1057" i="1" s="1"/>
  <c r="AV1057" i="1" s="1"/>
  <c r="BF1057" i="1" s="1"/>
  <c r="BH1057" i="1" s="1"/>
  <c r="K1060" i="1"/>
  <c r="K1059" i="1" s="1"/>
  <c r="W1122" i="1"/>
  <c r="W1121" i="1" s="1"/>
  <c r="T1137" i="1"/>
  <c r="Z1137" i="1" s="1"/>
  <c r="AF1137" i="1" s="1"/>
  <c r="AJ1137" i="1" s="1"/>
  <c r="AP1137" i="1" s="1"/>
  <c r="AV1137" i="1" s="1"/>
  <c r="BF1137" i="1" s="1"/>
  <c r="Q1136" i="1"/>
  <c r="T1136" i="1" s="1"/>
  <c r="Z1136" i="1" s="1"/>
  <c r="AF1136" i="1" s="1"/>
  <c r="AJ1136" i="1" s="1"/>
  <c r="AP1136" i="1" s="1"/>
  <c r="AV1136" i="1" s="1"/>
  <c r="BF1136" i="1" s="1"/>
  <c r="G1148" i="1"/>
  <c r="M1148" i="1" s="1"/>
  <c r="S1148" i="1" s="1"/>
  <c r="Y1148" i="1" s="1"/>
  <c r="AE1148" i="1" s="1"/>
  <c r="AI1148" i="1" s="1"/>
  <c r="AO1148" i="1" s="1"/>
  <c r="AU1148" i="1" s="1"/>
  <c r="BC1148" i="1" s="1"/>
  <c r="BE1148" i="1" s="1"/>
  <c r="M1149" i="1"/>
  <c r="S1149" i="1" s="1"/>
  <c r="Y1149" i="1" s="1"/>
  <c r="AE1149" i="1" s="1"/>
  <c r="AI1149" i="1" s="1"/>
  <c r="AO1149" i="1" s="1"/>
  <c r="AU1149" i="1" s="1"/>
  <c r="BC1149" i="1" s="1"/>
  <c r="BE1149" i="1" s="1"/>
  <c r="L1152" i="1"/>
  <c r="R1152" i="1" s="1"/>
  <c r="X1152" i="1" s="1"/>
  <c r="AD1152" i="1" s="1"/>
  <c r="AH1152" i="1" s="1"/>
  <c r="AN1152" i="1" s="1"/>
  <c r="AT1152" i="1" s="1"/>
  <c r="AZ1152" i="1" s="1"/>
  <c r="BB1152" i="1" s="1"/>
  <c r="F1151" i="1"/>
  <c r="L1151" i="1" s="1"/>
  <c r="R1151" i="1" s="1"/>
  <c r="X1151" i="1" s="1"/>
  <c r="AD1151" i="1" s="1"/>
  <c r="AH1151" i="1" s="1"/>
  <c r="AN1151" i="1" s="1"/>
  <c r="AT1151" i="1" s="1"/>
  <c r="AZ1151" i="1" s="1"/>
  <c r="BB1151" i="1" s="1"/>
  <c r="N1158" i="1"/>
  <c r="T1158" i="1" s="1"/>
  <c r="Z1158" i="1" s="1"/>
  <c r="AF1158" i="1" s="1"/>
  <c r="AJ1158" i="1" s="1"/>
  <c r="AP1158" i="1" s="1"/>
  <c r="AV1158" i="1" s="1"/>
  <c r="BF1158" i="1" s="1"/>
  <c r="BH1158" i="1" s="1"/>
  <c r="H1157" i="1"/>
  <c r="N1157" i="1" s="1"/>
  <c r="T1157" i="1" s="1"/>
  <c r="Z1157" i="1" s="1"/>
  <c r="AF1157" i="1" s="1"/>
  <c r="AJ1157" i="1" s="1"/>
  <c r="AP1157" i="1" s="1"/>
  <c r="AV1157" i="1" s="1"/>
  <c r="BF1157" i="1" s="1"/>
  <c r="BH1157" i="1" s="1"/>
  <c r="L1161" i="1"/>
  <c r="R1161" i="1" s="1"/>
  <c r="X1161" i="1" s="1"/>
  <c r="AD1161" i="1" s="1"/>
  <c r="AH1161" i="1" s="1"/>
  <c r="AN1161" i="1" s="1"/>
  <c r="AT1161" i="1" s="1"/>
  <c r="AZ1161" i="1" s="1"/>
  <c r="BB1161" i="1" s="1"/>
  <c r="F1160" i="1"/>
  <c r="L1160" i="1" s="1"/>
  <c r="R1160" i="1" s="1"/>
  <c r="X1160" i="1" s="1"/>
  <c r="AD1160" i="1" s="1"/>
  <c r="AH1160" i="1" s="1"/>
  <c r="AN1160" i="1" s="1"/>
  <c r="AT1160" i="1" s="1"/>
  <c r="AZ1160" i="1" s="1"/>
  <c r="BB1160" i="1" s="1"/>
  <c r="AF1164" i="1"/>
  <c r="AJ1164" i="1" s="1"/>
  <c r="AP1164" i="1" s="1"/>
  <c r="AV1164" i="1" s="1"/>
  <c r="BF1164" i="1" s="1"/>
  <c r="BH1164" i="1" s="1"/>
  <c r="AO1185" i="1"/>
  <c r="AU1185" i="1" s="1"/>
  <c r="BC1185" i="1" s="1"/>
  <c r="BE1185" i="1" s="1"/>
  <c r="AL1184" i="1"/>
  <c r="AO1184" i="1" s="1"/>
  <c r="AU1184" i="1" s="1"/>
  <c r="BC1184" i="1" s="1"/>
  <c r="BE1184" i="1" s="1"/>
  <c r="AZ1190" i="1"/>
  <c r="BB1190" i="1" s="1"/>
  <c r="M1200" i="1"/>
  <c r="S1200" i="1" s="1"/>
  <c r="Y1200" i="1" s="1"/>
  <c r="AE1200" i="1" s="1"/>
  <c r="AI1200" i="1" s="1"/>
  <c r="AO1200" i="1" s="1"/>
  <c r="AU1200" i="1" s="1"/>
  <c r="BC1200" i="1" s="1"/>
  <c r="BE1200" i="1" s="1"/>
  <c r="G1199" i="1"/>
  <c r="M1199" i="1" s="1"/>
  <c r="S1199" i="1" s="1"/>
  <c r="Y1199" i="1" s="1"/>
  <c r="AE1199" i="1" s="1"/>
  <c r="AI1199" i="1" s="1"/>
  <c r="AO1199" i="1" s="1"/>
  <c r="AU1199" i="1" s="1"/>
  <c r="BC1199" i="1" s="1"/>
  <c r="BE1199" i="1" s="1"/>
  <c r="M1202" i="1"/>
  <c r="S1202" i="1" s="1"/>
  <c r="Y1202" i="1" s="1"/>
  <c r="AE1202" i="1" s="1"/>
  <c r="AI1202" i="1" s="1"/>
  <c r="AO1202" i="1" s="1"/>
  <c r="AU1202" i="1" s="1"/>
  <c r="BC1202" i="1" s="1"/>
  <c r="BE1202" i="1" s="1"/>
  <c r="M1207" i="1"/>
  <c r="S1207" i="1" s="1"/>
  <c r="Y1207" i="1" s="1"/>
  <c r="AE1207" i="1" s="1"/>
  <c r="AI1207" i="1" s="1"/>
  <c r="AO1207" i="1" s="1"/>
  <c r="AU1207" i="1" s="1"/>
  <c r="BC1207" i="1" s="1"/>
  <c r="BE1207" i="1" s="1"/>
  <c r="G1206" i="1"/>
  <c r="N1212" i="1"/>
  <c r="T1212" i="1" s="1"/>
  <c r="Z1212" i="1" s="1"/>
  <c r="AF1212" i="1" s="1"/>
  <c r="AJ1212" i="1" s="1"/>
  <c r="AP1212" i="1" s="1"/>
  <c r="AV1212" i="1" s="1"/>
  <c r="BF1212" i="1" s="1"/>
  <c r="BH1212" i="1" s="1"/>
  <c r="H1209" i="1"/>
  <c r="N1209" i="1" s="1"/>
  <c r="U1209" i="1"/>
  <c r="U1205" i="1" s="1"/>
  <c r="AS1209" i="1"/>
  <c r="AS1205" i="1" s="1"/>
  <c r="L1246" i="1"/>
  <c r="R1246" i="1" s="1"/>
  <c r="X1246" i="1" s="1"/>
  <c r="AD1246" i="1" s="1"/>
  <c r="AH1246" i="1" s="1"/>
  <c r="AN1246" i="1" s="1"/>
  <c r="AT1246" i="1" s="1"/>
  <c r="AZ1246" i="1" s="1"/>
  <c r="BB1246" i="1" s="1"/>
  <c r="R1249" i="1"/>
  <c r="X1249" i="1" s="1"/>
  <c r="AD1249" i="1" s="1"/>
  <c r="AH1249" i="1" s="1"/>
  <c r="AN1249" i="1" s="1"/>
  <c r="AT1249" i="1" s="1"/>
  <c r="AZ1249" i="1" s="1"/>
  <c r="O1248" i="1"/>
  <c r="O1256" i="1"/>
  <c r="N1260" i="1"/>
  <c r="N1261" i="1"/>
  <c r="T1261" i="1" s="1"/>
  <c r="Z1261" i="1" s="1"/>
  <c r="AF1261" i="1" s="1"/>
  <c r="AJ1261" i="1" s="1"/>
  <c r="AP1261" i="1" s="1"/>
  <c r="AV1261" i="1" s="1"/>
  <c r="BF1261" i="1" s="1"/>
  <c r="BH1261" i="1" s="1"/>
  <c r="N1273" i="1"/>
  <c r="T1273" i="1" s="1"/>
  <c r="Z1273" i="1" s="1"/>
  <c r="AF1273" i="1" s="1"/>
  <c r="AJ1273" i="1" s="1"/>
  <c r="AP1273" i="1" s="1"/>
  <c r="AV1273" i="1" s="1"/>
  <c r="BF1273" i="1" s="1"/>
  <c r="BH1273" i="1" s="1"/>
  <c r="V1278" i="1"/>
  <c r="P1278" i="1"/>
  <c r="W1278" i="1"/>
  <c r="AG1278" i="1"/>
  <c r="AQ1278" i="1"/>
  <c r="AD1302" i="1"/>
  <c r="AH1302" i="1" s="1"/>
  <c r="AN1302" i="1" s="1"/>
  <c r="AT1302" i="1" s="1"/>
  <c r="AZ1302" i="1" s="1"/>
  <c r="BB1302" i="1" s="1"/>
  <c r="L1306" i="1"/>
  <c r="R1306" i="1" s="1"/>
  <c r="X1306" i="1" s="1"/>
  <c r="AD1306" i="1" s="1"/>
  <c r="AH1306" i="1" s="1"/>
  <c r="AN1306" i="1" s="1"/>
  <c r="AT1306" i="1" s="1"/>
  <c r="AZ1306" i="1" s="1"/>
  <c r="BB1306" i="1" s="1"/>
  <c r="P1315" i="1"/>
  <c r="P1314" i="1" s="1"/>
  <c r="M1337" i="1"/>
  <c r="S1337" i="1" s="1"/>
  <c r="Y1337" i="1" s="1"/>
  <c r="AE1337" i="1" s="1"/>
  <c r="AI1337" i="1" s="1"/>
  <c r="AO1337" i="1" s="1"/>
  <c r="AU1337" i="1" s="1"/>
  <c r="BC1337" i="1" s="1"/>
  <c r="BE1337" i="1" s="1"/>
  <c r="G1336" i="1"/>
  <c r="M1336" i="1" s="1"/>
  <c r="S1336" i="1" s="1"/>
  <c r="Y1336" i="1" s="1"/>
  <c r="AE1336" i="1" s="1"/>
  <c r="AI1336" i="1" s="1"/>
  <c r="AO1336" i="1" s="1"/>
  <c r="AU1336" i="1" s="1"/>
  <c r="BC1336" i="1" s="1"/>
  <c r="BE1336" i="1" s="1"/>
  <c r="N1336" i="1"/>
  <c r="T1336" i="1" s="1"/>
  <c r="Z1336" i="1" s="1"/>
  <c r="AF1336" i="1" s="1"/>
  <c r="AJ1336" i="1" s="1"/>
  <c r="AP1336" i="1" s="1"/>
  <c r="AV1336" i="1" s="1"/>
  <c r="BF1336" i="1" s="1"/>
  <c r="BH1336" i="1" s="1"/>
  <c r="N1352" i="1"/>
  <c r="T1352" i="1" s="1"/>
  <c r="Z1352" i="1" s="1"/>
  <c r="AF1352" i="1" s="1"/>
  <c r="AJ1352" i="1" s="1"/>
  <c r="AP1352" i="1" s="1"/>
  <c r="AV1352" i="1" s="1"/>
  <c r="BF1352" i="1" s="1"/>
  <c r="BH1352" i="1" s="1"/>
  <c r="L1354" i="1"/>
  <c r="R1354" i="1" s="1"/>
  <c r="X1354" i="1" s="1"/>
  <c r="AD1354" i="1" s="1"/>
  <c r="AH1354" i="1" s="1"/>
  <c r="AN1354" i="1" s="1"/>
  <c r="AT1354" i="1" s="1"/>
  <c r="AZ1354" i="1" s="1"/>
  <c r="BB1354" i="1" s="1"/>
  <c r="F1351" i="1"/>
  <c r="T1358" i="1"/>
  <c r="Z1358" i="1" s="1"/>
  <c r="AF1358" i="1" s="1"/>
  <c r="AJ1358" i="1" s="1"/>
  <c r="AP1358" i="1" s="1"/>
  <c r="AV1358" i="1" s="1"/>
  <c r="BF1358" i="1" s="1"/>
  <c r="BH1358" i="1" s="1"/>
  <c r="L1365" i="1"/>
  <c r="R1365" i="1" s="1"/>
  <c r="X1365" i="1" s="1"/>
  <c r="AD1365" i="1" s="1"/>
  <c r="AH1365" i="1" s="1"/>
  <c r="AN1365" i="1" s="1"/>
  <c r="AT1365" i="1" s="1"/>
  <c r="AZ1365" i="1" s="1"/>
  <c r="BB1365" i="1" s="1"/>
  <c r="F1364" i="1"/>
  <c r="L1364" i="1" s="1"/>
  <c r="R1364" i="1" s="1"/>
  <c r="L1374" i="1"/>
  <c r="R1374" i="1" s="1"/>
  <c r="X1374" i="1" s="1"/>
  <c r="AD1374" i="1" s="1"/>
  <c r="AH1374" i="1" s="1"/>
  <c r="AN1374" i="1" s="1"/>
  <c r="AT1374" i="1" s="1"/>
  <c r="AZ1374" i="1" s="1"/>
  <c r="BB1374" i="1" s="1"/>
  <c r="F1373" i="1"/>
  <c r="AK1401" i="1"/>
  <c r="AK1400" i="1" s="1"/>
  <c r="AR1401" i="1"/>
  <c r="AR1400" i="1" s="1"/>
  <c r="AY1401" i="1"/>
  <c r="O1401" i="1"/>
  <c r="O1400" i="1" s="1"/>
  <c r="R1404" i="1"/>
  <c r="X1404" i="1" s="1"/>
  <c r="AD1404" i="1" s="1"/>
  <c r="AH1404" i="1" s="1"/>
  <c r="AN1404" i="1" s="1"/>
  <c r="AT1404" i="1" s="1"/>
  <c r="AZ1404" i="1" s="1"/>
  <c r="BB1404" i="1" s="1"/>
  <c r="G1410" i="1"/>
  <c r="M1410" i="1" s="1"/>
  <c r="S1410" i="1" s="1"/>
  <c r="Y1410" i="1" s="1"/>
  <c r="AE1410" i="1" s="1"/>
  <c r="AI1410" i="1" s="1"/>
  <c r="AO1410" i="1" s="1"/>
  <c r="AU1410" i="1" s="1"/>
  <c r="BC1410" i="1" s="1"/>
  <c r="BE1410" i="1" s="1"/>
  <c r="M1411" i="1"/>
  <c r="S1411" i="1" s="1"/>
  <c r="Y1411" i="1" s="1"/>
  <c r="AE1411" i="1" s="1"/>
  <c r="AI1411" i="1" s="1"/>
  <c r="AO1411" i="1" s="1"/>
  <c r="AU1411" i="1" s="1"/>
  <c r="BC1411" i="1" s="1"/>
  <c r="BE1411" i="1" s="1"/>
  <c r="N1410" i="1"/>
  <c r="T1410" i="1" s="1"/>
  <c r="Z1410" i="1" s="1"/>
  <c r="AF1410" i="1" s="1"/>
  <c r="AJ1410" i="1" s="1"/>
  <c r="AP1410" i="1" s="1"/>
  <c r="AV1410" i="1" s="1"/>
  <c r="BF1410" i="1" s="1"/>
  <c r="BH1410" i="1" s="1"/>
  <c r="L1476" i="1"/>
  <c r="R1476" i="1" s="1"/>
  <c r="X1476" i="1" s="1"/>
  <c r="AD1476" i="1" s="1"/>
  <c r="AH1476" i="1" s="1"/>
  <c r="AN1476" i="1" s="1"/>
  <c r="AT1476" i="1" s="1"/>
  <c r="AZ1476" i="1" s="1"/>
  <c r="BB1476" i="1" s="1"/>
  <c r="L1506" i="1"/>
  <c r="R1506" i="1" s="1"/>
  <c r="X1506" i="1" s="1"/>
  <c r="AD1506" i="1" s="1"/>
  <c r="AH1506" i="1" s="1"/>
  <c r="AN1506" i="1" s="1"/>
  <c r="AT1506" i="1" s="1"/>
  <c r="AZ1506" i="1" s="1"/>
  <c r="BB1506" i="1" s="1"/>
  <c r="F1498" i="1"/>
  <c r="L1498" i="1" s="1"/>
  <c r="W1084" i="1"/>
  <c r="W1077" i="1" s="1"/>
  <c r="AQ1084" i="1"/>
  <c r="AQ1077" i="1" s="1"/>
  <c r="L1087" i="1"/>
  <c r="R1087" i="1" s="1"/>
  <c r="X1087" i="1" s="1"/>
  <c r="AD1087" i="1" s="1"/>
  <c r="AH1087" i="1" s="1"/>
  <c r="AN1087" i="1" s="1"/>
  <c r="AT1087" i="1" s="1"/>
  <c r="AZ1087" i="1" s="1"/>
  <c r="BB1087" i="1" s="1"/>
  <c r="L1095" i="1"/>
  <c r="R1095" i="1" s="1"/>
  <c r="X1095" i="1" s="1"/>
  <c r="AD1095" i="1" s="1"/>
  <c r="AH1095" i="1" s="1"/>
  <c r="AN1095" i="1" s="1"/>
  <c r="AT1095" i="1" s="1"/>
  <c r="AZ1095" i="1" s="1"/>
  <c r="BB1095" i="1" s="1"/>
  <c r="L1098" i="1"/>
  <c r="R1098" i="1" s="1"/>
  <c r="X1098" i="1" s="1"/>
  <c r="AD1098" i="1" s="1"/>
  <c r="AH1098" i="1" s="1"/>
  <c r="AN1098" i="1" s="1"/>
  <c r="AT1098" i="1" s="1"/>
  <c r="AZ1098" i="1" s="1"/>
  <c r="BB1098" i="1" s="1"/>
  <c r="M1102" i="1"/>
  <c r="S1102" i="1" s="1"/>
  <c r="Y1102" i="1" s="1"/>
  <c r="AE1102" i="1" s="1"/>
  <c r="AI1102" i="1" s="1"/>
  <c r="AO1102" i="1" s="1"/>
  <c r="AU1102" i="1" s="1"/>
  <c r="BC1102" i="1" s="1"/>
  <c r="BE1102" i="1" s="1"/>
  <c r="L1109" i="1"/>
  <c r="R1109" i="1" s="1"/>
  <c r="X1109" i="1" s="1"/>
  <c r="AD1109" i="1" s="1"/>
  <c r="AH1109" i="1" s="1"/>
  <c r="AN1109" i="1" s="1"/>
  <c r="AT1109" i="1" s="1"/>
  <c r="AZ1109" i="1" s="1"/>
  <c r="BB1109" i="1" s="1"/>
  <c r="J1107" i="1"/>
  <c r="AG1108" i="1"/>
  <c r="AX1108" i="1"/>
  <c r="AX1107" i="1" s="1"/>
  <c r="AA1113" i="1"/>
  <c r="AR1113" i="1"/>
  <c r="AR1107" i="1" s="1"/>
  <c r="AY1113" i="1"/>
  <c r="N1116" i="1"/>
  <c r="T1116" i="1" s="1"/>
  <c r="Z1116" i="1" s="1"/>
  <c r="AF1116" i="1" s="1"/>
  <c r="AJ1116" i="1" s="1"/>
  <c r="AP1116" i="1" s="1"/>
  <c r="AV1116" i="1" s="1"/>
  <c r="BF1116" i="1" s="1"/>
  <c r="BH1116" i="1" s="1"/>
  <c r="M1118" i="1"/>
  <c r="S1118" i="1" s="1"/>
  <c r="Y1118" i="1" s="1"/>
  <c r="AE1118" i="1" s="1"/>
  <c r="AI1118" i="1" s="1"/>
  <c r="AO1118" i="1" s="1"/>
  <c r="AU1118" i="1" s="1"/>
  <c r="BC1118" i="1" s="1"/>
  <c r="BE1118" i="1" s="1"/>
  <c r="K1122" i="1"/>
  <c r="K1121" i="1" s="1"/>
  <c r="AA1122" i="1"/>
  <c r="AR1122" i="1"/>
  <c r="AR1121" i="1" s="1"/>
  <c r="N1124" i="1"/>
  <c r="T1124" i="1" s="1"/>
  <c r="Z1124" i="1" s="1"/>
  <c r="AF1124" i="1" s="1"/>
  <c r="AJ1124" i="1" s="1"/>
  <c r="AP1124" i="1" s="1"/>
  <c r="AV1124" i="1" s="1"/>
  <c r="BF1124" i="1" s="1"/>
  <c r="BH1124" i="1" s="1"/>
  <c r="AK1122" i="1"/>
  <c r="AK1121" i="1" s="1"/>
  <c r="AE1126" i="1"/>
  <c r="AI1126" i="1" s="1"/>
  <c r="AO1126" i="1" s="1"/>
  <c r="AU1126" i="1" s="1"/>
  <c r="BC1126" i="1" s="1"/>
  <c r="BE1126" i="1" s="1"/>
  <c r="AQ1144" i="1"/>
  <c r="N1149" i="1"/>
  <c r="T1149" i="1" s="1"/>
  <c r="Z1149" i="1" s="1"/>
  <c r="AF1149" i="1" s="1"/>
  <c r="AJ1149" i="1" s="1"/>
  <c r="AP1149" i="1" s="1"/>
  <c r="AV1149" i="1" s="1"/>
  <c r="BF1149" i="1" s="1"/>
  <c r="BH1149" i="1" s="1"/>
  <c r="L1155" i="1"/>
  <c r="R1155" i="1" s="1"/>
  <c r="X1155" i="1" s="1"/>
  <c r="AD1155" i="1" s="1"/>
  <c r="AH1155" i="1" s="1"/>
  <c r="AN1155" i="1" s="1"/>
  <c r="AT1155" i="1" s="1"/>
  <c r="AZ1155" i="1" s="1"/>
  <c r="BB1155" i="1" s="1"/>
  <c r="N1161" i="1"/>
  <c r="T1161" i="1" s="1"/>
  <c r="Z1161" i="1" s="1"/>
  <c r="AF1161" i="1" s="1"/>
  <c r="AJ1161" i="1" s="1"/>
  <c r="AP1161" i="1" s="1"/>
  <c r="AV1161" i="1" s="1"/>
  <c r="BF1161" i="1" s="1"/>
  <c r="BH1161" i="1" s="1"/>
  <c r="M1167" i="1"/>
  <c r="S1167" i="1" s="1"/>
  <c r="Y1167" i="1" s="1"/>
  <c r="AE1167" i="1" s="1"/>
  <c r="AI1167" i="1" s="1"/>
  <c r="AO1167" i="1" s="1"/>
  <c r="AU1167" i="1" s="1"/>
  <c r="BC1167" i="1" s="1"/>
  <c r="BE1167" i="1" s="1"/>
  <c r="AV1187" i="1"/>
  <c r="BF1187" i="1" s="1"/>
  <c r="BH1187" i="1" s="1"/>
  <c r="N1200" i="1"/>
  <c r="T1200" i="1" s="1"/>
  <c r="Z1200" i="1" s="1"/>
  <c r="AF1200" i="1" s="1"/>
  <c r="AJ1200" i="1" s="1"/>
  <c r="AP1200" i="1" s="1"/>
  <c r="AV1200" i="1" s="1"/>
  <c r="BF1200" i="1" s="1"/>
  <c r="BH1200" i="1" s="1"/>
  <c r="M1203" i="1"/>
  <c r="S1203" i="1" s="1"/>
  <c r="Y1203" i="1" s="1"/>
  <c r="AE1203" i="1" s="1"/>
  <c r="AI1203" i="1" s="1"/>
  <c r="AO1203" i="1" s="1"/>
  <c r="AU1203" i="1" s="1"/>
  <c r="BC1203" i="1" s="1"/>
  <c r="BE1203" i="1" s="1"/>
  <c r="M1209" i="1"/>
  <c r="S1209" i="1" s="1"/>
  <c r="Y1209" i="1" s="1"/>
  <c r="AM1209" i="1"/>
  <c r="AM1205" i="1" s="1"/>
  <c r="AT1216" i="1"/>
  <c r="AZ1216" i="1" s="1"/>
  <c r="I1223" i="1"/>
  <c r="V1223" i="1"/>
  <c r="AC1223" i="1"/>
  <c r="AC1222" i="1" s="1"/>
  <c r="AW1223" i="1"/>
  <c r="AL1248" i="1"/>
  <c r="AQ1256" i="1"/>
  <c r="X1263" i="1"/>
  <c r="AD1263" i="1" s="1"/>
  <c r="O1265" i="1"/>
  <c r="AB1265" i="1"/>
  <c r="U1265" i="1"/>
  <c r="AL1265" i="1"/>
  <c r="AS1265" i="1"/>
  <c r="L1273" i="1"/>
  <c r="R1273" i="1" s="1"/>
  <c r="X1273" i="1" s="1"/>
  <c r="AD1273" i="1" s="1"/>
  <c r="AH1273" i="1" s="1"/>
  <c r="AN1273" i="1" s="1"/>
  <c r="AT1273" i="1" s="1"/>
  <c r="AZ1273" i="1" s="1"/>
  <c r="BB1273" i="1" s="1"/>
  <c r="M1273" i="1"/>
  <c r="S1273" i="1" s="1"/>
  <c r="Y1273" i="1" s="1"/>
  <c r="AE1273" i="1" s="1"/>
  <c r="AI1273" i="1" s="1"/>
  <c r="AO1273" i="1" s="1"/>
  <c r="AU1273" i="1" s="1"/>
  <c r="BC1273" i="1" s="1"/>
  <c r="BE1273" i="1" s="1"/>
  <c r="N1280" i="1"/>
  <c r="T1280" i="1" s="1"/>
  <c r="Z1280" i="1" s="1"/>
  <c r="AF1280" i="1" s="1"/>
  <c r="AJ1280" i="1" s="1"/>
  <c r="AP1280" i="1" s="1"/>
  <c r="AV1280" i="1" s="1"/>
  <c r="BF1280" i="1" s="1"/>
  <c r="BH1280" i="1" s="1"/>
  <c r="AB1278" i="1"/>
  <c r="N1288" i="1"/>
  <c r="T1288" i="1" s="1"/>
  <c r="Z1288" i="1" s="1"/>
  <c r="AF1288" i="1" s="1"/>
  <c r="AJ1288" i="1" s="1"/>
  <c r="AP1288" i="1" s="1"/>
  <c r="AV1288" i="1" s="1"/>
  <c r="BF1288" i="1" s="1"/>
  <c r="BH1288" i="1" s="1"/>
  <c r="O1294" i="1"/>
  <c r="O1293" i="1" s="1"/>
  <c r="V1294" i="1"/>
  <c r="V1293" i="1" s="1"/>
  <c r="AM1294" i="1"/>
  <c r="AM1293" i="1" s="1"/>
  <c r="Z1303" i="1"/>
  <c r="AF1303" i="1" s="1"/>
  <c r="AJ1303" i="1" s="1"/>
  <c r="AP1303" i="1" s="1"/>
  <c r="AV1303" i="1" s="1"/>
  <c r="BF1303" i="1" s="1"/>
  <c r="BH1303" i="1" s="1"/>
  <c r="AS1301" i="1"/>
  <c r="AS1300" i="1" s="1"/>
  <c r="M1306" i="1"/>
  <c r="S1306" i="1" s="1"/>
  <c r="Y1306" i="1" s="1"/>
  <c r="AE1306" i="1" s="1"/>
  <c r="AI1306" i="1" s="1"/>
  <c r="AO1306" i="1" s="1"/>
  <c r="AU1306" i="1" s="1"/>
  <c r="BC1306" i="1" s="1"/>
  <c r="BE1306" i="1" s="1"/>
  <c r="AA1301" i="1"/>
  <c r="AA1300" i="1" s="1"/>
  <c r="AY1301" i="1"/>
  <c r="AY1300" i="1" s="1"/>
  <c r="L1316" i="1"/>
  <c r="R1316" i="1" s="1"/>
  <c r="X1316" i="1" s="1"/>
  <c r="AD1316" i="1" s="1"/>
  <c r="AH1316" i="1" s="1"/>
  <c r="AN1316" i="1" s="1"/>
  <c r="AT1316" i="1" s="1"/>
  <c r="AZ1316" i="1" s="1"/>
  <c r="BB1316" i="1" s="1"/>
  <c r="K1315" i="1"/>
  <c r="K1314" i="1" s="1"/>
  <c r="AL1315" i="1"/>
  <c r="AL1314" i="1" s="1"/>
  <c r="BI1315" i="1"/>
  <c r="BI1314" i="1" s="1"/>
  <c r="M1320" i="1"/>
  <c r="S1320" i="1" s="1"/>
  <c r="Y1320" i="1" s="1"/>
  <c r="AE1320" i="1" s="1"/>
  <c r="AI1320" i="1" s="1"/>
  <c r="AO1320" i="1" s="1"/>
  <c r="AU1320" i="1" s="1"/>
  <c r="BC1320" i="1" s="1"/>
  <c r="BE1320" i="1" s="1"/>
  <c r="AR1315" i="1"/>
  <c r="AR1314" i="1" s="1"/>
  <c r="M1323" i="1"/>
  <c r="S1323" i="1" s="1"/>
  <c r="Y1323" i="1" s="1"/>
  <c r="AE1323" i="1" s="1"/>
  <c r="AI1323" i="1" s="1"/>
  <c r="AO1323" i="1" s="1"/>
  <c r="AU1323" i="1" s="1"/>
  <c r="BC1323" i="1" s="1"/>
  <c r="BE1323" i="1" s="1"/>
  <c r="M1327" i="1"/>
  <c r="S1327" i="1" s="1"/>
  <c r="Y1327" i="1" s="1"/>
  <c r="AE1327" i="1" s="1"/>
  <c r="AI1327" i="1" s="1"/>
  <c r="AO1327" i="1" s="1"/>
  <c r="AU1327" i="1" s="1"/>
  <c r="BC1327" i="1" s="1"/>
  <c r="BE1327" i="1" s="1"/>
  <c r="N1327" i="1"/>
  <c r="T1327" i="1" s="1"/>
  <c r="Z1327" i="1" s="1"/>
  <c r="AF1327" i="1" s="1"/>
  <c r="AJ1327" i="1" s="1"/>
  <c r="AP1327" i="1" s="1"/>
  <c r="AV1327" i="1" s="1"/>
  <c r="BF1327" i="1" s="1"/>
  <c r="BH1327" i="1" s="1"/>
  <c r="AL1326" i="1"/>
  <c r="AL1325" i="1" s="1"/>
  <c r="BI1326" i="1"/>
  <c r="BI1325" i="1" s="1"/>
  <c r="L1329" i="1"/>
  <c r="R1329" i="1" s="1"/>
  <c r="X1329" i="1" s="1"/>
  <c r="AD1329" i="1" s="1"/>
  <c r="AH1329" i="1" s="1"/>
  <c r="AN1329" i="1" s="1"/>
  <c r="AT1329" i="1" s="1"/>
  <c r="AZ1329" i="1" s="1"/>
  <c r="BB1329" i="1" s="1"/>
  <c r="L1331" i="1"/>
  <c r="R1331" i="1" s="1"/>
  <c r="X1331" i="1" s="1"/>
  <c r="AD1331" i="1" s="1"/>
  <c r="AH1331" i="1" s="1"/>
  <c r="AN1331" i="1" s="1"/>
  <c r="AT1331" i="1" s="1"/>
  <c r="AZ1331" i="1" s="1"/>
  <c r="BB1331" i="1" s="1"/>
  <c r="N1337" i="1"/>
  <c r="T1337" i="1" s="1"/>
  <c r="Z1337" i="1" s="1"/>
  <c r="AF1337" i="1" s="1"/>
  <c r="AJ1337" i="1" s="1"/>
  <c r="AP1337" i="1" s="1"/>
  <c r="AV1337" i="1" s="1"/>
  <c r="BF1337" i="1" s="1"/>
  <c r="BH1337" i="1" s="1"/>
  <c r="L1341" i="1"/>
  <c r="R1341" i="1" s="1"/>
  <c r="X1341" i="1" s="1"/>
  <c r="AD1341" i="1" s="1"/>
  <c r="AH1341" i="1" s="1"/>
  <c r="AN1341" i="1" s="1"/>
  <c r="AT1341" i="1" s="1"/>
  <c r="AZ1341" i="1" s="1"/>
  <c r="BB1341" i="1" s="1"/>
  <c r="N1345" i="1"/>
  <c r="T1345" i="1" s="1"/>
  <c r="Z1345" i="1" s="1"/>
  <c r="AF1345" i="1" s="1"/>
  <c r="AJ1345" i="1" s="1"/>
  <c r="AP1345" i="1" s="1"/>
  <c r="AV1345" i="1" s="1"/>
  <c r="BF1345" i="1" s="1"/>
  <c r="BH1345" i="1" s="1"/>
  <c r="N1348" i="1"/>
  <c r="T1348" i="1" s="1"/>
  <c r="Z1348" i="1" s="1"/>
  <c r="AF1348" i="1" s="1"/>
  <c r="AJ1348" i="1" s="1"/>
  <c r="AP1348" i="1" s="1"/>
  <c r="AV1348" i="1" s="1"/>
  <c r="BF1348" i="1" s="1"/>
  <c r="BH1348" i="1" s="1"/>
  <c r="M1354" i="1"/>
  <c r="S1354" i="1" s="1"/>
  <c r="Y1354" i="1" s="1"/>
  <c r="AE1354" i="1" s="1"/>
  <c r="AI1354" i="1" s="1"/>
  <c r="AO1354" i="1" s="1"/>
  <c r="AU1354" i="1" s="1"/>
  <c r="BC1354" i="1" s="1"/>
  <c r="BE1354" i="1" s="1"/>
  <c r="M1362" i="1"/>
  <c r="S1362" i="1" s="1"/>
  <c r="Y1362" i="1" s="1"/>
  <c r="AE1362" i="1" s="1"/>
  <c r="AI1362" i="1" s="1"/>
  <c r="AO1362" i="1" s="1"/>
  <c r="AU1362" i="1" s="1"/>
  <c r="BC1362" i="1" s="1"/>
  <c r="BE1362" i="1" s="1"/>
  <c r="J1361" i="1"/>
  <c r="M1361" i="1" s="1"/>
  <c r="S1361" i="1" s="1"/>
  <c r="Y1361" i="1" s="1"/>
  <c r="AE1361" i="1" s="1"/>
  <c r="AI1361" i="1" s="1"/>
  <c r="AO1361" i="1" s="1"/>
  <c r="AU1361" i="1" s="1"/>
  <c r="BC1361" i="1" s="1"/>
  <c r="BE1361" i="1" s="1"/>
  <c r="M1365" i="1"/>
  <c r="S1365" i="1" s="1"/>
  <c r="Y1365" i="1" s="1"/>
  <c r="AE1365" i="1" s="1"/>
  <c r="AI1365" i="1" s="1"/>
  <c r="AO1365" i="1" s="1"/>
  <c r="AU1365" i="1" s="1"/>
  <c r="BC1365" i="1" s="1"/>
  <c r="BE1365" i="1" s="1"/>
  <c r="G1364" i="1"/>
  <c r="M1364" i="1" s="1"/>
  <c r="N1387" i="1"/>
  <c r="T1387" i="1" s="1"/>
  <c r="Z1387" i="1" s="1"/>
  <c r="AF1387" i="1" s="1"/>
  <c r="AJ1387" i="1" s="1"/>
  <c r="AP1387" i="1" s="1"/>
  <c r="AV1387" i="1" s="1"/>
  <c r="BF1387" i="1" s="1"/>
  <c r="BH1387" i="1" s="1"/>
  <c r="H1386" i="1"/>
  <c r="H1385" i="1" s="1"/>
  <c r="H1384" i="1" s="1"/>
  <c r="AD1394" i="1"/>
  <c r="AH1394" i="1" s="1"/>
  <c r="AN1394" i="1" s="1"/>
  <c r="AT1394" i="1" s="1"/>
  <c r="AZ1394" i="1" s="1"/>
  <c r="L1397" i="1"/>
  <c r="R1397" i="1" s="1"/>
  <c r="X1397" i="1" s="1"/>
  <c r="AD1397" i="1" s="1"/>
  <c r="AH1397" i="1" s="1"/>
  <c r="AN1397" i="1" s="1"/>
  <c r="AT1397" i="1" s="1"/>
  <c r="AZ1397" i="1" s="1"/>
  <c r="BB1397" i="1" s="1"/>
  <c r="N1402" i="1"/>
  <c r="T1402" i="1" s="1"/>
  <c r="Z1402" i="1" s="1"/>
  <c r="AF1402" i="1" s="1"/>
  <c r="AJ1402" i="1" s="1"/>
  <c r="AP1402" i="1" s="1"/>
  <c r="AV1402" i="1" s="1"/>
  <c r="BF1402" i="1" s="1"/>
  <c r="BH1402" i="1" s="1"/>
  <c r="W1409" i="1"/>
  <c r="W1399" i="1" s="1"/>
  <c r="N1417" i="1"/>
  <c r="T1417" i="1" s="1"/>
  <c r="Z1417" i="1" s="1"/>
  <c r="AF1417" i="1" s="1"/>
  <c r="AJ1417" i="1" s="1"/>
  <c r="AP1417" i="1" s="1"/>
  <c r="AV1417" i="1" s="1"/>
  <c r="BF1417" i="1" s="1"/>
  <c r="BH1417" i="1" s="1"/>
  <c r="H1416" i="1"/>
  <c r="H1409" i="1" s="1"/>
  <c r="L1427" i="1"/>
  <c r="R1427" i="1" s="1"/>
  <c r="X1427" i="1" s="1"/>
  <c r="AD1427" i="1" s="1"/>
  <c r="AH1427" i="1" s="1"/>
  <c r="AN1427" i="1" s="1"/>
  <c r="AT1427" i="1" s="1"/>
  <c r="AZ1427" i="1" s="1"/>
  <c r="BB1427" i="1" s="1"/>
  <c r="AK1425" i="1"/>
  <c r="AC1434" i="1"/>
  <c r="L1441" i="1"/>
  <c r="R1441" i="1" s="1"/>
  <c r="X1441" i="1" s="1"/>
  <c r="AD1441" i="1" s="1"/>
  <c r="AH1441" i="1" s="1"/>
  <c r="AN1441" i="1" s="1"/>
  <c r="AT1441" i="1" s="1"/>
  <c r="AZ1441" i="1" s="1"/>
  <c r="BB1441" i="1" s="1"/>
  <c r="Q1488" i="1"/>
  <c r="AY1488" i="1"/>
  <c r="M1506" i="1"/>
  <c r="S1506" i="1" s="1"/>
  <c r="Y1506" i="1" s="1"/>
  <c r="AE1506" i="1" s="1"/>
  <c r="AI1506" i="1" s="1"/>
  <c r="AO1506" i="1" s="1"/>
  <c r="AU1506" i="1" s="1"/>
  <c r="BC1506" i="1" s="1"/>
  <c r="BE1506" i="1" s="1"/>
  <c r="L1549" i="1"/>
  <c r="R1549" i="1" s="1"/>
  <c r="X1549" i="1" s="1"/>
  <c r="AD1549" i="1" s="1"/>
  <c r="AH1549" i="1" s="1"/>
  <c r="AN1549" i="1" s="1"/>
  <c r="AT1549" i="1" s="1"/>
  <c r="AZ1549" i="1" s="1"/>
  <c r="BB1549" i="1" s="1"/>
  <c r="F1548" i="1"/>
  <c r="L1548" i="1" s="1"/>
  <c r="R1548" i="1" s="1"/>
  <c r="X1548" i="1" s="1"/>
  <c r="AD1548" i="1" s="1"/>
  <c r="AH1548" i="1" s="1"/>
  <c r="AN1548" i="1" s="1"/>
  <c r="AT1548" i="1" s="1"/>
  <c r="AZ1548" i="1" s="1"/>
  <c r="BB1548" i="1" s="1"/>
  <c r="N1558" i="1"/>
  <c r="T1558" i="1" s="1"/>
  <c r="Z1558" i="1" s="1"/>
  <c r="AF1558" i="1" s="1"/>
  <c r="AJ1558" i="1" s="1"/>
  <c r="AP1558" i="1" s="1"/>
  <c r="AV1558" i="1" s="1"/>
  <c r="BF1558" i="1" s="1"/>
  <c r="BH1558" i="1" s="1"/>
  <c r="R1085" i="1"/>
  <c r="X1085" i="1" s="1"/>
  <c r="AD1085" i="1" s="1"/>
  <c r="AH1085" i="1" s="1"/>
  <c r="AN1085" i="1" s="1"/>
  <c r="AT1085" i="1" s="1"/>
  <c r="AZ1085" i="1" s="1"/>
  <c r="BB1085" i="1" s="1"/>
  <c r="S1089" i="1"/>
  <c r="Y1089" i="1" s="1"/>
  <c r="AE1089" i="1" s="1"/>
  <c r="AI1089" i="1" s="1"/>
  <c r="AO1089" i="1" s="1"/>
  <c r="AU1089" i="1" s="1"/>
  <c r="BC1089" i="1" s="1"/>
  <c r="N1095" i="1"/>
  <c r="T1095" i="1" s="1"/>
  <c r="Z1095" i="1" s="1"/>
  <c r="AF1095" i="1" s="1"/>
  <c r="AJ1095" i="1" s="1"/>
  <c r="AP1095" i="1" s="1"/>
  <c r="AV1095" i="1" s="1"/>
  <c r="BF1095" i="1" s="1"/>
  <c r="BH1095" i="1" s="1"/>
  <c r="N1098" i="1"/>
  <c r="T1098" i="1" s="1"/>
  <c r="Z1098" i="1" s="1"/>
  <c r="AF1098" i="1" s="1"/>
  <c r="AJ1098" i="1" s="1"/>
  <c r="AP1098" i="1" s="1"/>
  <c r="AV1098" i="1" s="1"/>
  <c r="BF1098" i="1" s="1"/>
  <c r="BH1098" i="1" s="1"/>
  <c r="N1109" i="1"/>
  <c r="T1109" i="1" s="1"/>
  <c r="Z1109" i="1" s="1"/>
  <c r="AF1109" i="1" s="1"/>
  <c r="AJ1109" i="1" s="1"/>
  <c r="AP1109" i="1" s="1"/>
  <c r="AV1109" i="1" s="1"/>
  <c r="BF1109" i="1" s="1"/>
  <c r="BH1109" i="1" s="1"/>
  <c r="S1111" i="1"/>
  <c r="Y1111" i="1" s="1"/>
  <c r="AE1111" i="1" s="1"/>
  <c r="AI1111" i="1" s="1"/>
  <c r="AO1111" i="1" s="1"/>
  <c r="AU1111" i="1" s="1"/>
  <c r="BC1111" i="1" s="1"/>
  <c r="BE1111" i="1" s="1"/>
  <c r="AB1122" i="1"/>
  <c r="AY1122" i="1"/>
  <c r="AY1121" i="1" s="1"/>
  <c r="U1122" i="1"/>
  <c r="U1121" i="1" s="1"/>
  <c r="AL1122" i="1"/>
  <c r="AL1121" i="1" s="1"/>
  <c r="AS1122" i="1"/>
  <c r="AS1121" i="1" s="1"/>
  <c r="X1129" i="1"/>
  <c r="AD1129" i="1" s="1"/>
  <c r="AH1129" i="1" s="1"/>
  <c r="AN1129" i="1" s="1"/>
  <c r="AT1129" i="1" s="1"/>
  <c r="AZ1129" i="1" s="1"/>
  <c r="BB1129" i="1" s="1"/>
  <c r="BF1141" i="1"/>
  <c r="L1146" i="1"/>
  <c r="R1146" i="1" s="1"/>
  <c r="X1146" i="1" s="1"/>
  <c r="AD1146" i="1" s="1"/>
  <c r="AH1146" i="1" s="1"/>
  <c r="AN1146" i="1" s="1"/>
  <c r="AT1146" i="1" s="1"/>
  <c r="AZ1146" i="1" s="1"/>
  <c r="BB1146" i="1" s="1"/>
  <c r="AG1144" i="1"/>
  <c r="AR1144" i="1"/>
  <c r="AO1176" i="1"/>
  <c r="AU1176" i="1" s="1"/>
  <c r="BC1176" i="1" s="1"/>
  <c r="BE1176" i="1" s="1"/>
  <c r="AU1178" i="1"/>
  <c r="BC1178" i="1" s="1"/>
  <c r="BE1178" i="1" s="1"/>
  <c r="J1205" i="1"/>
  <c r="M1224" i="1"/>
  <c r="S1224" i="1" s="1"/>
  <c r="Y1224" i="1" s="1"/>
  <c r="AE1224" i="1" s="1"/>
  <c r="AI1224" i="1" s="1"/>
  <c r="AO1224" i="1" s="1"/>
  <c r="AU1224" i="1" s="1"/>
  <c r="BC1224" i="1" s="1"/>
  <c r="BE1224" i="1" s="1"/>
  <c r="AG1223" i="1"/>
  <c r="AX1223" i="1"/>
  <c r="U1230" i="1"/>
  <c r="AL1230" i="1"/>
  <c r="AS1230" i="1"/>
  <c r="AU1243" i="1"/>
  <c r="BC1243" i="1" s="1"/>
  <c r="BE1243" i="1" s="1"/>
  <c r="Z1246" i="1"/>
  <c r="AF1246" i="1" s="1"/>
  <c r="AJ1246" i="1" s="1"/>
  <c r="AP1246" i="1" s="1"/>
  <c r="AV1246" i="1" s="1"/>
  <c r="BF1246" i="1" s="1"/>
  <c r="BH1246" i="1" s="1"/>
  <c r="P1248" i="1"/>
  <c r="P1222" i="1" s="1"/>
  <c r="AA1256" i="1"/>
  <c r="AX1260" i="1"/>
  <c r="AX1256" i="1" s="1"/>
  <c r="AM1265" i="1"/>
  <c r="BI1265" i="1"/>
  <c r="U1278" i="1"/>
  <c r="L1282" i="1"/>
  <c r="R1282" i="1" s="1"/>
  <c r="X1282" i="1" s="1"/>
  <c r="AD1282" i="1" s="1"/>
  <c r="AH1282" i="1" s="1"/>
  <c r="AN1282" i="1" s="1"/>
  <c r="AT1282" i="1" s="1"/>
  <c r="AZ1282" i="1" s="1"/>
  <c r="BB1282" i="1" s="1"/>
  <c r="L1288" i="1"/>
  <c r="R1288" i="1" s="1"/>
  <c r="X1288" i="1" s="1"/>
  <c r="AD1288" i="1" s="1"/>
  <c r="AH1288" i="1" s="1"/>
  <c r="AN1288" i="1" s="1"/>
  <c r="AT1288" i="1" s="1"/>
  <c r="AZ1288" i="1" s="1"/>
  <c r="BB1288" i="1" s="1"/>
  <c r="Z1291" i="1"/>
  <c r="AF1291" i="1" s="1"/>
  <c r="AJ1291" i="1" s="1"/>
  <c r="AP1291" i="1" s="1"/>
  <c r="AV1291" i="1" s="1"/>
  <c r="BF1291" i="1" s="1"/>
  <c r="BH1291" i="1" s="1"/>
  <c r="N1306" i="1"/>
  <c r="T1306" i="1" s="1"/>
  <c r="Z1306" i="1" s="1"/>
  <c r="AF1306" i="1" s="1"/>
  <c r="AJ1306" i="1" s="1"/>
  <c r="AP1306" i="1" s="1"/>
  <c r="AV1306" i="1" s="1"/>
  <c r="BF1306" i="1" s="1"/>
  <c r="BH1306" i="1" s="1"/>
  <c r="BI1301" i="1"/>
  <c r="BI1300" i="1" s="1"/>
  <c r="M1316" i="1"/>
  <c r="S1316" i="1" s="1"/>
  <c r="Y1316" i="1" s="1"/>
  <c r="AE1316" i="1" s="1"/>
  <c r="AI1316" i="1" s="1"/>
  <c r="AO1316" i="1" s="1"/>
  <c r="AU1316" i="1" s="1"/>
  <c r="BC1316" i="1" s="1"/>
  <c r="BE1316" i="1" s="1"/>
  <c r="O1315" i="1"/>
  <c r="O1314" i="1" s="1"/>
  <c r="V1315" i="1"/>
  <c r="V1314" i="1" s="1"/>
  <c r="AM1315" i="1"/>
  <c r="AM1314" i="1" s="1"/>
  <c r="X1318" i="1"/>
  <c r="AD1318" i="1" s="1"/>
  <c r="AH1318" i="1" s="1"/>
  <c r="AN1318" i="1" s="1"/>
  <c r="AT1318" i="1" s="1"/>
  <c r="AZ1318" i="1" s="1"/>
  <c r="BB1318" i="1" s="1"/>
  <c r="M1318" i="1"/>
  <c r="S1318" i="1" s="1"/>
  <c r="Y1318" i="1" s="1"/>
  <c r="AE1318" i="1" s="1"/>
  <c r="AI1318" i="1" s="1"/>
  <c r="AO1318" i="1" s="1"/>
  <c r="AU1318" i="1" s="1"/>
  <c r="BC1318" i="1" s="1"/>
  <c r="BE1318" i="1" s="1"/>
  <c r="AB1315" i="1"/>
  <c r="AB1314" i="1" s="1"/>
  <c r="O1326" i="1"/>
  <c r="O1325" i="1" s="1"/>
  <c r="V1326" i="1"/>
  <c r="V1325" i="1" s="1"/>
  <c r="AM1326" i="1"/>
  <c r="AM1325" i="1" s="1"/>
  <c r="M1341" i="1"/>
  <c r="S1341" i="1" s="1"/>
  <c r="Y1341" i="1" s="1"/>
  <c r="AE1341" i="1" s="1"/>
  <c r="AI1341" i="1" s="1"/>
  <c r="AO1341" i="1" s="1"/>
  <c r="AU1341" i="1" s="1"/>
  <c r="BC1341" i="1" s="1"/>
  <c r="BE1341" i="1" s="1"/>
  <c r="L1343" i="1"/>
  <c r="R1343" i="1" s="1"/>
  <c r="X1343" i="1" s="1"/>
  <c r="AD1343" i="1" s="1"/>
  <c r="AH1343" i="1" s="1"/>
  <c r="AN1343" i="1" s="1"/>
  <c r="AT1343" i="1" s="1"/>
  <c r="AZ1343" i="1" s="1"/>
  <c r="BB1343" i="1" s="1"/>
  <c r="M1356" i="1"/>
  <c r="S1356" i="1" s="1"/>
  <c r="Y1356" i="1" s="1"/>
  <c r="AE1356" i="1" s="1"/>
  <c r="AI1356" i="1" s="1"/>
  <c r="AO1356" i="1" s="1"/>
  <c r="AU1356" i="1" s="1"/>
  <c r="BC1356" i="1" s="1"/>
  <c r="BE1356" i="1" s="1"/>
  <c r="Z1362" i="1"/>
  <c r="AF1362" i="1" s="1"/>
  <c r="AJ1362" i="1" s="1"/>
  <c r="AP1362" i="1" s="1"/>
  <c r="AV1362" i="1" s="1"/>
  <c r="BF1362" i="1" s="1"/>
  <c r="BH1362" i="1" s="1"/>
  <c r="N1376" i="1"/>
  <c r="T1376" i="1" s="1"/>
  <c r="Z1376" i="1" s="1"/>
  <c r="AF1376" i="1" s="1"/>
  <c r="AJ1376" i="1" s="1"/>
  <c r="AP1376" i="1" s="1"/>
  <c r="AV1376" i="1" s="1"/>
  <c r="BF1376" i="1" s="1"/>
  <c r="BH1376" i="1" s="1"/>
  <c r="Y1392" i="1"/>
  <c r="AE1392" i="1" s="1"/>
  <c r="AI1392" i="1" s="1"/>
  <c r="AO1392" i="1" s="1"/>
  <c r="AU1392" i="1" s="1"/>
  <c r="BC1392" i="1" s="1"/>
  <c r="AG1390" i="1"/>
  <c r="AG1389" i="1" s="1"/>
  <c r="AE1394" i="1"/>
  <c r="AI1394" i="1" s="1"/>
  <c r="AO1394" i="1" s="1"/>
  <c r="AU1394" i="1" s="1"/>
  <c r="BC1394" i="1" s="1"/>
  <c r="M1414" i="1"/>
  <c r="S1414" i="1" s="1"/>
  <c r="Y1414" i="1" s="1"/>
  <c r="AE1414" i="1" s="1"/>
  <c r="AI1414" i="1" s="1"/>
  <c r="AO1414" i="1" s="1"/>
  <c r="AU1414" i="1" s="1"/>
  <c r="BC1414" i="1" s="1"/>
  <c r="BE1414" i="1" s="1"/>
  <c r="J1413" i="1"/>
  <c r="M1413" i="1" s="1"/>
  <c r="S1413" i="1" s="1"/>
  <c r="Y1413" i="1" s="1"/>
  <c r="AE1413" i="1" s="1"/>
  <c r="AI1413" i="1" s="1"/>
  <c r="AO1413" i="1" s="1"/>
  <c r="AU1413" i="1" s="1"/>
  <c r="BC1413" i="1" s="1"/>
  <c r="BE1413" i="1" s="1"/>
  <c r="AG1434" i="1"/>
  <c r="P1465" i="1"/>
  <c r="P1464" i="1" s="1"/>
  <c r="W1465" i="1"/>
  <c r="W1464" i="1" s="1"/>
  <c r="AG1465" i="1"/>
  <c r="AG1464" i="1" s="1"/>
  <c r="AQ1465" i="1"/>
  <c r="AQ1464" i="1" s="1"/>
  <c r="AX1465" i="1"/>
  <c r="AX1464" i="1" s="1"/>
  <c r="AB1480" i="1"/>
  <c r="N1356" i="1"/>
  <c r="T1356" i="1" s="1"/>
  <c r="Z1356" i="1" s="1"/>
  <c r="AF1356" i="1" s="1"/>
  <c r="AJ1356" i="1" s="1"/>
  <c r="AP1356" i="1" s="1"/>
  <c r="AV1356" i="1" s="1"/>
  <c r="BF1356" i="1" s="1"/>
  <c r="BH1356" i="1" s="1"/>
  <c r="M1359" i="1"/>
  <c r="S1359" i="1" s="1"/>
  <c r="Y1359" i="1" s="1"/>
  <c r="AE1359" i="1" s="1"/>
  <c r="AI1359" i="1" s="1"/>
  <c r="AO1359" i="1" s="1"/>
  <c r="AU1359" i="1" s="1"/>
  <c r="BC1359" i="1" s="1"/>
  <c r="BE1359" i="1" s="1"/>
  <c r="N1365" i="1"/>
  <c r="T1365" i="1" s="1"/>
  <c r="Z1365" i="1" s="1"/>
  <c r="AF1365" i="1" s="1"/>
  <c r="AJ1365" i="1" s="1"/>
  <c r="AP1365" i="1" s="1"/>
  <c r="AV1365" i="1" s="1"/>
  <c r="BF1365" i="1" s="1"/>
  <c r="BH1365" i="1" s="1"/>
  <c r="AB1364" i="1"/>
  <c r="N1374" i="1"/>
  <c r="T1374" i="1" s="1"/>
  <c r="Z1374" i="1" s="1"/>
  <c r="AF1374" i="1" s="1"/>
  <c r="AJ1374" i="1" s="1"/>
  <c r="AP1374" i="1" s="1"/>
  <c r="AV1374" i="1" s="1"/>
  <c r="BF1374" i="1" s="1"/>
  <c r="BH1374" i="1" s="1"/>
  <c r="U1373" i="1"/>
  <c r="U1372" i="1" s="1"/>
  <c r="AS1373" i="1"/>
  <c r="L1379" i="1"/>
  <c r="R1379" i="1" s="1"/>
  <c r="X1379" i="1" s="1"/>
  <c r="AD1379" i="1" s="1"/>
  <c r="AH1379" i="1" s="1"/>
  <c r="AN1379" i="1" s="1"/>
  <c r="AT1379" i="1" s="1"/>
  <c r="AZ1379" i="1" s="1"/>
  <c r="BB1379" i="1" s="1"/>
  <c r="AA1378" i="1"/>
  <c r="AA1372" i="1" s="1"/>
  <c r="AY1378" i="1"/>
  <c r="N1381" i="1"/>
  <c r="T1381" i="1" s="1"/>
  <c r="Z1381" i="1" s="1"/>
  <c r="AF1381" i="1" s="1"/>
  <c r="AJ1381" i="1" s="1"/>
  <c r="AP1381" i="1" s="1"/>
  <c r="AV1381" i="1" s="1"/>
  <c r="BF1381" i="1" s="1"/>
  <c r="BH1381" i="1" s="1"/>
  <c r="L1387" i="1"/>
  <c r="R1387" i="1" s="1"/>
  <c r="X1387" i="1" s="1"/>
  <c r="AD1387" i="1" s="1"/>
  <c r="AH1387" i="1" s="1"/>
  <c r="AN1387" i="1" s="1"/>
  <c r="AT1387" i="1" s="1"/>
  <c r="AZ1387" i="1" s="1"/>
  <c r="BB1387" i="1" s="1"/>
  <c r="AK1391" i="1"/>
  <c r="AK1390" i="1" s="1"/>
  <c r="AK1389" i="1" s="1"/>
  <c r="AR1391" i="1"/>
  <c r="AR1390" i="1" s="1"/>
  <c r="AR1389" i="1" s="1"/>
  <c r="AM1391" i="1"/>
  <c r="AM1390" i="1" s="1"/>
  <c r="AM1389" i="1" s="1"/>
  <c r="N1411" i="1"/>
  <c r="T1411" i="1" s="1"/>
  <c r="Z1411" i="1" s="1"/>
  <c r="AF1411" i="1" s="1"/>
  <c r="AJ1411" i="1" s="1"/>
  <c r="AP1411" i="1" s="1"/>
  <c r="AV1411" i="1" s="1"/>
  <c r="BF1411" i="1" s="1"/>
  <c r="BH1411" i="1" s="1"/>
  <c r="N1422" i="1"/>
  <c r="T1422" i="1" s="1"/>
  <c r="Z1422" i="1" s="1"/>
  <c r="AF1422" i="1" s="1"/>
  <c r="AJ1422" i="1" s="1"/>
  <c r="AP1422" i="1" s="1"/>
  <c r="AV1422" i="1" s="1"/>
  <c r="BF1422" i="1" s="1"/>
  <c r="BH1422" i="1" s="1"/>
  <c r="F1438" i="1"/>
  <c r="L1438" i="1" s="1"/>
  <c r="R1438" i="1" s="1"/>
  <c r="X1438" i="1" s="1"/>
  <c r="AD1438" i="1" s="1"/>
  <c r="AH1438" i="1" s="1"/>
  <c r="AN1438" i="1" s="1"/>
  <c r="AT1438" i="1" s="1"/>
  <c r="AZ1438" i="1" s="1"/>
  <c r="BB1438" i="1" s="1"/>
  <c r="L1439" i="1"/>
  <c r="R1439" i="1" s="1"/>
  <c r="X1439" i="1" s="1"/>
  <c r="AD1439" i="1" s="1"/>
  <c r="AH1439" i="1" s="1"/>
  <c r="AN1439" i="1" s="1"/>
  <c r="AT1439" i="1" s="1"/>
  <c r="AZ1439" i="1" s="1"/>
  <c r="BB1439" i="1" s="1"/>
  <c r="L1442" i="1"/>
  <c r="R1442" i="1" s="1"/>
  <c r="X1442" i="1" s="1"/>
  <c r="AD1442" i="1" s="1"/>
  <c r="AH1442" i="1" s="1"/>
  <c r="AN1442" i="1" s="1"/>
  <c r="AT1442" i="1" s="1"/>
  <c r="AZ1442" i="1" s="1"/>
  <c r="BB1442" i="1" s="1"/>
  <c r="H1445" i="1"/>
  <c r="N1446" i="1"/>
  <c r="T1446" i="1" s="1"/>
  <c r="Z1446" i="1" s="1"/>
  <c r="AF1446" i="1" s="1"/>
  <c r="AJ1446" i="1" s="1"/>
  <c r="AP1446" i="1" s="1"/>
  <c r="AV1446" i="1" s="1"/>
  <c r="BF1446" i="1" s="1"/>
  <c r="BH1446" i="1" s="1"/>
  <c r="AS1450" i="1"/>
  <c r="F1459" i="1"/>
  <c r="F1458" i="1" s="1"/>
  <c r="L1460" i="1"/>
  <c r="R1460" i="1" s="1"/>
  <c r="X1460" i="1" s="1"/>
  <c r="AD1460" i="1" s="1"/>
  <c r="AH1460" i="1" s="1"/>
  <c r="AN1460" i="1" s="1"/>
  <c r="AT1460" i="1" s="1"/>
  <c r="AZ1460" i="1" s="1"/>
  <c r="BB1460" i="1" s="1"/>
  <c r="M1462" i="1"/>
  <c r="S1462" i="1" s="1"/>
  <c r="Y1462" i="1" s="1"/>
  <c r="AE1462" i="1" s="1"/>
  <c r="AI1462" i="1" s="1"/>
  <c r="AO1462" i="1" s="1"/>
  <c r="AU1462" i="1" s="1"/>
  <c r="BC1462" i="1" s="1"/>
  <c r="BE1462" i="1" s="1"/>
  <c r="F1465" i="1"/>
  <c r="L1466" i="1"/>
  <c r="R1466" i="1" s="1"/>
  <c r="X1466" i="1" s="1"/>
  <c r="AD1466" i="1" s="1"/>
  <c r="AH1466" i="1" s="1"/>
  <c r="AN1466" i="1" s="1"/>
  <c r="AT1466" i="1" s="1"/>
  <c r="AZ1466" i="1" s="1"/>
  <c r="BB1466" i="1" s="1"/>
  <c r="Q1465" i="1"/>
  <c r="Q1464" i="1" s="1"/>
  <c r="AA1465" i="1"/>
  <c r="AA1464" i="1" s="1"/>
  <c r="AK1465" i="1"/>
  <c r="AK1464" i="1" s="1"/>
  <c r="AR1465" i="1"/>
  <c r="AR1464" i="1" s="1"/>
  <c r="AY1465" i="1"/>
  <c r="AY1464" i="1" s="1"/>
  <c r="M1468" i="1"/>
  <c r="S1468" i="1" s="1"/>
  <c r="Y1468" i="1" s="1"/>
  <c r="AE1468" i="1" s="1"/>
  <c r="AI1468" i="1" s="1"/>
  <c r="AO1468" i="1" s="1"/>
  <c r="AU1468" i="1" s="1"/>
  <c r="BC1468" i="1" s="1"/>
  <c r="BE1468" i="1" s="1"/>
  <c r="N1470" i="1"/>
  <c r="T1470" i="1" s="1"/>
  <c r="Z1470" i="1" s="1"/>
  <c r="AF1470" i="1" s="1"/>
  <c r="AJ1470" i="1" s="1"/>
  <c r="AP1470" i="1" s="1"/>
  <c r="AV1470" i="1" s="1"/>
  <c r="BF1470" i="1" s="1"/>
  <c r="BH1470" i="1" s="1"/>
  <c r="M1476" i="1"/>
  <c r="S1476" i="1" s="1"/>
  <c r="Y1476" i="1" s="1"/>
  <c r="AE1476" i="1" s="1"/>
  <c r="AI1476" i="1" s="1"/>
  <c r="AO1476" i="1" s="1"/>
  <c r="AU1476" i="1" s="1"/>
  <c r="BC1476" i="1" s="1"/>
  <c r="BE1476" i="1" s="1"/>
  <c r="N1489" i="1"/>
  <c r="T1489" i="1" s="1"/>
  <c r="Z1489" i="1" s="1"/>
  <c r="AF1489" i="1" s="1"/>
  <c r="AJ1489" i="1" s="1"/>
  <c r="AP1489" i="1" s="1"/>
  <c r="AV1489" i="1" s="1"/>
  <c r="BF1489" i="1" s="1"/>
  <c r="BH1489" i="1" s="1"/>
  <c r="N1490" i="1"/>
  <c r="T1490" i="1" s="1"/>
  <c r="Z1490" i="1" s="1"/>
  <c r="AF1490" i="1" s="1"/>
  <c r="AJ1490" i="1" s="1"/>
  <c r="AP1490" i="1" s="1"/>
  <c r="AV1490" i="1" s="1"/>
  <c r="BF1490" i="1" s="1"/>
  <c r="BH1490" i="1" s="1"/>
  <c r="U1488" i="1"/>
  <c r="AL1488" i="1"/>
  <c r="AS1488" i="1"/>
  <c r="BI1488" i="1"/>
  <c r="AP1564" i="1"/>
  <c r="AV1564" i="1" s="1"/>
  <c r="BF1564" i="1" s="1"/>
  <c r="BH1564" i="1" s="1"/>
  <c r="AM1563" i="1"/>
  <c r="AP1563" i="1" s="1"/>
  <c r="AV1563" i="1" s="1"/>
  <c r="BF1563" i="1" s="1"/>
  <c r="BH1563" i="1" s="1"/>
  <c r="N1596" i="1"/>
  <c r="T1596" i="1" s="1"/>
  <c r="Z1596" i="1" s="1"/>
  <c r="AF1596" i="1" s="1"/>
  <c r="AJ1596" i="1" s="1"/>
  <c r="AP1596" i="1" s="1"/>
  <c r="AV1596" i="1" s="1"/>
  <c r="BF1596" i="1" s="1"/>
  <c r="BH1596" i="1" s="1"/>
  <c r="L1603" i="1"/>
  <c r="R1603" i="1" s="1"/>
  <c r="X1603" i="1" s="1"/>
  <c r="AD1603" i="1" s="1"/>
  <c r="AH1603" i="1" s="1"/>
  <c r="AN1603" i="1" s="1"/>
  <c r="AT1603" i="1" s="1"/>
  <c r="AZ1603" i="1" s="1"/>
  <c r="BB1603" i="1" s="1"/>
  <c r="F1602" i="1"/>
  <c r="L1602" i="1" s="1"/>
  <c r="R1602" i="1" s="1"/>
  <c r="X1602" i="1" s="1"/>
  <c r="AD1602" i="1" s="1"/>
  <c r="AH1602" i="1" s="1"/>
  <c r="AN1602" i="1" s="1"/>
  <c r="AT1602" i="1" s="1"/>
  <c r="AZ1602" i="1" s="1"/>
  <c r="BB1602" i="1" s="1"/>
  <c r="AC1373" i="1"/>
  <c r="AW1373" i="1"/>
  <c r="M1379" i="1"/>
  <c r="S1379" i="1" s="1"/>
  <c r="Y1379" i="1" s="1"/>
  <c r="AE1379" i="1" s="1"/>
  <c r="AI1379" i="1" s="1"/>
  <c r="AO1379" i="1" s="1"/>
  <c r="AU1379" i="1" s="1"/>
  <c r="BC1379" i="1" s="1"/>
  <c r="BE1379" i="1" s="1"/>
  <c r="K1378" i="1"/>
  <c r="U1391" i="1"/>
  <c r="U1390" i="1" s="1"/>
  <c r="U1389" i="1" s="1"/>
  <c r="AB1391" i="1"/>
  <c r="AB1390" i="1" s="1"/>
  <c r="AB1389" i="1" s="1"/>
  <c r="AS1391" i="1"/>
  <c r="AS1390" i="1" s="1"/>
  <c r="AS1389" i="1" s="1"/>
  <c r="W1391" i="1"/>
  <c r="W1390" i="1" s="1"/>
  <c r="W1389" i="1" s="1"/>
  <c r="AQ1391" i="1"/>
  <c r="AQ1390" i="1" s="1"/>
  <c r="AQ1389" i="1" s="1"/>
  <c r="Z1404" i="1"/>
  <c r="AF1404" i="1" s="1"/>
  <c r="AJ1404" i="1" s="1"/>
  <c r="AP1404" i="1" s="1"/>
  <c r="AV1404" i="1" s="1"/>
  <c r="BF1404" i="1" s="1"/>
  <c r="BH1404" i="1" s="1"/>
  <c r="L1411" i="1"/>
  <c r="R1411" i="1" s="1"/>
  <c r="X1411" i="1" s="1"/>
  <c r="AD1411" i="1" s="1"/>
  <c r="AH1411" i="1" s="1"/>
  <c r="AN1411" i="1" s="1"/>
  <c r="AT1411" i="1" s="1"/>
  <c r="AZ1411" i="1" s="1"/>
  <c r="BB1411" i="1" s="1"/>
  <c r="N1413" i="1"/>
  <c r="T1413" i="1" s="1"/>
  <c r="Z1413" i="1" s="1"/>
  <c r="AF1413" i="1" s="1"/>
  <c r="AJ1413" i="1" s="1"/>
  <c r="AP1413" i="1" s="1"/>
  <c r="AV1413" i="1" s="1"/>
  <c r="BF1413" i="1" s="1"/>
  <c r="BH1413" i="1" s="1"/>
  <c r="AW1434" i="1"/>
  <c r="U1434" i="1"/>
  <c r="S1439" i="1"/>
  <c r="Y1439" i="1" s="1"/>
  <c r="AE1439" i="1" s="1"/>
  <c r="AI1439" i="1" s="1"/>
  <c r="AO1439" i="1" s="1"/>
  <c r="AU1439" i="1" s="1"/>
  <c r="BC1439" i="1" s="1"/>
  <c r="BE1439" i="1" s="1"/>
  <c r="Z1462" i="1"/>
  <c r="AF1462" i="1" s="1"/>
  <c r="AJ1462" i="1" s="1"/>
  <c r="AP1462" i="1" s="1"/>
  <c r="AV1462" i="1" s="1"/>
  <c r="BF1462" i="1" s="1"/>
  <c r="BH1462" i="1" s="1"/>
  <c r="K1465" i="1"/>
  <c r="K1464" i="1" s="1"/>
  <c r="AW1473" i="1"/>
  <c r="L1486" i="1"/>
  <c r="R1486" i="1" s="1"/>
  <c r="X1486" i="1" s="1"/>
  <c r="AD1486" i="1" s="1"/>
  <c r="AH1486" i="1" s="1"/>
  <c r="AN1486" i="1" s="1"/>
  <c r="AT1486" i="1" s="1"/>
  <c r="AZ1486" i="1" s="1"/>
  <c r="BB1486" i="1" s="1"/>
  <c r="F1485" i="1"/>
  <c r="L1485" i="1" s="1"/>
  <c r="R1485" i="1" s="1"/>
  <c r="X1485" i="1" s="1"/>
  <c r="AD1485" i="1" s="1"/>
  <c r="AH1485" i="1" s="1"/>
  <c r="AN1485" i="1" s="1"/>
  <c r="AT1485" i="1" s="1"/>
  <c r="AZ1485" i="1" s="1"/>
  <c r="BB1485" i="1" s="1"/>
  <c r="AB1488" i="1"/>
  <c r="R1520" i="1"/>
  <c r="X1520" i="1" s="1"/>
  <c r="AD1520" i="1" s="1"/>
  <c r="AH1520" i="1" s="1"/>
  <c r="AN1520" i="1" s="1"/>
  <c r="AT1520" i="1" s="1"/>
  <c r="AZ1520" i="1" s="1"/>
  <c r="BB1520" i="1" s="1"/>
  <c r="Y1532" i="1"/>
  <c r="AE1532" i="1" s="1"/>
  <c r="AI1532" i="1" s="1"/>
  <c r="AO1532" i="1" s="1"/>
  <c r="AU1532" i="1" s="1"/>
  <c r="BC1532" i="1" s="1"/>
  <c r="BE1532" i="1" s="1"/>
  <c r="I1539" i="1"/>
  <c r="L1539" i="1" s="1"/>
  <c r="R1539" i="1" s="1"/>
  <c r="X1539" i="1" s="1"/>
  <c r="AD1539" i="1" s="1"/>
  <c r="AH1539" i="1" s="1"/>
  <c r="AN1539" i="1" s="1"/>
  <c r="AT1539" i="1" s="1"/>
  <c r="AZ1539" i="1" s="1"/>
  <c r="BB1539" i="1" s="1"/>
  <c r="L1540" i="1"/>
  <c r="R1540" i="1" s="1"/>
  <c r="X1540" i="1" s="1"/>
  <c r="AD1540" i="1" s="1"/>
  <c r="AH1540" i="1" s="1"/>
  <c r="AN1540" i="1" s="1"/>
  <c r="AT1540" i="1" s="1"/>
  <c r="AZ1540" i="1" s="1"/>
  <c r="BB1540" i="1" s="1"/>
  <c r="N1587" i="1"/>
  <c r="T1587" i="1" s="1"/>
  <c r="Z1587" i="1" s="1"/>
  <c r="AF1587" i="1" s="1"/>
  <c r="AJ1587" i="1" s="1"/>
  <c r="AP1587" i="1" s="1"/>
  <c r="AV1587" i="1" s="1"/>
  <c r="BF1587" i="1" s="1"/>
  <c r="BH1587" i="1" s="1"/>
  <c r="K1586" i="1"/>
  <c r="L1417" i="1"/>
  <c r="R1417" i="1" s="1"/>
  <c r="X1417" i="1" s="1"/>
  <c r="AD1417" i="1" s="1"/>
  <c r="AH1417" i="1" s="1"/>
  <c r="AN1417" i="1" s="1"/>
  <c r="AT1417" i="1" s="1"/>
  <c r="AZ1417" i="1" s="1"/>
  <c r="BB1417" i="1" s="1"/>
  <c r="AC1416" i="1"/>
  <c r="AC1409" i="1" s="1"/>
  <c r="AC1399" i="1" s="1"/>
  <c r="AW1416" i="1"/>
  <c r="AW1409" i="1" s="1"/>
  <c r="L1419" i="1"/>
  <c r="R1419" i="1" s="1"/>
  <c r="X1419" i="1" s="1"/>
  <c r="AD1419" i="1" s="1"/>
  <c r="AH1419" i="1" s="1"/>
  <c r="AN1419" i="1" s="1"/>
  <c r="AT1419" i="1" s="1"/>
  <c r="AZ1419" i="1" s="1"/>
  <c r="BB1419" i="1" s="1"/>
  <c r="M1427" i="1"/>
  <c r="S1427" i="1" s="1"/>
  <c r="Y1427" i="1" s="1"/>
  <c r="AE1427" i="1" s="1"/>
  <c r="AI1427" i="1" s="1"/>
  <c r="AO1427" i="1" s="1"/>
  <c r="AU1427" i="1" s="1"/>
  <c r="BC1427" i="1" s="1"/>
  <c r="BE1427" i="1" s="1"/>
  <c r="N1427" i="1"/>
  <c r="T1427" i="1" s="1"/>
  <c r="Z1427" i="1" s="1"/>
  <c r="AF1427" i="1" s="1"/>
  <c r="AJ1427" i="1" s="1"/>
  <c r="AP1427" i="1" s="1"/>
  <c r="AV1427" i="1" s="1"/>
  <c r="BF1427" i="1" s="1"/>
  <c r="BH1427" i="1" s="1"/>
  <c r="BI1426" i="1"/>
  <c r="BI1425" i="1" s="1"/>
  <c r="AX1434" i="1"/>
  <c r="O1434" i="1"/>
  <c r="AM1434" i="1"/>
  <c r="N1439" i="1"/>
  <c r="T1439" i="1" s="1"/>
  <c r="Z1439" i="1" s="1"/>
  <c r="AF1439" i="1" s="1"/>
  <c r="AJ1439" i="1" s="1"/>
  <c r="AP1439" i="1" s="1"/>
  <c r="AV1439" i="1" s="1"/>
  <c r="BF1439" i="1" s="1"/>
  <c r="BH1439" i="1" s="1"/>
  <c r="M1442" i="1"/>
  <c r="S1442" i="1" s="1"/>
  <c r="Y1442" i="1" s="1"/>
  <c r="AE1442" i="1" s="1"/>
  <c r="AI1442" i="1" s="1"/>
  <c r="AO1442" i="1" s="1"/>
  <c r="AU1442" i="1" s="1"/>
  <c r="BC1442" i="1" s="1"/>
  <c r="BE1442" i="1" s="1"/>
  <c r="U1445" i="1"/>
  <c r="AL1445" i="1"/>
  <c r="AS1445" i="1"/>
  <c r="M1451" i="1"/>
  <c r="S1451" i="1" s="1"/>
  <c r="Y1451" i="1" s="1"/>
  <c r="AE1451" i="1" s="1"/>
  <c r="AI1451" i="1" s="1"/>
  <c r="AO1451" i="1" s="1"/>
  <c r="AU1451" i="1" s="1"/>
  <c r="BC1451" i="1" s="1"/>
  <c r="BE1451" i="1" s="1"/>
  <c r="AA1450" i="1"/>
  <c r="AA1444" i="1" s="1"/>
  <c r="AR1450" i="1"/>
  <c r="AY1450" i="1"/>
  <c r="L1453" i="1"/>
  <c r="R1453" i="1" s="1"/>
  <c r="X1453" i="1" s="1"/>
  <c r="AD1453" i="1" s="1"/>
  <c r="AH1453" i="1" s="1"/>
  <c r="AN1453" i="1" s="1"/>
  <c r="AT1453" i="1" s="1"/>
  <c r="AZ1453" i="1" s="1"/>
  <c r="BB1453" i="1" s="1"/>
  <c r="N1460" i="1"/>
  <c r="T1460" i="1" s="1"/>
  <c r="Z1460" i="1" s="1"/>
  <c r="AF1460" i="1" s="1"/>
  <c r="AJ1460" i="1" s="1"/>
  <c r="AP1460" i="1" s="1"/>
  <c r="AV1460" i="1" s="1"/>
  <c r="BF1460" i="1" s="1"/>
  <c r="BH1460" i="1" s="1"/>
  <c r="N1466" i="1"/>
  <c r="T1466" i="1" s="1"/>
  <c r="Z1466" i="1" s="1"/>
  <c r="AF1466" i="1" s="1"/>
  <c r="AJ1466" i="1" s="1"/>
  <c r="AP1466" i="1" s="1"/>
  <c r="AV1466" i="1" s="1"/>
  <c r="BF1466" i="1" s="1"/>
  <c r="BH1466" i="1" s="1"/>
  <c r="AB1465" i="1"/>
  <c r="AB1464" i="1" s="1"/>
  <c r="BI1465" i="1"/>
  <c r="BI1464" i="1" s="1"/>
  <c r="AQ1473" i="1"/>
  <c r="AX1473" i="1"/>
  <c r="AG1473" i="1"/>
  <c r="M1478" i="1"/>
  <c r="S1478" i="1" s="1"/>
  <c r="Y1478" i="1" s="1"/>
  <c r="AE1478" i="1" s="1"/>
  <c r="AI1478" i="1" s="1"/>
  <c r="AO1478" i="1" s="1"/>
  <c r="AU1478" i="1" s="1"/>
  <c r="BC1478" i="1" s="1"/>
  <c r="BE1478" i="1" s="1"/>
  <c r="V1480" i="1"/>
  <c r="AM1480" i="1"/>
  <c r="P1480" i="1"/>
  <c r="M1486" i="1"/>
  <c r="S1486" i="1" s="1"/>
  <c r="Y1486" i="1" s="1"/>
  <c r="AE1486" i="1" s="1"/>
  <c r="AI1486" i="1" s="1"/>
  <c r="AO1486" i="1" s="1"/>
  <c r="AU1486" i="1" s="1"/>
  <c r="BC1486" i="1" s="1"/>
  <c r="BE1486" i="1" s="1"/>
  <c r="AM1488" i="1"/>
  <c r="I1488" i="1"/>
  <c r="AC1488" i="1"/>
  <c r="AW1488" i="1"/>
  <c r="L1493" i="1"/>
  <c r="R1493" i="1" s="1"/>
  <c r="X1493" i="1" s="1"/>
  <c r="AD1493" i="1" s="1"/>
  <c r="AH1493" i="1" s="1"/>
  <c r="AN1493" i="1" s="1"/>
  <c r="AT1493" i="1" s="1"/>
  <c r="AZ1493" i="1" s="1"/>
  <c r="BB1493" i="1" s="1"/>
  <c r="M1493" i="1"/>
  <c r="S1493" i="1" s="1"/>
  <c r="Y1493" i="1" s="1"/>
  <c r="AE1493" i="1" s="1"/>
  <c r="AI1493" i="1" s="1"/>
  <c r="AO1493" i="1" s="1"/>
  <c r="AU1493" i="1" s="1"/>
  <c r="BC1493" i="1" s="1"/>
  <c r="BE1493" i="1" s="1"/>
  <c r="AE1496" i="1"/>
  <c r="AI1496" i="1" s="1"/>
  <c r="AO1496" i="1" s="1"/>
  <c r="AU1496" i="1" s="1"/>
  <c r="BC1496" i="1" s="1"/>
  <c r="BE1496" i="1" s="1"/>
  <c r="Z1499" i="1"/>
  <c r="AF1499" i="1" s="1"/>
  <c r="AJ1499" i="1" s="1"/>
  <c r="AP1499" i="1" s="1"/>
  <c r="AV1499" i="1" s="1"/>
  <c r="BF1499" i="1" s="1"/>
  <c r="BH1499" i="1" s="1"/>
  <c r="AK1498" i="1"/>
  <c r="AR1498" i="1"/>
  <c r="AM1498" i="1"/>
  <c r="L1512" i="1"/>
  <c r="R1512" i="1" s="1"/>
  <c r="X1512" i="1" s="1"/>
  <c r="AD1512" i="1" s="1"/>
  <c r="AH1512" i="1" s="1"/>
  <c r="AN1512" i="1" s="1"/>
  <c r="AT1512" i="1" s="1"/>
  <c r="AZ1512" i="1" s="1"/>
  <c r="BB1512" i="1" s="1"/>
  <c r="L1514" i="1"/>
  <c r="R1514" i="1" s="1"/>
  <c r="X1514" i="1" s="1"/>
  <c r="AD1514" i="1" s="1"/>
  <c r="AH1514" i="1" s="1"/>
  <c r="AN1514" i="1" s="1"/>
  <c r="AT1514" i="1" s="1"/>
  <c r="AZ1514" i="1" s="1"/>
  <c r="BB1514" i="1" s="1"/>
  <c r="M1523" i="1"/>
  <c r="S1523" i="1" s="1"/>
  <c r="Y1523" i="1" s="1"/>
  <c r="AE1523" i="1" s="1"/>
  <c r="AI1523" i="1" s="1"/>
  <c r="AO1523" i="1" s="1"/>
  <c r="AU1523" i="1" s="1"/>
  <c r="BC1523" i="1" s="1"/>
  <c r="BE1523" i="1" s="1"/>
  <c r="L1526" i="1"/>
  <c r="R1526" i="1" s="1"/>
  <c r="X1526" i="1" s="1"/>
  <c r="AD1526" i="1" s="1"/>
  <c r="AH1526" i="1" s="1"/>
  <c r="AN1526" i="1" s="1"/>
  <c r="AT1526" i="1" s="1"/>
  <c r="AZ1526" i="1" s="1"/>
  <c r="BB1526" i="1" s="1"/>
  <c r="AX1529" i="1"/>
  <c r="N1560" i="1"/>
  <c r="T1560" i="1" s="1"/>
  <c r="Z1560" i="1" s="1"/>
  <c r="AF1560" i="1" s="1"/>
  <c r="AJ1560" i="1" s="1"/>
  <c r="AP1560" i="1" s="1"/>
  <c r="AV1560" i="1" s="1"/>
  <c r="BF1560" i="1" s="1"/>
  <c r="BH1560" i="1" s="1"/>
  <c r="N1561" i="1"/>
  <c r="T1561" i="1" s="1"/>
  <c r="Z1561" i="1" s="1"/>
  <c r="AF1561" i="1" s="1"/>
  <c r="AJ1561" i="1" s="1"/>
  <c r="AP1561" i="1" s="1"/>
  <c r="AV1561" i="1" s="1"/>
  <c r="BF1561" i="1" s="1"/>
  <c r="BH1561" i="1" s="1"/>
  <c r="L1570" i="1"/>
  <c r="R1570" i="1" s="1"/>
  <c r="X1570" i="1" s="1"/>
  <c r="AD1570" i="1" s="1"/>
  <c r="AH1570" i="1" s="1"/>
  <c r="AN1570" i="1" s="1"/>
  <c r="AT1570" i="1" s="1"/>
  <c r="AZ1570" i="1" s="1"/>
  <c r="BB1570" i="1" s="1"/>
  <c r="F1569" i="1"/>
  <c r="L1569" i="1" s="1"/>
  <c r="R1569" i="1" s="1"/>
  <c r="X1569" i="1" s="1"/>
  <c r="AD1569" i="1" s="1"/>
  <c r="AH1569" i="1" s="1"/>
  <c r="AN1569" i="1" s="1"/>
  <c r="AT1569" i="1" s="1"/>
  <c r="AZ1569" i="1" s="1"/>
  <c r="BB1569" i="1" s="1"/>
  <c r="AG1416" i="1"/>
  <c r="AG1409" i="1" s="1"/>
  <c r="AG1399" i="1" s="1"/>
  <c r="N1419" i="1"/>
  <c r="T1419" i="1" s="1"/>
  <c r="Z1419" i="1" s="1"/>
  <c r="AF1419" i="1" s="1"/>
  <c r="AJ1419" i="1" s="1"/>
  <c r="AP1419" i="1" s="1"/>
  <c r="AV1419" i="1" s="1"/>
  <c r="BF1419" i="1" s="1"/>
  <c r="BH1419" i="1" s="1"/>
  <c r="U1425" i="1"/>
  <c r="O1426" i="1"/>
  <c r="O1425" i="1" s="1"/>
  <c r="AM1426" i="1"/>
  <c r="AM1425" i="1" s="1"/>
  <c r="I1434" i="1"/>
  <c r="V1434" i="1"/>
  <c r="P1434" i="1"/>
  <c r="W1434" i="1"/>
  <c r="AQ1434" i="1"/>
  <c r="N1451" i="1"/>
  <c r="T1451" i="1" s="1"/>
  <c r="Z1451" i="1" s="1"/>
  <c r="AF1451" i="1" s="1"/>
  <c r="AJ1451" i="1" s="1"/>
  <c r="AP1451" i="1" s="1"/>
  <c r="AV1451" i="1" s="1"/>
  <c r="BF1451" i="1" s="1"/>
  <c r="BH1451" i="1" s="1"/>
  <c r="AB1450" i="1"/>
  <c r="AB1444" i="1" s="1"/>
  <c r="BI1450" i="1"/>
  <c r="O1459" i="1"/>
  <c r="O1458" i="1" s="1"/>
  <c r="AM1459" i="1"/>
  <c r="AM1458" i="1" s="1"/>
  <c r="O1465" i="1"/>
  <c r="O1464" i="1" s="1"/>
  <c r="AM1465" i="1"/>
  <c r="AM1464" i="1" s="1"/>
  <c r="J1473" i="1"/>
  <c r="AA1473" i="1"/>
  <c r="AY1473" i="1"/>
  <c r="N1476" i="1"/>
  <c r="T1476" i="1" s="1"/>
  <c r="Z1476" i="1" s="1"/>
  <c r="AF1476" i="1" s="1"/>
  <c r="AJ1476" i="1" s="1"/>
  <c r="AP1476" i="1" s="1"/>
  <c r="AV1476" i="1" s="1"/>
  <c r="BF1476" i="1" s="1"/>
  <c r="BH1476" i="1" s="1"/>
  <c r="M1483" i="1"/>
  <c r="S1483" i="1" s="1"/>
  <c r="Y1483" i="1" s="1"/>
  <c r="AE1483" i="1" s="1"/>
  <c r="AI1483" i="1" s="1"/>
  <c r="AO1483" i="1" s="1"/>
  <c r="AU1483" i="1" s="1"/>
  <c r="BC1483" i="1" s="1"/>
  <c r="BE1483" i="1" s="1"/>
  <c r="AR1480" i="1"/>
  <c r="AR1472" i="1" s="1"/>
  <c r="L1490" i="1"/>
  <c r="R1490" i="1" s="1"/>
  <c r="X1490" i="1" s="1"/>
  <c r="AD1490" i="1" s="1"/>
  <c r="AH1490" i="1" s="1"/>
  <c r="AN1490" i="1" s="1"/>
  <c r="AT1490" i="1" s="1"/>
  <c r="AZ1490" i="1" s="1"/>
  <c r="BB1490" i="1" s="1"/>
  <c r="M1490" i="1"/>
  <c r="S1490" i="1" s="1"/>
  <c r="Y1490" i="1" s="1"/>
  <c r="AE1490" i="1" s="1"/>
  <c r="AI1490" i="1" s="1"/>
  <c r="AO1490" i="1" s="1"/>
  <c r="AU1490" i="1" s="1"/>
  <c r="BC1490" i="1" s="1"/>
  <c r="BE1490" i="1" s="1"/>
  <c r="U1498" i="1"/>
  <c r="AB1498" i="1"/>
  <c r="AS1498" i="1"/>
  <c r="Z1504" i="1"/>
  <c r="AF1504" i="1" s="1"/>
  <c r="AJ1504" i="1" s="1"/>
  <c r="AP1504" i="1" s="1"/>
  <c r="AV1504" i="1" s="1"/>
  <c r="BF1504" i="1" s="1"/>
  <c r="BH1504" i="1" s="1"/>
  <c r="Y1504" i="1"/>
  <c r="AE1504" i="1" s="1"/>
  <c r="AI1504" i="1" s="1"/>
  <c r="AO1504" i="1" s="1"/>
  <c r="AU1504" i="1" s="1"/>
  <c r="BC1504" i="1" s="1"/>
  <c r="BE1504" i="1" s="1"/>
  <c r="W1498" i="1"/>
  <c r="AQ1498" i="1"/>
  <c r="N1518" i="1"/>
  <c r="T1518" i="1" s="1"/>
  <c r="Z1518" i="1" s="1"/>
  <c r="AF1518" i="1" s="1"/>
  <c r="AJ1518" i="1" s="1"/>
  <c r="AP1518" i="1" s="1"/>
  <c r="AV1518" i="1" s="1"/>
  <c r="BF1518" i="1" s="1"/>
  <c r="BH1518" i="1" s="1"/>
  <c r="L1527" i="1"/>
  <c r="R1527" i="1" s="1"/>
  <c r="X1527" i="1" s="1"/>
  <c r="AD1527" i="1" s="1"/>
  <c r="AH1527" i="1" s="1"/>
  <c r="AN1527" i="1" s="1"/>
  <c r="AT1527" i="1" s="1"/>
  <c r="AZ1527" i="1" s="1"/>
  <c r="BB1527" i="1" s="1"/>
  <c r="L1532" i="1"/>
  <c r="R1532" i="1" s="1"/>
  <c r="X1532" i="1" s="1"/>
  <c r="AD1532" i="1" s="1"/>
  <c r="AH1532" i="1" s="1"/>
  <c r="AN1532" i="1" s="1"/>
  <c r="AT1532" i="1" s="1"/>
  <c r="AZ1532" i="1" s="1"/>
  <c r="BB1532" i="1" s="1"/>
  <c r="F1529" i="1"/>
  <c r="L1529" i="1" s="1"/>
  <c r="N1537" i="1"/>
  <c r="T1537" i="1" s="1"/>
  <c r="Z1537" i="1" s="1"/>
  <c r="AF1537" i="1" s="1"/>
  <c r="AJ1537" i="1" s="1"/>
  <c r="AP1537" i="1" s="1"/>
  <c r="AV1537" i="1" s="1"/>
  <c r="BF1537" i="1" s="1"/>
  <c r="BH1537" i="1" s="1"/>
  <c r="M1570" i="1"/>
  <c r="S1570" i="1" s="1"/>
  <c r="Y1570" i="1" s="1"/>
  <c r="AE1570" i="1" s="1"/>
  <c r="AI1570" i="1" s="1"/>
  <c r="AO1570" i="1" s="1"/>
  <c r="AU1570" i="1" s="1"/>
  <c r="BC1570" i="1" s="1"/>
  <c r="BE1570" i="1" s="1"/>
  <c r="G1569" i="1"/>
  <c r="M1569" i="1" s="1"/>
  <c r="S1569" i="1" s="1"/>
  <c r="Y1569" i="1" s="1"/>
  <c r="AE1569" i="1" s="1"/>
  <c r="AI1569" i="1" s="1"/>
  <c r="AO1569" i="1" s="1"/>
  <c r="AU1569" i="1" s="1"/>
  <c r="BC1569" i="1" s="1"/>
  <c r="BE1569" i="1" s="1"/>
  <c r="H1583" i="1"/>
  <c r="N1583" i="1" s="1"/>
  <c r="T1583" i="1" s="1"/>
  <c r="Z1583" i="1" s="1"/>
  <c r="AF1583" i="1" s="1"/>
  <c r="AJ1583" i="1" s="1"/>
  <c r="AP1583" i="1" s="1"/>
  <c r="AV1583" i="1" s="1"/>
  <c r="BF1583" i="1" s="1"/>
  <c r="BH1583" i="1" s="1"/>
  <c r="N1584" i="1"/>
  <c r="T1584" i="1" s="1"/>
  <c r="Z1584" i="1" s="1"/>
  <c r="AF1584" i="1" s="1"/>
  <c r="AJ1584" i="1" s="1"/>
  <c r="AP1584" i="1" s="1"/>
  <c r="AV1584" i="1" s="1"/>
  <c r="BF1584" i="1" s="1"/>
  <c r="BH1584" i="1" s="1"/>
  <c r="P1605" i="1"/>
  <c r="W1605" i="1"/>
  <c r="AQ1605" i="1"/>
  <c r="AX1605" i="1"/>
  <c r="AZ1611" i="1"/>
  <c r="BB1611" i="1" s="1"/>
  <c r="AW1610" i="1"/>
  <c r="AZ1610" i="1" s="1"/>
  <c r="BB1610" i="1" s="1"/>
  <c r="O1529" i="1"/>
  <c r="AM1529" i="1"/>
  <c r="M1534" i="1"/>
  <c r="S1534" i="1" s="1"/>
  <c r="Y1534" i="1" s="1"/>
  <c r="AE1534" i="1" s="1"/>
  <c r="AI1534" i="1" s="1"/>
  <c r="AO1534" i="1" s="1"/>
  <c r="AU1534" i="1" s="1"/>
  <c r="BC1534" i="1" s="1"/>
  <c r="BE1534" i="1" s="1"/>
  <c r="N1543" i="1"/>
  <c r="T1543" i="1" s="1"/>
  <c r="Z1543" i="1" s="1"/>
  <c r="AF1543" i="1" s="1"/>
  <c r="AJ1543" i="1" s="1"/>
  <c r="AP1543" i="1" s="1"/>
  <c r="AV1543" i="1" s="1"/>
  <c r="BF1543" i="1" s="1"/>
  <c r="BH1543" i="1" s="1"/>
  <c r="L1558" i="1"/>
  <c r="R1558" i="1" s="1"/>
  <c r="X1558" i="1" s="1"/>
  <c r="AD1558" i="1" s="1"/>
  <c r="AH1558" i="1" s="1"/>
  <c r="AN1558" i="1" s="1"/>
  <c r="AT1558" i="1" s="1"/>
  <c r="AZ1558" i="1" s="1"/>
  <c r="BB1558" i="1" s="1"/>
  <c r="N1569" i="1"/>
  <c r="T1569" i="1" s="1"/>
  <c r="Z1569" i="1" s="1"/>
  <c r="AF1569" i="1" s="1"/>
  <c r="AJ1569" i="1" s="1"/>
  <c r="AP1569" i="1" s="1"/>
  <c r="AV1569" i="1" s="1"/>
  <c r="BF1569" i="1" s="1"/>
  <c r="BH1569" i="1" s="1"/>
  <c r="V1586" i="1"/>
  <c r="AC1586" i="1"/>
  <c r="AW1586" i="1"/>
  <c r="O1586" i="1"/>
  <c r="L1591" i="1"/>
  <c r="R1591" i="1" s="1"/>
  <c r="X1591" i="1" s="1"/>
  <c r="AD1591" i="1" s="1"/>
  <c r="AH1591" i="1" s="1"/>
  <c r="AN1591" i="1" s="1"/>
  <c r="AT1591" i="1" s="1"/>
  <c r="AZ1591" i="1" s="1"/>
  <c r="BB1591" i="1" s="1"/>
  <c r="I1593" i="1"/>
  <c r="L1593" i="1" s="1"/>
  <c r="R1593" i="1" s="1"/>
  <c r="X1593" i="1" s="1"/>
  <c r="AD1593" i="1" s="1"/>
  <c r="AH1593" i="1" s="1"/>
  <c r="AN1593" i="1" s="1"/>
  <c r="AT1593" i="1" s="1"/>
  <c r="AZ1593" i="1" s="1"/>
  <c r="BB1593" i="1" s="1"/>
  <c r="N1603" i="1"/>
  <c r="T1603" i="1" s="1"/>
  <c r="Z1603" i="1" s="1"/>
  <c r="AF1603" i="1" s="1"/>
  <c r="AJ1603" i="1" s="1"/>
  <c r="AP1603" i="1" s="1"/>
  <c r="AV1603" i="1" s="1"/>
  <c r="BF1603" i="1" s="1"/>
  <c r="BH1603" i="1" s="1"/>
  <c r="L1606" i="1"/>
  <c r="R1606" i="1" s="1"/>
  <c r="X1606" i="1" s="1"/>
  <c r="AD1606" i="1" s="1"/>
  <c r="AH1606" i="1" s="1"/>
  <c r="AN1606" i="1" s="1"/>
  <c r="AT1606" i="1" s="1"/>
  <c r="AZ1606" i="1" s="1"/>
  <c r="BB1606" i="1" s="1"/>
  <c r="AA1613" i="1"/>
  <c r="N1527" i="1"/>
  <c r="T1527" i="1" s="1"/>
  <c r="Z1527" i="1" s="1"/>
  <c r="AF1527" i="1" s="1"/>
  <c r="AJ1527" i="1" s="1"/>
  <c r="AP1527" i="1" s="1"/>
  <c r="AV1527" i="1" s="1"/>
  <c r="BF1527" i="1" s="1"/>
  <c r="BH1527" i="1" s="1"/>
  <c r="P1529" i="1"/>
  <c r="W1529" i="1"/>
  <c r="AQ1529" i="1"/>
  <c r="R1552" i="1"/>
  <c r="X1552" i="1" s="1"/>
  <c r="AD1552" i="1" s="1"/>
  <c r="AH1552" i="1" s="1"/>
  <c r="AN1552" i="1" s="1"/>
  <c r="AT1552" i="1" s="1"/>
  <c r="AZ1552" i="1" s="1"/>
  <c r="BB1552" i="1" s="1"/>
  <c r="AK1575" i="1"/>
  <c r="P1586" i="1"/>
  <c r="W1586" i="1"/>
  <c r="S1616" i="1"/>
  <c r="Y1616" i="1" s="1"/>
  <c r="AE1616" i="1" s="1"/>
  <c r="AI1616" i="1" s="1"/>
  <c r="AO1616" i="1" s="1"/>
  <c r="AU1616" i="1" s="1"/>
  <c r="BC1616" i="1" s="1"/>
  <c r="BE1616" i="1" s="1"/>
  <c r="N1570" i="1"/>
  <c r="T1570" i="1" s="1"/>
  <c r="Z1570" i="1" s="1"/>
  <c r="AF1570" i="1" s="1"/>
  <c r="AJ1570" i="1" s="1"/>
  <c r="AP1570" i="1" s="1"/>
  <c r="AV1570" i="1" s="1"/>
  <c r="BF1570" i="1" s="1"/>
  <c r="BH1570" i="1" s="1"/>
  <c r="O1575" i="1"/>
  <c r="AC1575" i="1"/>
  <c r="AR1586" i="1"/>
  <c r="K1605" i="1"/>
  <c r="N1605" i="1" s="1"/>
  <c r="AA1605" i="1"/>
  <c r="AY1605" i="1"/>
  <c r="AB1605" i="1"/>
  <c r="BI1613" i="1"/>
  <c r="N1644" i="1"/>
  <c r="T1644" i="1" s="1"/>
  <c r="Z1644" i="1" s="1"/>
  <c r="AF1644" i="1" s="1"/>
  <c r="AJ1644" i="1" s="1"/>
  <c r="AP1644" i="1" s="1"/>
  <c r="AV1644" i="1" s="1"/>
  <c r="BF1644" i="1" s="1"/>
  <c r="BH1644" i="1" s="1"/>
  <c r="H1643" i="1"/>
  <c r="H1642" i="1" s="1"/>
  <c r="N1678" i="1"/>
  <c r="T1678" i="1" s="1"/>
  <c r="Z1678" i="1" s="1"/>
  <c r="AF1678" i="1" s="1"/>
  <c r="AJ1678" i="1" s="1"/>
  <c r="AP1678" i="1" s="1"/>
  <c r="AV1678" i="1" s="1"/>
  <c r="BF1678" i="1" s="1"/>
  <c r="BH1678" i="1" s="1"/>
  <c r="AG1575" i="1"/>
  <c r="I1586" i="1"/>
  <c r="U1586" i="1"/>
  <c r="AL1586" i="1"/>
  <c r="AS1586" i="1"/>
  <c r="AA1586" i="1"/>
  <c r="N1593" i="1"/>
  <c r="T1593" i="1" s="1"/>
  <c r="Z1593" i="1" s="1"/>
  <c r="AF1593" i="1" s="1"/>
  <c r="AJ1593" i="1" s="1"/>
  <c r="AP1593" i="1" s="1"/>
  <c r="AV1593" i="1" s="1"/>
  <c r="BF1593" i="1" s="1"/>
  <c r="BH1593" i="1" s="1"/>
  <c r="X1597" i="1"/>
  <c r="AD1597" i="1" s="1"/>
  <c r="AH1597" i="1" s="1"/>
  <c r="AN1597" i="1" s="1"/>
  <c r="AT1597" i="1" s="1"/>
  <c r="AZ1597" i="1" s="1"/>
  <c r="BB1597" i="1" s="1"/>
  <c r="N1602" i="1"/>
  <c r="T1602" i="1" s="1"/>
  <c r="Z1602" i="1" s="1"/>
  <c r="AF1602" i="1" s="1"/>
  <c r="AJ1602" i="1" s="1"/>
  <c r="AP1602" i="1" s="1"/>
  <c r="AV1602" i="1" s="1"/>
  <c r="BF1602" i="1" s="1"/>
  <c r="BH1602" i="1" s="1"/>
  <c r="AC1605" i="1"/>
  <c r="AW1605" i="1"/>
  <c r="AD1640" i="1"/>
  <c r="AH1640" i="1" s="1"/>
  <c r="AN1640" i="1" s="1"/>
  <c r="AT1640" i="1" s="1"/>
  <c r="AZ1640" i="1" s="1"/>
  <c r="BB1640" i="1" s="1"/>
  <c r="N1652" i="1"/>
  <c r="T1652" i="1" s="1"/>
  <c r="Z1652" i="1" s="1"/>
  <c r="AF1652" i="1" s="1"/>
  <c r="AJ1652" i="1" s="1"/>
  <c r="AP1652" i="1" s="1"/>
  <c r="AV1652" i="1" s="1"/>
  <c r="BF1652" i="1" s="1"/>
  <c r="BH1652" i="1" s="1"/>
  <c r="I1619" i="1"/>
  <c r="I1618" i="1" s="1"/>
  <c r="I1613" i="1" s="1"/>
  <c r="U1619" i="1"/>
  <c r="U1618" i="1" s="1"/>
  <c r="U1613" i="1" s="1"/>
  <c r="AB1619" i="1"/>
  <c r="AB1618" i="1" s="1"/>
  <c r="AB1613" i="1" s="1"/>
  <c r="AS1619" i="1"/>
  <c r="AS1618" i="1" s="1"/>
  <c r="AS1613" i="1" s="1"/>
  <c r="L1622" i="1"/>
  <c r="R1622" i="1" s="1"/>
  <c r="X1622" i="1" s="1"/>
  <c r="AD1622" i="1" s="1"/>
  <c r="AH1622" i="1" s="1"/>
  <c r="AN1622" i="1" s="1"/>
  <c r="AT1622" i="1" s="1"/>
  <c r="AZ1622" i="1" s="1"/>
  <c r="BB1622" i="1" s="1"/>
  <c r="V1619" i="1"/>
  <c r="V1618" i="1" s="1"/>
  <c r="V1613" i="1" s="1"/>
  <c r="AM1619" i="1"/>
  <c r="AM1618" i="1" s="1"/>
  <c r="AM1613" i="1" s="1"/>
  <c r="AX1624" i="1"/>
  <c r="AH1631" i="1"/>
  <c r="AN1631" i="1" s="1"/>
  <c r="AT1631" i="1" s="1"/>
  <c r="AZ1631" i="1" s="1"/>
  <c r="BB1631" i="1" s="1"/>
  <c r="AK1630" i="1"/>
  <c r="AK1629" i="1" s="1"/>
  <c r="AK1624" i="1" s="1"/>
  <c r="AR1630" i="1"/>
  <c r="AR1629" i="1" s="1"/>
  <c r="AR1624" i="1" s="1"/>
  <c r="O1630" i="1"/>
  <c r="O1629" i="1" s="1"/>
  <c r="O1624" i="1" s="1"/>
  <c r="AL1630" i="1"/>
  <c r="AL1629" i="1" s="1"/>
  <c r="AL1624" i="1" s="1"/>
  <c r="BI1630" i="1"/>
  <c r="BI1629" i="1" s="1"/>
  <c r="BI1624" i="1" s="1"/>
  <c r="N1635" i="1"/>
  <c r="T1635" i="1" s="1"/>
  <c r="Z1635" i="1" s="1"/>
  <c r="AF1635" i="1" s="1"/>
  <c r="AJ1635" i="1" s="1"/>
  <c r="AP1635" i="1" s="1"/>
  <c r="AV1635" i="1" s="1"/>
  <c r="BF1635" i="1" s="1"/>
  <c r="BH1635" i="1" s="1"/>
  <c r="V1651" i="1"/>
  <c r="V1650" i="1" s="1"/>
  <c r="AC1651" i="1"/>
  <c r="AC1650" i="1" s="1"/>
  <c r="AW1651" i="1"/>
  <c r="AW1650" i="1" s="1"/>
  <c r="L1658" i="1"/>
  <c r="R1658" i="1" s="1"/>
  <c r="X1658" i="1" s="1"/>
  <c r="AD1658" i="1" s="1"/>
  <c r="AH1658" i="1" s="1"/>
  <c r="AN1658" i="1" s="1"/>
  <c r="AT1658" i="1" s="1"/>
  <c r="AZ1658" i="1" s="1"/>
  <c r="BB1658" i="1" s="1"/>
  <c r="AB1661" i="1"/>
  <c r="AB1660" i="1" s="1"/>
  <c r="BI1661" i="1"/>
  <c r="BI1660" i="1" s="1"/>
  <c r="M1664" i="1"/>
  <c r="S1664" i="1" s="1"/>
  <c r="Y1664" i="1" s="1"/>
  <c r="AE1664" i="1" s="1"/>
  <c r="AI1664" i="1" s="1"/>
  <c r="AO1664" i="1" s="1"/>
  <c r="AU1664" i="1" s="1"/>
  <c r="BC1664" i="1" s="1"/>
  <c r="BE1664" i="1" s="1"/>
  <c r="AC1661" i="1"/>
  <c r="AC1660" i="1" s="1"/>
  <c r="O1669" i="1"/>
  <c r="Q1682" i="1"/>
  <c r="Q1681" i="1" s="1"/>
  <c r="Q1680" i="1" s="1"/>
  <c r="AW1682" i="1"/>
  <c r="AW1681" i="1" s="1"/>
  <c r="AW1680" i="1" s="1"/>
  <c r="V1682" i="1"/>
  <c r="V1681" i="1" s="1"/>
  <c r="V1680" i="1" s="1"/>
  <c r="N1687" i="1"/>
  <c r="T1687" i="1" s="1"/>
  <c r="Z1687" i="1" s="1"/>
  <c r="AF1687" i="1" s="1"/>
  <c r="AJ1687" i="1" s="1"/>
  <c r="AP1687" i="1" s="1"/>
  <c r="AV1687" i="1" s="1"/>
  <c r="BF1687" i="1" s="1"/>
  <c r="BH1687" i="1" s="1"/>
  <c r="W1619" i="1"/>
  <c r="W1618" i="1" s="1"/>
  <c r="W1613" i="1" s="1"/>
  <c r="L1633" i="1"/>
  <c r="R1633" i="1" s="1"/>
  <c r="X1633" i="1" s="1"/>
  <c r="AD1633" i="1" s="1"/>
  <c r="AH1633" i="1" s="1"/>
  <c r="AN1633" i="1" s="1"/>
  <c r="AT1633" i="1" s="1"/>
  <c r="AZ1633" i="1" s="1"/>
  <c r="BB1633" i="1" s="1"/>
  <c r="V1630" i="1"/>
  <c r="V1629" i="1" s="1"/>
  <c r="V1624" i="1" s="1"/>
  <c r="AM1630" i="1"/>
  <c r="AM1629" i="1" s="1"/>
  <c r="AM1624" i="1" s="1"/>
  <c r="O1643" i="1"/>
  <c r="O1642" i="1" s="1"/>
  <c r="I1651" i="1"/>
  <c r="I1650" i="1" s="1"/>
  <c r="AG1651" i="1"/>
  <c r="AG1650" i="1" s="1"/>
  <c r="AX1651" i="1"/>
  <c r="AX1650" i="1" s="1"/>
  <c r="AR1651" i="1"/>
  <c r="AR1650" i="1" s="1"/>
  <c r="BI1651" i="1"/>
  <c r="BI1650" i="1" s="1"/>
  <c r="O1661" i="1"/>
  <c r="O1660" i="1" s="1"/>
  <c r="AM1661" i="1"/>
  <c r="AM1660" i="1" s="1"/>
  <c r="AX1661" i="1"/>
  <c r="AX1660" i="1" s="1"/>
  <c r="AL1671" i="1"/>
  <c r="AL1670" i="1" s="1"/>
  <c r="AL1669" i="1" s="1"/>
  <c r="U1682" i="1"/>
  <c r="U1681" i="1" s="1"/>
  <c r="U1680" i="1" s="1"/>
  <c r="AQ1682" i="1"/>
  <c r="AQ1681" i="1" s="1"/>
  <c r="AQ1680" i="1" s="1"/>
  <c r="L1687" i="1"/>
  <c r="R1687" i="1" s="1"/>
  <c r="X1687" i="1" s="1"/>
  <c r="AD1687" i="1" s="1"/>
  <c r="AH1687" i="1" s="1"/>
  <c r="AN1687" i="1" s="1"/>
  <c r="AT1687" i="1" s="1"/>
  <c r="AZ1687" i="1" s="1"/>
  <c r="BB1687" i="1" s="1"/>
  <c r="AA1624" i="1"/>
  <c r="W1630" i="1"/>
  <c r="W1629" i="1" s="1"/>
  <c r="W1624" i="1" s="1"/>
  <c r="AS1643" i="1"/>
  <c r="AS1642" i="1" s="1"/>
  <c r="AM1651" i="1"/>
  <c r="AM1650" i="1" s="1"/>
  <c r="P1661" i="1"/>
  <c r="P1660" i="1" s="1"/>
  <c r="W1661" i="1"/>
  <c r="W1660" i="1" s="1"/>
  <c r="U1661" i="1"/>
  <c r="U1660" i="1" s="1"/>
  <c r="AK1661" i="1"/>
  <c r="AK1660" i="1" s="1"/>
  <c r="AS1671" i="1"/>
  <c r="AS1670" i="1" s="1"/>
  <c r="AS1669" i="1" s="1"/>
  <c r="AE1674" i="1"/>
  <c r="AI1674" i="1" s="1"/>
  <c r="AO1674" i="1" s="1"/>
  <c r="AU1674" i="1" s="1"/>
  <c r="BC1674" i="1" s="1"/>
  <c r="BE1674" i="1" s="1"/>
  <c r="AA1671" i="1"/>
  <c r="AA1670" i="1" s="1"/>
  <c r="AA1669" i="1" s="1"/>
  <c r="AB1682" i="1"/>
  <c r="AB1681" i="1" s="1"/>
  <c r="AB1680" i="1" s="1"/>
  <c r="J1682" i="1"/>
  <c r="J1681" i="1" s="1"/>
  <c r="J1680" i="1" s="1"/>
  <c r="AA1682" i="1"/>
  <c r="AA1681" i="1" s="1"/>
  <c r="AA1680" i="1" s="1"/>
  <c r="P18" i="1"/>
  <c r="AR18" i="1"/>
  <c r="I18" i="1"/>
  <c r="U18" i="1"/>
  <c r="AS18" i="1"/>
  <c r="M74" i="1"/>
  <c r="S74" i="1" s="1"/>
  <c r="Y74" i="1" s="1"/>
  <c r="AE74" i="1" s="1"/>
  <c r="AI74" i="1" s="1"/>
  <c r="AO74" i="1" s="1"/>
  <c r="AU74" i="1" s="1"/>
  <c r="BC74" i="1" s="1"/>
  <c r="BE74" i="1" s="1"/>
  <c r="AR96" i="1"/>
  <c r="AR95" i="1" s="1"/>
  <c r="AG96" i="1"/>
  <c r="AG95" i="1" s="1"/>
  <c r="W96" i="1"/>
  <c r="W95" i="1" s="1"/>
  <c r="AQ96" i="1"/>
  <c r="AQ95" i="1" s="1"/>
  <c r="I145" i="1"/>
  <c r="L145" i="1" s="1"/>
  <c r="R145" i="1" s="1"/>
  <c r="X145" i="1" s="1"/>
  <c r="AD145" i="1" s="1"/>
  <c r="AH145" i="1" s="1"/>
  <c r="AN145" i="1" s="1"/>
  <c r="AT145" i="1" s="1"/>
  <c r="AZ145" i="1" s="1"/>
  <c r="BB145" i="1" s="1"/>
  <c r="L146" i="1"/>
  <c r="R146" i="1" s="1"/>
  <c r="X146" i="1" s="1"/>
  <c r="AD146" i="1" s="1"/>
  <c r="AH146" i="1" s="1"/>
  <c r="AN146" i="1" s="1"/>
  <c r="AT146" i="1" s="1"/>
  <c r="AZ146" i="1" s="1"/>
  <c r="BB146" i="1" s="1"/>
  <c r="M89" i="1"/>
  <c r="S89" i="1" s="1"/>
  <c r="Y89" i="1" s="1"/>
  <c r="AE89" i="1" s="1"/>
  <c r="AI89" i="1" s="1"/>
  <c r="AO89" i="1" s="1"/>
  <c r="AU89" i="1" s="1"/>
  <c r="BC89" i="1" s="1"/>
  <c r="BE89" i="1" s="1"/>
  <c r="AA96" i="1"/>
  <c r="AA95" i="1" s="1"/>
  <c r="AY96" i="1"/>
  <c r="AY95" i="1" s="1"/>
  <c r="BI96" i="1"/>
  <c r="BI95" i="1" s="1"/>
  <c r="M152" i="1"/>
  <c r="S152" i="1" s="1"/>
  <c r="Y152" i="1" s="1"/>
  <c r="AE152" i="1" s="1"/>
  <c r="AI152" i="1" s="1"/>
  <c r="AO152" i="1" s="1"/>
  <c r="AU152" i="1" s="1"/>
  <c r="BC152" i="1" s="1"/>
  <c r="BE152" i="1" s="1"/>
  <c r="G151" i="1"/>
  <c r="AC96" i="1"/>
  <c r="AC95" i="1" s="1"/>
  <c r="AW96" i="1"/>
  <c r="AW95" i="1" s="1"/>
  <c r="AM96" i="1"/>
  <c r="AM95" i="1" s="1"/>
  <c r="H19" i="1"/>
  <c r="F20" i="1"/>
  <c r="G22" i="1"/>
  <c r="H28" i="1"/>
  <c r="N28" i="1" s="1"/>
  <c r="T28" i="1" s="1"/>
  <c r="Z28" i="1" s="1"/>
  <c r="AF28" i="1" s="1"/>
  <c r="AJ28" i="1" s="1"/>
  <c r="AP28" i="1" s="1"/>
  <c r="AV28" i="1" s="1"/>
  <c r="BF28" i="1" s="1"/>
  <c r="BH28" i="1" s="1"/>
  <c r="H31" i="1"/>
  <c r="N31" i="1" s="1"/>
  <c r="T31" i="1" s="1"/>
  <c r="Z31" i="1" s="1"/>
  <c r="AF31" i="1" s="1"/>
  <c r="AJ31" i="1" s="1"/>
  <c r="AP31" i="1" s="1"/>
  <c r="AV31" i="1" s="1"/>
  <c r="BF31" i="1" s="1"/>
  <c r="BH31" i="1" s="1"/>
  <c r="H34" i="1"/>
  <c r="F35" i="1"/>
  <c r="F38" i="1"/>
  <c r="L38" i="1" s="1"/>
  <c r="R38" i="1" s="1"/>
  <c r="X38" i="1" s="1"/>
  <c r="AD38" i="1" s="1"/>
  <c r="AH38" i="1" s="1"/>
  <c r="AN38" i="1" s="1"/>
  <c r="AT38" i="1" s="1"/>
  <c r="AZ38" i="1" s="1"/>
  <c r="BB38" i="1" s="1"/>
  <c r="F41" i="1"/>
  <c r="L41" i="1" s="1"/>
  <c r="R41" i="1" s="1"/>
  <c r="X41" i="1" s="1"/>
  <c r="AD41" i="1" s="1"/>
  <c r="AH41" i="1" s="1"/>
  <c r="AN41" i="1" s="1"/>
  <c r="AT41" i="1" s="1"/>
  <c r="AZ41" i="1" s="1"/>
  <c r="BB41" i="1" s="1"/>
  <c r="F46" i="1"/>
  <c r="F51" i="1"/>
  <c r="H59" i="1"/>
  <c r="N59" i="1" s="1"/>
  <c r="T59" i="1" s="1"/>
  <c r="Z59" i="1" s="1"/>
  <c r="AF59" i="1" s="1"/>
  <c r="AJ59" i="1" s="1"/>
  <c r="AP59" i="1" s="1"/>
  <c r="AV59" i="1" s="1"/>
  <c r="BF59" i="1" s="1"/>
  <c r="BH59" i="1" s="1"/>
  <c r="H62" i="1"/>
  <c r="N62" i="1" s="1"/>
  <c r="T62" i="1" s="1"/>
  <c r="Z62" i="1" s="1"/>
  <c r="AF62" i="1" s="1"/>
  <c r="AJ62" i="1" s="1"/>
  <c r="AP62" i="1" s="1"/>
  <c r="AV62" i="1" s="1"/>
  <c r="BF62" i="1" s="1"/>
  <c r="BH62" i="1" s="1"/>
  <c r="F63" i="1"/>
  <c r="AL339" i="1"/>
  <c r="AL338" i="1" s="1"/>
  <c r="AM347" i="1"/>
  <c r="AM346" i="1" s="1"/>
  <c r="AL347" i="1"/>
  <c r="AL346" i="1" s="1"/>
  <c r="AK361" i="1"/>
  <c r="J361" i="1"/>
  <c r="W361" i="1"/>
  <c r="AQ361" i="1"/>
  <c r="K417" i="1"/>
  <c r="AA417" i="1"/>
  <c r="M419" i="1"/>
  <c r="S419" i="1" s="1"/>
  <c r="Y419" i="1" s="1"/>
  <c r="AE419" i="1" s="1"/>
  <c r="AI419" i="1" s="1"/>
  <c r="AO419" i="1" s="1"/>
  <c r="AU419" i="1" s="1"/>
  <c r="BC419" i="1" s="1"/>
  <c r="BE419" i="1" s="1"/>
  <c r="G418" i="1"/>
  <c r="G51" i="1"/>
  <c r="F65" i="1"/>
  <c r="L65" i="1" s="1"/>
  <c r="R65" i="1" s="1"/>
  <c r="X65" i="1" s="1"/>
  <c r="AD65" i="1" s="1"/>
  <c r="AH65" i="1" s="1"/>
  <c r="AN65" i="1" s="1"/>
  <c r="AT65" i="1" s="1"/>
  <c r="AZ65" i="1" s="1"/>
  <c r="BB65" i="1" s="1"/>
  <c r="F68" i="1"/>
  <c r="L68" i="1" s="1"/>
  <c r="R68" i="1" s="1"/>
  <c r="X68" i="1" s="1"/>
  <c r="AD68" i="1" s="1"/>
  <c r="AH68" i="1" s="1"/>
  <c r="AN68" i="1" s="1"/>
  <c r="AT68" i="1" s="1"/>
  <c r="AZ68" i="1" s="1"/>
  <c r="BB68" i="1" s="1"/>
  <c r="F71" i="1"/>
  <c r="L71" i="1" s="1"/>
  <c r="R71" i="1" s="1"/>
  <c r="X71" i="1" s="1"/>
  <c r="AD71" i="1" s="1"/>
  <c r="AH71" i="1" s="1"/>
  <c r="AN71" i="1" s="1"/>
  <c r="AT71" i="1" s="1"/>
  <c r="AZ71" i="1" s="1"/>
  <c r="BB71" i="1" s="1"/>
  <c r="F74" i="1"/>
  <c r="L74" i="1" s="1"/>
  <c r="R74" i="1" s="1"/>
  <c r="X74" i="1" s="1"/>
  <c r="AD74" i="1" s="1"/>
  <c r="AH74" i="1" s="1"/>
  <c r="AN74" i="1" s="1"/>
  <c r="AT74" i="1" s="1"/>
  <c r="AZ74" i="1" s="1"/>
  <c r="BB74" i="1" s="1"/>
  <c r="F77" i="1"/>
  <c r="L77" i="1" s="1"/>
  <c r="R77" i="1" s="1"/>
  <c r="X77" i="1" s="1"/>
  <c r="AD77" i="1" s="1"/>
  <c r="AH77" i="1" s="1"/>
  <c r="AN77" i="1" s="1"/>
  <c r="AT77" i="1" s="1"/>
  <c r="AZ77" i="1" s="1"/>
  <c r="BB77" i="1" s="1"/>
  <c r="F80" i="1"/>
  <c r="L80" i="1" s="1"/>
  <c r="R80" i="1" s="1"/>
  <c r="X80" i="1" s="1"/>
  <c r="AD80" i="1" s="1"/>
  <c r="AH80" i="1" s="1"/>
  <c r="AN80" i="1" s="1"/>
  <c r="AT80" i="1" s="1"/>
  <c r="AZ80" i="1" s="1"/>
  <c r="BB80" i="1" s="1"/>
  <c r="F83" i="1"/>
  <c r="L83" i="1" s="1"/>
  <c r="R83" i="1" s="1"/>
  <c r="X83" i="1" s="1"/>
  <c r="AD83" i="1" s="1"/>
  <c r="AH83" i="1" s="1"/>
  <c r="AN83" i="1" s="1"/>
  <c r="AT83" i="1" s="1"/>
  <c r="AZ83" i="1" s="1"/>
  <c r="BB83" i="1" s="1"/>
  <c r="F86" i="1"/>
  <c r="L86" i="1" s="1"/>
  <c r="R86" i="1" s="1"/>
  <c r="X86" i="1" s="1"/>
  <c r="AD86" i="1" s="1"/>
  <c r="AH86" i="1" s="1"/>
  <c r="AN86" i="1" s="1"/>
  <c r="AT86" i="1" s="1"/>
  <c r="AZ86" i="1" s="1"/>
  <c r="BB86" i="1" s="1"/>
  <c r="F89" i="1"/>
  <c r="L89" i="1" s="1"/>
  <c r="R89" i="1" s="1"/>
  <c r="X89" i="1" s="1"/>
  <c r="AD89" i="1" s="1"/>
  <c r="AH89" i="1" s="1"/>
  <c r="AN89" i="1" s="1"/>
  <c r="AT89" i="1" s="1"/>
  <c r="AZ89" i="1" s="1"/>
  <c r="BB89" i="1" s="1"/>
  <c r="H97" i="1"/>
  <c r="H100" i="1"/>
  <c r="N100" i="1" s="1"/>
  <c r="T100" i="1" s="1"/>
  <c r="Z100" i="1" s="1"/>
  <c r="AF100" i="1" s="1"/>
  <c r="AJ100" i="1" s="1"/>
  <c r="AP100" i="1" s="1"/>
  <c r="AV100" i="1" s="1"/>
  <c r="BF100" i="1" s="1"/>
  <c r="BH100" i="1" s="1"/>
  <c r="H103" i="1"/>
  <c r="N103" i="1" s="1"/>
  <c r="T103" i="1" s="1"/>
  <c r="Z103" i="1" s="1"/>
  <c r="AF103" i="1" s="1"/>
  <c r="AJ103" i="1" s="1"/>
  <c r="AP103" i="1" s="1"/>
  <c r="AV103" i="1" s="1"/>
  <c r="BF103" i="1" s="1"/>
  <c r="BH103" i="1" s="1"/>
  <c r="H106" i="1"/>
  <c r="N106" i="1" s="1"/>
  <c r="T106" i="1" s="1"/>
  <c r="Z106" i="1" s="1"/>
  <c r="AF106" i="1" s="1"/>
  <c r="AJ106" i="1" s="1"/>
  <c r="AP106" i="1" s="1"/>
  <c r="AV106" i="1" s="1"/>
  <c r="BF106" i="1" s="1"/>
  <c r="BH106" i="1" s="1"/>
  <c r="H109" i="1"/>
  <c r="N109" i="1" s="1"/>
  <c r="T109" i="1" s="1"/>
  <c r="Z109" i="1" s="1"/>
  <c r="AF109" i="1" s="1"/>
  <c r="AJ109" i="1" s="1"/>
  <c r="AP109" i="1" s="1"/>
  <c r="AV109" i="1" s="1"/>
  <c r="BF109" i="1" s="1"/>
  <c r="BH109" i="1" s="1"/>
  <c r="H112" i="1"/>
  <c r="N112" i="1" s="1"/>
  <c r="T112" i="1" s="1"/>
  <c r="Z112" i="1" s="1"/>
  <c r="AF112" i="1" s="1"/>
  <c r="AJ112" i="1" s="1"/>
  <c r="AP112" i="1" s="1"/>
  <c r="AV112" i="1" s="1"/>
  <c r="BF112" i="1" s="1"/>
  <c r="BH112" i="1" s="1"/>
  <c r="H115" i="1"/>
  <c r="N115" i="1" s="1"/>
  <c r="T115" i="1" s="1"/>
  <c r="Z115" i="1" s="1"/>
  <c r="AF115" i="1" s="1"/>
  <c r="AJ115" i="1" s="1"/>
  <c r="AP115" i="1" s="1"/>
  <c r="AV115" i="1" s="1"/>
  <c r="BF115" i="1" s="1"/>
  <c r="BH115" i="1" s="1"/>
  <c r="H118" i="1"/>
  <c r="N118" i="1" s="1"/>
  <c r="T118" i="1" s="1"/>
  <c r="Z118" i="1" s="1"/>
  <c r="AF118" i="1" s="1"/>
  <c r="AJ118" i="1" s="1"/>
  <c r="AP118" i="1" s="1"/>
  <c r="AV118" i="1" s="1"/>
  <c r="BF118" i="1" s="1"/>
  <c r="BH118" i="1" s="1"/>
  <c r="H121" i="1"/>
  <c r="N121" i="1" s="1"/>
  <c r="T121" i="1" s="1"/>
  <c r="Z121" i="1" s="1"/>
  <c r="AF121" i="1" s="1"/>
  <c r="AJ121" i="1" s="1"/>
  <c r="AP121" i="1" s="1"/>
  <c r="AV121" i="1" s="1"/>
  <c r="BF121" i="1" s="1"/>
  <c r="BH121" i="1" s="1"/>
  <c r="H124" i="1"/>
  <c r="N124" i="1" s="1"/>
  <c r="T124" i="1" s="1"/>
  <c r="Z124" i="1" s="1"/>
  <c r="AF124" i="1" s="1"/>
  <c r="AJ124" i="1" s="1"/>
  <c r="AP124" i="1" s="1"/>
  <c r="AV124" i="1" s="1"/>
  <c r="BF124" i="1" s="1"/>
  <c r="BH124" i="1" s="1"/>
  <c r="Q127" i="1"/>
  <c r="O133" i="1"/>
  <c r="R133" i="1" s="1"/>
  <c r="X133" i="1" s="1"/>
  <c r="AD133" i="1" s="1"/>
  <c r="AH133" i="1" s="1"/>
  <c r="AN133" i="1" s="1"/>
  <c r="AT133" i="1" s="1"/>
  <c r="AZ133" i="1" s="1"/>
  <c r="BB133" i="1" s="1"/>
  <c r="G136" i="1"/>
  <c r="G139" i="1"/>
  <c r="M139" i="1" s="1"/>
  <c r="S139" i="1" s="1"/>
  <c r="Y139" i="1" s="1"/>
  <c r="AE139" i="1" s="1"/>
  <c r="AI139" i="1" s="1"/>
  <c r="AO139" i="1" s="1"/>
  <c r="AU139" i="1" s="1"/>
  <c r="BC139" i="1" s="1"/>
  <c r="BE139" i="1" s="1"/>
  <c r="G142" i="1"/>
  <c r="M142" i="1" s="1"/>
  <c r="S142" i="1" s="1"/>
  <c r="Y142" i="1" s="1"/>
  <c r="AE142" i="1" s="1"/>
  <c r="AI142" i="1" s="1"/>
  <c r="AO142" i="1" s="1"/>
  <c r="AU142" i="1" s="1"/>
  <c r="BC142" i="1" s="1"/>
  <c r="BE142" i="1" s="1"/>
  <c r="G145" i="1"/>
  <c r="M145" i="1" s="1"/>
  <c r="S145" i="1" s="1"/>
  <c r="Y145" i="1" s="1"/>
  <c r="AE145" i="1" s="1"/>
  <c r="AI145" i="1" s="1"/>
  <c r="AO145" i="1" s="1"/>
  <c r="AU145" i="1" s="1"/>
  <c r="BC145" i="1" s="1"/>
  <c r="BE145" i="1" s="1"/>
  <c r="H161" i="1"/>
  <c r="N161" i="1" s="1"/>
  <c r="T161" i="1" s="1"/>
  <c r="Z161" i="1" s="1"/>
  <c r="AF161" i="1" s="1"/>
  <c r="AJ161" i="1" s="1"/>
  <c r="AP161" i="1" s="1"/>
  <c r="AV161" i="1" s="1"/>
  <c r="BF161" i="1" s="1"/>
  <c r="BH161" i="1" s="1"/>
  <c r="H164" i="1"/>
  <c r="F169" i="1"/>
  <c r="L169" i="1" s="1"/>
  <c r="R169" i="1" s="1"/>
  <c r="X169" i="1" s="1"/>
  <c r="AD169" i="1" s="1"/>
  <c r="AH169" i="1" s="1"/>
  <c r="AN169" i="1" s="1"/>
  <c r="AT169" i="1" s="1"/>
  <c r="AZ169" i="1" s="1"/>
  <c r="BB169" i="1" s="1"/>
  <c r="F172" i="1"/>
  <c r="F177" i="1"/>
  <c r="L177" i="1" s="1"/>
  <c r="R177" i="1" s="1"/>
  <c r="X177" i="1" s="1"/>
  <c r="AD177" i="1" s="1"/>
  <c r="AH177" i="1" s="1"/>
  <c r="AN177" i="1" s="1"/>
  <c r="AT177" i="1" s="1"/>
  <c r="AZ177" i="1" s="1"/>
  <c r="BB177" i="1" s="1"/>
  <c r="F180" i="1"/>
  <c r="L180" i="1" s="1"/>
  <c r="R180" i="1" s="1"/>
  <c r="X180" i="1" s="1"/>
  <c r="AD180" i="1" s="1"/>
  <c r="AH180" i="1" s="1"/>
  <c r="AN180" i="1" s="1"/>
  <c r="AT180" i="1" s="1"/>
  <c r="AZ180" i="1" s="1"/>
  <c r="BB180" i="1" s="1"/>
  <c r="F183" i="1"/>
  <c r="H184" i="1"/>
  <c r="H188" i="1"/>
  <c r="N188" i="1" s="1"/>
  <c r="T188" i="1" s="1"/>
  <c r="Z188" i="1" s="1"/>
  <c r="AF188" i="1" s="1"/>
  <c r="AJ188" i="1" s="1"/>
  <c r="AP188" i="1" s="1"/>
  <c r="AV188" i="1" s="1"/>
  <c r="BF188" i="1" s="1"/>
  <c r="BH188" i="1" s="1"/>
  <c r="H191" i="1"/>
  <c r="N191" i="1" s="1"/>
  <c r="T191" i="1" s="1"/>
  <c r="Z191" i="1" s="1"/>
  <c r="AF191" i="1" s="1"/>
  <c r="AJ191" i="1" s="1"/>
  <c r="AP191" i="1" s="1"/>
  <c r="AV191" i="1" s="1"/>
  <c r="BF191" i="1" s="1"/>
  <c r="BH191" i="1" s="1"/>
  <c r="F195" i="1"/>
  <c r="N196" i="1"/>
  <c r="T196" i="1" s="1"/>
  <c r="Z196" i="1" s="1"/>
  <c r="AF196" i="1" s="1"/>
  <c r="AJ196" i="1" s="1"/>
  <c r="AP196" i="1" s="1"/>
  <c r="AV196" i="1" s="1"/>
  <c r="BF196" i="1" s="1"/>
  <c r="BH196" i="1" s="1"/>
  <c r="H195" i="1"/>
  <c r="L196" i="1"/>
  <c r="R196" i="1" s="1"/>
  <c r="X196" i="1" s="1"/>
  <c r="AD196" i="1" s="1"/>
  <c r="AH196" i="1" s="1"/>
  <c r="AN196" i="1" s="1"/>
  <c r="AT196" i="1" s="1"/>
  <c r="AZ196" i="1" s="1"/>
  <c r="BB196" i="1" s="1"/>
  <c r="AA202" i="1"/>
  <c r="AA201" i="1" s="1"/>
  <c r="AR202" i="1"/>
  <c r="AR201" i="1" s="1"/>
  <c r="AY202" i="1"/>
  <c r="AY201" i="1" s="1"/>
  <c r="AM224" i="1"/>
  <c r="BI224" i="1"/>
  <c r="I224" i="1"/>
  <c r="V224" i="1"/>
  <c r="AC224" i="1"/>
  <c r="AW224" i="1"/>
  <c r="Q312" i="1"/>
  <c r="AB312" i="1"/>
  <c r="O339" i="1"/>
  <c r="O338" i="1" s="1"/>
  <c r="W347" i="1"/>
  <c r="W346" i="1" s="1"/>
  <c r="AQ347" i="1"/>
  <c r="AQ346" i="1" s="1"/>
  <c r="J347" i="1"/>
  <c r="J346" i="1" s="1"/>
  <c r="V347" i="1"/>
  <c r="V346" i="1" s="1"/>
  <c r="AC347" i="1"/>
  <c r="AC346" i="1" s="1"/>
  <c r="AW347" i="1"/>
  <c r="AW346" i="1" s="1"/>
  <c r="M354" i="1"/>
  <c r="S354" i="1" s="1"/>
  <c r="Y354" i="1" s="1"/>
  <c r="AE354" i="1" s="1"/>
  <c r="AI354" i="1" s="1"/>
  <c r="AO354" i="1" s="1"/>
  <c r="AU354" i="1" s="1"/>
  <c r="BC354" i="1" s="1"/>
  <c r="K361" i="1"/>
  <c r="AA361" i="1"/>
  <c r="AL417" i="1"/>
  <c r="AY417" i="1"/>
  <c r="N422" i="1"/>
  <c r="T422" i="1" s="1"/>
  <c r="Z422" i="1" s="1"/>
  <c r="AF422" i="1" s="1"/>
  <c r="AJ422" i="1" s="1"/>
  <c r="AP422" i="1" s="1"/>
  <c r="AV422" i="1" s="1"/>
  <c r="BF422" i="1" s="1"/>
  <c r="BH422" i="1" s="1"/>
  <c r="N425" i="1"/>
  <c r="T425" i="1" s="1"/>
  <c r="Z425" i="1" s="1"/>
  <c r="AF425" i="1" s="1"/>
  <c r="AJ425" i="1" s="1"/>
  <c r="AP425" i="1" s="1"/>
  <c r="AV425" i="1" s="1"/>
  <c r="BF425" i="1" s="1"/>
  <c r="BH425" i="1" s="1"/>
  <c r="H136" i="1"/>
  <c r="N136" i="1" s="1"/>
  <c r="T136" i="1" s="1"/>
  <c r="Z136" i="1" s="1"/>
  <c r="AF136" i="1" s="1"/>
  <c r="AJ136" i="1" s="1"/>
  <c r="AP136" i="1" s="1"/>
  <c r="AV136" i="1" s="1"/>
  <c r="BF136" i="1" s="1"/>
  <c r="BH136" i="1" s="1"/>
  <c r="H152" i="1"/>
  <c r="H155" i="1"/>
  <c r="N155" i="1" s="1"/>
  <c r="T155" i="1" s="1"/>
  <c r="Z155" i="1" s="1"/>
  <c r="AF155" i="1" s="1"/>
  <c r="AJ155" i="1" s="1"/>
  <c r="AP155" i="1" s="1"/>
  <c r="AV155" i="1" s="1"/>
  <c r="BF155" i="1" s="1"/>
  <c r="BH155" i="1" s="1"/>
  <c r="I161" i="1"/>
  <c r="L161" i="1" s="1"/>
  <c r="R161" i="1" s="1"/>
  <c r="X161" i="1" s="1"/>
  <c r="AD161" i="1" s="1"/>
  <c r="AH161" i="1" s="1"/>
  <c r="AN161" i="1" s="1"/>
  <c r="AT161" i="1" s="1"/>
  <c r="AZ161" i="1" s="1"/>
  <c r="BB161" i="1" s="1"/>
  <c r="I164" i="1"/>
  <c r="L164" i="1" s="1"/>
  <c r="R164" i="1" s="1"/>
  <c r="G169" i="1"/>
  <c r="M169" i="1" s="1"/>
  <c r="S169" i="1" s="1"/>
  <c r="Y169" i="1" s="1"/>
  <c r="AE169" i="1" s="1"/>
  <c r="AI169" i="1" s="1"/>
  <c r="AO169" i="1" s="1"/>
  <c r="AU169" i="1" s="1"/>
  <c r="BC169" i="1" s="1"/>
  <c r="BE169" i="1" s="1"/>
  <c r="K169" i="1"/>
  <c r="G172" i="1"/>
  <c r="K172" i="1"/>
  <c r="G177" i="1"/>
  <c r="M177" i="1" s="1"/>
  <c r="S177" i="1" s="1"/>
  <c r="Y177" i="1" s="1"/>
  <c r="AE177" i="1" s="1"/>
  <c r="AI177" i="1" s="1"/>
  <c r="AO177" i="1" s="1"/>
  <c r="AU177" i="1" s="1"/>
  <c r="BC177" i="1" s="1"/>
  <c r="BE177" i="1" s="1"/>
  <c r="K177" i="1"/>
  <c r="N177" i="1" s="1"/>
  <c r="T177" i="1" s="1"/>
  <c r="Z177" i="1" s="1"/>
  <c r="AF177" i="1" s="1"/>
  <c r="AJ177" i="1" s="1"/>
  <c r="AP177" i="1" s="1"/>
  <c r="AV177" i="1" s="1"/>
  <c r="BF177" i="1" s="1"/>
  <c r="BH177" i="1" s="1"/>
  <c r="G180" i="1"/>
  <c r="M180" i="1" s="1"/>
  <c r="S180" i="1" s="1"/>
  <c r="Y180" i="1" s="1"/>
  <c r="AE180" i="1" s="1"/>
  <c r="AI180" i="1" s="1"/>
  <c r="AO180" i="1" s="1"/>
  <c r="AU180" i="1" s="1"/>
  <c r="BC180" i="1" s="1"/>
  <c r="BE180" i="1" s="1"/>
  <c r="K180" i="1"/>
  <c r="N180" i="1" s="1"/>
  <c r="T180" i="1" s="1"/>
  <c r="Z180" i="1" s="1"/>
  <c r="AF180" i="1" s="1"/>
  <c r="AJ180" i="1" s="1"/>
  <c r="AP180" i="1" s="1"/>
  <c r="AV180" i="1" s="1"/>
  <c r="BF180" i="1" s="1"/>
  <c r="BH180" i="1" s="1"/>
  <c r="G183" i="1"/>
  <c r="I184" i="1"/>
  <c r="I188" i="1"/>
  <c r="L188" i="1" s="1"/>
  <c r="R188" i="1" s="1"/>
  <c r="X188" i="1" s="1"/>
  <c r="AD188" i="1" s="1"/>
  <c r="AH188" i="1" s="1"/>
  <c r="AN188" i="1" s="1"/>
  <c r="AT188" i="1" s="1"/>
  <c r="AZ188" i="1" s="1"/>
  <c r="BB188" i="1" s="1"/>
  <c r="I191" i="1"/>
  <c r="L191" i="1" s="1"/>
  <c r="R191" i="1" s="1"/>
  <c r="X191" i="1" s="1"/>
  <c r="AD191" i="1" s="1"/>
  <c r="AH191" i="1" s="1"/>
  <c r="AN191" i="1" s="1"/>
  <c r="AT191" i="1" s="1"/>
  <c r="AZ191" i="1" s="1"/>
  <c r="BB191" i="1" s="1"/>
  <c r="AB202" i="1"/>
  <c r="AB201" i="1" s="1"/>
  <c r="AK312" i="1"/>
  <c r="N340" i="1"/>
  <c r="T340" i="1" s="1"/>
  <c r="Z340" i="1" s="1"/>
  <c r="AF340" i="1" s="1"/>
  <c r="AJ340" i="1" s="1"/>
  <c r="AP340" i="1" s="1"/>
  <c r="AV340" i="1" s="1"/>
  <c r="BF340" i="1" s="1"/>
  <c r="AG347" i="1"/>
  <c r="AG346" i="1" s="1"/>
  <c r="AX347" i="1"/>
  <c r="AX346" i="1" s="1"/>
  <c r="O127" i="1"/>
  <c r="R127" i="1" s="1"/>
  <c r="X127" i="1" s="1"/>
  <c r="AD127" i="1" s="1"/>
  <c r="AH127" i="1" s="1"/>
  <c r="AN127" i="1" s="1"/>
  <c r="AT127" i="1" s="1"/>
  <c r="AZ127" i="1" s="1"/>
  <c r="BB127" i="1" s="1"/>
  <c r="P130" i="1"/>
  <c r="S130" i="1" s="1"/>
  <c r="Y130" i="1" s="1"/>
  <c r="AE130" i="1" s="1"/>
  <c r="AI130" i="1" s="1"/>
  <c r="AO130" i="1" s="1"/>
  <c r="AU130" i="1" s="1"/>
  <c r="BC130" i="1" s="1"/>
  <c r="BE130" i="1" s="1"/>
  <c r="Q133" i="1"/>
  <c r="T133" i="1" s="1"/>
  <c r="Z133" i="1" s="1"/>
  <c r="AF133" i="1" s="1"/>
  <c r="AJ133" i="1" s="1"/>
  <c r="AP133" i="1" s="1"/>
  <c r="AV133" i="1" s="1"/>
  <c r="BF133" i="1" s="1"/>
  <c r="BH133" i="1" s="1"/>
  <c r="M198" i="1"/>
  <c r="S198" i="1" s="1"/>
  <c r="Y198" i="1" s="1"/>
  <c r="AE198" i="1" s="1"/>
  <c r="AI198" i="1" s="1"/>
  <c r="AO198" i="1" s="1"/>
  <c r="AU198" i="1" s="1"/>
  <c r="BC198" i="1" s="1"/>
  <c r="BE198" i="1" s="1"/>
  <c r="AM202" i="1"/>
  <c r="AM201" i="1" s="1"/>
  <c r="AK224" i="1"/>
  <c r="L343" i="1"/>
  <c r="R343" i="1" s="1"/>
  <c r="X343" i="1" s="1"/>
  <c r="AD343" i="1" s="1"/>
  <c r="AH343" i="1" s="1"/>
  <c r="AN343" i="1" s="1"/>
  <c r="AT343" i="1" s="1"/>
  <c r="AZ343" i="1" s="1"/>
  <c r="BB343" i="1" s="1"/>
  <c r="M376" i="1"/>
  <c r="S376" i="1" s="1"/>
  <c r="Y376" i="1" s="1"/>
  <c r="AE376" i="1" s="1"/>
  <c r="AI376" i="1" s="1"/>
  <c r="AO376" i="1" s="1"/>
  <c r="AU376" i="1" s="1"/>
  <c r="BC376" i="1" s="1"/>
  <c r="BE376" i="1" s="1"/>
  <c r="F202" i="1"/>
  <c r="Q203" i="1"/>
  <c r="G206" i="1"/>
  <c r="G211" i="1"/>
  <c r="G214" i="1"/>
  <c r="G221" i="1"/>
  <c r="M221" i="1" s="1"/>
  <c r="S221" i="1" s="1"/>
  <c r="Y221" i="1" s="1"/>
  <c r="AE221" i="1" s="1"/>
  <c r="AI221" i="1" s="1"/>
  <c r="AO221" i="1" s="1"/>
  <c r="AU221" i="1" s="1"/>
  <c r="BC221" i="1" s="1"/>
  <c r="BE221" i="1" s="1"/>
  <c r="G224" i="1"/>
  <c r="G241" i="1"/>
  <c r="G244" i="1"/>
  <c r="M244" i="1" s="1"/>
  <c r="S244" i="1" s="1"/>
  <c r="Y244" i="1" s="1"/>
  <c r="AE244" i="1" s="1"/>
  <c r="AI244" i="1" s="1"/>
  <c r="AO244" i="1" s="1"/>
  <c r="AU244" i="1" s="1"/>
  <c r="BC244" i="1" s="1"/>
  <c r="BE244" i="1" s="1"/>
  <c r="AY248" i="1"/>
  <c r="AY240" i="1" s="1"/>
  <c r="F255" i="1"/>
  <c r="G277" i="1"/>
  <c r="G280" i="1"/>
  <c r="M280" i="1" s="1"/>
  <c r="S280" i="1" s="1"/>
  <c r="Y280" i="1" s="1"/>
  <c r="AE280" i="1" s="1"/>
  <c r="AI280" i="1" s="1"/>
  <c r="AO280" i="1" s="1"/>
  <c r="AU280" i="1" s="1"/>
  <c r="BC280" i="1" s="1"/>
  <c r="BE280" i="1" s="1"/>
  <c r="G283" i="1"/>
  <c r="M283" i="1" s="1"/>
  <c r="S283" i="1" s="1"/>
  <c r="Y283" i="1" s="1"/>
  <c r="AE283" i="1" s="1"/>
  <c r="AI283" i="1" s="1"/>
  <c r="AO283" i="1" s="1"/>
  <c r="AU283" i="1" s="1"/>
  <c r="BC283" i="1" s="1"/>
  <c r="BE283" i="1" s="1"/>
  <c r="G286" i="1"/>
  <c r="G293" i="1"/>
  <c r="M293" i="1" s="1"/>
  <c r="S293" i="1" s="1"/>
  <c r="Y293" i="1" s="1"/>
  <c r="AE293" i="1" s="1"/>
  <c r="AI293" i="1" s="1"/>
  <c r="AO293" i="1" s="1"/>
  <c r="AU293" i="1" s="1"/>
  <c r="BC293" i="1" s="1"/>
  <c r="BE293" i="1" s="1"/>
  <c r="G296" i="1"/>
  <c r="M296" i="1" s="1"/>
  <c r="S296" i="1" s="1"/>
  <c r="Y296" i="1" s="1"/>
  <c r="AE296" i="1" s="1"/>
  <c r="AI296" i="1" s="1"/>
  <c r="AO296" i="1" s="1"/>
  <c r="AU296" i="1" s="1"/>
  <c r="BC296" i="1" s="1"/>
  <c r="BE296" i="1" s="1"/>
  <c r="G305" i="1"/>
  <c r="M305" i="1" s="1"/>
  <c r="G313" i="1"/>
  <c r="H321" i="1"/>
  <c r="N321" i="1" s="1"/>
  <c r="T321" i="1" s="1"/>
  <c r="Z321" i="1" s="1"/>
  <c r="AF321" i="1" s="1"/>
  <c r="AJ321" i="1" s="1"/>
  <c r="AP321" i="1" s="1"/>
  <c r="AV321" i="1" s="1"/>
  <c r="BF321" i="1" s="1"/>
  <c r="BH321" i="1" s="1"/>
  <c r="H325" i="1"/>
  <c r="F330" i="1"/>
  <c r="F362" i="1"/>
  <c r="F372" i="1"/>
  <c r="L372" i="1" s="1"/>
  <c r="R372" i="1" s="1"/>
  <c r="X372" i="1" s="1"/>
  <c r="AD372" i="1" s="1"/>
  <c r="AH372" i="1" s="1"/>
  <c r="AN372" i="1" s="1"/>
  <c r="AT372" i="1" s="1"/>
  <c r="AZ372" i="1" s="1"/>
  <c r="BB372" i="1" s="1"/>
  <c r="F380" i="1"/>
  <c r="L380" i="1" s="1"/>
  <c r="R380" i="1" s="1"/>
  <c r="X380" i="1" s="1"/>
  <c r="AD380" i="1" s="1"/>
  <c r="AH380" i="1" s="1"/>
  <c r="AN380" i="1" s="1"/>
  <c r="AT380" i="1" s="1"/>
  <c r="AZ380" i="1" s="1"/>
  <c r="H385" i="1"/>
  <c r="H388" i="1"/>
  <c r="N388" i="1" s="1"/>
  <c r="T388" i="1" s="1"/>
  <c r="Z388" i="1" s="1"/>
  <c r="AF388" i="1" s="1"/>
  <c r="AJ388" i="1" s="1"/>
  <c r="AP388" i="1" s="1"/>
  <c r="AV388" i="1" s="1"/>
  <c r="BF388" i="1" s="1"/>
  <c r="BH388" i="1" s="1"/>
  <c r="G391" i="1"/>
  <c r="F402" i="1"/>
  <c r="L402" i="1" s="1"/>
  <c r="R402" i="1" s="1"/>
  <c r="X402" i="1" s="1"/>
  <c r="AD402" i="1" s="1"/>
  <c r="AH402" i="1" s="1"/>
  <c r="AN402" i="1" s="1"/>
  <c r="AT402" i="1" s="1"/>
  <c r="AZ402" i="1" s="1"/>
  <c r="BB402" i="1" s="1"/>
  <c r="H418" i="1"/>
  <c r="F419" i="1"/>
  <c r="F422" i="1"/>
  <c r="L422" i="1" s="1"/>
  <c r="R422" i="1" s="1"/>
  <c r="X422" i="1" s="1"/>
  <c r="AD422" i="1" s="1"/>
  <c r="AH422" i="1" s="1"/>
  <c r="AN422" i="1" s="1"/>
  <c r="AT422" i="1" s="1"/>
  <c r="AZ422" i="1" s="1"/>
  <c r="BB422" i="1" s="1"/>
  <c r="F425" i="1"/>
  <c r="L425" i="1" s="1"/>
  <c r="R425" i="1" s="1"/>
  <c r="X425" i="1" s="1"/>
  <c r="AD425" i="1" s="1"/>
  <c r="AH425" i="1" s="1"/>
  <c r="AN425" i="1" s="1"/>
  <c r="AT425" i="1" s="1"/>
  <c r="AZ425" i="1" s="1"/>
  <c r="BB425" i="1" s="1"/>
  <c r="H437" i="1"/>
  <c r="F442" i="1"/>
  <c r="L442" i="1" s="1"/>
  <c r="R442" i="1" s="1"/>
  <c r="AL552" i="1"/>
  <c r="AL551" i="1" s="1"/>
  <c r="AE568" i="1"/>
  <c r="AI568" i="1" s="1"/>
  <c r="AO568" i="1" s="1"/>
  <c r="AU568" i="1" s="1"/>
  <c r="BC568" i="1" s="1"/>
  <c r="BE568" i="1" s="1"/>
  <c r="AA552" i="1"/>
  <c r="AA551" i="1" s="1"/>
  <c r="H206" i="1"/>
  <c r="H211" i="1"/>
  <c r="H214" i="1"/>
  <c r="H221" i="1"/>
  <c r="N221" i="1" s="1"/>
  <c r="T221" i="1" s="1"/>
  <c r="Z221" i="1" s="1"/>
  <c r="AF221" i="1" s="1"/>
  <c r="AJ221" i="1" s="1"/>
  <c r="AP221" i="1" s="1"/>
  <c r="AV221" i="1" s="1"/>
  <c r="BF221" i="1" s="1"/>
  <c r="BH221" i="1" s="1"/>
  <c r="F225" i="1"/>
  <c r="J225" i="1"/>
  <c r="F228" i="1"/>
  <c r="L228" i="1" s="1"/>
  <c r="R228" i="1" s="1"/>
  <c r="X228" i="1" s="1"/>
  <c r="AD228" i="1" s="1"/>
  <c r="AH228" i="1" s="1"/>
  <c r="AN228" i="1" s="1"/>
  <c r="AT228" i="1" s="1"/>
  <c r="AZ228" i="1" s="1"/>
  <c r="BB228" i="1" s="1"/>
  <c r="J228" i="1"/>
  <c r="M228" i="1" s="1"/>
  <c r="S228" i="1" s="1"/>
  <c r="Y228" i="1" s="1"/>
  <c r="AE228" i="1" s="1"/>
  <c r="AI228" i="1" s="1"/>
  <c r="AO228" i="1" s="1"/>
  <c r="AU228" i="1" s="1"/>
  <c r="BC228" i="1" s="1"/>
  <c r="BE228" i="1" s="1"/>
  <c r="F234" i="1"/>
  <c r="L234" i="1" s="1"/>
  <c r="R234" i="1" s="1"/>
  <c r="X234" i="1" s="1"/>
  <c r="AD234" i="1" s="1"/>
  <c r="AH234" i="1" s="1"/>
  <c r="AN234" i="1" s="1"/>
  <c r="AT234" i="1" s="1"/>
  <c r="AZ234" i="1" s="1"/>
  <c r="BB234" i="1" s="1"/>
  <c r="J234" i="1"/>
  <c r="M234" i="1" s="1"/>
  <c r="S234" i="1" s="1"/>
  <c r="Y234" i="1" s="1"/>
  <c r="AE234" i="1" s="1"/>
  <c r="AI234" i="1" s="1"/>
  <c r="AO234" i="1" s="1"/>
  <c r="AU234" i="1" s="1"/>
  <c r="BC234" i="1" s="1"/>
  <c r="BE234" i="1" s="1"/>
  <c r="F237" i="1"/>
  <c r="L237" i="1" s="1"/>
  <c r="R237" i="1" s="1"/>
  <c r="X237" i="1" s="1"/>
  <c r="AD237" i="1" s="1"/>
  <c r="AH237" i="1" s="1"/>
  <c r="AN237" i="1" s="1"/>
  <c r="AT237" i="1" s="1"/>
  <c r="AZ237" i="1" s="1"/>
  <c r="BB237" i="1" s="1"/>
  <c r="J237" i="1"/>
  <c r="M237" i="1" s="1"/>
  <c r="S237" i="1" s="1"/>
  <c r="Y237" i="1" s="1"/>
  <c r="AE237" i="1" s="1"/>
  <c r="AI237" i="1" s="1"/>
  <c r="AO237" i="1" s="1"/>
  <c r="AU237" i="1" s="1"/>
  <c r="BC237" i="1" s="1"/>
  <c r="BE237" i="1" s="1"/>
  <c r="H241" i="1"/>
  <c r="H244" i="1"/>
  <c r="N244" i="1" s="1"/>
  <c r="T244" i="1" s="1"/>
  <c r="Z244" i="1" s="1"/>
  <c r="AF244" i="1" s="1"/>
  <c r="AJ244" i="1" s="1"/>
  <c r="AP244" i="1" s="1"/>
  <c r="AV244" i="1" s="1"/>
  <c r="BF244" i="1" s="1"/>
  <c r="BH244" i="1" s="1"/>
  <c r="G255" i="1"/>
  <c r="K255" i="1"/>
  <c r="F258" i="1"/>
  <c r="J258" i="1"/>
  <c r="F266" i="1"/>
  <c r="L266" i="1" s="1"/>
  <c r="R266" i="1" s="1"/>
  <c r="X266" i="1" s="1"/>
  <c r="AD266" i="1" s="1"/>
  <c r="AH266" i="1" s="1"/>
  <c r="AN266" i="1" s="1"/>
  <c r="AT266" i="1" s="1"/>
  <c r="AZ266" i="1" s="1"/>
  <c r="BB266" i="1" s="1"/>
  <c r="J266" i="1"/>
  <c r="M266" i="1" s="1"/>
  <c r="S266" i="1" s="1"/>
  <c r="Y266" i="1" s="1"/>
  <c r="AE266" i="1" s="1"/>
  <c r="AI266" i="1" s="1"/>
  <c r="AO266" i="1" s="1"/>
  <c r="AU266" i="1" s="1"/>
  <c r="BC266" i="1" s="1"/>
  <c r="BE266" i="1" s="1"/>
  <c r="F269" i="1"/>
  <c r="L269" i="1" s="1"/>
  <c r="R269" i="1" s="1"/>
  <c r="X269" i="1" s="1"/>
  <c r="AD269" i="1" s="1"/>
  <c r="AH269" i="1" s="1"/>
  <c r="AN269" i="1" s="1"/>
  <c r="AT269" i="1" s="1"/>
  <c r="AZ269" i="1" s="1"/>
  <c r="BB269" i="1" s="1"/>
  <c r="J269" i="1"/>
  <c r="M269" i="1" s="1"/>
  <c r="S269" i="1" s="1"/>
  <c r="Y269" i="1" s="1"/>
  <c r="AE269" i="1" s="1"/>
  <c r="AI269" i="1" s="1"/>
  <c r="AO269" i="1" s="1"/>
  <c r="AU269" i="1" s="1"/>
  <c r="BC269" i="1" s="1"/>
  <c r="BE269" i="1" s="1"/>
  <c r="F273" i="1"/>
  <c r="L273" i="1" s="1"/>
  <c r="R273" i="1" s="1"/>
  <c r="X273" i="1" s="1"/>
  <c r="AD273" i="1" s="1"/>
  <c r="AH273" i="1" s="1"/>
  <c r="AN273" i="1" s="1"/>
  <c r="AT273" i="1" s="1"/>
  <c r="AZ273" i="1" s="1"/>
  <c r="BB273" i="1" s="1"/>
  <c r="H277" i="1"/>
  <c r="H280" i="1"/>
  <c r="N280" i="1" s="1"/>
  <c r="T280" i="1" s="1"/>
  <c r="Z280" i="1" s="1"/>
  <c r="AF280" i="1" s="1"/>
  <c r="AJ280" i="1" s="1"/>
  <c r="AP280" i="1" s="1"/>
  <c r="AV280" i="1" s="1"/>
  <c r="BF280" i="1" s="1"/>
  <c r="BH280" i="1" s="1"/>
  <c r="H283" i="1"/>
  <c r="N283" i="1" s="1"/>
  <c r="T283" i="1" s="1"/>
  <c r="Z283" i="1" s="1"/>
  <c r="AF283" i="1" s="1"/>
  <c r="AJ283" i="1" s="1"/>
  <c r="AP283" i="1" s="1"/>
  <c r="AV283" i="1" s="1"/>
  <c r="BF283" i="1" s="1"/>
  <c r="BH283" i="1" s="1"/>
  <c r="H286" i="1"/>
  <c r="H293" i="1"/>
  <c r="N293" i="1" s="1"/>
  <c r="T293" i="1" s="1"/>
  <c r="Z293" i="1" s="1"/>
  <c r="AF293" i="1" s="1"/>
  <c r="AJ293" i="1" s="1"/>
  <c r="AP293" i="1" s="1"/>
  <c r="AV293" i="1" s="1"/>
  <c r="BF293" i="1" s="1"/>
  <c r="BH293" i="1" s="1"/>
  <c r="H296" i="1"/>
  <c r="N296" i="1" s="1"/>
  <c r="T296" i="1" s="1"/>
  <c r="Z296" i="1" s="1"/>
  <c r="AF296" i="1" s="1"/>
  <c r="AJ296" i="1" s="1"/>
  <c r="AP296" i="1" s="1"/>
  <c r="AV296" i="1" s="1"/>
  <c r="BF296" i="1" s="1"/>
  <c r="BH296" i="1" s="1"/>
  <c r="F300" i="1"/>
  <c r="H305" i="1"/>
  <c r="H313" i="1"/>
  <c r="F318" i="1"/>
  <c r="L318" i="1" s="1"/>
  <c r="R318" i="1" s="1"/>
  <c r="X318" i="1" s="1"/>
  <c r="AD318" i="1" s="1"/>
  <c r="AH318" i="1" s="1"/>
  <c r="AN318" i="1" s="1"/>
  <c r="AT318" i="1" s="1"/>
  <c r="AZ318" i="1" s="1"/>
  <c r="BB318" i="1" s="1"/>
  <c r="G330" i="1"/>
  <c r="N341" i="1"/>
  <c r="T341" i="1" s="1"/>
  <c r="Z341" i="1" s="1"/>
  <c r="AF341" i="1" s="1"/>
  <c r="AJ341" i="1" s="1"/>
  <c r="AP341" i="1" s="1"/>
  <c r="AV341" i="1" s="1"/>
  <c r="BF341" i="1" s="1"/>
  <c r="L344" i="1"/>
  <c r="R344" i="1" s="1"/>
  <c r="X344" i="1" s="1"/>
  <c r="AD344" i="1" s="1"/>
  <c r="AH344" i="1" s="1"/>
  <c r="AN344" i="1" s="1"/>
  <c r="AT344" i="1" s="1"/>
  <c r="AZ344" i="1" s="1"/>
  <c r="BB344" i="1" s="1"/>
  <c r="F351" i="1"/>
  <c r="F354" i="1"/>
  <c r="L354" i="1" s="1"/>
  <c r="R354" i="1" s="1"/>
  <c r="X354" i="1" s="1"/>
  <c r="AD354" i="1" s="1"/>
  <c r="AH354" i="1" s="1"/>
  <c r="AN354" i="1" s="1"/>
  <c r="AT354" i="1" s="1"/>
  <c r="AZ354" i="1" s="1"/>
  <c r="O357" i="1"/>
  <c r="R357" i="1" s="1"/>
  <c r="X357" i="1" s="1"/>
  <c r="AD357" i="1" s="1"/>
  <c r="AH357" i="1" s="1"/>
  <c r="AN357" i="1" s="1"/>
  <c r="AT357" i="1" s="1"/>
  <c r="AZ357" i="1" s="1"/>
  <c r="BB357" i="1" s="1"/>
  <c r="G362" i="1"/>
  <c r="AZ367" i="1"/>
  <c r="G372" i="1"/>
  <c r="M372" i="1" s="1"/>
  <c r="S372" i="1" s="1"/>
  <c r="Y372" i="1" s="1"/>
  <c r="AE372" i="1" s="1"/>
  <c r="AI372" i="1" s="1"/>
  <c r="AO372" i="1" s="1"/>
  <c r="AU372" i="1" s="1"/>
  <c r="BC372" i="1" s="1"/>
  <c r="BE372" i="1" s="1"/>
  <c r="G380" i="1"/>
  <c r="M380" i="1" s="1"/>
  <c r="S380" i="1" s="1"/>
  <c r="Y380" i="1" s="1"/>
  <c r="AE380" i="1" s="1"/>
  <c r="AI380" i="1" s="1"/>
  <c r="AO380" i="1" s="1"/>
  <c r="AU380" i="1" s="1"/>
  <c r="BC380" i="1" s="1"/>
  <c r="H391" i="1"/>
  <c r="G402" i="1"/>
  <c r="M402" i="1" s="1"/>
  <c r="S402" i="1" s="1"/>
  <c r="Y402" i="1" s="1"/>
  <c r="AE402" i="1" s="1"/>
  <c r="AI402" i="1" s="1"/>
  <c r="AO402" i="1" s="1"/>
  <c r="AU402" i="1" s="1"/>
  <c r="BC402" i="1" s="1"/>
  <c r="BE402" i="1" s="1"/>
  <c r="AB405" i="1"/>
  <c r="AE405" i="1" s="1"/>
  <c r="AI405" i="1" s="1"/>
  <c r="AO405" i="1" s="1"/>
  <c r="AU405" i="1" s="1"/>
  <c r="BC405" i="1" s="1"/>
  <c r="BE405" i="1" s="1"/>
  <c r="F408" i="1"/>
  <c r="L408" i="1" s="1"/>
  <c r="R408" i="1" s="1"/>
  <c r="X408" i="1" s="1"/>
  <c r="AD408" i="1" s="1"/>
  <c r="AH408" i="1" s="1"/>
  <c r="AN408" i="1" s="1"/>
  <c r="AT408" i="1" s="1"/>
  <c r="AZ408" i="1" s="1"/>
  <c r="BB408" i="1" s="1"/>
  <c r="F411" i="1"/>
  <c r="L411" i="1" s="1"/>
  <c r="R411" i="1" s="1"/>
  <c r="X411" i="1" s="1"/>
  <c r="AD411" i="1" s="1"/>
  <c r="AH411" i="1" s="1"/>
  <c r="AN411" i="1" s="1"/>
  <c r="AT411" i="1" s="1"/>
  <c r="AZ411" i="1" s="1"/>
  <c r="BB411" i="1" s="1"/>
  <c r="G422" i="1"/>
  <c r="M422" i="1" s="1"/>
  <c r="S422" i="1" s="1"/>
  <c r="Y422" i="1" s="1"/>
  <c r="AE422" i="1" s="1"/>
  <c r="AI422" i="1" s="1"/>
  <c r="AO422" i="1" s="1"/>
  <c r="AU422" i="1" s="1"/>
  <c r="BC422" i="1" s="1"/>
  <c r="BE422" i="1" s="1"/>
  <c r="G425" i="1"/>
  <c r="M425" i="1" s="1"/>
  <c r="S425" i="1" s="1"/>
  <c r="Y425" i="1" s="1"/>
  <c r="AE425" i="1" s="1"/>
  <c r="AI425" i="1" s="1"/>
  <c r="AO425" i="1" s="1"/>
  <c r="AU425" i="1" s="1"/>
  <c r="BC425" i="1" s="1"/>
  <c r="BE425" i="1" s="1"/>
  <c r="F429" i="1"/>
  <c r="L429" i="1" s="1"/>
  <c r="R429" i="1" s="1"/>
  <c r="X429" i="1" s="1"/>
  <c r="AD429" i="1" s="1"/>
  <c r="AH429" i="1" s="1"/>
  <c r="AN429" i="1" s="1"/>
  <c r="AT429" i="1" s="1"/>
  <c r="AZ429" i="1" s="1"/>
  <c r="BB429" i="1" s="1"/>
  <c r="F432" i="1"/>
  <c r="L432" i="1" s="1"/>
  <c r="R432" i="1" s="1"/>
  <c r="X432" i="1" s="1"/>
  <c r="AD432" i="1" s="1"/>
  <c r="AH432" i="1" s="1"/>
  <c r="AN432" i="1" s="1"/>
  <c r="AT432" i="1" s="1"/>
  <c r="AZ432" i="1" s="1"/>
  <c r="BB432" i="1" s="1"/>
  <c r="G442" i="1"/>
  <c r="S460" i="1"/>
  <c r="Y460" i="1" s="1"/>
  <c r="AE460" i="1" s="1"/>
  <c r="AI460" i="1" s="1"/>
  <c r="AO460" i="1" s="1"/>
  <c r="AU460" i="1" s="1"/>
  <c r="BC460" i="1" s="1"/>
  <c r="BE460" i="1" s="1"/>
  <c r="V552" i="1"/>
  <c r="V551" i="1" s="1"/>
  <c r="M559" i="1"/>
  <c r="S559" i="1" s="1"/>
  <c r="Y559" i="1" s="1"/>
  <c r="AE559" i="1" s="1"/>
  <c r="AI559" i="1" s="1"/>
  <c r="AO559" i="1" s="1"/>
  <c r="AU559" i="1" s="1"/>
  <c r="BC559" i="1" s="1"/>
  <c r="BE559" i="1" s="1"/>
  <c r="BI572" i="1"/>
  <c r="BI571" i="1" s="1"/>
  <c r="AL572" i="1"/>
  <c r="AL571" i="1" s="1"/>
  <c r="M603" i="1"/>
  <c r="S603" i="1" s="1"/>
  <c r="Y603" i="1" s="1"/>
  <c r="AE603" i="1" s="1"/>
  <c r="AI603" i="1" s="1"/>
  <c r="AO603" i="1" s="1"/>
  <c r="AU603" i="1" s="1"/>
  <c r="BC603" i="1" s="1"/>
  <c r="BE603" i="1" s="1"/>
  <c r="O231" i="1"/>
  <c r="R231" i="1" s="1"/>
  <c r="X231" i="1" s="1"/>
  <c r="AD231" i="1" s="1"/>
  <c r="AH231" i="1" s="1"/>
  <c r="AN231" i="1" s="1"/>
  <c r="AT231" i="1" s="1"/>
  <c r="AZ231" i="1" s="1"/>
  <c r="BB231" i="1" s="1"/>
  <c r="BF548" i="1"/>
  <c r="BH548" i="1" s="1"/>
  <c r="M556" i="1"/>
  <c r="S556" i="1" s="1"/>
  <c r="Y556" i="1" s="1"/>
  <c r="AE556" i="1" s="1"/>
  <c r="AI556" i="1" s="1"/>
  <c r="AO556" i="1" s="1"/>
  <c r="AU556" i="1" s="1"/>
  <c r="BC556" i="1" s="1"/>
  <c r="BE556" i="1" s="1"/>
  <c r="J552" i="1"/>
  <c r="J551" i="1" s="1"/>
  <c r="AM552" i="1"/>
  <c r="AM551" i="1" s="1"/>
  <c r="AY552" i="1"/>
  <c r="AY551" i="1" s="1"/>
  <c r="F377" i="1"/>
  <c r="BI552" i="1"/>
  <c r="BI551" i="1" s="1"/>
  <c r="AC545" i="1"/>
  <c r="AA548" i="1"/>
  <c r="AE548" i="1"/>
  <c r="AI548" i="1" s="1"/>
  <c r="AO548" i="1" s="1"/>
  <c r="AU548" i="1" s="1"/>
  <c r="BC548" i="1" s="1"/>
  <c r="BE548" i="1" s="1"/>
  <c r="H552" i="1"/>
  <c r="O553" i="1"/>
  <c r="R553" i="1" s="1"/>
  <c r="X553" i="1" s="1"/>
  <c r="AD553" i="1" s="1"/>
  <c r="AH553" i="1" s="1"/>
  <c r="AN553" i="1" s="1"/>
  <c r="AT553" i="1" s="1"/>
  <c r="AZ553" i="1" s="1"/>
  <c r="BB553" i="1" s="1"/>
  <c r="BF577" i="1"/>
  <c r="BH577" i="1" s="1"/>
  <c r="H591" i="1"/>
  <c r="M595" i="1"/>
  <c r="S595" i="1" s="1"/>
  <c r="Y595" i="1" s="1"/>
  <c r="AE595" i="1" s="1"/>
  <c r="AI595" i="1" s="1"/>
  <c r="AO595" i="1" s="1"/>
  <c r="AU595" i="1" s="1"/>
  <c r="BC595" i="1" s="1"/>
  <c r="BE595" i="1" s="1"/>
  <c r="L709" i="1"/>
  <c r="R709" i="1" s="1"/>
  <c r="X709" i="1" s="1"/>
  <c r="AD709" i="1" s="1"/>
  <c r="AH709" i="1" s="1"/>
  <c r="AN709" i="1" s="1"/>
  <c r="AT709" i="1" s="1"/>
  <c r="AZ709" i="1" s="1"/>
  <c r="BB709" i="1" s="1"/>
  <c r="N667" i="1"/>
  <c r="T667" i="1" s="1"/>
  <c r="Z667" i="1" s="1"/>
  <c r="AF667" i="1" s="1"/>
  <c r="AJ667" i="1" s="1"/>
  <c r="AP667" i="1" s="1"/>
  <c r="AV667" i="1" s="1"/>
  <c r="BF667" i="1" s="1"/>
  <c r="BH667" i="1" s="1"/>
  <c r="T709" i="1"/>
  <c r="Z709" i="1" s="1"/>
  <c r="AF709" i="1" s="1"/>
  <c r="AJ709" i="1" s="1"/>
  <c r="AP709" i="1" s="1"/>
  <c r="AV709" i="1" s="1"/>
  <c r="BF709" i="1" s="1"/>
  <c r="BH709" i="1" s="1"/>
  <c r="L715" i="1"/>
  <c r="R715" i="1" s="1"/>
  <c r="X715" i="1" s="1"/>
  <c r="AD715" i="1" s="1"/>
  <c r="AH715" i="1" s="1"/>
  <c r="AN715" i="1" s="1"/>
  <c r="AT715" i="1" s="1"/>
  <c r="AZ715" i="1" s="1"/>
  <c r="BB715" i="1" s="1"/>
  <c r="AX808" i="1"/>
  <c r="AX793" i="1" s="1"/>
  <c r="AX792" i="1" s="1"/>
  <c r="AG823" i="1"/>
  <c r="W828" i="1"/>
  <c r="W823" i="1" s="1"/>
  <c r="AQ828" i="1"/>
  <c r="AQ823" i="1" s="1"/>
  <c r="AX828" i="1"/>
  <c r="AX823" i="1" s="1"/>
  <c r="F455" i="1"/>
  <c r="H460" i="1"/>
  <c r="H463" i="1"/>
  <c r="N463" i="1" s="1"/>
  <c r="T463" i="1" s="1"/>
  <c r="Z463" i="1" s="1"/>
  <c r="AF463" i="1" s="1"/>
  <c r="AJ463" i="1" s="1"/>
  <c r="AP463" i="1" s="1"/>
  <c r="AV463" i="1" s="1"/>
  <c r="BF463" i="1" s="1"/>
  <c r="BH463" i="1" s="1"/>
  <c r="H466" i="1"/>
  <c r="N466" i="1" s="1"/>
  <c r="T466" i="1" s="1"/>
  <c r="Z466" i="1" s="1"/>
  <c r="AF466" i="1" s="1"/>
  <c r="AJ466" i="1" s="1"/>
  <c r="AP466" i="1" s="1"/>
  <c r="AV466" i="1" s="1"/>
  <c r="BF466" i="1" s="1"/>
  <c r="BH466" i="1" s="1"/>
  <c r="H469" i="1"/>
  <c r="N469" i="1" s="1"/>
  <c r="T469" i="1" s="1"/>
  <c r="Z469" i="1" s="1"/>
  <c r="AF469" i="1" s="1"/>
  <c r="AJ469" i="1" s="1"/>
  <c r="AP469" i="1" s="1"/>
  <c r="AV469" i="1" s="1"/>
  <c r="BF469" i="1" s="1"/>
  <c r="BH469" i="1" s="1"/>
  <c r="F473" i="1"/>
  <c r="H478" i="1"/>
  <c r="N478" i="1" s="1"/>
  <c r="T478" i="1" s="1"/>
  <c r="Z478" i="1" s="1"/>
  <c r="AF478" i="1" s="1"/>
  <c r="AJ478" i="1" s="1"/>
  <c r="AP478" i="1" s="1"/>
  <c r="F486" i="1"/>
  <c r="F494" i="1"/>
  <c r="F497" i="1"/>
  <c r="L497" i="1" s="1"/>
  <c r="R497" i="1" s="1"/>
  <c r="X497" i="1" s="1"/>
  <c r="AD497" i="1" s="1"/>
  <c r="AH497" i="1" s="1"/>
  <c r="AN497" i="1" s="1"/>
  <c r="AT497" i="1" s="1"/>
  <c r="AZ497" i="1" s="1"/>
  <c r="H500" i="1"/>
  <c r="N500" i="1" s="1"/>
  <c r="T500" i="1" s="1"/>
  <c r="Z500" i="1" s="1"/>
  <c r="AF500" i="1" s="1"/>
  <c r="AJ500" i="1" s="1"/>
  <c r="AP500" i="1" s="1"/>
  <c r="AV500" i="1" s="1"/>
  <c r="BF500" i="1" s="1"/>
  <c r="BH500" i="1" s="1"/>
  <c r="H503" i="1"/>
  <c r="N503" i="1" s="1"/>
  <c r="T503" i="1" s="1"/>
  <c r="Z503" i="1" s="1"/>
  <c r="AF503" i="1" s="1"/>
  <c r="AJ503" i="1" s="1"/>
  <c r="AP503" i="1" s="1"/>
  <c r="AV503" i="1" s="1"/>
  <c r="BF503" i="1" s="1"/>
  <c r="BH503" i="1" s="1"/>
  <c r="H506" i="1"/>
  <c r="F517" i="1"/>
  <c r="H522" i="1"/>
  <c r="H528" i="1"/>
  <c r="F533" i="1"/>
  <c r="F540" i="1"/>
  <c r="H541" i="1"/>
  <c r="G552" i="1"/>
  <c r="F556" i="1"/>
  <c r="F559" i="1"/>
  <c r="L559" i="1" s="1"/>
  <c r="R559" i="1" s="1"/>
  <c r="X559" i="1" s="1"/>
  <c r="AD559" i="1" s="1"/>
  <c r="AH559" i="1" s="1"/>
  <c r="AN559" i="1" s="1"/>
  <c r="AT559" i="1" s="1"/>
  <c r="AZ559" i="1" s="1"/>
  <c r="BB559" i="1" s="1"/>
  <c r="F562" i="1"/>
  <c r="L562" i="1" s="1"/>
  <c r="R562" i="1" s="1"/>
  <c r="X562" i="1" s="1"/>
  <c r="AD562" i="1" s="1"/>
  <c r="AH562" i="1" s="1"/>
  <c r="AN562" i="1" s="1"/>
  <c r="AT562" i="1" s="1"/>
  <c r="AZ562" i="1" s="1"/>
  <c r="F565" i="1"/>
  <c r="L565" i="1" s="1"/>
  <c r="R565" i="1" s="1"/>
  <c r="X565" i="1" s="1"/>
  <c r="AD565" i="1" s="1"/>
  <c r="AH565" i="1" s="1"/>
  <c r="AN565" i="1" s="1"/>
  <c r="AT565" i="1" s="1"/>
  <c r="AZ565" i="1" s="1"/>
  <c r="BB565" i="1" s="1"/>
  <c r="H579" i="1"/>
  <c r="H582" i="1"/>
  <c r="N582" i="1" s="1"/>
  <c r="T582" i="1" s="1"/>
  <c r="Z582" i="1" s="1"/>
  <c r="AF582" i="1" s="1"/>
  <c r="AJ582" i="1" s="1"/>
  <c r="AP582" i="1" s="1"/>
  <c r="AV582" i="1" s="1"/>
  <c r="BF582" i="1" s="1"/>
  <c r="BH582" i="1" s="1"/>
  <c r="F594" i="1"/>
  <c r="F597" i="1"/>
  <c r="L597" i="1" s="1"/>
  <c r="R597" i="1" s="1"/>
  <c r="X597" i="1" s="1"/>
  <c r="AD597" i="1" s="1"/>
  <c r="AH597" i="1" s="1"/>
  <c r="AN597" i="1" s="1"/>
  <c r="AT597" i="1" s="1"/>
  <c r="AZ597" i="1" s="1"/>
  <c r="BB597" i="1" s="1"/>
  <c r="F600" i="1"/>
  <c r="L600" i="1" s="1"/>
  <c r="R600" i="1" s="1"/>
  <c r="X600" i="1" s="1"/>
  <c r="AD600" i="1" s="1"/>
  <c r="AH600" i="1" s="1"/>
  <c r="AN600" i="1" s="1"/>
  <c r="AT600" i="1" s="1"/>
  <c r="AZ600" i="1" s="1"/>
  <c r="BB600" i="1" s="1"/>
  <c r="F603" i="1"/>
  <c r="L603" i="1" s="1"/>
  <c r="R603" i="1" s="1"/>
  <c r="X603" i="1" s="1"/>
  <c r="AD603" i="1" s="1"/>
  <c r="AH603" i="1" s="1"/>
  <c r="AN603" i="1" s="1"/>
  <c r="AT603" i="1" s="1"/>
  <c r="AZ603" i="1" s="1"/>
  <c r="BB603" i="1" s="1"/>
  <c r="F606" i="1"/>
  <c r="F616" i="1"/>
  <c r="H621" i="1"/>
  <c r="N621" i="1" s="1"/>
  <c r="T621" i="1" s="1"/>
  <c r="Z621" i="1" s="1"/>
  <c r="AF621" i="1" s="1"/>
  <c r="AJ621" i="1" s="1"/>
  <c r="AP621" i="1" s="1"/>
  <c r="AV621" i="1" s="1"/>
  <c r="BF621" i="1" s="1"/>
  <c r="BH621" i="1" s="1"/>
  <c r="H624" i="1"/>
  <c r="N624" i="1" s="1"/>
  <c r="T624" i="1" s="1"/>
  <c r="Z624" i="1" s="1"/>
  <c r="AF624" i="1" s="1"/>
  <c r="AJ624" i="1" s="1"/>
  <c r="AP624" i="1" s="1"/>
  <c r="AV624" i="1" s="1"/>
  <c r="BF624" i="1" s="1"/>
  <c r="BH624" i="1" s="1"/>
  <c r="AH706" i="1"/>
  <c r="AN706" i="1" s="1"/>
  <c r="AT706" i="1" s="1"/>
  <c r="AZ706" i="1" s="1"/>
  <c r="BB706" i="1" s="1"/>
  <c r="AK823" i="1"/>
  <c r="AK722" i="1"/>
  <c r="AN722" i="1" s="1"/>
  <c r="AT722" i="1" s="1"/>
  <c r="AZ722" i="1" s="1"/>
  <c r="BB722" i="1" s="1"/>
  <c r="H738" i="1"/>
  <c r="I825" i="1"/>
  <c r="H828" i="1"/>
  <c r="F829" i="1"/>
  <c r="F832" i="1"/>
  <c r="L832" i="1" s="1"/>
  <c r="R832" i="1" s="1"/>
  <c r="X832" i="1" s="1"/>
  <c r="AD832" i="1" s="1"/>
  <c r="AH832" i="1" s="1"/>
  <c r="AN832" i="1" s="1"/>
  <c r="AT832" i="1" s="1"/>
  <c r="AZ832" i="1" s="1"/>
  <c r="BB832" i="1" s="1"/>
  <c r="N838" i="1"/>
  <c r="T838" i="1" s="1"/>
  <c r="Z838" i="1" s="1"/>
  <c r="AF838" i="1" s="1"/>
  <c r="AJ838" i="1" s="1"/>
  <c r="AP838" i="1" s="1"/>
  <c r="AV838" i="1" s="1"/>
  <c r="BF838" i="1" s="1"/>
  <c r="BH838" i="1" s="1"/>
  <c r="L847" i="1"/>
  <c r="R847" i="1" s="1"/>
  <c r="X847" i="1" s="1"/>
  <c r="AD847" i="1" s="1"/>
  <c r="AH847" i="1" s="1"/>
  <c r="AN847" i="1" s="1"/>
  <c r="AT847" i="1" s="1"/>
  <c r="AZ847" i="1" s="1"/>
  <c r="BB847" i="1" s="1"/>
  <c r="F846" i="1"/>
  <c r="L846" i="1" s="1"/>
  <c r="R846" i="1" s="1"/>
  <c r="X846" i="1" s="1"/>
  <c r="AD846" i="1" s="1"/>
  <c r="AH846" i="1" s="1"/>
  <c r="AN846" i="1" s="1"/>
  <c r="AT846" i="1" s="1"/>
  <c r="AZ846" i="1" s="1"/>
  <c r="BB846" i="1" s="1"/>
  <c r="AM925" i="1"/>
  <c r="O953" i="1"/>
  <c r="AU965" i="1"/>
  <c r="BC965" i="1" s="1"/>
  <c r="BE965" i="1" s="1"/>
  <c r="G701" i="1"/>
  <c r="G719" i="1"/>
  <c r="G726" i="1"/>
  <c r="F813" i="1"/>
  <c r="F816" i="1"/>
  <c r="H817" i="1"/>
  <c r="G829" i="1"/>
  <c r="K829" i="1"/>
  <c r="G832" i="1"/>
  <c r="M832" i="1" s="1"/>
  <c r="S832" i="1" s="1"/>
  <c r="Y832" i="1" s="1"/>
  <c r="AE832" i="1" s="1"/>
  <c r="AI832" i="1" s="1"/>
  <c r="AO832" i="1" s="1"/>
  <c r="AU832" i="1" s="1"/>
  <c r="BC832" i="1" s="1"/>
  <c r="BE832" i="1" s="1"/>
  <c r="K832" i="1"/>
  <c r="N832" i="1" s="1"/>
  <c r="T832" i="1" s="1"/>
  <c r="Z832" i="1" s="1"/>
  <c r="AF832" i="1" s="1"/>
  <c r="AJ832" i="1" s="1"/>
  <c r="AP832" i="1" s="1"/>
  <c r="AV832" i="1" s="1"/>
  <c r="BF832" i="1" s="1"/>
  <c r="BH832" i="1" s="1"/>
  <c r="X840" i="1"/>
  <c r="AD840" i="1" s="1"/>
  <c r="AH840" i="1" s="1"/>
  <c r="AN840" i="1" s="1"/>
  <c r="AT840" i="1" s="1"/>
  <c r="AZ840" i="1" s="1"/>
  <c r="BB840" i="1" s="1"/>
  <c r="O842" i="1"/>
  <c r="O835" i="1" s="1"/>
  <c r="AM842" i="1"/>
  <c r="I858" i="1"/>
  <c r="I657" i="1"/>
  <c r="G667" i="1"/>
  <c r="M667" i="1" s="1"/>
  <c r="S667" i="1" s="1"/>
  <c r="Y667" i="1" s="1"/>
  <c r="AE667" i="1" s="1"/>
  <c r="AI667" i="1" s="1"/>
  <c r="AO667" i="1" s="1"/>
  <c r="AU667" i="1" s="1"/>
  <c r="BC667" i="1" s="1"/>
  <c r="BE667" i="1" s="1"/>
  <c r="G671" i="1"/>
  <c r="M671" i="1" s="1"/>
  <c r="F680" i="1"/>
  <c r="L836" i="1"/>
  <c r="R836" i="1" s="1"/>
  <c r="N843" i="1"/>
  <c r="T843" i="1" s="1"/>
  <c r="Z843" i="1" s="1"/>
  <c r="AF843" i="1" s="1"/>
  <c r="AJ843" i="1" s="1"/>
  <c r="AP843" i="1" s="1"/>
  <c r="AV843" i="1" s="1"/>
  <c r="BF843" i="1" s="1"/>
  <c r="BH843" i="1" s="1"/>
  <c r="L844" i="1"/>
  <c r="R844" i="1" s="1"/>
  <c r="X844" i="1" s="1"/>
  <c r="AD844" i="1" s="1"/>
  <c r="AH844" i="1" s="1"/>
  <c r="AN844" i="1" s="1"/>
  <c r="AT844" i="1" s="1"/>
  <c r="AZ844" i="1" s="1"/>
  <c r="BB844" i="1" s="1"/>
  <c r="F843" i="1"/>
  <c r="N849" i="1"/>
  <c r="T849" i="1" s="1"/>
  <c r="Z849" i="1" s="1"/>
  <c r="AF849" i="1" s="1"/>
  <c r="AJ849" i="1" s="1"/>
  <c r="AP849" i="1" s="1"/>
  <c r="AV849" i="1" s="1"/>
  <c r="BF849" i="1" s="1"/>
  <c r="BH849" i="1" s="1"/>
  <c r="N852" i="1"/>
  <c r="T852" i="1" s="1"/>
  <c r="Z852" i="1" s="1"/>
  <c r="N865" i="1"/>
  <c r="T865" i="1" s="1"/>
  <c r="Z865" i="1" s="1"/>
  <c r="AF865" i="1" s="1"/>
  <c r="AJ865" i="1" s="1"/>
  <c r="AP865" i="1" s="1"/>
  <c r="AV865" i="1" s="1"/>
  <c r="BF865" i="1" s="1"/>
  <c r="BH865" i="1" s="1"/>
  <c r="N926" i="1"/>
  <c r="T926" i="1" s="1"/>
  <c r="Z926" i="1" s="1"/>
  <c r="AF926" i="1" s="1"/>
  <c r="AJ926" i="1" s="1"/>
  <c r="AP926" i="1" s="1"/>
  <c r="AV926" i="1" s="1"/>
  <c r="BF926" i="1" s="1"/>
  <c r="BH926" i="1" s="1"/>
  <c r="L986" i="1"/>
  <c r="R986" i="1" s="1"/>
  <c r="X986" i="1" s="1"/>
  <c r="AD986" i="1" s="1"/>
  <c r="AH986" i="1" s="1"/>
  <c r="AN986" i="1" s="1"/>
  <c r="AT986" i="1" s="1"/>
  <c r="AZ986" i="1" s="1"/>
  <c r="BB986" i="1" s="1"/>
  <c r="M838" i="1"/>
  <c r="S838" i="1" s="1"/>
  <c r="Y838" i="1" s="1"/>
  <c r="AE838" i="1" s="1"/>
  <c r="AI838" i="1" s="1"/>
  <c r="AO838" i="1" s="1"/>
  <c r="AU838" i="1" s="1"/>
  <c r="BC838" i="1" s="1"/>
  <c r="BE838" i="1" s="1"/>
  <c r="G837" i="1"/>
  <c r="N907" i="1"/>
  <c r="T907" i="1" s="1"/>
  <c r="Z907" i="1" s="1"/>
  <c r="AF907" i="1" s="1"/>
  <c r="AJ907" i="1" s="1"/>
  <c r="AP907" i="1" s="1"/>
  <c r="AV907" i="1" s="1"/>
  <c r="BF907" i="1" s="1"/>
  <c r="BH907" i="1" s="1"/>
  <c r="K906" i="1"/>
  <c r="N906" i="1" s="1"/>
  <c r="T906" i="1" s="1"/>
  <c r="Z906" i="1" s="1"/>
  <c r="AF906" i="1" s="1"/>
  <c r="AJ906" i="1" s="1"/>
  <c r="AP906" i="1" s="1"/>
  <c r="AV906" i="1" s="1"/>
  <c r="BF906" i="1" s="1"/>
  <c r="BH906" i="1" s="1"/>
  <c r="L911" i="1"/>
  <c r="R911" i="1" s="1"/>
  <c r="X911" i="1" s="1"/>
  <c r="AD911" i="1" s="1"/>
  <c r="AH911" i="1" s="1"/>
  <c r="AN911" i="1" s="1"/>
  <c r="AT911" i="1" s="1"/>
  <c r="AZ911" i="1" s="1"/>
  <c r="BB911" i="1" s="1"/>
  <c r="I910" i="1"/>
  <c r="L910" i="1" s="1"/>
  <c r="R910" i="1" s="1"/>
  <c r="X910" i="1" s="1"/>
  <c r="AD910" i="1" s="1"/>
  <c r="AH910" i="1" s="1"/>
  <c r="AN910" i="1" s="1"/>
  <c r="AT910" i="1" s="1"/>
  <c r="AZ910" i="1" s="1"/>
  <c r="BB910" i="1" s="1"/>
  <c r="L969" i="1"/>
  <c r="R969" i="1" s="1"/>
  <c r="X969" i="1" s="1"/>
  <c r="AD969" i="1" s="1"/>
  <c r="AH969" i="1" s="1"/>
  <c r="AN969" i="1" s="1"/>
  <c r="AT969" i="1" s="1"/>
  <c r="AZ969" i="1" s="1"/>
  <c r="BB969" i="1" s="1"/>
  <c r="F968" i="1"/>
  <c r="L968" i="1" s="1"/>
  <c r="R968" i="1" s="1"/>
  <c r="X968" i="1" s="1"/>
  <c r="AD968" i="1" s="1"/>
  <c r="AH968" i="1" s="1"/>
  <c r="AN968" i="1" s="1"/>
  <c r="AT968" i="1" s="1"/>
  <c r="AZ968" i="1" s="1"/>
  <c r="BB968" i="1" s="1"/>
  <c r="AH1011" i="1"/>
  <c r="AN1011" i="1" s="1"/>
  <c r="AT1011" i="1" s="1"/>
  <c r="AZ1011" i="1" s="1"/>
  <c r="BB1011" i="1" s="1"/>
  <c r="F849" i="1"/>
  <c r="L849" i="1" s="1"/>
  <c r="R849" i="1" s="1"/>
  <c r="X849" i="1" s="1"/>
  <c r="AD849" i="1" s="1"/>
  <c r="AH849" i="1" s="1"/>
  <c r="AN849" i="1" s="1"/>
  <c r="AT849" i="1" s="1"/>
  <c r="AZ849" i="1" s="1"/>
  <c r="BB849" i="1" s="1"/>
  <c r="F852" i="1"/>
  <c r="L852" i="1" s="1"/>
  <c r="R852" i="1" s="1"/>
  <c r="X852" i="1" s="1"/>
  <c r="G862" i="1"/>
  <c r="M862" i="1" s="1"/>
  <c r="S862" i="1" s="1"/>
  <c r="Y862" i="1" s="1"/>
  <c r="AE862" i="1" s="1"/>
  <c r="AI862" i="1" s="1"/>
  <c r="AO862" i="1" s="1"/>
  <c r="AU862" i="1" s="1"/>
  <c r="BC862" i="1" s="1"/>
  <c r="BE862" i="1" s="1"/>
  <c r="G865" i="1"/>
  <c r="M865" i="1" s="1"/>
  <c r="S865" i="1" s="1"/>
  <c r="Y865" i="1" s="1"/>
  <c r="AE865" i="1" s="1"/>
  <c r="AI865" i="1" s="1"/>
  <c r="AO865" i="1" s="1"/>
  <c r="AU865" i="1" s="1"/>
  <c r="BC865" i="1" s="1"/>
  <c r="BE865" i="1" s="1"/>
  <c r="G868" i="1"/>
  <c r="M868" i="1" s="1"/>
  <c r="S868" i="1" s="1"/>
  <c r="Y868" i="1" s="1"/>
  <c r="AE868" i="1" s="1"/>
  <c r="AI868" i="1" s="1"/>
  <c r="AO868" i="1" s="1"/>
  <c r="AU868" i="1" s="1"/>
  <c r="BC868" i="1" s="1"/>
  <c r="BE868" i="1" s="1"/>
  <c r="G871" i="1"/>
  <c r="M871" i="1" s="1"/>
  <c r="S871" i="1" s="1"/>
  <c r="Y871" i="1" s="1"/>
  <c r="AE871" i="1" s="1"/>
  <c r="AI871" i="1" s="1"/>
  <c r="AO871" i="1" s="1"/>
  <c r="AU871" i="1" s="1"/>
  <c r="BC871" i="1" s="1"/>
  <c r="BE871" i="1" s="1"/>
  <c r="G874" i="1"/>
  <c r="M874" i="1" s="1"/>
  <c r="S874" i="1" s="1"/>
  <c r="Y874" i="1" s="1"/>
  <c r="AE874" i="1" s="1"/>
  <c r="AI874" i="1" s="1"/>
  <c r="AO874" i="1" s="1"/>
  <c r="AU874" i="1" s="1"/>
  <c r="BC874" i="1" s="1"/>
  <c r="BE874" i="1" s="1"/>
  <c r="K874" i="1"/>
  <c r="K858" i="1" s="1"/>
  <c r="P877" i="1"/>
  <c r="T885" i="1"/>
  <c r="Z885" i="1" s="1"/>
  <c r="AF885" i="1" s="1"/>
  <c r="AJ885" i="1" s="1"/>
  <c r="AP885" i="1" s="1"/>
  <c r="AV885" i="1" s="1"/>
  <c r="BF885" i="1" s="1"/>
  <c r="BH885" i="1" s="1"/>
  <c r="O895" i="1"/>
  <c r="R895" i="1" s="1"/>
  <c r="G907" i="1"/>
  <c r="G910" i="1"/>
  <c r="M910" i="1" s="1"/>
  <c r="S910" i="1" s="1"/>
  <c r="Y910" i="1" s="1"/>
  <c r="AE910" i="1" s="1"/>
  <c r="AI910" i="1" s="1"/>
  <c r="AO910" i="1" s="1"/>
  <c r="AU910" i="1" s="1"/>
  <c r="BC910" i="1" s="1"/>
  <c r="BE910" i="1" s="1"/>
  <c r="G915" i="1"/>
  <c r="G926" i="1"/>
  <c r="G929" i="1"/>
  <c r="M929" i="1" s="1"/>
  <c r="S929" i="1" s="1"/>
  <c r="Y929" i="1" s="1"/>
  <c r="AE929" i="1" s="1"/>
  <c r="AI929" i="1" s="1"/>
  <c r="AO929" i="1" s="1"/>
  <c r="AU929" i="1" s="1"/>
  <c r="BC929" i="1" s="1"/>
  <c r="BE929" i="1" s="1"/>
  <c r="F932" i="1"/>
  <c r="N932" i="1"/>
  <c r="T932" i="1" s="1"/>
  <c r="Z932" i="1" s="1"/>
  <c r="AF932" i="1" s="1"/>
  <c r="AJ932" i="1" s="1"/>
  <c r="AP932" i="1" s="1"/>
  <c r="AV932" i="1" s="1"/>
  <c r="BF932" i="1" s="1"/>
  <c r="BH932" i="1" s="1"/>
  <c r="L938" i="1"/>
  <c r="R938" i="1" s="1"/>
  <c r="X938" i="1" s="1"/>
  <c r="AD938" i="1" s="1"/>
  <c r="AH938" i="1" s="1"/>
  <c r="AN938" i="1" s="1"/>
  <c r="AT938" i="1" s="1"/>
  <c r="AZ938" i="1" s="1"/>
  <c r="BB938" i="1" s="1"/>
  <c r="F940" i="1"/>
  <c r="L940" i="1" s="1"/>
  <c r="R940" i="1" s="1"/>
  <c r="X940" i="1" s="1"/>
  <c r="AD940" i="1" s="1"/>
  <c r="AH940" i="1" s="1"/>
  <c r="AN940" i="1" s="1"/>
  <c r="AT940" i="1" s="1"/>
  <c r="AZ940" i="1" s="1"/>
  <c r="BB940" i="1" s="1"/>
  <c r="F943" i="1"/>
  <c r="L943" i="1" s="1"/>
  <c r="R943" i="1" s="1"/>
  <c r="X943" i="1" s="1"/>
  <c r="AD943" i="1" s="1"/>
  <c r="AH943" i="1" s="1"/>
  <c r="AN943" i="1" s="1"/>
  <c r="AT943" i="1" s="1"/>
  <c r="AZ943" i="1" s="1"/>
  <c r="BB943" i="1" s="1"/>
  <c r="G954" i="1"/>
  <c r="G957" i="1"/>
  <c r="M957" i="1" s="1"/>
  <c r="S957" i="1" s="1"/>
  <c r="Y957" i="1" s="1"/>
  <c r="AE957" i="1" s="1"/>
  <c r="AI957" i="1" s="1"/>
  <c r="AO957" i="1" s="1"/>
  <c r="AU957" i="1" s="1"/>
  <c r="BC957" i="1" s="1"/>
  <c r="BE957" i="1" s="1"/>
  <c r="F963" i="1"/>
  <c r="N963" i="1"/>
  <c r="T963" i="1" s="1"/>
  <c r="Z963" i="1" s="1"/>
  <c r="AF963" i="1" s="1"/>
  <c r="AJ963" i="1" s="1"/>
  <c r="AP963" i="1" s="1"/>
  <c r="AV963" i="1" s="1"/>
  <c r="BF963" i="1" s="1"/>
  <c r="BH963" i="1" s="1"/>
  <c r="G968" i="1"/>
  <c r="M968" i="1" s="1"/>
  <c r="S968" i="1" s="1"/>
  <c r="Y968" i="1" s="1"/>
  <c r="AE968" i="1" s="1"/>
  <c r="AI968" i="1" s="1"/>
  <c r="AO968" i="1" s="1"/>
  <c r="AU968" i="1" s="1"/>
  <c r="BC968" i="1" s="1"/>
  <c r="BE968" i="1" s="1"/>
  <c r="L970" i="1"/>
  <c r="R970" i="1" s="1"/>
  <c r="X970" i="1" s="1"/>
  <c r="AD970" i="1" s="1"/>
  <c r="AH970" i="1" s="1"/>
  <c r="AN970" i="1" s="1"/>
  <c r="AT970" i="1" s="1"/>
  <c r="AZ970" i="1" s="1"/>
  <c r="BB970" i="1" s="1"/>
  <c r="H972" i="1"/>
  <c r="K1001" i="1"/>
  <c r="N1001" i="1" s="1"/>
  <c r="T1001" i="1" s="1"/>
  <c r="Z1001" i="1" s="1"/>
  <c r="AF1001" i="1" s="1"/>
  <c r="AJ1001" i="1" s="1"/>
  <c r="AP1001" i="1" s="1"/>
  <c r="AV1001" i="1" s="1"/>
  <c r="BF1001" i="1" s="1"/>
  <c r="BH1001" i="1" s="1"/>
  <c r="AY1077" i="1"/>
  <c r="Q1077" i="1"/>
  <c r="G843" i="1"/>
  <c r="G846" i="1"/>
  <c r="M846" i="1" s="1"/>
  <c r="S846" i="1" s="1"/>
  <c r="Y846" i="1" s="1"/>
  <c r="AE846" i="1" s="1"/>
  <c r="AI846" i="1" s="1"/>
  <c r="AO846" i="1" s="1"/>
  <c r="AU846" i="1" s="1"/>
  <c r="BC846" i="1" s="1"/>
  <c r="BE846" i="1" s="1"/>
  <c r="G849" i="1"/>
  <c r="M849" i="1" s="1"/>
  <c r="S849" i="1" s="1"/>
  <c r="Y849" i="1" s="1"/>
  <c r="AE849" i="1" s="1"/>
  <c r="AI849" i="1" s="1"/>
  <c r="AO849" i="1" s="1"/>
  <c r="AU849" i="1" s="1"/>
  <c r="BC849" i="1" s="1"/>
  <c r="BE849" i="1" s="1"/>
  <c r="G852" i="1"/>
  <c r="M852" i="1" s="1"/>
  <c r="S852" i="1" s="1"/>
  <c r="Y852" i="1" s="1"/>
  <c r="Z878" i="1"/>
  <c r="AF878" i="1" s="1"/>
  <c r="AJ878" i="1" s="1"/>
  <c r="AP878" i="1" s="1"/>
  <c r="AV878" i="1" s="1"/>
  <c r="BF878" i="1" s="1"/>
  <c r="BH878" i="1" s="1"/>
  <c r="O880" i="1"/>
  <c r="O893" i="1"/>
  <c r="R893" i="1" s="1"/>
  <c r="X893" i="1" s="1"/>
  <c r="AD893" i="1" s="1"/>
  <c r="AH893" i="1" s="1"/>
  <c r="AN893" i="1" s="1"/>
  <c r="AT893" i="1" s="1"/>
  <c r="AZ893" i="1" s="1"/>
  <c r="BB893" i="1" s="1"/>
  <c r="Y896" i="1"/>
  <c r="AE896" i="1" s="1"/>
  <c r="AI896" i="1" s="1"/>
  <c r="AO896" i="1" s="1"/>
  <c r="AU896" i="1" s="1"/>
  <c r="BC896" i="1" s="1"/>
  <c r="BE896" i="1" s="1"/>
  <c r="H954" i="1"/>
  <c r="H957" i="1"/>
  <c r="N957" i="1" s="1"/>
  <c r="T957" i="1" s="1"/>
  <c r="Z957" i="1" s="1"/>
  <c r="AF957" i="1" s="1"/>
  <c r="AJ957" i="1" s="1"/>
  <c r="AP957" i="1" s="1"/>
  <c r="AV957" i="1" s="1"/>
  <c r="BF957" i="1" s="1"/>
  <c r="BH957" i="1" s="1"/>
  <c r="BC961" i="1"/>
  <c r="BE961" i="1" s="1"/>
  <c r="H968" i="1"/>
  <c r="N968" i="1" s="1"/>
  <c r="T968" i="1" s="1"/>
  <c r="Z968" i="1" s="1"/>
  <c r="AF968" i="1" s="1"/>
  <c r="AJ968" i="1" s="1"/>
  <c r="AP968" i="1" s="1"/>
  <c r="AV968" i="1" s="1"/>
  <c r="BF968" i="1" s="1"/>
  <c r="BH968" i="1" s="1"/>
  <c r="F977" i="1"/>
  <c r="L977" i="1" s="1"/>
  <c r="R977" i="1" s="1"/>
  <c r="X977" i="1" s="1"/>
  <c r="AD977" i="1" s="1"/>
  <c r="AH977" i="1" s="1"/>
  <c r="AN977" i="1" s="1"/>
  <c r="AT977" i="1" s="1"/>
  <c r="AZ977" i="1" s="1"/>
  <c r="BB977" i="1" s="1"/>
  <c r="J977" i="1"/>
  <c r="F980" i="1"/>
  <c r="L980" i="1" s="1"/>
  <c r="R980" i="1" s="1"/>
  <c r="X980" i="1" s="1"/>
  <c r="AD980" i="1" s="1"/>
  <c r="AH980" i="1" s="1"/>
  <c r="AN980" i="1" s="1"/>
  <c r="AT980" i="1" s="1"/>
  <c r="AZ980" i="1" s="1"/>
  <c r="BB980" i="1" s="1"/>
  <c r="J980" i="1"/>
  <c r="M980" i="1" s="1"/>
  <c r="S980" i="1" s="1"/>
  <c r="Y980" i="1" s="1"/>
  <c r="AE980" i="1" s="1"/>
  <c r="AI980" i="1" s="1"/>
  <c r="AO980" i="1" s="1"/>
  <c r="AU980" i="1" s="1"/>
  <c r="BC980" i="1" s="1"/>
  <c r="BE980" i="1" s="1"/>
  <c r="F983" i="1"/>
  <c r="L983" i="1" s="1"/>
  <c r="R983" i="1" s="1"/>
  <c r="X983" i="1" s="1"/>
  <c r="AD983" i="1" s="1"/>
  <c r="AH983" i="1" s="1"/>
  <c r="AN983" i="1" s="1"/>
  <c r="AT983" i="1" s="1"/>
  <c r="AZ983" i="1" s="1"/>
  <c r="BB983" i="1" s="1"/>
  <c r="H992" i="1"/>
  <c r="N992" i="1" s="1"/>
  <c r="T992" i="1" s="1"/>
  <c r="Z992" i="1" s="1"/>
  <c r="AF992" i="1" s="1"/>
  <c r="AJ992" i="1" s="1"/>
  <c r="AP992" i="1" s="1"/>
  <c r="AV992" i="1" s="1"/>
  <c r="BF992" i="1" s="1"/>
  <c r="BH992" i="1" s="1"/>
  <c r="I998" i="1"/>
  <c r="L998" i="1" s="1"/>
  <c r="R998" i="1" s="1"/>
  <c r="X998" i="1" s="1"/>
  <c r="AD998" i="1" s="1"/>
  <c r="AH998" i="1" s="1"/>
  <c r="AN998" i="1" s="1"/>
  <c r="AT998" i="1" s="1"/>
  <c r="AZ998" i="1" s="1"/>
  <c r="BB998" i="1" s="1"/>
  <c r="G1004" i="1"/>
  <c r="M1004" i="1" s="1"/>
  <c r="S1004" i="1" s="1"/>
  <c r="Y1004" i="1" s="1"/>
  <c r="AE1004" i="1" s="1"/>
  <c r="AI1004" i="1" s="1"/>
  <c r="AO1004" i="1" s="1"/>
  <c r="AU1004" i="1" s="1"/>
  <c r="BC1004" i="1" s="1"/>
  <c r="BE1004" i="1" s="1"/>
  <c r="H1023" i="1"/>
  <c r="G1030" i="1"/>
  <c r="I1035" i="1"/>
  <c r="Q1044" i="1"/>
  <c r="Q1043" i="1" s="1"/>
  <c r="Q1042" i="1" s="1"/>
  <c r="N1101" i="1"/>
  <c r="T1101" i="1" s="1"/>
  <c r="Z1101" i="1" s="1"/>
  <c r="AF1101" i="1" s="1"/>
  <c r="AJ1101" i="1" s="1"/>
  <c r="AP1101" i="1" s="1"/>
  <c r="AV1101" i="1" s="1"/>
  <c r="BF1101" i="1" s="1"/>
  <c r="BH1101" i="1" s="1"/>
  <c r="BI1214" i="1"/>
  <c r="I1091" i="1"/>
  <c r="L1091" i="1" s="1"/>
  <c r="R1091" i="1" s="1"/>
  <c r="X1091" i="1" s="1"/>
  <c r="AD1091" i="1" s="1"/>
  <c r="AH1091" i="1" s="1"/>
  <c r="AN1091" i="1" s="1"/>
  <c r="AT1091" i="1" s="1"/>
  <c r="AZ1091" i="1" s="1"/>
  <c r="BB1091" i="1" s="1"/>
  <c r="N1092" i="1"/>
  <c r="T1092" i="1" s="1"/>
  <c r="Z1092" i="1" s="1"/>
  <c r="AF1092" i="1" s="1"/>
  <c r="AJ1092" i="1" s="1"/>
  <c r="AP1092" i="1" s="1"/>
  <c r="AV1092" i="1" s="1"/>
  <c r="BF1092" i="1" s="1"/>
  <c r="BH1092" i="1" s="1"/>
  <c r="AN1154" i="1"/>
  <c r="AT1154" i="1" s="1"/>
  <c r="AZ1154" i="1" s="1"/>
  <c r="BB1154" i="1" s="1"/>
  <c r="G1045" i="1"/>
  <c r="I1053" i="1"/>
  <c r="L1053" i="1" s="1"/>
  <c r="R1053" i="1" s="1"/>
  <c r="X1053" i="1" s="1"/>
  <c r="AD1053" i="1" s="1"/>
  <c r="AH1053" i="1" s="1"/>
  <c r="AN1053" i="1" s="1"/>
  <c r="AT1053" i="1" s="1"/>
  <c r="AZ1053" i="1" s="1"/>
  <c r="BB1053" i="1" s="1"/>
  <c r="I1056" i="1"/>
  <c r="G1060" i="1"/>
  <c r="G1068" i="1"/>
  <c r="I1072" i="1"/>
  <c r="I1071" i="1" s="1"/>
  <c r="L1071" i="1" s="1"/>
  <c r="R1071" i="1" s="1"/>
  <c r="X1071" i="1" s="1"/>
  <c r="AD1071" i="1" s="1"/>
  <c r="AH1071" i="1" s="1"/>
  <c r="AN1071" i="1" s="1"/>
  <c r="AT1071" i="1" s="1"/>
  <c r="AZ1071" i="1" s="1"/>
  <c r="BB1071" i="1" s="1"/>
  <c r="G1073" i="1"/>
  <c r="K1073" i="1"/>
  <c r="K1072" i="1" s="1"/>
  <c r="F1078" i="1"/>
  <c r="J1078" i="1"/>
  <c r="F1081" i="1"/>
  <c r="L1081" i="1" s="1"/>
  <c r="R1081" i="1" s="1"/>
  <c r="X1081" i="1" s="1"/>
  <c r="AD1081" i="1" s="1"/>
  <c r="AH1081" i="1" s="1"/>
  <c r="AN1081" i="1" s="1"/>
  <c r="AT1081" i="1" s="1"/>
  <c r="AZ1081" i="1" s="1"/>
  <c r="BB1081" i="1" s="1"/>
  <c r="J1081" i="1"/>
  <c r="M1081" i="1" s="1"/>
  <c r="S1081" i="1" s="1"/>
  <c r="Y1081" i="1" s="1"/>
  <c r="AE1081" i="1" s="1"/>
  <c r="AI1081" i="1" s="1"/>
  <c r="AO1081" i="1" s="1"/>
  <c r="AU1081" i="1" s="1"/>
  <c r="BC1081" i="1" s="1"/>
  <c r="BE1081" i="1" s="1"/>
  <c r="G1084" i="1"/>
  <c r="F1101" i="1"/>
  <c r="L1101" i="1" s="1"/>
  <c r="R1101" i="1" s="1"/>
  <c r="X1101" i="1" s="1"/>
  <c r="AD1101" i="1" s="1"/>
  <c r="AH1101" i="1" s="1"/>
  <c r="AN1101" i="1" s="1"/>
  <c r="AT1101" i="1" s="1"/>
  <c r="AZ1101" i="1" s="1"/>
  <c r="BB1101" i="1" s="1"/>
  <c r="AA1104" i="1"/>
  <c r="AD1104" i="1" s="1"/>
  <c r="AH1104" i="1" s="1"/>
  <c r="AN1104" i="1" s="1"/>
  <c r="AT1104" i="1" s="1"/>
  <c r="AZ1104" i="1" s="1"/>
  <c r="BB1104" i="1" s="1"/>
  <c r="G1113" i="1"/>
  <c r="M1113" i="1" s="1"/>
  <c r="G1122" i="1"/>
  <c r="T1163" i="1"/>
  <c r="Z1163" i="1" s="1"/>
  <c r="AF1163" i="1" s="1"/>
  <c r="AJ1163" i="1" s="1"/>
  <c r="AP1163" i="1" s="1"/>
  <c r="AV1163" i="1" s="1"/>
  <c r="BF1163" i="1" s="1"/>
  <c r="BH1163" i="1" s="1"/>
  <c r="F1094" i="1"/>
  <c r="L1094" i="1" s="1"/>
  <c r="R1094" i="1" s="1"/>
  <c r="X1094" i="1" s="1"/>
  <c r="AD1094" i="1" s="1"/>
  <c r="AH1094" i="1" s="1"/>
  <c r="AN1094" i="1" s="1"/>
  <c r="AT1094" i="1" s="1"/>
  <c r="AZ1094" i="1" s="1"/>
  <c r="BB1094" i="1" s="1"/>
  <c r="F1097" i="1"/>
  <c r="L1097" i="1" s="1"/>
  <c r="R1097" i="1" s="1"/>
  <c r="X1097" i="1" s="1"/>
  <c r="AD1097" i="1" s="1"/>
  <c r="AH1097" i="1" s="1"/>
  <c r="AN1097" i="1" s="1"/>
  <c r="AT1097" i="1" s="1"/>
  <c r="AZ1097" i="1" s="1"/>
  <c r="BB1097" i="1" s="1"/>
  <c r="G1101" i="1"/>
  <c r="M1101" i="1" s="1"/>
  <c r="S1101" i="1" s="1"/>
  <c r="Y1101" i="1" s="1"/>
  <c r="AE1101" i="1" s="1"/>
  <c r="AI1101" i="1" s="1"/>
  <c r="AO1101" i="1" s="1"/>
  <c r="AU1101" i="1" s="1"/>
  <c r="BC1101" i="1" s="1"/>
  <c r="BE1101" i="1" s="1"/>
  <c r="F1108" i="1"/>
  <c r="H1113" i="1"/>
  <c r="F1123" i="1"/>
  <c r="AC1144" i="1"/>
  <c r="AW1144" i="1"/>
  <c r="P1144" i="1"/>
  <c r="AY1214" i="1"/>
  <c r="S1235" i="1"/>
  <c r="Y1235" i="1" s="1"/>
  <c r="AE1235" i="1" s="1"/>
  <c r="AI1235" i="1" s="1"/>
  <c r="AO1235" i="1" s="1"/>
  <c r="AU1235" i="1" s="1"/>
  <c r="BC1235" i="1" s="1"/>
  <c r="BE1235" i="1" s="1"/>
  <c r="S1239" i="1"/>
  <c r="Y1239" i="1" s="1"/>
  <c r="AE1239" i="1" s="1"/>
  <c r="AI1239" i="1" s="1"/>
  <c r="AO1239" i="1" s="1"/>
  <c r="AU1239" i="1" s="1"/>
  <c r="BC1239" i="1" s="1"/>
  <c r="BE1239" i="1" s="1"/>
  <c r="AM1178" i="1"/>
  <c r="AP1178" i="1" s="1"/>
  <c r="AV1178" i="1" s="1"/>
  <c r="BF1178" i="1" s="1"/>
  <c r="BH1178" i="1" s="1"/>
  <c r="AM1181" i="1"/>
  <c r="AP1181" i="1" s="1"/>
  <c r="AV1181" i="1" s="1"/>
  <c r="BF1181" i="1" s="1"/>
  <c r="BH1181" i="1" s="1"/>
  <c r="AL1187" i="1"/>
  <c r="AO1187" i="1" s="1"/>
  <c r="AU1187" i="1" s="1"/>
  <c r="BC1187" i="1" s="1"/>
  <c r="BE1187" i="1" s="1"/>
  <c r="AM1190" i="1"/>
  <c r="AP1190" i="1" s="1"/>
  <c r="AV1190" i="1" s="1"/>
  <c r="BF1190" i="1" s="1"/>
  <c r="BH1190" i="1" s="1"/>
  <c r="AN1191" i="1"/>
  <c r="AT1191" i="1" s="1"/>
  <c r="AZ1191" i="1" s="1"/>
  <c r="BB1191" i="1" s="1"/>
  <c r="BC1194" i="1"/>
  <c r="BE1194" i="1" s="1"/>
  <c r="AY1196" i="1"/>
  <c r="BF1196" i="1" s="1"/>
  <c r="BH1196" i="1" s="1"/>
  <c r="AZ1197" i="1"/>
  <c r="BB1197" i="1" s="1"/>
  <c r="AM1215" i="1"/>
  <c r="H1235" i="1"/>
  <c r="N1235" i="1" s="1"/>
  <c r="T1235" i="1" s="1"/>
  <c r="Z1235" i="1" s="1"/>
  <c r="AF1235" i="1" s="1"/>
  <c r="AJ1235" i="1" s="1"/>
  <c r="AP1235" i="1" s="1"/>
  <c r="AV1235" i="1" s="1"/>
  <c r="BF1235" i="1" s="1"/>
  <c r="BH1235" i="1" s="1"/>
  <c r="M1240" i="1"/>
  <c r="S1240" i="1" s="1"/>
  <c r="Y1240" i="1" s="1"/>
  <c r="AE1240" i="1" s="1"/>
  <c r="AI1240" i="1" s="1"/>
  <c r="AO1240" i="1" s="1"/>
  <c r="AU1240" i="1" s="1"/>
  <c r="BC1240" i="1" s="1"/>
  <c r="BE1240" i="1" s="1"/>
  <c r="AL1242" i="1"/>
  <c r="AO1242" i="1" s="1"/>
  <c r="AU1242" i="1" s="1"/>
  <c r="BC1242" i="1" s="1"/>
  <c r="BE1242" i="1" s="1"/>
  <c r="H1245" i="1"/>
  <c r="N1245" i="1" s="1"/>
  <c r="T1245" i="1" s="1"/>
  <c r="Z1245" i="1" s="1"/>
  <c r="AF1245" i="1" s="1"/>
  <c r="AJ1245" i="1" s="1"/>
  <c r="AP1245" i="1" s="1"/>
  <c r="AV1245" i="1" s="1"/>
  <c r="BF1245" i="1" s="1"/>
  <c r="BH1245" i="1" s="1"/>
  <c r="N1251" i="1"/>
  <c r="T1251" i="1" s="1"/>
  <c r="Z1251" i="1" s="1"/>
  <c r="AF1251" i="1" s="1"/>
  <c r="AJ1251" i="1" s="1"/>
  <c r="AP1251" i="1" s="1"/>
  <c r="AV1251" i="1" s="1"/>
  <c r="BF1251" i="1" s="1"/>
  <c r="BH1251" i="1" s="1"/>
  <c r="L1254" i="1"/>
  <c r="R1254" i="1" s="1"/>
  <c r="X1254" i="1" s="1"/>
  <c r="AD1254" i="1" s="1"/>
  <c r="AH1254" i="1" s="1"/>
  <c r="AN1254" i="1" s="1"/>
  <c r="AT1254" i="1" s="1"/>
  <c r="AZ1254" i="1" s="1"/>
  <c r="BB1254" i="1" s="1"/>
  <c r="I1253" i="1"/>
  <c r="L1253" i="1" s="1"/>
  <c r="R1253" i="1" s="1"/>
  <c r="X1253" i="1" s="1"/>
  <c r="AD1253" i="1" s="1"/>
  <c r="AH1253" i="1" s="1"/>
  <c r="AN1253" i="1" s="1"/>
  <c r="AT1253" i="1" s="1"/>
  <c r="AZ1253" i="1" s="1"/>
  <c r="BB1253" i="1" s="1"/>
  <c r="AR1256" i="1"/>
  <c r="Q1260" i="1"/>
  <c r="Q1256" i="1" s="1"/>
  <c r="AC1260" i="1"/>
  <c r="AC1256" i="1" s="1"/>
  <c r="AW1260" i="1"/>
  <c r="AW1256" i="1" s="1"/>
  <c r="I1265" i="1"/>
  <c r="V1265" i="1"/>
  <c r="AC1265" i="1"/>
  <c r="AW1265" i="1"/>
  <c r="AK1278" i="1"/>
  <c r="O1278" i="1"/>
  <c r="AM1278" i="1"/>
  <c r="AG1301" i="1"/>
  <c r="AG1300" i="1" s="1"/>
  <c r="AW1301" i="1"/>
  <c r="AW1300" i="1" s="1"/>
  <c r="AB1301" i="1"/>
  <c r="AB1300" i="1" s="1"/>
  <c r="K1144" i="1"/>
  <c r="H1166" i="1"/>
  <c r="H1199" i="1"/>
  <c r="N1199" i="1" s="1"/>
  <c r="T1199" i="1" s="1"/>
  <c r="Z1199" i="1" s="1"/>
  <c r="AF1199" i="1" s="1"/>
  <c r="AJ1199" i="1" s="1"/>
  <c r="AP1199" i="1" s="1"/>
  <c r="AV1199" i="1" s="1"/>
  <c r="BF1199" i="1" s="1"/>
  <c r="BH1199" i="1" s="1"/>
  <c r="H1202" i="1"/>
  <c r="N1202" i="1" s="1"/>
  <c r="T1202" i="1" s="1"/>
  <c r="Z1202" i="1" s="1"/>
  <c r="AF1202" i="1" s="1"/>
  <c r="AJ1202" i="1" s="1"/>
  <c r="AP1202" i="1" s="1"/>
  <c r="AV1202" i="1" s="1"/>
  <c r="BF1202" i="1" s="1"/>
  <c r="BH1202" i="1" s="1"/>
  <c r="F1206" i="1"/>
  <c r="AQ1218" i="1"/>
  <c r="AT1218" i="1" s="1"/>
  <c r="AZ1218" i="1" s="1"/>
  <c r="BB1218" i="1" s="1"/>
  <c r="F1223" i="1"/>
  <c r="J1223" i="1"/>
  <c r="J1230" i="1"/>
  <c r="M1230" i="1" s="1"/>
  <c r="S1230" i="1" s="1"/>
  <c r="Y1230" i="1" s="1"/>
  <c r="AE1230" i="1" s="1"/>
  <c r="AI1230" i="1" s="1"/>
  <c r="F1233" i="1"/>
  <c r="L1233" i="1" s="1"/>
  <c r="R1233" i="1" s="1"/>
  <c r="X1233" i="1" s="1"/>
  <c r="AD1233" i="1" s="1"/>
  <c r="AH1233" i="1" s="1"/>
  <c r="AN1233" i="1" s="1"/>
  <c r="AT1233" i="1" s="1"/>
  <c r="AZ1233" i="1" s="1"/>
  <c r="BB1233" i="1" s="1"/>
  <c r="I1235" i="1"/>
  <c r="I1245" i="1"/>
  <c r="L1245" i="1" s="1"/>
  <c r="R1245" i="1" s="1"/>
  <c r="X1245" i="1" s="1"/>
  <c r="AD1245" i="1" s="1"/>
  <c r="AH1245" i="1" s="1"/>
  <c r="AN1245" i="1" s="1"/>
  <c r="AT1245" i="1" s="1"/>
  <c r="AZ1245" i="1" s="1"/>
  <c r="BB1245" i="1" s="1"/>
  <c r="M1258" i="1"/>
  <c r="S1258" i="1" s="1"/>
  <c r="Y1258" i="1" s="1"/>
  <c r="AE1258" i="1" s="1"/>
  <c r="AI1258" i="1" s="1"/>
  <c r="AO1258" i="1" s="1"/>
  <c r="AU1258" i="1" s="1"/>
  <c r="BC1258" i="1" s="1"/>
  <c r="BE1258" i="1" s="1"/>
  <c r="G1257" i="1"/>
  <c r="N1258" i="1"/>
  <c r="T1258" i="1" s="1"/>
  <c r="Z1258" i="1" s="1"/>
  <c r="AF1258" i="1" s="1"/>
  <c r="AJ1258" i="1" s="1"/>
  <c r="AP1258" i="1" s="1"/>
  <c r="AV1258" i="1" s="1"/>
  <c r="BF1258" i="1" s="1"/>
  <c r="BH1258" i="1" s="1"/>
  <c r="K1257" i="1"/>
  <c r="K1256" i="1" s="1"/>
  <c r="AH1263" i="1"/>
  <c r="AN1263" i="1" s="1"/>
  <c r="AT1263" i="1" s="1"/>
  <c r="AZ1263" i="1" s="1"/>
  <c r="BB1263" i="1" s="1"/>
  <c r="L1301" i="1"/>
  <c r="F1300" i="1"/>
  <c r="AK1301" i="1"/>
  <c r="AK1300" i="1" s="1"/>
  <c r="O1172" i="1"/>
  <c r="R1172" i="1" s="1"/>
  <c r="X1172" i="1" s="1"/>
  <c r="AD1172" i="1" s="1"/>
  <c r="AH1172" i="1" s="1"/>
  <c r="AN1172" i="1" s="1"/>
  <c r="AT1172" i="1" s="1"/>
  <c r="AZ1172" i="1" s="1"/>
  <c r="BB1172" i="1" s="1"/>
  <c r="AB1175" i="1"/>
  <c r="AE1175" i="1" s="1"/>
  <c r="AI1175" i="1" s="1"/>
  <c r="AO1175" i="1" s="1"/>
  <c r="AU1175" i="1" s="1"/>
  <c r="BC1175" i="1" s="1"/>
  <c r="BE1175" i="1" s="1"/>
  <c r="O1209" i="1"/>
  <c r="O1205" i="1" s="1"/>
  <c r="AR1218" i="1"/>
  <c r="AG1260" i="1"/>
  <c r="AG1256" i="1" s="1"/>
  <c r="K1278" i="1"/>
  <c r="AA1278" i="1"/>
  <c r="L1261" i="1"/>
  <c r="R1261" i="1" s="1"/>
  <c r="X1261" i="1" s="1"/>
  <c r="AD1261" i="1" s="1"/>
  <c r="AH1261" i="1" s="1"/>
  <c r="AN1261" i="1" s="1"/>
  <c r="AT1261" i="1" s="1"/>
  <c r="AZ1261" i="1" s="1"/>
  <c r="BB1261" i="1" s="1"/>
  <c r="F1260" i="1"/>
  <c r="L1260" i="1" s="1"/>
  <c r="R1260" i="1" s="1"/>
  <c r="X1260" i="1" s="1"/>
  <c r="AD1260" i="1" s="1"/>
  <c r="M1261" i="1"/>
  <c r="S1261" i="1" s="1"/>
  <c r="Y1261" i="1" s="1"/>
  <c r="AE1261" i="1" s="1"/>
  <c r="AI1261" i="1" s="1"/>
  <c r="AO1261" i="1" s="1"/>
  <c r="AU1261" i="1" s="1"/>
  <c r="BC1261" i="1" s="1"/>
  <c r="BE1261" i="1" s="1"/>
  <c r="J1260" i="1"/>
  <c r="J1256" i="1" s="1"/>
  <c r="AR1301" i="1"/>
  <c r="AR1300" i="1" s="1"/>
  <c r="H1253" i="1"/>
  <c r="N1253" i="1" s="1"/>
  <c r="T1253" i="1" s="1"/>
  <c r="Z1253" i="1" s="1"/>
  <c r="AF1253" i="1" s="1"/>
  <c r="AJ1253" i="1" s="1"/>
  <c r="AP1253" i="1" s="1"/>
  <c r="AV1253" i="1" s="1"/>
  <c r="BF1253" i="1" s="1"/>
  <c r="BH1253" i="1" s="1"/>
  <c r="H1256" i="1"/>
  <c r="F1257" i="1"/>
  <c r="G1265" i="1"/>
  <c r="G1279" i="1"/>
  <c r="G1282" i="1"/>
  <c r="M1282" i="1" s="1"/>
  <c r="S1282" i="1" s="1"/>
  <c r="Y1282" i="1" s="1"/>
  <c r="AE1282" i="1" s="1"/>
  <c r="AI1282" i="1" s="1"/>
  <c r="AO1282" i="1" s="1"/>
  <c r="AU1282" i="1" s="1"/>
  <c r="BC1282" i="1" s="1"/>
  <c r="BE1282" i="1" s="1"/>
  <c r="AX1285" i="1"/>
  <c r="AX1278" i="1" s="1"/>
  <c r="H1290" i="1"/>
  <c r="N1290" i="1" s="1"/>
  <c r="T1290" i="1" s="1"/>
  <c r="Z1290" i="1" s="1"/>
  <c r="AF1290" i="1" s="1"/>
  <c r="AJ1290" i="1" s="1"/>
  <c r="AP1290" i="1" s="1"/>
  <c r="AV1290" i="1" s="1"/>
  <c r="BF1290" i="1" s="1"/>
  <c r="BH1290" i="1" s="1"/>
  <c r="H1293" i="1"/>
  <c r="F1294" i="1"/>
  <c r="G1305" i="1"/>
  <c r="H1309" i="1"/>
  <c r="F1310" i="1"/>
  <c r="F1315" i="1"/>
  <c r="H1316" i="1"/>
  <c r="G1322" i="1"/>
  <c r="M1322" i="1" s="1"/>
  <c r="S1322" i="1" s="1"/>
  <c r="Y1322" i="1" s="1"/>
  <c r="AE1322" i="1" s="1"/>
  <c r="AI1322" i="1" s="1"/>
  <c r="AO1322" i="1" s="1"/>
  <c r="AU1322" i="1" s="1"/>
  <c r="BC1322" i="1" s="1"/>
  <c r="BE1322" i="1" s="1"/>
  <c r="F1326" i="1"/>
  <c r="F1266" i="1"/>
  <c r="J1266" i="1"/>
  <c r="F1269" i="1"/>
  <c r="L1269" i="1" s="1"/>
  <c r="R1269" i="1" s="1"/>
  <c r="X1269" i="1" s="1"/>
  <c r="AD1269" i="1" s="1"/>
  <c r="AH1269" i="1" s="1"/>
  <c r="AN1269" i="1" s="1"/>
  <c r="AT1269" i="1" s="1"/>
  <c r="AZ1269" i="1" s="1"/>
  <c r="BB1269" i="1" s="1"/>
  <c r="J1269" i="1"/>
  <c r="M1269" i="1" s="1"/>
  <c r="S1269" i="1" s="1"/>
  <c r="Y1269" i="1" s="1"/>
  <c r="AE1269" i="1" s="1"/>
  <c r="AI1269" i="1" s="1"/>
  <c r="AO1269" i="1" s="1"/>
  <c r="AU1269" i="1" s="1"/>
  <c r="BC1269" i="1" s="1"/>
  <c r="BE1269" i="1" s="1"/>
  <c r="F1272" i="1"/>
  <c r="L1272" i="1" s="1"/>
  <c r="R1272" i="1" s="1"/>
  <c r="X1272" i="1" s="1"/>
  <c r="AD1272" i="1" s="1"/>
  <c r="AH1272" i="1" s="1"/>
  <c r="AN1272" i="1" s="1"/>
  <c r="AT1272" i="1" s="1"/>
  <c r="AZ1272" i="1" s="1"/>
  <c r="BB1272" i="1" s="1"/>
  <c r="J1272" i="1"/>
  <c r="M1272" i="1" s="1"/>
  <c r="S1272" i="1" s="1"/>
  <c r="Y1272" i="1" s="1"/>
  <c r="AE1272" i="1" s="1"/>
  <c r="AI1272" i="1" s="1"/>
  <c r="AO1272" i="1" s="1"/>
  <c r="AU1272" i="1" s="1"/>
  <c r="BC1272" i="1" s="1"/>
  <c r="BE1272" i="1" s="1"/>
  <c r="F1275" i="1"/>
  <c r="L1275" i="1" s="1"/>
  <c r="R1275" i="1" s="1"/>
  <c r="X1275" i="1" s="1"/>
  <c r="AD1275" i="1" s="1"/>
  <c r="AH1275" i="1" s="1"/>
  <c r="AN1275" i="1" s="1"/>
  <c r="AT1275" i="1" s="1"/>
  <c r="AZ1275" i="1" s="1"/>
  <c r="BB1275" i="1" s="1"/>
  <c r="J1275" i="1"/>
  <c r="M1275" i="1" s="1"/>
  <c r="S1275" i="1" s="1"/>
  <c r="Y1275" i="1" s="1"/>
  <c r="AE1275" i="1" s="1"/>
  <c r="AI1275" i="1" s="1"/>
  <c r="AO1275" i="1" s="1"/>
  <c r="AU1275" i="1" s="1"/>
  <c r="BC1275" i="1" s="1"/>
  <c r="BE1275" i="1" s="1"/>
  <c r="H1279" i="1"/>
  <c r="H1282" i="1"/>
  <c r="N1282" i="1" s="1"/>
  <c r="T1282" i="1" s="1"/>
  <c r="Z1282" i="1" s="1"/>
  <c r="AF1282" i="1" s="1"/>
  <c r="AJ1282" i="1" s="1"/>
  <c r="AP1282" i="1" s="1"/>
  <c r="AV1282" i="1" s="1"/>
  <c r="BF1282" i="1" s="1"/>
  <c r="BH1282" i="1" s="1"/>
  <c r="I1290" i="1"/>
  <c r="L1290" i="1" s="1"/>
  <c r="R1290" i="1" s="1"/>
  <c r="X1290" i="1" s="1"/>
  <c r="AD1290" i="1" s="1"/>
  <c r="AH1290" i="1" s="1"/>
  <c r="AN1290" i="1" s="1"/>
  <c r="AT1290" i="1" s="1"/>
  <c r="AZ1290" i="1" s="1"/>
  <c r="BB1290" i="1" s="1"/>
  <c r="G1294" i="1"/>
  <c r="K1294" i="1"/>
  <c r="K1293" i="1" s="1"/>
  <c r="P1302" i="1"/>
  <c r="S1302" i="1" s="1"/>
  <c r="Y1302" i="1" s="1"/>
  <c r="AE1302" i="1" s="1"/>
  <c r="AI1302" i="1" s="1"/>
  <c r="AO1302" i="1" s="1"/>
  <c r="AU1302" i="1" s="1"/>
  <c r="BC1302" i="1" s="1"/>
  <c r="BE1302" i="1" s="1"/>
  <c r="H1305" i="1"/>
  <c r="L1305" i="1"/>
  <c r="R1305" i="1" s="1"/>
  <c r="X1305" i="1" s="1"/>
  <c r="AD1305" i="1" s="1"/>
  <c r="AH1305" i="1" s="1"/>
  <c r="AN1305" i="1" s="1"/>
  <c r="AT1305" i="1" s="1"/>
  <c r="AZ1305" i="1" s="1"/>
  <c r="BB1305" i="1" s="1"/>
  <c r="G1310" i="1"/>
  <c r="K1310" i="1"/>
  <c r="K1309" i="1" s="1"/>
  <c r="K1308" i="1" s="1"/>
  <c r="G1315" i="1"/>
  <c r="H1322" i="1"/>
  <c r="N1322" i="1" s="1"/>
  <c r="T1322" i="1" s="1"/>
  <c r="Z1322" i="1" s="1"/>
  <c r="AF1322" i="1" s="1"/>
  <c r="AJ1322" i="1" s="1"/>
  <c r="AP1322" i="1" s="1"/>
  <c r="AV1322" i="1" s="1"/>
  <c r="BF1322" i="1" s="1"/>
  <c r="BH1322" i="1" s="1"/>
  <c r="F1323" i="1"/>
  <c r="G1326" i="1"/>
  <c r="K1326" i="1"/>
  <c r="K1325" i="1" s="1"/>
  <c r="Q1302" i="1"/>
  <c r="T1302" i="1" s="1"/>
  <c r="Z1302" i="1" s="1"/>
  <c r="AF1302" i="1" s="1"/>
  <c r="AJ1302" i="1" s="1"/>
  <c r="AP1302" i="1" s="1"/>
  <c r="AV1302" i="1" s="1"/>
  <c r="BF1302" i="1" s="1"/>
  <c r="BH1302" i="1" s="1"/>
  <c r="N1385" i="1"/>
  <c r="T1385" i="1" s="1"/>
  <c r="Z1385" i="1" s="1"/>
  <c r="AF1385" i="1" s="1"/>
  <c r="AJ1385" i="1" s="1"/>
  <c r="AP1385" i="1" s="1"/>
  <c r="AV1385" i="1" s="1"/>
  <c r="BF1385" i="1" s="1"/>
  <c r="BH1385" i="1" s="1"/>
  <c r="K1384" i="1"/>
  <c r="R1421" i="1"/>
  <c r="X1421" i="1" s="1"/>
  <c r="AD1421" i="1" s="1"/>
  <c r="AH1421" i="1" s="1"/>
  <c r="AN1421" i="1" s="1"/>
  <c r="AT1421" i="1" s="1"/>
  <c r="AZ1421" i="1" s="1"/>
  <c r="BB1421" i="1" s="1"/>
  <c r="M1400" i="1"/>
  <c r="O1391" i="1"/>
  <c r="AX1406" i="1"/>
  <c r="BC1406" i="1" s="1"/>
  <c r="BE1406" i="1" s="1"/>
  <c r="F1426" i="1"/>
  <c r="J1426" i="1"/>
  <c r="J1425" i="1" s="1"/>
  <c r="G1358" i="1"/>
  <c r="H1364" i="1"/>
  <c r="G1378" i="1"/>
  <c r="M1378" i="1" s="1"/>
  <c r="G1386" i="1"/>
  <c r="G1389" i="1"/>
  <c r="P1391" i="1"/>
  <c r="S1391" i="1" s="1"/>
  <c r="F1396" i="1"/>
  <c r="J1396" i="1"/>
  <c r="J1390" i="1" s="1"/>
  <c r="J1389" i="1" s="1"/>
  <c r="H1400" i="1"/>
  <c r="F1401" i="1"/>
  <c r="I1410" i="1"/>
  <c r="I1413" i="1"/>
  <c r="L1413" i="1" s="1"/>
  <c r="R1413" i="1" s="1"/>
  <c r="X1413" i="1" s="1"/>
  <c r="AD1413" i="1" s="1"/>
  <c r="AH1413" i="1" s="1"/>
  <c r="AN1413" i="1" s="1"/>
  <c r="AT1413" i="1" s="1"/>
  <c r="AZ1413" i="1" s="1"/>
  <c r="BB1413" i="1" s="1"/>
  <c r="I1416" i="1"/>
  <c r="G1421" i="1"/>
  <c r="M1421" i="1" s="1"/>
  <c r="S1421" i="1" s="1"/>
  <c r="Y1421" i="1" s="1"/>
  <c r="AE1421" i="1" s="1"/>
  <c r="AI1421" i="1" s="1"/>
  <c r="AO1421" i="1" s="1"/>
  <c r="AU1421" i="1" s="1"/>
  <c r="BC1421" i="1" s="1"/>
  <c r="BE1421" i="1" s="1"/>
  <c r="K1421" i="1"/>
  <c r="N1421" i="1" s="1"/>
  <c r="T1421" i="1" s="1"/>
  <c r="Z1421" i="1" s="1"/>
  <c r="AF1421" i="1" s="1"/>
  <c r="AJ1421" i="1" s="1"/>
  <c r="AP1421" i="1" s="1"/>
  <c r="AV1421" i="1" s="1"/>
  <c r="BF1421" i="1" s="1"/>
  <c r="BH1421" i="1" s="1"/>
  <c r="G1426" i="1"/>
  <c r="K1426" i="1"/>
  <c r="K1425" i="1" s="1"/>
  <c r="L1432" i="1"/>
  <c r="R1432" i="1" s="1"/>
  <c r="X1432" i="1" s="1"/>
  <c r="AD1432" i="1" s="1"/>
  <c r="AH1432" i="1" s="1"/>
  <c r="AN1432" i="1" s="1"/>
  <c r="AT1432" i="1" s="1"/>
  <c r="AZ1432" i="1" s="1"/>
  <c r="BB1432" i="1" s="1"/>
  <c r="K1434" i="1"/>
  <c r="AA1434" i="1"/>
  <c r="AR1434" i="1"/>
  <c r="AY1434" i="1"/>
  <c r="P1369" i="1"/>
  <c r="S1369" i="1" s="1"/>
  <c r="Y1369" i="1" s="1"/>
  <c r="AE1369" i="1" s="1"/>
  <c r="AI1369" i="1" s="1"/>
  <c r="AO1369" i="1" s="1"/>
  <c r="AU1369" i="1" s="1"/>
  <c r="BC1369" i="1" s="1"/>
  <c r="BE1369" i="1" s="1"/>
  <c r="Q1391" i="1"/>
  <c r="AB1434" i="1"/>
  <c r="BI1434" i="1"/>
  <c r="G1435" i="1"/>
  <c r="G1438" i="1"/>
  <c r="M1438" i="1" s="1"/>
  <c r="S1438" i="1" s="1"/>
  <c r="Y1438" i="1" s="1"/>
  <c r="AE1438" i="1" s="1"/>
  <c r="AI1438" i="1" s="1"/>
  <c r="AO1438" i="1" s="1"/>
  <c r="AU1438" i="1" s="1"/>
  <c r="BC1438" i="1" s="1"/>
  <c r="BE1438" i="1" s="1"/>
  <c r="G1441" i="1"/>
  <c r="M1441" i="1" s="1"/>
  <c r="S1441" i="1" s="1"/>
  <c r="Y1441" i="1" s="1"/>
  <c r="AE1441" i="1" s="1"/>
  <c r="AI1441" i="1" s="1"/>
  <c r="AO1441" i="1" s="1"/>
  <c r="AU1441" i="1" s="1"/>
  <c r="BC1441" i="1" s="1"/>
  <c r="BE1441" i="1" s="1"/>
  <c r="G1450" i="1"/>
  <c r="G1459" i="1"/>
  <c r="G1465" i="1"/>
  <c r="I1473" i="1"/>
  <c r="M1474" i="1"/>
  <c r="S1474" i="1" s="1"/>
  <c r="Y1474" i="1" s="1"/>
  <c r="AE1474" i="1" s="1"/>
  <c r="AI1474" i="1" s="1"/>
  <c r="AO1474" i="1" s="1"/>
  <c r="AU1474" i="1" s="1"/>
  <c r="BC1474" i="1" s="1"/>
  <c r="BE1474" i="1" s="1"/>
  <c r="G1473" i="1"/>
  <c r="R1482" i="1"/>
  <c r="X1482" i="1" s="1"/>
  <c r="AD1482" i="1" s="1"/>
  <c r="AH1482" i="1" s="1"/>
  <c r="AN1482" i="1" s="1"/>
  <c r="AT1482" i="1" s="1"/>
  <c r="AZ1482" i="1" s="1"/>
  <c r="BB1482" i="1" s="1"/>
  <c r="O1498" i="1"/>
  <c r="F1431" i="1"/>
  <c r="L1431" i="1" s="1"/>
  <c r="R1431" i="1" s="1"/>
  <c r="X1431" i="1" s="1"/>
  <c r="AD1431" i="1" s="1"/>
  <c r="AH1431" i="1" s="1"/>
  <c r="AN1431" i="1" s="1"/>
  <c r="AT1431" i="1" s="1"/>
  <c r="AZ1431" i="1" s="1"/>
  <c r="BB1431" i="1" s="1"/>
  <c r="H1435" i="1"/>
  <c r="H1438" i="1"/>
  <c r="N1438" i="1" s="1"/>
  <c r="T1438" i="1" s="1"/>
  <c r="Z1438" i="1" s="1"/>
  <c r="AF1438" i="1" s="1"/>
  <c r="AJ1438" i="1" s="1"/>
  <c r="AP1438" i="1" s="1"/>
  <c r="AV1438" i="1" s="1"/>
  <c r="BF1438" i="1" s="1"/>
  <c r="BH1438" i="1" s="1"/>
  <c r="H1441" i="1"/>
  <c r="N1441" i="1" s="1"/>
  <c r="T1441" i="1" s="1"/>
  <c r="Z1441" i="1" s="1"/>
  <c r="AF1441" i="1" s="1"/>
  <c r="AJ1441" i="1" s="1"/>
  <c r="AP1441" i="1" s="1"/>
  <c r="AV1441" i="1" s="1"/>
  <c r="BF1441" i="1" s="1"/>
  <c r="BH1441" i="1" s="1"/>
  <c r="F1445" i="1"/>
  <c r="H1450" i="1"/>
  <c r="H1459" i="1"/>
  <c r="H1465" i="1"/>
  <c r="N1474" i="1"/>
  <c r="T1474" i="1" s="1"/>
  <c r="Z1474" i="1" s="1"/>
  <c r="AF1474" i="1" s="1"/>
  <c r="AJ1474" i="1" s="1"/>
  <c r="AP1474" i="1" s="1"/>
  <c r="AV1474" i="1" s="1"/>
  <c r="BF1474" i="1" s="1"/>
  <c r="BH1474" i="1" s="1"/>
  <c r="W1473" i="1"/>
  <c r="W1472" i="1" s="1"/>
  <c r="AM1473" i="1"/>
  <c r="AG1488" i="1"/>
  <c r="AX1488" i="1"/>
  <c r="N1486" i="1"/>
  <c r="T1486" i="1" s="1"/>
  <c r="Z1486" i="1" s="1"/>
  <c r="AF1486" i="1" s="1"/>
  <c r="AJ1486" i="1" s="1"/>
  <c r="AP1486" i="1" s="1"/>
  <c r="AV1486" i="1" s="1"/>
  <c r="BF1486" i="1" s="1"/>
  <c r="BH1486" i="1" s="1"/>
  <c r="H1485" i="1"/>
  <c r="N1485" i="1" s="1"/>
  <c r="T1485" i="1" s="1"/>
  <c r="Z1485" i="1" s="1"/>
  <c r="AF1485" i="1" s="1"/>
  <c r="AJ1485" i="1" s="1"/>
  <c r="AP1485" i="1" s="1"/>
  <c r="AV1485" i="1" s="1"/>
  <c r="BF1485" i="1" s="1"/>
  <c r="BH1485" i="1" s="1"/>
  <c r="L1474" i="1"/>
  <c r="R1474" i="1" s="1"/>
  <c r="X1474" i="1" s="1"/>
  <c r="AD1474" i="1" s="1"/>
  <c r="AH1474" i="1" s="1"/>
  <c r="AN1474" i="1" s="1"/>
  <c r="AT1474" i="1" s="1"/>
  <c r="AZ1474" i="1" s="1"/>
  <c r="BB1474" i="1" s="1"/>
  <c r="F1473" i="1"/>
  <c r="M1481" i="1"/>
  <c r="S1481" i="1" s="1"/>
  <c r="Y1481" i="1" s="1"/>
  <c r="AE1481" i="1" s="1"/>
  <c r="AI1481" i="1" s="1"/>
  <c r="AO1481" i="1" s="1"/>
  <c r="AU1481" i="1" s="1"/>
  <c r="BC1481" i="1" s="1"/>
  <c r="BE1481" i="1" s="1"/>
  <c r="G1480" i="1"/>
  <c r="N1481" i="1"/>
  <c r="T1481" i="1" s="1"/>
  <c r="Z1481" i="1" s="1"/>
  <c r="AF1481" i="1" s="1"/>
  <c r="AJ1481" i="1" s="1"/>
  <c r="AP1481" i="1" s="1"/>
  <c r="AV1481" i="1" s="1"/>
  <c r="BF1481" i="1" s="1"/>
  <c r="BH1481" i="1" s="1"/>
  <c r="K1480" i="1"/>
  <c r="K1472" i="1" s="1"/>
  <c r="H1480" i="1"/>
  <c r="N1483" i="1"/>
  <c r="T1483" i="1" s="1"/>
  <c r="Z1483" i="1" s="1"/>
  <c r="AF1483" i="1" s="1"/>
  <c r="AJ1483" i="1" s="1"/>
  <c r="AP1483" i="1" s="1"/>
  <c r="AV1483" i="1" s="1"/>
  <c r="BF1483" i="1" s="1"/>
  <c r="BH1483" i="1" s="1"/>
  <c r="M1522" i="1"/>
  <c r="S1522" i="1" s="1"/>
  <c r="Y1522" i="1" s="1"/>
  <c r="AE1522" i="1" s="1"/>
  <c r="AI1522" i="1" s="1"/>
  <c r="AO1522" i="1" s="1"/>
  <c r="AU1522" i="1" s="1"/>
  <c r="BC1522" i="1" s="1"/>
  <c r="BE1522" i="1" s="1"/>
  <c r="G1521" i="1"/>
  <c r="N1525" i="1"/>
  <c r="T1525" i="1" s="1"/>
  <c r="Z1525" i="1" s="1"/>
  <c r="AF1525" i="1" s="1"/>
  <c r="AJ1525" i="1" s="1"/>
  <c r="AP1525" i="1" s="1"/>
  <c r="AV1525" i="1" s="1"/>
  <c r="BF1525" i="1" s="1"/>
  <c r="BH1525" i="1" s="1"/>
  <c r="H1524" i="1"/>
  <c r="M1530" i="1"/>
  <c r="S1530" i="1" s="1"/>
  <c r="Y1530" i="1" s="1"/>
  <c r="AE1530" i="1" s="1"/>
  <c r="AI1530" i="1" s="1"/>
  <c r="AO1530" i="1" s="1"/>
  <c r="AU1530" i="1" s="1"/>
  <c r="BC1530" i="1" s="1"/>
  <c r="BE1530" i="1" s="1"/>
  <c r="G1529" i="1"/>
  <c r="M1540" i="1"/>
  <c r="S1540" i="1" s="1"/>
  <c r="Y1540" i="1" s="1"/>
  <c r="AE1540" i="1" s="1"/>
  <c r="AI1540" i="1" s="1"/>
  <c r="AO1540" i="1" s="1"/>
  <c r="AU1540" i="1" s="1"/>
  <c r="BC1540" i="1" s="1"/>
  <c r="BE1540" i="1" s="1"/>
  <c r="G1539" i="1"/>
  <c r="M1539" i="1" s="1"/>
  <c r="S1539" i="1" s="1"/>
  <c r="Y1539" i="1" s="1"/>
  <c r="AE1539" i="1" s="1"/>
  <c r="AI1539" i="1" s="1"/>
  <c r="AO1539" i="1" s="1"/>
  <c r="AU1539" i="1" s="1"/>
  <c r="BC1539" i="1" s="1"/>
  <c r="BE1539" i="1" s="1"/>
  <c r="M1546" i="1"/>
  <c r="S1546" i="1" s="1"/>
  <c r="Y1546" i="1" s="1"/>
  <c r="AE1546" i="1" s="1"/>
  <c r="AI1546" i="1" s="1"/>
  <c r="AO1546" i="1" s="1"/>
  <c r="AU1546" i="1" s="1"/>
  <c r="BC1546" i="1" s="1"/>
  <c r="BE1546" i="1" s="1"/>
  <c r="G1545" i="1"/>
  <c r="M1545" i="1" s="1"/>
  <c r="S1545" i="1" s="1"/>
  <c r="Y1545" i="1" s="1"/>
  <c r="AE1545" i="1" s="1"/>
  <c r="AI1545" i="1" s="1"/>
  <c r="AO1545" i="1" s="1"/>
  <c r="AU1545" i="1" s="1"/>
  <c r="BC1545" i="1" s="1"/>
  <c r="BE1545" i="1" s="1"/>
  <c r="M1552" i="1"/>
  <c r="S1552" i="1" s="1"/>
  <c r="Y1552" i="1" s="1"/>
  <c r="AE1552" i="1" s="1"/>
  <c r="AI1552" i="1" s="1"/>
  <c r="AO1552" i="1" s="1"/>
  <c r="AU1552" i="1" s="1"/>
  <c r="BC1552" i="1" s="1"/>
  <c r="BE1552" i="1" s="1"/>
  <c r="G1551" i="1"/>
  <c r="M1551" i="1" s="1"/>
  <c r="S1551" i="1" s="1"/>
  <c r="Y1551" i="1" s="1"/>
  <c r="AE1551" i="1" s="1"/>
  <c r="AI1551" i="1" s="1"/>
  <c r="AO1551" i="1" s="1"/>
  <c r="AU1551" i="1" s="1"/>
  <c r="BC1551" i="1" s="1"/>
  <c r="BE1551" i="1" s="1"/>
  <c r="N1552" i="1"/>
  <c r="T1552" i="1" s="1"/>
  <c r="Z1552" i="1" s="1"/>
  <c r="AF1552" i="1" s="1"/>
  <c r="AJ1552" i="1" s="1"/>
  <c r="AP1552" i="1" s="1"/>
  <c r="AV1552" i="1" s="1"/>
  <c r="BF1552" i="1" s="1"/>
  <c r="BH1552" i="1" s="1"/>
  <c r="K1551" i="1"/>
  <c r="N1551" i="1" s="1"/>
  <c r="T1551" i="1" s="1"/>
  <c r="Z1551" i="1" s="1"/>
  <c r="AF1551" i="1" s="1"/>
  <c r="AJ1551" i="1" s="1"/>
  <c r="AP1551" i="1" s="1"/>
  <c r="AV1551" i="1" s="1"/>
  <c r="BF1551" i="1" s="1"/>
  <c r="BH1551" i="1" s="1"/>
  <c r="F1480" i="1"/>
  <c r="G1485" i="1"/>
  <c r="M1485" i="1" s="1"/>
  <c r="S1485" i="1" s="1"/>
  <c r="Y1485" i="1" s="1"/>
  <c r="AE1485" i="1" s="1"/>
  <c r="AI1485" i="1" s="1"/>
  <c r="AO1485" i="1" s="1"/>
  <c r="AU1485" i="1" s="1"/>
  <c r="BC1485" i="1" s="1"/>
  <c r="BE1485" i="1" s="1"/>
  <c r="G1488" i="1"/>
  <c r="G1498" i="1"/>
  <c r="M1498" i="1" s="1"/>
  <c r="K1498" i="1"/>
  <c r="N1498" i="1" s="1"/>
  <c r="H1511" i="1"/>
  <c r="L1518" i="1"/>
  <c r="R1518" i="1" s="1"/>
  <c r="X1518" i="1" s="1"/>
  <c r="AD1518" i="1" s="1"/>
  <c r="AH1518" i="1" s="1"/>
  <c r="AN1518" i="1" s="1"/>
  <c r="AT1518" i="1" s="1"/>
  <c r="AZ1518" i="1" s="1"/>
  <c r="BB1518" i="1" s="1"/>
  <c r="I1517" i="1"/>
  <c r="L1517" i="1" s="1"/>
  <c r="R1517" i="1" s="1"/>
  <c r="X1517" i="1" s="1"/>
  <c r="AD1517" i="1" s="1"/>
  <c r="AH1517" i="1" s="1"/>
  <c r="AN1517" i="1" s="1"/>
  <c r="AT1517" i="1" s="1"/>
  <c r="AZ1517" i="1" s="1"/>
  <c r="BB1517" i="1" s="1"/>
  <c r="L1524" i="1"/>
  <c r="R1524" i="1" s="1"/>
  <c r="X1524" i="1" s="1"/>
  <c r="AD1524" i="1" s="1"/>
  <c r="AH1524" i="1" s="1"/>
  <c r="AN1524" i="1" s="1"/>
  <c r="AT1524" i="1" s="1"/>
  <c r="AZ1524" i="1" s="1"/>
  <c r="BB1524" i="1" s="1"/>
  <c r="F1523" i="1"/>
  <c r="L1523" i="1" s="1"/>
  <c r="R1523" i="1" s="1"/>
  <c r="X1523" i="1" s="1"/>
  <c r="AD1523" i="1" s="1"/>
  <c r="AH1523" i="1" s="1"/>
  <c r="AN1523" i="1" s="1"/>
  <c r="AT1523" i="1" s="1"/>
  <c r="AZ1523" i="1" s="1"/>
  <c r="BB1523" i="1" s="1"/>
  <c r="N1530" i="1"/>
  <c r="T1530" i="1" s="1"/>
  <c r="Z1530" i="1" s="1"/>
  <c r="AF1530" i="1" s="1"/>
  <c r="AJ1530" i="1" s="1"/>
  <c r="AP1530" i="1" s="1"/>
  <c r="AV1530" i="1" s="1"/>
  <c r="BF1530" i="1" s="1"/>
  <c r="BH1530" i="1" s="1"/>
  <c r="N1534" i="1"/>
  <c r="T1534" i="1" s="1"/>
  <c r="Z1534" i="1" s="1"/>
  <c r="AF1534" i="1" s="1"/>
  <c r="AJ1534" i="1" s="1"/>
  <c r="AP1534" i="1" s="1"/>
  <c r="AV1534" i="1" s="1"/>
  <c r="BF1534" i="1" s="1"/>
  <c r="BH1534" i="1" s="1"/>
  <c r="N1540" i="1"/>
  <c r="T1540" i="1" s="1"/>
  <c r="Z1540" i="1" s="1"/>
  <c r="AF1540" i="1" s="1"/>
  <c r="AJ1540" i="1" s="1"/>
  <c r="AP1540" i="1" s="1"/>
  <c r="AV1540" i="1" s="1"/>
  <c r="BF1540" i="1" s="1"/>
  <c r="BH1540" i="1" s="1"/>
  <c r="N1546" i="1"/>
  <c r="T1546" i="1" s="1"/>
  <c r="Z1546" i="1" s="1"/>
  <c r="AF1546" i="1" s="1"/>
  <c r="AJ1546" i="1" s="1"/>
  <c r="AP1546" i="1" s="1"/>
  <c r="AV1546" i="1" s="1"/>
  <c r="BF1546" i="1" s="1"/>
  <c r="BH1546" i="1" s="1"/>
  <c r="M1549" i="1"/>
  <c r="S1549" i="1" s="1"/>
  <c r="Y1549" i="1" s="1"/>
  <c r="AE1549" i="1" s="1"/>
  <c r="AI1549" i="1" s="1"/>
  <c r="AO1549" i="1" s="1"/>
  <c r="AU1549" i="1" s="1"/>
  <c r="BC1549" i="1" s="1"/>
  <c r="BE1549" i="1" s="1"/>
  <c r="G1548" i="1"/>
  <c r="M1548" i="1" s="1"/>
  <c r="S1548" i="1" s="1"/>
  <c r="Y1548" i="1" s="1"/>
  <c r="AE1548" i="1" s="1"/>
  <c r="AI1548" i="1" s="1"/>
  <c r="AO1548" i="1" s="1"/>
  <c r="AU1548" i="1" s="1"/>
  <c r="BC1548" i="1" s="1"/>
  <c r="BE1548" i="1" s="1"/>
  <c r="N1549" i="1"/>
  <c r="T1549" i="1" s="1"/>
  <c r="Z1549" i="1" s="1"/>
  <c r="AF1549" i="1" s="1"/>
  <c r="AJ1549" i="1" s="1"/>
  <c r="AP1549" i="1" s="1"/>
  <c r="AV1549" i="1" s="1"/>
  <c r="BF1549" i="1" s="1"/>
  <c r="BH1549" i="1" s="1"/>
  <c r="K1548" i="1"/>
  <c r="N1548" i="1" s="1"/>
  <c r="T1548" i="1" s="1"/>
  <c r="Z1548" i="1" s="1"/>
  <c r="AF1548" i="1" s="1"/>
  <c r="AJ1548" i="1" s="1"/>
  <c r="AP1548" i="1" s="1"/>
  <c r="AV1548" i="1" s="1"/>
  <c r="BF1548" i="1" s="1"/>
  <c r="BH1548" i="1" s="1"/>
  <c r="H1488" i="1"/>
  <c r="F1489" i="1"/>
  <c r="J1489" i="1"/>
  <c r="F1492" i="1"/>
  <c r="L1492" i="1" s="1"/>
  <c r="R1492" i="1" s="1"/>
  <c r="X1492" i="1" s="1"/>
  <c r="AD1492" i="1" s="1"/>
  <c r="AH1492" i="1" s="1"/>
  <c r="AN1492" i="1" s="1"/>
  <c r="AT1492" i="1" s="1"/>
  <c r="AZ1492" i="1" s="1"/>
  <c r="BB1492" i="1" s="1"/>
  <c r="J1492" i="1"/>
  <c r="M1492" i="1" s="1"/>
  <c r="S1492" i="1" s="1"/>
  <c r="Y1492" i="1" s="1"/>
  <c r="AE1492" i="1" s="1"/>
  <c r="AI1492" i="1" s="1"/>
  <c r="AO1492" i="1" s="1"/>
  <c r="AU1492" i="1" s="1"/>
  <c r="BC1492" i="1" s="1"/>
  <c r="BE1492" i="1" s="1"/>
  <c r="P1498" i="1"/>
  <c r="I1511" i="1"/>
  <c r="L1515" i="1"/>
  <c r="R1515" i="1" s="1"/>
  <c r="X1515" i="1" s="1"/>
  <c r="AD1515" i="1" s="1"/>
  <c r="AH1515" i="1" s="1"/>
  <c r="AN1515" i="1" s="1"/>
  <c r="AT1515" i="1" s="1"/>
  <c r="AZ1515" i="1" s="1"/>
  <c r="BB1515" i="1" s="1"/>
  <c r="N1517" i="1"/>
  <c r="T1517" i="1" s="1"/>
  <c r="Z1517" i="1" s="1"/>
  <c r="AF1517" i="1" s="1"/>
  <c r="AJ1517" i="1" s="1"/>
  <c r="AP1517" i="1" s="1"/>
  <c r="AV1517" i="1" s="1"/>
  <c r="BF1517" i="1" s="1"/>
  <c r="BH1517" i="1" s="1"/>
  <c r="L1521" i="1"/>
  <c r="R1521" i="1" s="1"/>
  <c r="X1521" i="1" s="1"/>
  <c r="AD1521" i="1" s="1"/>
  <c r="AH1521" i="1" s="1"/>
  <c r="AN1521" i="1" s="1"/>
  <c r="AT1521" i="1" s="1"/>
  <c r="AZ1521" i="1" s="1"/>
  <c r="BB1521" i="1" s="1"/>
  <c r="M1524" i="1"/>
  <c r="S1524" i="1" s="1"/>
  <c r="Y1524" i="1" s="1"/>
  <c r="AE1524" i="1" s="1"/>
  <c r="AI1524" i="1" s="1"/>
  <c r="AO1524" i="1" s="1"/>
  <c r="AU1524" i="1" s="1"/>
  <c r="BC1524" i="1" s="1"/>
  <c r="BE1524" i="1" s="1"/>
  <c r="M1527" i="1"/>
  <c r="S1527" i="1" s="1"/>
  <c r="Y1527" i="1" s="1"/>
  <c r="AE1527" i="1" s="1"/>
  <c r="AI1527" i="1" s="1"/>
  <c r="AO1527" i="1" s="1"/>
  <c r="AU1527" i="1" s="1"/>
  <c r="BC1527" i="1" s="1"/>
  <c r="BE1527" i="1" s="1"/>
  <c r="G1526" i="1"/>
  <c r="M1526" i="1" s="1"/>
  <c r="S1526" i="1" s="1"/>
  <c r="Y1526" i="1" s="1"/>
  <c r="AE1526" i="1" s="1"/>
  <c r="AI1526" i="1" s="1"/>
  <c r="AO1526" i="1" s="1"/>
  <c r="AU1526" i="1" s="1"/>
  <c r="BC1526" i="1" s="1"/>
  <c r="BE1526" i="1" s="1"/>
  <c r="M1537" i="1"/>
  <c r="S1537" i="1" s="1"/>
  <c r="Y1537" i="1" s="1"/>
  <c r="AE1537" i="1" s="1"/>
  <c r="AI1537" i="1" s="1"/>
  <c r="AO1537" i="1" s="1"/>
  <c r="AU1537" i="1" s="1"/>
  <c r="BC1537" i="1" s="1"/>
  <c r="BE1537" i="1" s="1"/>
  <c r="G1536" i="1"/>
  <c r="M1536" i="1" s="1"/>
  <c r="S1536" i="1" s="1"/>
  <c r="Y1536" i="1" s="1"/>
  <c r="AE1536" i="1" s="1"/>
  <c r="AI1536" i="1" s="1"/>
  <c r="AO1536" i="1" s="1"/>
  <c r="AU1536" i="1" s="1"/>
  <c r="BC1536" i="1" s="1"/>
  <c r="BE1536" i="1" s="1"/>
  <c r="M1543" i="1"/>
  <c r="S1543" i="1" s="1"/>
  <c r="Y1543" i="1" s="1"/>
  <c r="AE1543" i="1" s="1"/>
  <c r="AI1543" i="1" s="1"/>
  <c r="AO1543" i="1" s="1"/>
  <c r="AU1543" i="1" s="1"/>
  <c r="BC1543" i="1" s="1"/>
  <c r="BE1543" i="1" s="1"/>
  <c r="G1542" i="1"/>
  <c r="M1542" i="1" s="1"/>
  <c r="S1542" i="1" s="1"/>
  <c r="Y1542" i="1" s="1"/>
  <c r="AE1542" i="1" s="1"/>
  <c r="AI1542" i="1" s="1"/>
  <c r="AO1542" i="1" s="1"/>
  <c r="AU1542" i="1" s="1"/>
  <c r="BC1542" i="1" s="1"/>
  <c r="BE1542" i="1" s="1"/>
  <c r="L1545" i="1"/>
  <c r="R1545" i="1" s="1"/>
  <c r="X1545" i="1" s="1"/>
  <c r="AD1545" i="1" s="1"/>
  <c r="AH1545" i="1" s="1"/>
  <c r="AN1545" i="1" s="1"/>
  <c r="AT1545" i="1" s="1"/>
  <c r="AZ1545" i="1" s="1"/>
  <c r="BB1545" i="1" s="1"/>
  <c r="AY1566" i="1"/>
  <c r="BF1566" i="1" s="1"/>
  <c r="BH1566" i="1" s="1"/>
  <c r="BF1567" i="1"/>
  <c r="BH1567" i="1" s="1"/>
  <c r="P1495" i="1"/>
  <c r="S1495" i="1" s="1"/>
  <c r="Y1495" i="1" s="1"/>
  <c r="AE1495" i="1" s="1"/>
  <c r="AI1495" i="1" s="1"/>
  <c r="AO1495" i="1" s="1"/>
  <c r="AU1495" i="1" s="1"/>
  <c r="BC1495" i="1" s="1"/>
  <c r="BE1495" i="1" s="1"/>
  <c r="O1496" i="1"/>
  <c r="Q1498" i="1"/>
  <c r="M1555" i="1"/>
  <c r="S1555" i="1" s="1"/>
  <c r="Y1555" i="1" s="1"/>
  <c r="AE1555" i="1" s="1"/>
  <c r="AI1555" i="1" s="1"/>
  <c r="AO1555" i="1" s="1"/>
  <c r="AU1555" i="1" s="1"/>
  <c r="BC1555" i="1" s="1"/>
  <c r="BE1555" i="1" s="1"/>
  <c r="G1554" i="1"/>
  <c r="M1554" i="1" s="1"/>
  <c r="S1554" i="1" s="1"/>
  <c r="Y1554" i="1" s="1"/>
  <c r="AE1554" i="1" s="1"/>
  <c r="AI1554" i="1" s="1"/>
  <c r="AO1554" i="1" s="1"/>
  <c r="AU1554" i="1" s="1"/>
  <c r="BC1554" i="1" s="1"/>
  <c r="BE1554" i="1" s="1"/>
  <c r="N1555" i="1"/>
  <c r="T1555" i="1" s="1"/>
  <c r="Z1555" i="1" s="1"/>
  <c r="AF1555" i="1" s="1"/>
  <c r="AJ1555" i="1" s="1"/>
  <c r="AP1555" i="1" s="1"/>
  <c r="AV1555" i="1" s="1"/>
  <c r="BF1555" i="1" s="1"/>
  <c r="BH1555" i="1" s="1"/>
  <c r="K1554" i="1"/>
  <c r="N1554" i="1" s="1"/>
  <c r="T1554" i="1" s="1"/>
  <c r="Z1554" i="1" s="1"/>
  <c r="AF1554" i="1" s="1"/>
  <c r="AJ1554" i="1" s="1"/>
  <c r="AP1554" i="1" s="1"/>
  <c r="AV1554" i="1" s="1"/>
  <c r="BF1554" i="1" s="1"/>
  <c r="BH1554" i="1" s="1"/>
  <c r="L1561" i="1"/>
  <c r="R1561" i="1" s="1"/>
  <c r="X1561" i="1" s="1"/>
  <c r="AD1561" i="1" s="1"/>
  <c r="AH1561" i="1" s="1"/>
  <c r="AN1561" i="1" s="1"/>
  <c r="AT1561" i="1" s="1"/>
  <c r="AZ1561" i="1" s="1"/>
  <c r="BB1561" i="1" s="1"/>
  <c r="F1560" i="1"/>
  <c r="L1560" i="1" s="1"/>
  <c r="R1560" i="1" s="1"/>
  <c r="X1560" i="1" s="1"/>
  <c r="AD1560" i="1" s="1"/>
  <c r="AH1560" i="1" s="1"/>
  <c r="AN1560" i="1" s="1"/>
  <c r="AT1560" i="1" s="1"/>
  <c r="AZ1560" i="1" s="1"/>
  <c r="BB1560" i="1" s="1"/>
  <c r="N1573" i="1"/>
  <c r="T1573" i="1" s="1"/>
  <c r="Z1573" i="1" s="1"/>
  <c r="AF1573" i="1" s="1"/>
  <c r="AJ1573" i="1" s="1"/>
  <c r="AP1573" i="1" s="1"/>
  <c r="AV1573" i="1" s="1"/>
  <c r="BF1573" i="1" s="1"/>
  <c r="BH1573" i="1" s="1"/>
  <c r="H1572" i="1"/>
  <c r="N1572" i="1" s="1"/>
  <c r="T1572" i="1" s="1"/>
  <c r="Z1572" i="1" s="1"/>
  <c r="AF1572" i="1" s="1"/>
  <c r="AJ1572" i="1" s="1"/>
  <c r="AP1572" i="1" s="1"/>
  <c r="AV1572" i="1" s="1"/>
  <c r="BF1572" i="1" s="1"/>
  <c r="BH1572" i="1" s="1"/>
  <c r="F1551" i="1"/>
  <c r="L1551" i="1" s="1"/>
  <c r="R1551" i="1" s="1"/>
  <c r="X1551" i="1" s="1"/>
  <c r="AD1551" i="1" s="1"/>
  <c r="AH1551" i="1" s="1"/>
  <c r="AN1551" i="1" s="1"/>
  <c r="AT1551" i="1" s="1"/>
  <c r="AZ1551" i="1" s="1"/>
  <c r="BB1551" i="1" s="1"/>
  <c r="F1554" i="1"/>
  <c r="L1554" i="1" s="1"/>
  <c r="R1554" i="1" s="1"/>
  <c r="X1554" i="1" s="1"/>
  <c r="AD1554" i="1" s="1"/>
  <c r="AH1554" i="1" s="1"/>
  <c r="AN1554" i="1" s="1"/>
  <c r="AT1554" i="1" s="1"/>
  <c r="AZ1554" i="1" s="1"/>
  <c r="BB1554" i="1" s="1"/>
  <c r="F1557" i="1"/>
  <c r="L1557" i="1" s="1"/>
  <c r="R1557" i="1" s="1"/>
  <c r="X1557" i="1" s="1"/>
  <c r="AD1557" i="1" s="1"/>
  <c r="AH1557" i="1" s="1"/>
  <c r="AN1557" i="1" s="1"/>
  <c r="AT1557" i="1" s="1"/>
  <c r="AZ1557" i="1" s="1"/>
  <c r="BB1557" i="1" s="1"/>
  <c r="M1561" i="1"/>
  <c r="S1561" i="1" s="1"/>
  <c r="Y1561" i="1" s="1"/>
  <c r="AE1561" i="1" s="1"/>
  <c r="AI1561" i="1" s="1"/>
  <c r="AO1561" i="1" s="1"/>
  <c r="AU1561" i="1" s="1"/>
  <c r="BC1561" i="1" s="1"/>
  <c r="BE1561" i="1" s="1"/>
  <c r="M1589" i="1"/>
  <c r="S1589" i="1" s="1"/>
  <c r="Y1589" i="1" s="1"/>
  <c r="AE1589" i="1" s="1"/>
  <c r="AI1589" i="1" s="1"/>
  <c r="AO1589" i="1" s="1"/>
  <c r="AU1589" i="1" s="1"/>
  <c r="BC1589" i="1" s="1"/>
  <c r="BE1589" i="1" s="1"/>
  <c r="G1586" i="1"/>
  <c r="AL1563" i="1"/>
  <c r="AO1563" i="1" s="1"/>
  <c r="AU1563" i="1" s="1"/>
  <c r="BC1563" i="1" s="1"/>
  <c r="BE1563" i="1" s="1"/>
  <c r="AO1564" i="1"/>
  <c r="AU1564" i="1" s="1"/>
  <c r="BC1564" i="1" s="1"/>
  <c r="BE1564" i="1" s="1"/>
  <c r="AZ1567" i="1"/>
  <c r="BB1567" i="1" s="1"/>
  <c r="AW1566" i="1"/>
  <c r="AZ1566" i="1" s="1"/>
  <c r="BB1566" i="1" s="1"/>
  <c r="H1526" i="1"/>
  <c r="N1526" i="1" s="1"/>
  <c r="T1526" i="1" s="1"/>
  <c r="Z1526" i="1" s="1"/>
  <c r="AF1526" i="1" s="1"/>
  <c r="AJ1526" i="1" s="1"/>
  <c r="AP1526" i="1" s="1"/>
  <c r="AV1526" i="1" s="1"/>
  <c r="BF1526" i="1" s="1"/>
  <c r="BH1526" i="1" s="1"/>
  <c r="H1529" i="1"/>
  <c r="H1536" i="1"/>
  <c r="N1536" i="1" s="1"/>
  <c r="T1536" i="1" s="1"/>
  <c r="Z1536" i="1" s="1"/>
  <c r="AF1536" i="1" s="1"/>
  <c r="AJ1536" i="1" s="1"/>
  <c r="AP1536" i="1" s="1"/>
  <c r="AV1536" i="1" s="1"/>
  <c r="BF1536" i="1" s="1"/>
  <c r="BH1536" i="1" s="1"/>
  <c r="H1539" i="1"/>
  <c r="N1539" i="1" s="1"/>
  <c r="T1539" i="1" s="1"/>
  <c r="Z1539" i="1" s="1"/>
  <c r="AF1539" i="1" s="1"/>
  <c r="AJ1539" i="1" s="1"/>
  <c r="AP1539" i="1" s="1"/>
  <c r="AV1539" i="1" s="1"/>
  <c r="BF1539" i="1" s="1"/>
  <c r="BH1539" i="1" s="1"/>
  <c r="H1542" i="1"/>
  <c r="N1542" i="1" s="1"/>
  <c r="T1542" i="1" s="1"/>
  <c r="Z1542" i="1" s="1"/>
  <c r="AF1542" i="1" s="1"/>
  <c r="AJ1542" i="1" s="1"/>
  <c r="AP1542" i="1" s="1"/>
  <c r="AV1542" i="1" s="1"/>
  <c r="BF1542" i="1" s="1"/>
  <c r="BH1542" i="1" s="1"/>
  <c r="H1545" i="1"/>
  <c r="N1545" i="1" s="1"/>
  <c r="T1545" i="1" s="1"/>
  <c r="Z1545" i="1" s="1"/>
  <c r="AF1545" i="1" s="1"/>
  <c r="AJ1545" i="1" s="1"/>
  <c r="AP1545" i="1" s="1"/>
  <c r="AV1545" i="1" s="1"/>
  <c r="BF1545" i="1" s="1"/>
  <c r="BH1545" i="1" s="1"/>
  <c r="M1560" i="1"/>
  <c r="S1560" i="1" s="1"/>
  <c r="Y1560" i="1" s="1"/>
  <c r="AE1560" i="1" s="1"/>
  <c r="AI1560" i="1" s="1"/>
  <c r="AO1560" i="1" s="1"/>
  <c r="AU1560" i="1" s="1"/>
  <c r="BC1560" i="1" s="1"/>
  <c r="BE1560" i="1" s="1"/>
  <c r="M1576" i="1"/>
  <c r="S1576" i="1" s="1"/>
  <c r="Y1576" i="1" s="1"/>
  <c r="AE1576" i="1" s="1"/>
  <c r="AI1576" i="1" s="1"/>
  <c r="AO1576" i="1" s="1"/>
  <c r="AU1576" i="1" s="1"/>
  <c r="BC1576" i="1" s="1"/>
  <c r="BE1576" i="1" s="1"/>
  <c r="G1575" i="1"/>
  <c r="M1575" i="1" s="1"/>
  <c r="S1575" i="1" s="1"/>
  <c r="M1594" i="1"/>
  <c r="S1594" i="1" s="1"/>
  <c r="Y1594" i="1" s="1"/>
  <c r="AE1594" i="1" s="1"/>
  <c r="AI1594" i="1" s="1"/>
  <c r="AO1594" i="1" s="1"/>
  <c r="AU1594" i="1" s="1"/>
  <c r="BC1594" i="1" s="1"/>
  <c r="BE1594" i="1" s="1"/>
  <c r="G1593" i="1"/>
  <c r="M1593" i="1" s="1"/>
  <c r="S1593" i="1" s="1"/>
  <c r="Y1593" i="1" s="1"/>
  <c r="AE1593" i="1" s="1"/>
  <c r="AI1593" i="1" s="1"/>
  <c r="AO1593" i="1" s="1"/>
  <c r="AU1593" i="1" s="1"/>
  <c r="BC1593" i="1" s="1"/>
  <c r="BE1593" i="1" s="1"/>
  <c r="N1576" i="1"/>
  <c r="T1576" i="1" s="1"/>
  <c r="Z1576" i="1" s="1"/>
  <c r="AF1576" i="1" s="1"/>
  <c r="AJ1576" i="1" s="1"/>
  <c r="AP1576" i="1" s="1"/>
  <c r="AV1576" i="1" s="1"/>
  <c r="BF1576" i="1" s="1"/>
  <c r="BH1576" i="1" s="1"/>
  <c r="H1575" i="1"/>
  <c r="R1576" i="1"/>
  <c r="X1576" i="1" s="1"/>
  <c r="AD1576" i="1" s="1"/>
  <c r="AH1576" i="1" s="1"/>
  <c r="AN1576" i="1" s="1"/>
  <c r="AT1576" i="1" s="1"/>
  <c r="AZ1576" i="1" s="1"/>
  <c r="BB1576" i="1" s="1"/>
  <c r="L1581" i="1"/>
  <c r="R1581" i="1" s="1"/>
  <c r="X1581" i="1" s="1"/>
  <c r="AD1581" i="1" s="1"/>
  <c r="AH1581" i="1" s="1"/>
  <c r="AN1581" i="1" s="1"/>
  <c r="AT1581" i="1" s="1"/>
  <c r="AZ1581" i="1" s="1"/>
  <c r="BB1581" i="1" s="1"/>
  <c r="L1608" i="1"/>
  <c r="R1608" i="1" s="1"/>
  <c r="X1608" i="1" s="1"/>
  <c r="AD1608" i="1" s="1"/>
  <c r="AH1608" i="1" s="1"/>
  <c r="AN1608" i="1" s="1"/>
  <c r="AT1608" i="1" s="1"/>
  <c r="AZ1608" i="1" s="1"/>
  <c r="BB1608" i="1" s="1"/>
  <c r="F1605" i="1"/>
  <c r="L1605" i="1" s="1"/>
  <c r="M1608" i="1"/>
  <c r="S1608" i="1" s="1"/>
  <c r="Y1608" i="1" s="1"/>
  <c r="AE1608" i="1" s="1"/>
  <c r="AI1608" i="1" s="1"/>
  <c r="AO1608" i="1" s="1"/>
  <c r="AU1608" i="1" s="1"/>
  <c r="BC1608" i="1" s="1"/>
  <c r="BE1608" i="1" s="1"/>
  <c r="J1605" i="1"/>
  <c r="BC1611" i="1"/>
  <c r="BE1611" i="1" s="1"/>
  <c r="AX1610" i="1"/>
  <c r="BC1610" i="1" s="1"/>
  <c r="BE1610" i="1" s="1"/>
  <c r="AL1605" i="1"/>
  <c r="L1578" i="1"/>
  <c r="R1578" i="1" s="1"/>
  <c r="X1578" i="1" s="1"/>
  <c r="AD1578" i="1" s="1"/>
  <c r="AH1578" i="1" s="1"/>
  <c r="AN1578" i="1" s="1"/>
  <c r="AT1578" i="1" s="1"/>
  <c r="AZ1578" i="1" s="1"/>
  <c r="BB1578" i="1" s="1"/>
  <c r="L1584" i="1"/>
  <c r="R1584" i="1" s="1"/>
  <c r="X1584" i="1" s="1"/>
  <c r="AD1584" i="1" s="1"/>
  <c r="AH1584" i="1" s="1"/>
  <c r="AN1584" i="1" s="1"/>
  <c r="AT1584" i="1" s="1"/>
  <c r="AZ1584" i="1" s="1"/>
  <c r="BB1584" i="1" s="1"/>
  <c r="N1589" i="1"/>
  <c r="T1589" i="1" s="1"/>
  <c r="Z1589" i="1" s="1"/>
  <c r="AF1589" i="1" s="1"/>
  <c r="AJ1589" i="1" s="1"/>
  <c r="AP1589" i="1" s="1"/>
  <c r="AV1589" i="1" s="1"/>
  <c r="BF1589" i="1" s="1"/>
  <c r="BH1589" i="1" s="1"/>
  <c r="R1589" i="1"/>
  <c r="X1589" i="1" s="1"/>
  <c r="AD1589" i="1" s="1"/>
  <c r="AH1589" i="1" s="1"/>
  <c r="AN1589" i="1" s="1"/>
  <c r="AT1589" i="1" s="1"/>
  <c r="AZ1589" i="1" s="1"/>
  <c r="BB1589" i="1" s="1"/>
  <c r="M1600" i="1"/>
  <c r="S1600" i="1" s="1"/>
  <c r="Y1600" i="1" s="1"/>
  <c r="AE1600" i="1" s="1"/>
  <c r="AI1600" i="1" s="1"/>
  <c r="AO1600" i="1" s="1"/>
  <c r="AU1600" i="1" s="1"/>
  <c r="BC1600" i="1" s="1"/>
  <c r="BE1600" i="1" s="1"/>
  <c r="G1599" i="1"/>
  <c r="M1599" i="1" s="1"/>
  <c r="S1599" i="1" s="1"/>
  <c r="Y1599" i="1" s="1"/>
  <c r="AE1599" i="1" s="1"/>
  <c r="AI1599" i="1" s="1"/>
  <c r="AO1599" i="1" s="1"/>
  <c r="AU1599" i="1" s="1"/>
  <c r="BC1599" i="1" s="1"/>
  <c r="BE1599" i="1" s="1"/>
  <c r="M1606" i="1"/>
  <c r="S1606" i="1" s="1"/>
  <c r="Y1606" i="1" s="1"/>
  <c r="AE1606" i="1" s="1"/>
  <c r="AI1606" i="1" s="1"/>
  <c r="AO1606" i="1" s="1"/>
  <c r="AU1606" i="1" s="1"/>
  <c r="BC1606" i="1" s="1"/>
  <c r="BE1606" i="1" s="1"/>
  <c r="G1605" i="1"/>
  <c r="N1640" i="1"/>
  <c r="T1640" i="1" s="1"/>
  <c r="Z1640" i="1" s="1"/>
  <c r="AF1640" i="1" s="1"/>
  <c r="AJ1640" i="1" s="1"/>
  <c r="AP1640" i="1" s="1"/>
  <c r="AV1640" i="1" s="1"/>
  <c r="BF1640" i="1" s="1"/>
  <c r="BH1640" i="1" s="1"/>
  <c r="H1639" i="1"/>
  <c r="M1591" i="1"/>
  <c r="S1591" i="1" s="1"/>
  <c r="Y1591" i="1" s="1"/>
  <c r="AE1591" i="1" s="1"/>
  <c r="AI1591" i="1" s="1"/>
  <c r="AO1591" i="1" s="1"/>
  <c r="AU1591" i="1" s="1"/>
  <c r="BC1591" i="1" s="1"/>
  <c r="BE1591" i="1" s="1"/>
  <c r="N1594" i="1"/>
  <c r="T1594" i="1" s="1"/>
  <c r="Z1594" i="1" s="1"/>
  <c r="AF1594" i="1" s="1"/>
  <c r="AJ1594" i="1" s="1"/>
  <c r="AP1594" i="1" s="1"/>
  <c r="AV1594" i="1" s="1"/>
  <c r="BF1594" i="1" s="1"/>
  <c r="BH1594" i="1" s="1"/>
  <c r="M1597" i="1"/>
  <c r="S1597" i="1" s="1"/>
  <c r="Y1597" i="1" s="1"/>
  <c r="AE1597" i="1" s="1"/>
  <c r="AI1597" i="1" s="1"/>
  <c r="AO1597" i="1" s="1"/>
  <c r="AU1597" i="1" s="1"/>
  <c r="BC1597" i="1" s="1"/>
  <c r="BE1597" i="1" s="1"/>
  <c r="G1596" i="1"/>
  <c r="M1596" i="1" s="1"/>
  <c r="S1596" i="1" s="1"/>
  <c r="Y1596" i="1" s="1"/>
  <c r="AE1596" i="1" s="1"/>
  <c r="AI1596" i="1" s="1"/>
  <c r="AO1596" i="1" s="1"/>
  <c r="AU1596" i="1" s="1"/>
  <c r="BC1596" i="1" s="1"/>
  <c r="BE1596" i="1" s="1"/>
  <c r="N1600" i="1"/>
  <c r="T1600" i="1" s="1"/>
  <c r="Z1600" i="1" s="1"/>
  <c r="AF1600" i="1" s="1"/>
  <c r="AJ1600" i="1" s="1"/>
  <c r="AP1600" i="1" s="1"/>
  <c r="AV1600" i="1" s="1"/>
  <c r="BF1600" i="1" s="1"/>
  <c r="BH1600" i="1" s="1"/>
  <c r="M1603" i="1"/>
  <c r="S1603" i="1" s="1"/>
  <c r="Y1603" i="1" s="1"/>
  <c r="AE1603" i="1" s="1"/>
  <c r="AI1603" i="1" s="1"/>
  <c r="AO1603" i="1" s="1"/>
  <c r="AU1603" i="1" s="1"/>
  <c r="BC1603" i="1" s="1"/>
  <c r="BE1603" i="1" s="1"/>
  <c r="G1602" i="1"/>
  <c r="M1602" i="1" s="1"/>
  <c r="S1602" i="1" s="1"/>
  <c r="Y1602" i="1" s="1"/>
  <c r="AE1602" i="1" s="1"/>
  <c r="AI1602" i="1" s="1"/>
  <c r="AO1602" i="1" s="1"/>
  <c r="AU1602" i="1" s="1"/>
  <c r="BC1602" i="1" s="1"/>
  <c r="BE1602" i="1" s="1"/>
  <c r="N1606" i="1"/>
  <c r="T1606" i="1" s="1"/>
  <c r="Z1606" i="1" s="1"/>
  <c r="AF1606" i="1" s="1"/>
  <c r="AJ1606" i="1" s="1"/>
  <c r="AP1606" i="1" s="1"/>
  <c r="AV1606" i="1" s="1"/>
  <c r="BF1606" i="1" s="1"/>
  <c r="BH1606" i="1" s="1"/>
  <c r="L1627" i="1"/>
  <c r="R1627" i="1" s="1"/>
  <c r="X1627" i="1" s="1"/>
  <c r="AD1627" i="1" s="1"/>
  <c r="AH1627" i="1" s="1"/>
  <c r="AN1627" i="1" s="1"/>
  <c r="AT1627" i="1" s="1"/>
  <c r="AZ1627" i="1" s="1"/>
  <c r="BB1627" i="1" s="1"/>
  <c r="F1626" i="1"/>
  <c r="F1580" i="1"/>
  <c r="L1580" i="1" s="1"/>
  <c r="R1580" i="1" s="1"/>
  <c r="X1580" i="1" s="1"/>
  <c r="AD1580" i="1" s="1"/>
  <c r="AH1580" i="1" s="1"/>
  <c r="AN1580" i="1" s="1"/>
  <c r="AT1580" i="1" s="1"/>
  <c r="AZ1580" i="1" s="1"/>
  <c r="BB1580" i="1" s="1"/>
  <c r="F1583" i="1"/>
  <c r="L1583" i="1" s="1"/>
  <c r="R1583" i="1" s="1"/>
  <c r="X1583" i="1" s="1"/>
  <c r="AD1583" i="1" s="1"/>
  <c r="AH1583" i="1" s="1"/>
  <c r="AN1583" i="1" s="1"/>
  <c r="AT1583" i="1" s="1"/>
  <c r="AZ1583" i="1" s="1"/>
  <c r="BB1583" i="1" s="1"/>
  <c r="F1586" i="1"/>
  <c r="L1615" i="1"/>
  <c r="R1615" i="1" s="1"/>
  <c r="X1615" i="1" s="1"/>
  <c r="AD1615" i="1" s="1"/>
  <c r="AH1615" i="1" s="1"/>
  <c r="AN1615" i="1" s="1"/>
  <c r="AT1615" i="1" s="1"/>
  <c r="AZ1615" i="1" s="1"/>
  <c r="BB1615" i="1" s="1"/>
  <c r="F1614" i="1"/>
  <c r="J1614" i="1"/>
  <c r="J1613" i="1" s="1"/>
  <c r="M1615" i="1"/>
  <c r="S1615" i="1" s="1"/>
  <c r="Y1615" i="1" s="1"/>
  <c r="AE1615" i="1" s="1"/>
  <c r="AI1615" i="1" s="1"/>
  <c r="AO1615" i="1" s="1"/>
  <c r="AU1615" i="1" s="1"/>
  <c r="BC1615" i="1" s="1"/>
  <c r="BE1615" i="1" s="1"/>
  <c r="P1630" i="1"/>
  <c r="P1629" i="1" s="1"/>
  <c r="P1624" i="1" s="1"/>
  <c r="M1633" i="1"/>
  <c r="S1633" i="1" s="1"/>
  <c r="Y1633" i="1" s="1"/>
  <c r="AE1633" i="1" s="1"/>
  <c r="AI1633" i="1" s="1"/>
  <c r="AO1633" i="1" s="1"/>
  <c r="AU1633" i="1" s="1"/>
  <c r="BC1633" i="1" s="1"/>
  <c r="BE1633" i="1" s="1"/>
  <c r="G1630" i="1"/>
  <c r="X1635" i="1"/>
  <c r="AD1635" i="1" s="1"/>
  <c r="AH1635" i="1" s="1"/>
  <c r="AN1635" i="1" s="1"/>
  <c r="AT1635" i="1" s="1"/>
  <c r="AZ1635" i="1" s="1"/>
  <c r="BB1635" i="1" s="1"/>
  <c r="V1643" i="1"/>
  <c r="V1642" i="1" s="1"/>
  <c r="N1626" i="1"/>
  <c r="T1626" i="1" s="1"/>
  <c r="Z1626" i="1" s="1"/>
  <c r="AF1626" i="1" s="1"/>
  <c r="AJ1626" i="1" s="1"/>
  <c r="AP1626" i="1" s="1"/>
  <c r="AV1626" i="1" s="1"/>
  <c r="BF1626" i="1" s="1"/>
  <c r="BH1626" i="1" s="1"/>
  <c r="H1625" i="1"/>
  <c r="AC1624" i="1"/>
  <c r="L1639" i="1"/>
  <c r="R1639" i="1" s="1"/>
  <c r="X1639" i="1" s="1"/>
  <c r="AD1639" i="1" s="1"/>
  <c r="AH1639" i="1" s="1"/>
  <c r="AN1639" i="1" s="1"/>
  <c r="AT1639" i="1" s="1"/>
  <c r="AZ1639" i="1" s="1"/>
  <c r="BB1639" i="1" s="1"/>
  <c r="L1646" i="1"/>
  <c r="R1646" i="1" s="1"/>
  <c r="X1646" i="1" s="1"/>
  <c r="AD1646" i="1" s="1"/>
  <c r="AH1646" i="1" s="1"/>
  <c r="AN1646" i="1" s="1"/>
  <c r="AT1646" i="1" s="1"/>
  <c r="AZ1646" i="1" s="1"/>
  <c r="BB1646" i="1" s="1"/>
  <c r="I1643" i="1"/>
  <c r="L1652" i="1"/>
  <c r="R1652" i="1" s="1"/>
  <c r="X1652" i="1" s="1"/>
  <c r="AD1652" i="1" s="1"/>
  <c r="AH1652" i="1" s="1"/>
  <c r="AN1652" i="1" s="1"/>
  <c r="AT1652" i="1" s="1"/>
  <c r="AZ1652" i="1" s="1"/>
  <c r="BB1652" i="1" s="1"/>
  <c r="F1651" i="1"/>
  <c r="J1651" i="1"/>
  <c r="J1650" i="1" s="1"/>
  <c r="M1652" i="1"/>
  <c r="S1652" i="1" s="1"/>
  <c r="Y1652" i="1" s="1"/>
  <c r="AE1652" i="1" s="1"/>
  <c r="AI1652" i="1" s="1"/>
  <c r="AO1652" i="1" s="1"/>
  <c r="AU1652" i="1" s="1"/>
  <c r="BC1652" i="1" s="1"/>
  <c r="BE1652" i="1" s="1"/>
  <c r="M1658" i="1"/>
  <c r="S1658" i="1" s="1"/>
  <c r="Y1658" i="1" s="1"/>
  <c r="AE1658" i="1" s="1"/>
  <c r="AI1658" i="1" s="1"/>
  <c r="AO1658" i="1" s="1"/>
  <c r="AU1658" i="1" s="1"/>
  <c r="BC1658" i="1" s="1"/>
  <c r="BE1658" i="1" s="1"/>
  <c r="G1651" i="1"/>
  <c r="N1658" i="1"/>
  <c r="T1658" i="1" s="1"/>
  <c r="Z1658" i="1" s="1"/>
  <c r="AF1658" i="1" s="1"/>
  <c r="AJ1658" i="1" s="1"/>
  <c r="AP1658" i="1" s="1"/>
  <c r="AV1658" i="1" s="1"/>
  <c r="BF1658" i="1" s="1"/>
  <c r="BH1658" i="1" s="1"/>
  <c r="K1651" i="1"/>
  <c r="K1650" i="1" s="1"/>
  <c r="M1622" i="1"/>
  <c r="S1622" i="1" s="1"/>
  <c r="Y1622" i="1" s="1"/>
  <c r="AE1622" i="1" s="1"/>
  <c r="AI1622" i="1" s="1"/>
  <c r="AO1622" i="1" s="1"/>
  <c r="AU1622" i="1" s="1"/>
  <c r="BC1622" i="1" s="1"/>
  <c r="BE1622" i="1" s="1"/>
  <c r="G1619" i="1"/>
  <c r="L1616" i="1"/>
  <c r="R1616" i="1" s="1"/>
  <c r="X1616" i="1" s="1"/>
  <c r="AD1616" i="1" s="1"/>
  <c r="AH1616" i="1" s="1"/>
  <c r="AN1616" i="1" s="1"/>
  <c r="AT1616" i="1" s="1"/>
  <c r="AZ1616" i="1" s="1"/>
  <c r="BB1616" i="1" s="1"/>
  <c r="N1620" i="1"/>
  <c r="T1620" i="1" s="1"/>
  <c r="Z1620" i="1" s="1"/>
  <c r="AF1620" i="1" s="1"/>
  <c r="AJ1620" i="1" s="1"/>
  <c r="AP1620" i="1" s="1"/>
  <c r="AV1620" i="1" s="1"/>
  <c r="BF1620" i="1" s="1"/>
  <c r="BH1620" i="1" s="1"/>
  <c r="H1619" i="1"/>
  <c r="K1624" i="1"/>
  <c r="M1627" i="1"/>
  <c r="S1627" i="1" s="1"/>
  <c r="Y1627" i="1" s="1"/>
  <c r="AE1627" i="1" s="1"/>
  <c r="AI1627" i="1" s="1"/>
  <c r="AO1627" i="1" s="1"/>
  <c r="AU1627" i="1" s="1"/>
  <c r="BC1627" i="1" s="1"/>
  <c r="BE1627" i="1" s="1"/>
  <c r="G1626" i="1"/>
  <c r="N1631" i="1"/>
  <c r="T1631" i="1" s="1"/>
  <c r="Z1631" i="1" s="1"/>
  <c r="AF1631" i="1" s="1"/>
  <c r="AJ1631" i="1" s="1"/>
  <c r="AP1631" i="1" s="1"/>
  <c r="AV1631" i="1" s="1"/>
  <c r="BF1631" i="1" s="1"/>
  <c r="BH1631" i="1" s="1"/>
  <c r="H1630" i="1"/>
  <c r="M1639" i="1"/>
  <c r="S1639" i="1" s="1"/>
  <c r="Y1639" i="1" s="1"/>
  <c r="AE1639" i="1" s="1"/>
  <c r="AI1639" i="1" s="1"/>
  <c r="AO1639" i="1" s="1"/>
  <c r="AU1639" i="1" s="1"/>
  <c r="BC1639" i="1" s="1"/>
  <c r="BE1639" i="1" s="1"/>
  <c r="G1638" i="1"/>
  <c r="AM1643" i="1"/>
  <c r="AM1642" i="1" s="1"/>
  <c r="M1667" i="1"/>
  <c r="S1667" i="1" s="1"/>
  <c r="Y1667" i="1" s="1"/>
  <c r="AE1667" i="1" s="1"/>
  <c r="AI1667" i="1" s="1"/>
  <c r="AO1667" i="1" s="1"/>
  <c r="AU1667" i="1" s="1"/>
  <c r="BC1667" i="1" s="1"/>
  <c r="BE1667" i="1" s="1"/>
  <c r="J1661" i="1"/>
  <c r="J1660" i="1" s="1"/>
  <c r="N1674" i="1"/>
  <c r="T1674" i="1" s="1"/>
  <c r="Z1674" i="1" s="1"/>
  <c r="AF1674" i="1" s="1"/>
  <c r="AJ1674" i="1" s="1"/>
  <c r="AP1674" i="1" s="1"/>
  <c r="AV1674" i="1" s="1"/>
  <c r="BF1674" i="1" s="1"/>
  <c r="BH1674" i="1" s="1"/>
  <c r="H1671" i="1"/>
  <c r="I1682" i="1"/>
  <c r="I1681" i="1" s="1"/>
  <c r="I1680" i="1" s="1"/>
  <c r="L1683" i="1"/>
  <c r="R1683" i="1" s="1"/>
  <c r="X1683" i="1" s="1"/>
  <c r="AD1683" i="1" s="1"/>
  <c r="AH1683" i="1" s="1"/>
  <c r="AN1683" i="1" s="1"/>
  <c r="AT1683" i="1" s="1"/>
  <c r="AZ1683" i="1" s="1"/>
  <c r="BB1683" i="1" s="1"/>
  <c r="N1627" i="1"/>
  <c r="T1627" i="1" s="1"/>
  <c r="Z1627" i="1" s="1"/>
  <c r="AF1627" i="1" s="1"/>
  <c r="AJ1627" i="1" s="1"/>
  <c r="AP1627" i="1" s="1"/>
  <c r="AV1627" i="1" s="1"/>
  <c r="BF1627" i="1" s="1"/>
  <c r="BH1627" i="1" s="1"/>
  <c r="M1642" i="1"/>
  <c r="S1642" i="1" s="1"/>
  <c r="AY1643" i="1"/>
  <c r="AY1642" i="1" s="1"/>
  <c r="AL1651" i="1"/>
  <c r="AL1650" i="1" s="1"/>
  <c r="T1654" i="1"/>
  <c r="Z1654" i="1" s="1"/>
  <c r="AF1654" i="1" s="1"/>
  <c r="AJ1654" i="1" s="1"/>
  <c r="AP1654" i="1" s="1"/>
  <c r="AV1654" i="1" s="1"/>
  <c r="BF1654" i="1" s="1"/>
  <c r="BH1654" i="1" s="1"/>
  <c r="M1662" i="1"/>
  <c r="S1662" i="1" s="1"/>
  <c r="Y1662" i="1" s="1"/>
  <c r="AE1662" i="1" s="1"/>
  <c r="AI1662" i="1" s="1"/>
  <c r="AO1662" i="1" s="1"/>
  <c r="AU1662" i="1" s="1"/>
  <c r="BC1662" i="1" s="1"/>
  <c r="BE1662" i="1" s="1"/>
  <c r="G1661" i="1"/>
  <c r="I1669" i="1"/>
  <c r="M1685" i="1"/>
  <c r="S1685" i="1" s="1"/>
  <c r="Y1685" i="1" s="1"/>
  <c r="AE1685" i="1" s="1"/>
  <c r="AI1685" i="1" s="1"/>
  <c r="AO1685" i="1" s="1"/>
  <c r="AU1685" i="1" s="1"/>
  <c r="BC1685" i="1" s="1"/>
  <c r="BE1685" i="1" s="1"/>
  <c r="G1682" i="1"/>
  <c r="N1685" i="1"/>
  <c r="T1685" i="1" s="1"/>
  <c r="Z1685" i="1" s="1"/>
  <c r="AF1685" i="1" s="1"/>
  <c r="AJ1685" i="1" s="1"/>
  <c r="AP1685" i="1" s="1"/>
  <c r="AV1685" i="1" s="1"/>
  <c r="BF1685" i="1" s="1"/>
  <c r="BH1685" i="1" s="1"/>
  <c r="K1682" i="1"/>
  <c r="K1681" i="1" s="1"/>
  <c r="K1680" i="1" s="1"/>
  <c r="L1644" i="1"/>
  <c r="R1644" i="1" s="1"/>
  <c r="X1644" i="1" s="1"/>
  <c r="AD1644" i="1" s="1"/>
  <c r="AH1644" i="1" s="1"/>
  <c r="AN1644" i="1" s="1"/>
  <c r="AT1644" i="1" s="1"/>
  <c r="AZ1644" i="1" s="1"/>
  <c r="BB1644" i="1" s="1"/>
  <c r="T1645" i="1"/>
  <c r="Z1645" i="1" s="1"/>
  <c r="AF1645" i="1" s="1"/>
  <c r="AJ1645" i="1" s="1"/>
  <c r="AP1645" i="1" s="1"/>
  <c r="AV1645" i="1" s="1"/>
  <c r="BF1645" i="1" s="1"/>
  <c r="BH1645" i="1" s="1"/>
  <c r="AW1669" i="1"/>
  <c r="AX1643" i="1"/>
  <c r="AX1642" i="1" s="1"/>
  <c r="L1664" i="1"/>
  <c r="R1664" i="1" s="1"/>
  <c r="X1664" i="1" s="1"/>
  <c r="AD1664" i="1" s="1"/>
  <c r="AH1664" i="1" s="1"/>
  <c r="AN1664" i="1" s="1"/>
  <c r="AT1664" i="1" s="1"/>
  <c r="AZ1664" i="1" s="1"/>
  <c r="BB1664" i="1" s="1"/>
  <c r="F1661" i="1"/>
  <c r="AL1661" i="1"/>
  <c r="AL1660" i="1" s="1"/>
  <c r="N1662" i="1"/>
  <c r="T1662" i="1" s="1"/>
  <c r="Z1662" i="1" s="1"/>
  <c r="AF1662" i="1" s="1"/>
  <c r="AJ1662" i="1" s="1"/>
  <c r="AP1662" i="1" s="1"/>
  <c r="AV1662" i="1" s="1"/>
  <c r="BF1662" i="1" s="1"/>
  <c r="BH1662" i="1" s="1"/>
  <c r="H1661" i="1"/>
  <c r="R1662" i="1"/>
  <c r="X1662" i="1" s="1"/>
  <c r="AD1662" i="1" s="1"/>
  <c r="AH1662" i="1" s="1"/>
  <c r="AN1662" i="1" s="1"/>
  <c r="AT1662" i="1" s="1"/>
  <c r="AZ1662" i="1" s="1"/>
  <c r="BB1662" i="1" s="1"/>
  <c r="L1672" i="1"/>
  <c r="R1672" i="1" s="1"/>
  <c r="X1672" i="1" s="1"/>
  <c r="AD1672" i="1" s="1"/>
  <c r="AH1672" i="1" s="1"/>
  <c r="AN1672" i="1" s="1"/>
  <c r="AT1672" i="1" s="1"/>
  <c r="AZ1672" i="1" s="1"/>
  <c r="BB1672" i="1" s="1"/>
  <c r="F1671" i="1"/>
  <c r="U1671" i="1"/>
  <c r="U1670" i="1" s="1"/>
  <c r="U1669" i="1" s="1"/>
  <c r="M1678" i="1"/>
  <c r="S1678" i="1" s="1"/>
  <c r="Y1678" i="1" s="1"/>
  <c r="AE1678" i="1" s="1"/>
  <c r="AI1678" i="1" s="1"/>
  <c r="AO1678" i="1" s="1"/>
  <c r="AU1678" i="1" s="1"/>
  <c r="BC1678" i="1" s="1"/>
  <c r="BE1678" i="1" s="1"/>
  <c r="G1677" i="1"/>
  <c r="L1685" i="1"/>
  <c r="R1685" i="1" s="1"/>
  <c r="X1685" i="1" s="1"/>
  <c r="AD1685" i="1" s="1"/>
  <c r="AH1685" i="1" s="1"/>
  <c r="AN1685" i="1" s="1"/>
  <c r="AT1685" i="1" s="1"/>
  <c r="AZ1685" i="1" s="1"/>
  <c r="BB1685" i="1" s="1"/>
  <c r="F1682" i="1"/>
  <c r="N1677" i="1"/>
  <c r="T1677" i="1" s="1"/>
  <c r="Z1677" i="1" s="1"/>
  <c r="AF1677" i="1" s="1"/>
  <c r="AJ1677" i="1" s="1"/>
  <c r="AP1677" i="1" s="1"/>
  <c r="AV1677" i="1" s="1"/>
  <c r="BF1677" i="1" s="1"/>
  <c r="BH1677" i="1" s="1"/>
  <c r="H1676" i="1"/>
  <c r="N1676" i="1" s="1"/>
  <c r="T1676" i="1" s="1"/>
  <c r="Z1676" i="1" s="1"/>
  <c r="AF1676" i="1" s="1"/>
  <c r="AJ1676" i="1" s="1"/>
  <c r="AP1676" i="1" s="1"/>
  <c r="AV1676" i="1" s="1"/>
  <c r="BF1676" i="1" s="1"/>
  <c r="BH1676" i="1" s="1"/>
  <c r="L1678" i="1"/>
  <c r="R1678" i="1" s="1"/>
  <c r="X1678" i="1" s="1"/>
  <c r="AD1678" i="1" s="1"/>
  <c r="AH1678" i="1" s="1"/>
  <c r="AN1678" i="1" s="1"/>
  <c r="AT1678" i="1" s="1"/>
  <c r="AZ1678" i="1" s="1"/>
  <c r="BB1678" i="1" s="1"/>
  <c r="F1677" i="1"/>
  <c r="P1682" i="1"/>
  <c r="P1681" i="1" s="1"/>
  <c r="P1680" i="1" s="1"/>
  <c r="AG1682" i="1"/>
  <c r="AG1681" i="1" s="1"/>
  <c r="AG1680" i="1" s="1"/>
  <c r="AR1682" i="1"/>
  <c r="AR1681" i="1" s="1"/>
  <c r="AR1680" i="1" s="1"/>
  <c r="N1683" i="1"/>
  <c r="T1683" i="1" s="1"/>
  <c r="Z1683" i="1" s="1"/>
  <c r="AF1683" i="1" s="1"/>
  <c r="AJ1683" i="1" s="1"/>
  <c r="AP1683" i="1" s="1"/>
  <c r="AV1683" i="1" s="1"/>
  <c r="BF1683" i="1" s="1"/>
  <c r="BH1683" i="1" s="1"/>
  <c r="H1682" i="1"/>
  <c r="H1390" i="1" l="1"/>
  <c r="AE852" i="1"/>
  <c r="AI852" i="1" s="1"/>
  <c r="AO852" i="1" s="1"/>
  <c r="AU852" i="1" s="1"/>
  <c r="BC852" i="1" s="1"/>
  <c r="BE852" i="1" s="1"/>
  <c r="F151" i="1"/>
  <c r="M1373" i="1"/>
  <c r="S1373" i="1" s="1"/>
  <c r="Y1373" i="1" s="1"/>
  <c r="AE1373" i="1" s="1"/>
  <c r="AI1373" i="1" s="1"/>
  <c r="AO1373" i="1" s="1"/>
  <c r="AU1373" i="1" s="1"/>
  <c r="BC1373" i="1" s="1"/>
  <c r="BE1373" i="1" s="1"/>
  <c r="L214" i="1"/>
  <c r="AA925" i="1"/>
  <c r="AQ324" i="1"/>
  <c r="N533" i="1"/>
  <c r="BG299" i="1"/>
  <c r="AC1444" i="1"/>
  <c r="V1029" i="1"/>
  <c r="AC773" i="1"/>
  <c r="AC772" i="1" s="1"/>
  <c r="AM631" i="1"/>
  <c r="AG527" i="1"/>
  <c r="L517" i="1"/>
  <c r="V1472" i="1"/>
  <c r="V1457" i="1" s="1"/>
  <c r="AB756" i="1"/>
  <c r="AR631" i="1"/>
  <c r="AS472" i="1"/>
  <c r="U1107" i="1"/>
  <c r="X882" i="1"/>
  <c r="AD882" i="1" s="1"/>
  <c r="AS631" i="1"/>
  <c r="BG1043" i="1"/>
  <c r="BG1042" i="1" s="1"/>
  <c r="L1074" i="1"/>
  <c r="R1074" i="1" s="1"/>
  <c r="X1074" i="1" s="1"/>
  <c r="AD1074" i="1" s="1"/>
  <c r="AH1074" i="1" s="1"/>
  <c r="AN1074" i="1" s="1"/>
  <c r="AT1074" i="1" s="1"/>
  <c r="AZ1074" i="1" s="1"/>
  <c r="BB1074" i="1" s="1"/>
  <c r="L1073" i="1"/>
  <c r="R1073" i="1" s="1"/>
  <c r="X1073" i="1" s="1"/>
  <c r="AD1073" i="1" s="1"/>
  <c r="AH1073" i="1" s="1"/>
  <c r="AN1073" i="1" s="1"/>
  <c r="AT1073" i="1" s="1"/>
  <c r="AZ1073" i="1" s="1"/>
  <c r="BB1073" i="1" s="1"/>
  <c r="AL311" i="1"/>
  <c r="AL310" i="1" s="1"/>
  <c r="P45" i="1"/>
  <c r="P44" i="1" s="1"/>
  <c r="AG1350" i="1"/>
  <c r="AG1313" i="1" s="1"/>
  <c r="AG1299" i="1" s="1"/>
  <c r="Y882" i="1"/>
  <c r="AB1372" i="1"/>
  <c r="H1122" i="1"/>
  <c r="BC960" i="1"/>
  <c r="BE960" i="1" s="1"/>
  <c r="AG45" i="1"/>
  <c r="AG44" i="1" s="1"/>
  <c r="X836" i="1"/>
  <c r="Q436" i="1"/>
  <c r="H224" i="1"/>
  <c r="N224" i="1" s="1"/>
  <c r="AK1637" i="1"/>
  <c r="AM1043" i="1"/>
  <c r="AM1042" i="1" s="1"/>
  <c r="AM756" i="1"/>
  <c r="AG835" i="1"/>
  <c r="L391" i="1"/>
  <c r="R391" i="1" s="1"/>
  <c r="X391" i="1" s="1"/>
  <c r="AD391" i="1" s="1"/>
  <c r="AH391" i="1" s="1"/>
  <c r="AN391" i="1" s="1"/>
  <c r="AT391" i="1" s="1"/>
  <c r="AZ391" i="1" s="1"/>
  <c r="BB391" i="1" s="1"/>
  <c r="BI17" i="1"/>
  <c r="AK1444" i="1"/>
  <c r="AB793" i="1"/>
  <c r="AB792" i="1" s="1"/>
  <c r="AY527" i="1"/>
  <c r="AY1107" i="1"/>
  <c r="AV478" i="1"/>
  <c r="U1637" i="1"/>
  <c r="AA1472" i="1"/>
  <c r="AY1372" i="1"/>
  <c r="AS1214" i="1"/>
  <c r="AQ858" i="1"/>
  <c r="AQ857" i="1" s="1"/>
  <c r="AY689" i="1"/>
  <c r="AB835" i="1"/>
  <c r="AY589" i="1"/>
  <c r="M455" i="1"/>
  <c r="S455" i="1" s="1"/>
  <c r="Y455" i="1" s="1"/>
  <c r="AE455" i="1" s="1"/>
  <c r="AI455" i="1" s="1"/>
  <c r="AO455" i="1" s="1"/>
  <c r="AU455" i="1" s="1"/>
  <c r="BC455" i="1" s="1"/>
  <c r="BE455" i="1" s="1"/>
  <c r="AS1107" i="1"/>
  <c r="P472" i="1"/>
  <c r="J824" i="1"/>
  <c r="M824" i="1" s="1"/>
  <c r="S824" i="1" s="1"/>
  <c r="Y824" i="1" s="1"/>
  <c r="AE824" i="1" s="1"/>
  <c r="AI824" i="1" s="1"/>
  <c r="AO824" i="1" s="1"/>
  <c r="AU824" i="1" s="1"/>
  <c r="BC824" i="1" s="1"/>
  <c r="BE824" i="1" s="1"/>
  <c r="J823" i="1"/>
  <c r="N1575" i="1"/>
  <c r="X895" i="1"/>
  <c r="R517" i="1"/>
  <c r="T1605" i="1"/>
  <c r="Z1605" i="1" s="1"/>
  <c r="AF1605" i="1" s="1"/>
  <c r="AJ1605" i="1" s="1"/>
  <c r="AP1605" i="1" s="1"/>
  <c r="AV1605" i="1" s="1"/>
  <c r="BF1605" i="1" s="1"/>
  <c r="BH1605" i="1" s="1"/>
  <c r="L1373" i="1"/>
  <c r="R1373" i="1" s="1"/>
  <c r="L1385" i="1"/>
  <c r="R1385" i="1" s="1"/>
  <c r="X1385" i="1" s="1"/>
  <c r="AD1385" i="1" s="1"/>
  <c r="AH1385" i="1" s="1"/>
  <c r="AN1385" i="1" s="1"/>
  <c r="AT1385" i="1" s="1"/>
  <c r="AZ1385" i="1" s="1"/>
  <c r="BB1385" i="1" s="1"/>
  <c r="AW718" i="1"/>
  <c r="BI925" i="1"/>
  <c r="AX689" i="1"/>
  <c r="BG1107" i="1"/>
  <c r="AS449" i="1"/>
  <c r="AK299" i="1"/>
  <c r="AK209" i="1" s="1"/>
  <c r="AK200" i="1" s="1"/>
  <c r="Q689" i="1"/>
  <c r="BG449" i="1"/>
  <c r="AQ436" i="1"/>
  <c r="AA1029" i="1"/>
  <c r="AA924" i="1" s="1"/>
  <c r="AM1029" i="1"/>
  <c r="U689" i="1"/>
  <c r="AW1350" i="1"/>
  <c r="L1629" i="1"/>
  <c r="R1629" i="1" s="1"/>
  <c r="X1629" i="1" s="1"/>
  <c r="AD1629" i="1" s="1"/>
  <c r="AH1629" i="1" s="1"/>
  <c r="AN1629" i="1" s="1"/>
  <c r="AT1629" i="1" s="1"/>
  <c r="AZ1629" i="1" s="1"/>
  <c r="BB1629" i="1" s="1"/>
  <c r="AW925" i="1"/>
  <c r="BA493" i="1"/>
  <c r="BG45" i="1"/>
  <c r="BG44" i="1" s="1"/>
  <c r="AC1121" i="1"/>
  <c r="K1143" i="1"/>
  <c r="L1035" i="1"/>
  <c r="R1035" i="1" s="1"/>
  <c r="AD895" i="1"/>
  <c r="AH895" i="1" s="1"/>
  <c r="AN895" i="1" s="1"/>
  <c r="AT895" i="1" s="1"/>
  <c r="AZ895" i="1" s="1"/>
  <c r="BB895" i="1" s="1"/>
  <c r="AL925" i="1"/>
  <c r="R946" i="1"/>
  <c r="AR1350" i="1"/>
  <c r="W1107" i="1"/>
  <c r="W1076" i="1" s="1"/>
  <c r="W1065" i="1" s="1"/>
  <c r="O589" i="1"/>
  <c r="AQ631" i="1"/>
  <c r="BD1444" i="1"/>
  <c r="BD1424" i="1" s="1"/>
  <c r="AR1637" i="1"/>
  <c r="AW472" i="1"/>
  <c r="K631" i="1"/>
  <c r="P17" i="1"/>
  <c r="N1386" i="1"/>
  <c r="T1386" i="1" s="1"/>
  <c r="Z1386" i="1" s="1"/>
  <c r="AF1386" i="1" s="1"/>
  <c r="AJ1386" i="1" s="1"/>
  <c r="AP1386" i="1" s="1"/>
  <c r="AV1386" i="1" s="1"/>
  <c r="BF1386" i="1" s="1"/>
  <c r="BH1386" i="1" s="1"/>
  <c r="AM953" i="1"/>
  <c r="AW1637" i="1"/>
  <c r="L1465" i="1"/>
  <c r="R1465" i="1" s="1"/>
  <c r="X1465" i="1" s="1"/>
  <c r="AD1465" i="1" s="1"/>
  <c r="AH1465" i="1" s="1"/>
  <c r="AN1465" i="1" s="1"/>
  <c r="AT1465" i="1" s="1"/>
  <c r="AZ1465" i="1" s="1"/>
  <c r="BB1465" i="1" s="1"/>
  <c r="AX1222" i="1"/>
  <c r="AY1400" i="1"/>
  <c r="AY1399" i="1" s="1"/>
  <c r="J1029" i="1"/>
  <c r="AQ17" i="1"/>
  <c r="AQ16" i="1" s="1"/>
  <c r="BG925" i="1"/>
  <c r="BA1372" i="1"/>
  <c r="BA1107" i="1"/>
  <c r="M1671" i="1"/>
  <c r="S1671" i="1" s="1"/>
  <c r="Y1671" i="1" s="1"/>
  <c r="AE1671" i="1" s="1"/>
  <c r="AI1671" i="1" s="1"/>
  <c r="AO1671" i="1" s="1"/>
  <c r="AU1671" i="1" s="1"/>
  <c r="BC1671" i="1" s="1"/>
  <c r="BE1671" i="1" s="1"/>
  <c r="AG1372" i="1"/>
  <c r="L1084" i="1"/>
  <c r="R1084" i="1" s="1"/>
  <c r="X1084" i="1" s="1"/>
  <c r="AD1084" i="1" s="1"/>
  <c r="AH1084" i="1" s="1"/>
  <c r="AN1084" i="1" s="1"/>
  <c r="AT1084" i="1" s="1"/>
  <c r="AZ1084" i="1" s="1"/>
  <c r="BB1084" i="1" s="1"/>
  <c r="AL1043" i="1"/>
  <c r="AL1042" i="1" s="1"/>
  <c r="O1029" i="1"/>
  <c r="U1472" i="1"/>
  <c r="AK1107" i="1"/>
  <c r="AK1076" i="1" s="1"/>
  <c r="AK1065" i="1" s="1"/>
  <c r="Z890" i="1"/>
  <c r="R914" i="1"/>
  <c r="X914" i="1" s="1"/>
  <c r="AD914" i="1" s="1"/>
  <c r="AH914" i="1" s="1"/>
  <c r="AN914" i="1" s="1"/>
  <c r="AT914" i="1" s="1"/>
  <c r="AZ914" i="1" s="1"/>
  <c r="BB914" i="1" s="1"/>
  <c r="AW1143" i="1"/>
  <c r="L1067" i="1"/>
  <c r="R1067" i="1" s="1"/>
  <c r="X1067" i="1" s="1"/>
  <c r="AD1067" i="1" s="1"/>
  <c r="AH1067" i="1" s="1"/>
  <c r="AN1067" i="1" s="1"/>
  <c r="AT1067" i="1" s="1"/>
  <c r="AZ1067" i="1" s="1"/>
  <c r="BB1067" i="1" s="1"/>
  <c r="AQ1510" i="1"/>
  <c r="N1586" i="1"/>
  <c r="T1586" i="1" s="1"/>
  <c r="Z1586" i="1" s="1"/>
  <c r="AF1586" i="1" s="1"/>
  <c r="AJ1586" i="1" s="1"/>
  <c r="AP1586" i="1" s="1"/>
  <c r="AV1586" i="1" s="1"/>
  <c r="BF1586" i="1" s="1"/>
  <c r="BH1586" i="1" s="1"/>
  <c r="AX527" i="1"/>
  <c r="M1445" i="1"/>
  <c r="S1445" i="1" s="1"/>
  <c r="Y1445" i="1" s="1"/>
  <c r="AE1445" i="1" s="1"/>
  <c r="AI1445" i="1" s="1"/>
  <c r="AO1445" i="1" s="1"/>
  <c r="AU1445" i="1" s="1"/>
  <c r="BC1445" i="1" s="1"/>
  <c r="BE1445" i="1" s="1"/>
  <c r="AG17" i="1"/>
  <c r="AG16" i="1" s="1"/>
  <c r="AS299" i="1"/>
  <c r="AS209" i="1" s="1"/>
  <c r="AS200" i="1" s="1"/>
  <c r="BG1029" i="1"/>
  <c r="AA527" i="1"/>
  <c r="AX449" i="1"/>
  <c r="V449" i="1"/>
  <c r="P347" i="1"/>
  <c r="P346" i="1" s="1"/>
  <c r="BD1107" i="1"/>
  <c r="BD1076" i="1" s="1"/>
  <c r="BD1065" i="1" s="1"/>
  <c r="AA299" i="1"/>
  <c r="AG773" i="1"/>
  <c r="AG772" i="1" s="1"/>
  <c r="AK1043" i="1"/>
  <c r="AK1042" i="1" s="1"/>
  <c r="AQ299" i="1"/>
  <c r="AQ209" i="1" s="1"/>
  <c r="AQ200" i="1" s="1"/>
  <c r="I656" i="1"/>
  <c r="H1425" i="1"/>
  <c r="N1425" i="1" s="1"/>
  <c r="T1425" i="1" s="1"/>
  <c r="Z1425" i="1" s="1"/>
  <c r="AF1425" i="1" s="1"/>
  <c r="AJ1425" i="1" s="1"/>
  <c r="AP1425" i="1" s="1"/>
  <c r="AV1425" i="1" s="1"/>
  <c r="BF1425" i="1" s="1"/>
  <c r="BH1425" i="1" s="1"/>
  <c r="AW1107" i="1"/>
  <c r="AW1076" i="1" s="1"/>
  <c r="AW1065" i="1" s="1"/>
  <c r="Q971" i="1"/>
  <c r="S1400" i="1"/>
  <c r="Y1400" i="1" s="1"/>
  <c r="AE1400" i="1" s="1"/>
  <c r="AI1400" i="1" s="1"/>
  <c r="AO1400" i="1" s="1"/>
  <c r="AU1400" i="1" s="1"/>
  <c r="AC1143" i="1"/>
  <c r="BF478" i="1"/>
  <c r="BH478" i="1" s="1"/>
  <c r="N34" i="1"/>
  <c r="T34" i="1" s="1"/>
  <c r="Z34" i="1" s="1"/>
  <c r="AF34" i="1" s="1"/>
  <c r="AJ34" i="1" s="1"/>
  <c r="AP34" i="1" s="1"/>
  <c r="AV34" i="1" s="1"/>
  <c r="BF34" i="1" s="1"/>
  <c r="BH34" i="1" s="1"/>
  <c r="AK1510" i="1"/>
  <c r="L1459" i="1"/>
  <c r="R1459" i="1" s="1"/>
  <c r="X1459" i="1" s="1"/>
  <c r="AD1459" i="1" s="1"/>
  <c r="AH1459" i="1" s="1"/>
  <c r="AN1459" i="1" s="1"/>
  <c r="AT1459" i="1" s="1"/>
  <c r="AZ1459" i="1" s="1"/>
  <c r="BB1459" i="1" s="1"/>
  <c r="T1209" i="1"/>
  <c r="N1223" i="1"/>
  <c r="M690" i="1"/>
  <c r="S690" i="1" s="1"/>
  <c r="Y690" i="1" s="1"/>
  <c r="AE690" i="1" s="1"/>
  <c r="AI690" i="1" s="1"/>
  <c r="AO690" i="1" s="1"/>
  <c r="AU690" i="1" s="1"/>
  <c r="BC690" i="1" s="1"/>
  <c r="BE690" i="1" s="1"/>
  <c r="V493" i="1"/>
  <c r="Q324" i="1"/>
  <c r="Q311" i="1" s="1"/>
  <c r="Q310" i="1" s="1"/>
  <c r="AX299" i="1"/>
  <c r="AX209" i="1" s="1"/>
  <c r="AX200" i="1" s="1"/>
  <c r="W1029" i="1"/>
  <c r="H347" i="1"/>
  <c r="H346" i="1" s="1"/>
  <c r="BG858" i="1"/>
  <c r="Q1637" i="1"/>
  <c r="AS1472" i="1"/>
  <c r="AS1399" i="1"/>
  <c r="M1351" i="1"/>
  <c r="S1351" i="1" s="1"/>
  <c r="Y1351" i="1" s="1"/>
  <c r="AE1351" i="1" s="1"/>
  <c r="AI1351" i="1" s="1"/>
  <c r="AO1351" i="1" s="1"/>
  <c r="AU1351" i="1" s="1"/>
  <c r="BC1351" i="1" s="1"/>
  <c r="BE1351" i="1" s="1"/>
  <c r="U656" i="1"/>
  <c r="AY773" i="1"/>
  <c r="AY772" i="1" s="1"/>
  <c r="Q773" i="1"/>
  <c r="Q772" i="1" s="1"/>
  <c r="AK589" i="1"/>
  <c r="Q527" i="1"/>
  <c r="AY493" i="1"/>
  <c r="Y890" i="1"/>
  <c r="AC436" i="1"/>
  <c r="AL45" i="1"/>
  <c r="AL44" i="1" s="1"/>
  <c r="AM1399" i="1"/>
  <c r="AL631" i="1"/>
  <c r="AA1637" i="1"/>
  <c r="W1637" i="1"/>
  <c r="AQ1399" i="1"/>
  <c r="Z935" i="1"/>
  <c r="AF935" i="1" s="1"/>
  <c r="AJ935" i="1" s="1"/>
  <c r="AP935" i="1" s="1"/>
  <c r="AV935" i="1" s="1"/>
  <c r="BF935" i="1" s="1"/>
  <c r="BH935" i="1" s="1"/>
  <c r="M258" i="1"/>
  <c r="S258" i="1" s="1"/>
  <c r="Y258" i="1" s="1"/>
  <c r="AE258" i="1" s="1"/>
  <c r="AI258" i="1" s="1"/>
  <c r="AO258" i="1" s="1"/>
  <c r="AU258" i="1" s="1"/>
  <c r="BC258" i="1" s="1"/>
  <c r="BE258" i="1" s="1"/>
  <c r="R1498" i="1"/>
  <c r="AL1214" i="1"/>
  <c r="AO1214" i="1" s="1"/>
  <c r="I1144" i="1"/>
  <c r="U17" i="1"/>
  <c r="AR1444" i="1"/>
  <c r="AR1424" i="1" s="1"/>
  <c r="AA1107" i="1"/>
  <c r="V299" i="1"/>
  <c r="K449" i="1"/>
  <c r="BG324" i="1"/>
  <c r="BG311" i="1" s="1"/>
  <c r="BG310" i="1" s="1"/>
  <c r="BA589" i="1"/>
  <c r="Q1029" i="1"/>
  <c r="J1043" i="1"/>
  <c r="J1042" i="1" s="1"/>
  <c r="K1222" i="1"/>
  <c r="K1221" i="1" s="1"/>
  <c r="K1120" i="1" s="1"/>
  <c r="BI656" i="1"/>
  <c r="AR773" i="1"/>
  <c r="AR772" i="1" s="1"/>
  <c r="J773" i="1"/>
  <c r="J772" i="1" s="1"/>
  <c r="AB493" i="1"/>
  <c r="AA449" i="1"/>
  <c r="AW324" i="1"/>
  <c r="AW311" i="1" s="1"/>
  <c r="AW310" i="1" s="1"/>
  <c r="BA299" i="1"/>
  <c r="AS689" i="1"/>
  <c r="O449" i="1"/>
  <c r="W299" i="1"/>
  <c r="V1350" i="1"/>
  <c r="AG436" i="1"/>
  <c r="AG360" i="1" s="1"/>
  <c r="AG337" i="1" s="1"/>
  <c r="H1325" i="1"/>
  <c r="S1113" i="1"/>
  <c r="Y1113" i="1" s="1"/>
  <c r="AE1113" i="1" s="1"/>
  <c r="AI1113" i="1" s="1"/>
  <c r="AO1113" i="1" s="1"/>
  <c r="AU1113" i="1" s="1"/>
  <c r="BC1113" i="1" s="1"/>
  <c r="BE1113" i="1" s="1"/>
  <c r="AF852" i="1"/>
  <c r="AJ852" i="1" s="1"/>
  <c r="AP852" i="1" s="1"/>
  <c r="AV852" i="1" s="1"/>
  <c r="BF852" i="1" s="1"/>
  <c r="BH852" i="1" s="1"/>
  <c r="H842" i="1"/>
  <c r="N842" i="1" s="1"/>
  <c r="T842" i="1" s="1"/>
  <c r="Z842" i="1" s="1"/>
  <c r="AF842" i="1" s="1"/>
  <c r="AJ842" i="1" s="1"/>
  <c r="AP842" i="1" s="1"/>
  <c r="AV842" i="1" s="1"/>
  <c r="BF842" i="1" s="1"/>
  <c r="BH842" i="1" s="1"/>
  <c r="L837" i="1"/>
  <c r="R837" i="1" s="1"/>
  <c r="X837" i="1" s="1"/>
  <c r="N506" i="1"/>
  <c r="T506" i="1" s="1"/>
  <c r="Z506" i="1" s="1"/>
  <c r="AF506" i="1" s="1"/>
  <c r="AJ506" i="1" s="1"/>
  <c r="AP506" i="1" s="1"/>
  <c r="AV506" i="1" s="1"/>
  <c r="BF506" i="1" s="1"/>
  <c r="BH506" i="1" s="1"/>
  <c r="AR17" i="1"/>
  <c r="J1472" i="1"/>
  <c r="AG1472" i="1"/>
  <c r="Z1209" i="1"/>
  <c r="AF1209" i="1" s="1"/>
  <c r="AJ1209" i="1" s="1"/>
  <c r="AP1209" i="1" s="1"/>
  <c r="AV1209" i="1" s="1"/>
  <c r="BF1209" i="1" s="1"/>
  <c r="BH1209" i="1" s="1"/>
  <c r="BF960" i="1"/>
  <c r="BH960" i="1" s="1"/>
  <c r="P1076" i="1"/>
  <c r="P1065" i="1" s="1"/>
  <c r="L915" i="1"/>
  <c r="R915" i="1" s="1"/>
  <c r="X915" i="1" s="1"/>
  <c r="X946" i="1"/>
  <c r="AD946" i="1" s="1"/>
  <c r="AH946" i="1" s="1"/>
  <c r="AN946" i="1" s="1"/>
  <c r="AT946" i="1" s="1"/>
  <c r="AZ946" i="1" s="1"/>
  <c r="BB946" i="1" s="1"/>
  <c r="M46" i="1"/>
  <c r="S46" i="1" s="1"/>
  <c r="Y46" i="1" s="1"/>
  <c r="AE46" i="1" s="1"/>
  <c r="AI46" i="1" s="1"/>
  <c r="AO46" i="1" s="1"/>
  <c r="AU46" i="1" s="1"/>
  <c r="BC46" i="1" s="1"/>
  <c r="BE46" i="1" s="1"/>
  <c r="J572" i="1"/>
  <c r="AM17" i="1"/>
  <c r="W1350" i="1"/>
  <c r="W1313" i="1" s="1"/>
  <c r="W1299" i="1" s="1"/>
  <c r="AG756" i="1"/>
  <c r="W631" i="1"/>
  <c r="AR756" i="1"/>
  <c r="J449" i="1"/>
  <c r="AY45" i="1"/>
  <c r="AY44" i="1" s="1"/>
  <c r="J1372" i="1"/>
  <c r="AB656" i="1"/>
  <c r="J312" i="1"/>
  <c r="AA324" i="1"/>
  <c r="AA311" i="1" s="1"/>
  <c r="AA310" i="1" s="1"/>
  <c r="AR299" i="1"/>
  <c r="AR209" i="1" s="1"/>
  <c r="AR200" i="1" s="1"/>
  <c r="J299" i="1"/>
  <c r="W436" i="1"/>
  <c r="W360" i="1" s="1"/>
  <c r="W337" i="1" s="1"/>
  <c r="L1618" i="1"/>
  <c r="R1618" i="1" s="1"/>
  <c r="X1618" i="1" s="1"/>
  <c r="AD1618" i="1" s="1"/>
  <c r="AH1618" i="1" s="1"/>
  <c r="AN1618" i="1" s="1"/>
  <c r="AT1618" i="1" s="1"/>
  <c r="AZ1618" i="1" s="1"/>
  <c r="BB1618" i="1" s="1"/>
  <c r="N1529" i="1"/>
  <c r="M1480" i="1"/>
  <c r="F1434" i="1"/>
  <c r="L1434" i="1" s="1"/>
  <c r="R1434" i="1" s="1"/>
  <c r="X1434" i="1" s="1"/>
  <c r="AD1434" i="1" s="1"/>
  <c r="AH1434" i="1" s="1"/>
  <c r="AN1434" i="1" s="1"/>
  <c r="AT1434" i="1" s="1"/>
  <c r="AZ1434" i="1" s="1"/>
  <c r="BB1434" i="1" s="1"/>
  <c r="M1401" i="1"/>
  <c r="S1401" i="1" s="1"/>
  <c r="Y1401" i="1" s="1"/>
  <c r="AE1401" i="1" s="1"/>
  <c r="AI1401" i="1" s="1"/>
  <c r="AO1401" i="1" s="1"/>
  <c r="AU1401" i="1" s="1"/>
  <c r="BC1401" i="1" s="1"/>
  <c r="BE1401" i="1" s="1"/>
  <c r="S305" i="1"/>
  <c r="Y305" i="1" s="1"/>
  <c r="AE305" i="1" s="1"/>
  <c r="AI305" i="1" s="1"/>
  <c r="AO305" i="1" s="1"/>
  <c r="AU305" i="1" s="1"/>
  <c r="BC305" i="1" s="1"/>
  <c r="BE305" i="1" s="1"/>
  <c r="M172" i="1"/>
  <c r="S172" i="1" s="1"/>
  <c r="Y172" i="1" s="1"/>
  <c r="AE172" i="1" s="1"/>
  <c r="AI172" i="1" s="1"/>
  <c r="AO172" i="1" s="1"/>
  <c r="AU172" i="1" s="1"/>
  <c r="BC172" i="1" s="1"/>
  <c r="BE172" i="1" s="1"/>
  <c r="N164" i="1"/>
  <c r="T164" i="1" s="1"/>
  <c r="Z164" i="1" s="1"/>
  <c r="AF164" i="1" s="1"/>
  <c r="AJ164" i="1" s="1"/>
  <c r="AP164" i="1" s="1"/>
  <c r="AV164" i="1" s="1"/>
  <c r="BF164" i="1" s="1"/>
  <c r="BH164" i="1" s="1"/>
  <c r="V1510" i="1"/>
  <c r="AR835" i="1"/>
  <c r="O689" i="1"/>
  <c r="L671" i="1"/>
  <c r="R671" i="1" s="1"/>
  <c r="X671" i="1" s="1"/>
  <c r="AD671" i="1" s="1"/>
  <c r="AH671" i="1" s="1"/>
  <c r="AN671" i="1" s="1"/>
  <c r="AT671" i="1" s="1"/>
  <c r="AZ671" i="1" s="1"/>
  <c r="BB671" i="1" s="1"/>
  <c r="AQ589" i="1"/>
  <c r="N450" i="1"/>
  <c r="T450" i="1" s="1"/>
  <c r="Z450" i="1" s="1"/>
  <c r="AF450" i="1" s="1"/>
  <c r="AJ450" i="1" s="1"/>
  <c r="AP450" i="1" s="1"/>
  <c r="AV450" i="1" s="1"/>
  <c r="BF450" i="1" s="1"/>
  <c r="BH450" i="1" s="1"/>
  <c r="L313" i="1"/>
  <c r="R313" i="1" s="1"/>
  <c r="X313" i="1" s="1"/>
  <c r="AD313" i="1" s="1"/>
  <c r="AH313" i="1" s="1"/>
  <c r="AN313" i="1" s="1"/>
  <c r="AT313" i="1" s="1"/>
  <c r="AZ313" i="1" s="1"/>
  <c r="BB313" i="1" s="1"/>
  <c r="W150" i="1"/>
  <c r="W149" i="1" s="1"/>
  <c r="W94" i="1" s="1"/>
  <c r="AK1214" i="1"/>
  <c r="AN1214" i="1" s="1"/>
  <c r="L972" i="1"/>
  <c r="BA17" i="1"/>
  <c r="BG756" i="1"/>
  <c r="U1399" i="1"/>
  <c r="Q472" i="1"/>
  <c r="AC449" i="1"/>
  <c r="BG493" i="1"/>
  <c r="N616" i="1"/>
  <c r="T616" i="1" s="1"/>
  <c r="Z616" i="1" s="1"/>
  <c r="AF616" i="1" s="1"/>
  <c r="AJ616" i="1" s="1"/>
  <c r="AP616" i="1" s="1"/>
  <c r="AV616" i="1" s="1"/>
  <c r="BF616" i="1" s="1"/>
  <c r="BH616" i="1" s="1"/>
  <c r="P449" i="1"/>
  <c r="BD472" i="1"/>
  <c r="BA1043" i="1"/>
  <c r="BA1042" i="1" s="1"/>
  <c r="AS45" i="1"/>
  <c r="AS44" i="1" s="1"/>
  <c r="M506" i="1"/>
  <c r="S506" i="1" s="1"/>
  <c r="Y506" i="1" s="1"/>
  <c r="AE506" i="1" s="1"/>
  <c r="AI506" i="1" s="1"/>
  <c r="AO506" i="1" s="1"/>
  <c r="AU506" i="1" s="1"/>
  <c r="BC506" i="1" s="1"/>
  <c r="BE506" i="1" s="1"/>
  <c r="M1643" i="1"/>
  <c r="S1643" i="1" s="1"/>
  <c r="BA1637" i="1"/>
  <c r="BG857" i="1"/>
  <c r="V1372" i="1"/>
  <c r="AK773" i="1"/>
  <c r="AK772" i="1" s="1"/>
  <c r="M1108" i="1"/>
  <c r="S1108" i="1" s="1"/>
  <c r="Y1108" i="1" s="1"/>
  <c r="AE1108" i="1" s="1"/>
  <c r="AI1108" i="1" s="1"/>
  <c r="AO1108" i="1" s="1"/>
  <c r="AU1108" i="1" s="1"/>
  <c r="BC1108" i="1" s="1"/>
  <c r="BE1108" i="1" s="1"/>
  <c r="P689" i="1"/>
  <c r="BI436" i="1"/>
  <c r="BI360" i="1" s="1"/>
  <c r="BI337" i="1" s="1"/>
  <c r="AG472" i="1"/>
  <c r="AX773" i="1"/>
  <c r="AX772" i="1" s="1"/>
  <c r="AS589" i="1"/>
  <c r="P631" i="1"/>
  <c r="T1575" i="1"/>
  <c r="Z1575" i="1" s="1"/>
  <c r="AF1575" i="1" s="1"/>
  <c r="AJ1575" i="1" s="1"/>
  <c r="AP1575" i="1" s="1"/>
  <c r="AV1575" i="1" s="1"/>
  <c r="BF1575" i="1" s="1"/>
  <c r="BH1575" i="1" s="1"/>
  <c r="X1498" i="1"/>
  <c r="AD1498" i="1" s="1"/>
  <c r="AH1498" i="1" s="1"/>
  <c r="AN1498" i="1" s="1"/>
  <c r="AT1498" i="1" s="1"/>
  <c r="AZ1498" i="1" s="1"/>
  <c r="BB1498" i="1" s="1"/>
  <c r="S1378" i="1"/>
  <c r="Y1378" i="1" s="1"/>
  <c r="AE1378" i="1" s="1"/>
  <c r="AI1378" i="1" s="1"/>
  <c r="AO1378" i="1" s="1"/>
  <c r="AU1378" i="1" s="1"/>
  <c r="BC1378" i="1" s="1"/>
  <c r="BE1378" i="1" s="1"/>
  <c r="AC1077" i="1"/>
  <c r="N522" i="1"/>
  <c r="T522" i="1" s="1"/>
  <c r="Z522" i="1" s="1"/>
  <c r="AF522" i="1" s="1"/>
  <c r="AJ522" i="1" s="1"/>
  <c r="AP522" i="1" s="1"/>
  <c r="AV522" i="1" s="1"/>
  <c r="BF522" i="1" s="1"/>
  <c r="BH522" i="1" s="1"/>
  <c r="P572" i="1"/>
  <c r="P571" i="1" s="1"/>
  <c r="M214" i="1"/>
  <c r="S214" i="1" s="1"/>
  <c r="Y214" i="1" s="1"/>
  <c r="AE214" i="1" s="1"/>
  <c r="AI214" i="1" s="1"/>
  <c r="AO214" i="1" s="1"/>
  <c r="AU214" i="1" s="1"/>
  <c r="BC214" i="1" s="1"/>
  <c r="BE214" i="1" s="1"/>
  <c r="T553" i="1"/>
  <c r="Z553" i="1" s="1"/>
  <c r="AF553" i="1" s="1"/>
  <c r="AJ553" i="1" s="1"/>
  <c r="AP553" i="1" s="1"/>
  <c r="AV553" i="1" s="1"/>
  <c r="BF553" i="1" s="1"/>
  <c r="BH553" i="1" s="1"/>
  <c r="Q552" i="1"/>
  <c r="Q551" i="1" s="1"/>
  <c r="AC472" i="1"/>
  <c r="H914" i="1"/>
  <c r="N914" i="1" s="1"/>
  <c r="T914" i="1" s="1"/>
  <c r="Z914" i="1" s="1"/>
  <c r="AF914" i="1" s="1"/>
  <c r="AJ914" i="1" s="1"/>
  <c r="AP914" i="1" s="1"/>
  <c r="AV914" i="1" s="1"/>
  <c r="BF914" i="1" s="1"/>
  <c r="BH914" i="1" s="1"/>
  <c r="N915" i="1"/>
  <c r="T915" i="1" s="1"/>
  <c r="Z915" i="1" s="1"/>
  <c r="AF915" i="1" s="1"/>
  <c r="AJ915" i="1" s="1"/>
  <c r="AP915" i="1" s="1"/>
  <c r="AV915" i="1" s="1"/>
  <c r="BF915" i="1" s="1"/>
  <c r="BH915" i="1" s="1"/>
  <c r="AG1222" i="1"/>
  <c r="F1372" i="1"/>
  <c r="U1029" i="1"/>
  <c r="L1209" i="1"/>
  <c r="R1209" i="1" s="1"/>
  <c r="X1209" i="1" s="1"/>
  <c r="AD1209" i="1" s="1"/>
  <c r="AH1209" i="1" s="1"/>
  <c r="AN1209" i="1" s="1"/>
  <c r="AT1209" i="1" s="1"/>
  <c r="AZ1209" i="1" s="1"/>
  <c r="BB1209" i="1" s="1"/>
  <c r="I1205" i="1"/>
  <c r="J1122" i="1"/>
  <c r="J1121" i="1" s="1"/>
  <c r="M1128" i="1"/>
  <c r="S1128" i="1" s="1"/>
  <c r="Y1128" i="1" s="1"/>
  <c r="AE1128" i="1" s="1"/>
  <c r="AI1128" i="1" s="1"/>
  <c r="AO1128" i="1" s="1"/>
  <c r="AU1128" i="1" s="1"/>
  <c r="BC1128" i="1" s="1"/>
  <c r="BE1128" i="1" s="1"/>
  <c r="M726" i="1"/>
  <c r="F210" i="1"/>
  <c r="L210" i="1" s="1"/>
  <c r="R210" i="1" s="1"/>
  <c r="X210" i="1" s="1"/>
  <c r="AD210" i="1" s="1"/>
  <c r="AH210" i="1" s="1"/>
  <c r="AN210" i="1" s="1"/>
  <c r="AT210" i="1" s="1"/>
  <c r="AZ210" i="1" s="1"/>
  <c r="BB210" i="1" s="1"/>
  <c r="H361" i="1"/>
  <c r="N361" i="1" s="1"/>
  <c r="T361" i="1" s="1"/>
  <c r="Z361" i="1" s="1"/>
  <c r="AF361" i="1" s="1"/>
  <c r="AJ361" i="1" s="1"/>
  <c r="AP361" i="1" s="1"/>
  <c r="AV361" i="1" s="1"/>
  <c r="BF361" i="1" s="1"/>
  <c r="BH361" i="1" s="1"/>
  <c r="AB1637" i="1"/>
  <c r="AW1222" i="1"/>
  <c r="R1369" i="1"/>
  <c r="X1369" i="1" s="1"/>
  <c r="AD1369" i="1" s="1"/>
  <c r="AH1369" i="1" s="1"/>
  <c r="AN1369" i="1" s="1"/>
  <c r="AT1369" i="1" s="1"/>
  <c r="AZ1369" i="1" s="1"/>
  <c r="BB1369" i="1" s="1"/>
  <c r="O1350" i="1"/>
  <c r="N1378" i="1"/>
  <c r="T1378" i="1" s="1"/>
  <c r="AC1372" i="1"/>
  <c r="AC1313" i="1" s="1"/>
  <c r="AC1299" i="1" s="1"/>
  <c r="AR1076" i="1"/>
  <c r="AR1065" i="1" s="1"/>
  <c r="AQ1043" i="1"/>
  <c r="AQ1042" i="1" s="1"/>
  <c r="Q925" i="1"/>
  <c r="AZ1285" i="1"/>
  <c r="AC1107" i="1"/>
  <c r="I1107" i="1"/>
  <c r="Q656" i="1"/>
  <c r="V656" i="1"/>
  <c r="AC1043" i="1"/>
  <c r="AC1042" i="1" s="1"/>
  <c r="AG1029" i="1"/>
  <c r="U299" i="1"/>
  <c r="U209" i="1" s="1"/>
  <c r="U200" i="1" s="1"/>
  <c r="BC248" i="1"/>
  <c r="BE248" i="1" s="1"/>
  <c r="V45" i="1"/>
  <c r="V44" i="1" s="1"/>
  <c r="BD925" i="1"/>
  <c r="BG689" i="1"/>
  <c r="AY1222" i="1"/>
  <c r="AY1221" i="1" s="1"/>
  <c r="W756" i="1"/>
  <c r="K493" i="1"/>
  <c r="J472" i="1"/>
  <c r="L506" i="1"/>
  <c r="R506" i="1" s="1"/>
  <c r="X506" i="1" s="1"/>
  <c r="AD506" i="1" s="1"/>
  <c r="AH506" i="1" s="1"/>
  <c r="AN506" i="1" s="1"/>
  <c r="AT506" i="1" s="1"/>
  <c r="AZ506" i="1" s="1"/>
  <c r="BB506" i="1" s="1"/>
  <c r="AQ472" i="1"/>
  <c r="AR449" i="1"/>
  <c r="K299" i="1"/>
  <c r="M300" i="1"/>
  <c r="S300" i="1" s="1"/>
  <c r="Y300" i="1" s="1"/>
  <c r="AE300" i="1" s="1"/>
  <c r="AI300" i="1" s="1"/>
  <c r="AO300" i="1" s="1"/>
  <c r="AU300" i="1" s="1"/>
  <c r="BC300" i="1" s="1"/>
  <c r="BE300" i="1" s="1"/>
  <c r="P1372" i="1"/>
  <c r="AS718" i="1"/>
  <c r="V773" i="1"/>
  <c r="V772" i="1" s="1"/>
  <c r="N767" i="1"/>
  <c r="T767" i="1" s="1"/>
  <c r="Z767" i="1" s="1"/>
  <c r="AF767" i="1" s="1"/>
  <c r="AJ767" i="1" s="1"/>
  <c r="AP767" i="1" s="1"/>
  <c r="AB17" i="1"/>
  <c r="W773" i="1"/>
  <c r="W772" i="1" s="1"/>
  <c r="L305" i="1"/>
  <c r="J718" i="1"/>
  <c r="BD689" i="1"/>
  <c r="BG1424" i="1"/>
  <c r="BG656" i="1"/>
  <c r="L1378" i="1"/>
  <c r="R1378" i="1" s="1"/>
  <c r="X1378" i="1" s="1"/>
  <c r="AD1378" i="1" s="1"/>
  <c r="AH1378" i="1" s="1"/>
  <c r="AN1378" i="1" s="1"/>
  <c r="AT1378" i="1" s="1"/>
  <c r="AZ1378" i="1" s="1"/>
  <c r="BB1378" i="1" s="1"/>
  <c r="AQ925" i="1"/>
  <c r="Q589" i="1"/>
  <c r="AR45" i="1"/>
  <c r="AR44" i="1" s="1"/>
  <c r="AB324" i="1"/>
  <c r="AB311" i="1" s="1"/>
  <c r="AB310" i="1" s="1"/>
  <c r="K324" i="1"/>
  <c r="K311" i="1" s="1"/>
  <c r="K310" i="1" s="1"/>
  <c r="N300" i="1"/>
  <c r="T300" i="1" s="1"/>
  <c r="Z300" i="1" s="1"/>
  <c r="AF300" i="1" s="1"/>
  <c r="AJ300" i="1" s="1"/>
  <c r="AP300" i="1" s="1"/>
  <c r="AV300" i="1" s="1"/>
  <c r="BF300" i="1" s="1"/>
  <c r="BH300" i="1" s="1"/>
  <c r="O1372" i="1"/>
  <c r="AQ1372" i="1"/>
  <c r="N1351" i="1"/>
  <c r="T1351" i="1" s="1"/>
  <c r="Z1351" i="1" s="1"/>
  <c r="AF1351" i="1" s="1"/>
  <c r="AJ1351" i="1" s="1"/>
  <c r="AP1351" i="1" s="1"/>
  <c r="AV1351" i="1" s="1"/>
  <c r="BF1351" i="1" s="1"/>
  <c r="BH1351" i="1" s="1"/>
  <c r="AS1076" i="1"/>
  <c r="AS1065" i="1" s="1"/>
  <c r="O1444" i="1"/>
  <c r="O1424" i="1" s="1"/>
  <c r="L1619" i="1"/>
  <c r="R1619" i="1" s="1"/>
  <c r="X1619" i="1" s="1"/>
  <c r="AD1619" i="1" s="1"/>
  <c r="AH1619" i="1" s="1"/>
  <c r="AN1619" i="1" s="1"/>
  <c r="AT1619" i="1" s="1"/>
  <c r="AZ1619" i="1" s="1"/>
  <c r="BB1619" i="1" s="1"/>
  <c r="AB449" i="1"/>
  <c r="W925" i="1"/>
  <c r="U925" i="1"/>
  <c r="AC384" i="1"/>
  <c r="AC360" i="1" s="1"/>
  <c r="AC337" i="1" s="1"/>
  <c r="I527" i="1"/>
  <c r="AS1029" i="1"/>
  <c r="AY718" i="1"/>
  <c r="J631" i="1"/>
  <c r="N330" i="1"/>
  <c r="T330" i="1" s="1"/>
  <c r="Z330" i="1" s="1"/>
  <c r="AF330" i="1" s="1"/>
  <c r="AJ330" i="1" s="1"/>
  <c r="AP330" i="1" s="1"/>
  <c r="AV330" i="1" s="1"/>
  <c r="BF330" i="1" s="1"/>
  <c r="BH330" i="1" s="1"/>
  <c r="AL527" i="1"/>
  <c r="BI493" i="1"/>
  <c r="O17" i="1"/>
  <c r="O16" i="1" s="1"/>
  <c r="J339" i="1"/>
  <c r="BG472" i="1"/>
  <c r="AM1444" i="1"/>
  <c r="AM1424" i="1" s="1"/>
  <c r="AM1383" i="1" s="1"/>
  <c r="AK1472" i="1"/>
  <c r="AL1350" i="1"/>
  <c r="AQ773" i="1"/>
  <c r="AQ772" i="1" s="1"/>
  <c r="AQ756" i="1"/>
  <c r="N1108" i="1"/>
  <c r="T1108" i="1" s="1"/>
  <c r="Z1108" i="1" s="1"/>
  <c r="AF1108" i="1" s="1"/>
  <c r="AJ1108" i="1" s="1"/>
  <c r="AP1108" i="1" s="1"/>
  <c r="AV1108" i="1" s="1"/>
  <c r="BF1108" i="1" s="1"/>
  <c r="BH1108" i="1" s="1"/>
  <c r="AW631" i="1"/>
  <c r="H1029" i="1"/>
  <c r="W527" i="1"/>
  <c r="V311" i="1"/>
  <c r="V310" i="1" s="1"/>
  <c r="I299" i="1"/>
  <c r="P150" i="1"/>
  <c r="P149" i="1" s="1"/>
  <c r="AM449" i="1"/>
  <c r="K436" i="1"/>
  <c r="K360" i="1" s="1"/>
  <c r="BD299" i="1"/>
  <c r="BD209" i="1" s="1"/>
  <c r="BD200" i="1" s="1"/>
  <c r="AM324" i="1"/>
  <c r="AC45" i="1"/>
  <c r="AC44" i="1" s="1"/>
  <c r="P299" i="1"/>
  <c r="P209" i="1" s="1"/>
  <c r="AR472" i="1"/>
  <c r="I324" i="1"/>
  <c r="BA436" i="1"/>
  <c r="AX436" i="1"/>
  <c r="P436" i="1"/>
  <c r="P360" i="1" s="1"/>
  <c r="AX150" i="1"/>
  <c r="AX149" i="1" s="1"/>
  <c r="AX94" i="1" s="1"/>
  <c r="U1043" i="1"/>
  <c r="U1042" i="1" s="1"/>
  <c r="G1670" i="1"/>
  <c r="I1472" i="1"/>
  <c r="AA920" i="1"/>
  <c r="AD920" i="1" s="1"/>
  <c r="AH920" i="1" s="1"/>
  <c r="AN920" i="1" s="1"/>
  <c r="AT920" i="1" s="1"/>
  <c r="AZ920" i="1" s="1"/>
  <c r="BB920" i="1" s="1"/>
  <c r="N391" i="1"/>
  <c r="T391" i="1" s="1"/>
  <c r="L172" i="1"/>
  <c r="R172" i="1" s="1"/>
  <c r="X172" i="1" s="1"/>
  <c r="AD172" i="1" s="1"/>
  <c r="AH172" i="1" s="1"/>
  <c r="AN172" i="1" s="1"/>
  <c r="AT172" i="1" s="1"/>
  <c r="AZ172" i="1" s="1"/>
  <c r="BB172" i="1" s="1"/>
  <c r="AG1637" i="1"/>
  <c r="Z1378" i="1"/>
  <c r="AF1378" i="1" s="1"/>
  <c r="AJ1378" i="1" s="1"/>
  <c r="AP1378" i="1" s="1"/>
  <c r="AV1378" i="1" s="1"/>
  <c r="BF1378" i="1" s="1"/>
  <c r="BH1378" i="1" s="1"/>
  <c r="K756" i="1"/>
  <c r="L649" i="1"/>
  <c r="R649" i="1" s="1"/>
  <c r="X649" i="1" s="1"/>
  <c r="AD649" i="1" s="1"/>
  <c r="AH649" i="1" s="1"/>
  <c r="AN649" i="1" s="1"/>
  <c r="AT649" i="1" s="1"/>
  <c r="AZ649" i="1" s="1"/>
  <c r="BB649" i="1" s="1"/>
  <c r="S437" i="1"/>
  <c r="Y437" i="1" s="1"/>
  <c r="AE437" i="1" s="1"/>
  <c r="AI437" i="1" s="1"/>
  <c r="AO437" i="1" s="1"/>
  <c r="AU437" i="1" s="1"/>
  <c r="BC437" i="1" s="1"/>
  <c r="BE437" i="1" s="1"/>
  <c r="L528" i="1"/>
  <c r="R528" i="1" s="1"/>
  <c r="X528" i="1" s="1"/>
  <c r="AD528" i="1" s="1"/>
  <c r="AH528" i="1" s="1"/>
  <c r="AZ248" i="1"/>
  <c r="BB248" i="1" s="1"/>
  <c r="AQ150" i="1"/>
  <c r="AQ149" i="1" s="1"/>
  <c r="AQ94" i="1" s="1"/>
  <c r="AK45" i="1"/>
  <c r="AK44" i="1" s="1"/>
  <c r="BA656" i="1"/>
  <c r="BD718" i="1"/>
  <c r="BA1444" i="1"/>
  <c r="Q1510" i="1"/>
  <c r="O1107" i="1"/>
  <c r="O1076" i="1" s="1"/>
  <c r="O1065" i="1" s="1"/>
  <c r="AL1107" i="1"/>
  <c r="AL1076" i="1" s="1"/>
  <c r="AL1065" i="1" s="1"/>
  <c r="AC1029" i="1"/>
  <c r="AC924" i="1" s="1"/>
  <c r="AW449" i="1"/>
  <c r="BG1472" i="1"/>
  <c r="BD756" i="1"/>
  <c r="N1473" i="1"/>
  <c r="T1473" i="1" s="1"/>
  <c r="AW1444" i="1"/>
  <c r="AW1424" i="1" s="1"/>
  <c r="V925" i="1"/>
  <c r="W1222" i="1"/>
  <c r="W1221" i="1" s="1"/>
  <c r="AK756" i="1"/>
  <c r="U718" i="1"/>
  <c r="W449" i="1"/>
  <c r="AK925" i="1"/>
  <c r="AL656" i="1"/>
  <c r="J756" i="1"/>
  <c r="AR689" i="1"/>
  <c r="AB45" i="1"/>
  <c r="AB44" i="1" s="1"/>
  <c r="AL689" i="1"/>
  <c r="AA45" i="1"/>
  <c r="AA44" i="1" s="1"/>
  <c r="N46" i="1"/>
  <c r="T46" i="1" s="1"/>
  <c r="Z46" i="1" s="1"/>
  <c r="AF46" i="1" s="1"/>
  <c r="AJ46" i="1" s="1"/>
  <c r="AP46" i="1" s="1"/>
  <c r="AV46" i="1" s="1"/>
  <c r="BF46" i="1" s="1"/>
  <c r="BH46" i="1" s="1"/>
  <c r="AX1372" i="1"/>
  <c r="K1444" i="1"/>
  <c r="K1424" i="1" s="1"/>
  <c r="Q45" i="1"/>
  <c r="Q44" i="1" s="1"/>
  <c r="L1416" i="1"/>
  <c r="AX1221" i="1"/>
  <c r="R1301" i="1"/>
  <c r="X1301" i="1" s="1"/>
  <c r="AD1301" i="1" s="1"/>
  <c r="AH1301" i="1" s="1"/>
  <c r="AN1301" i="1" s="1"/>
  <c r="AT1301" i="1" s="1"/>
  <c r="AZ1301" i="1" s="1"/>
  <c r="BB1301" i="1" s="1"/>
  <c r="P1143" i="1"/>
  <c r="X1035" i="1"/>
  <c r="AD1035" i="1" s="1"/>
  <c r="AH1035" i="1" s="1"/>
  <c r="AN1035" i="1" s="1"/>
  <c r="AT1035" i="1" s="1"/>
  <c r="AZ1035" i="1" s="1"/>
  <c r="BB1035" i="1" s="1"/>
  <c r="AF890" i="1"/>
  <c r="AJ890" i="1" s="1"/>
  <c r="AP890" i="1" s="1"/>
  <c r="AV890" i="1" s="1"/>
  <c r="BF890" i="1" s="1"/>
  <c r="BH890" i="1" s="1"/>
  <c r="K254" i="1"/>
  <c r="X164" i="1"/>
  <c r="AD164" i="1" s="1"/>
  <c r="AH164" i="1" s="1"/>
  <c r="AN164" i="1" s="1"/>
  <c r="AT164" i="1" s="1"/>
  <c r="AZ164" i="1" s="1"/>
  <c r="BB164" i="1" s="1"/>
  <c r="P16" i="1"/>
  <c r="AS1510" i="1"/>
  <c r="AB1510" i="1"/>
  <c r="P1472" i="1"/>
  <c r="N1615" i="1"/>
  <c r="T1615" i="1" s="1"/>
  <c r="Z1615" i="1" s="1"/>
  <c r="AF1615" i="1" s="1"/>
  <c r="AJ1615" i="1" s="1"/>
  <c r="AP1615" i="1" s="1"/>
  <c r="AV1615" i="1" s="1"/>
  <c r="BF1615" i="1" s="1"/>
  <c r="BH1615" i="1" s="1"/>
  <c r="AG1107" i="1"/>
  <c r="AK1222" i="1"/>
  <c r="AK1221" i="1" s="1"/>
  <c r="AB1043" i="1"/>
  <c r="AB1042" i="1" s="1"/>
  <c r="Z895" i="1"/>
  <c r="AF895" i="1" s="1"/>
  <c r="AJ895" i="1" s="1"/>
  <c r="AP895" i="1" s="1"/>
  <c r="AV895" i="1" s="1"/>
  <c r="BF895" i="1" s="1"/>
  <c r="BH895" i="1" s="1"/>
  <c r="BI835" i="1"/>
  <c r="N762" i="1"/>
  <c r="T762" i="1" s="1"/>
  <c r="Z762" i="1" s="1"/>
  <c r="AF762" i="1" s="1"/>
  <c r="AJ762" i="1" s="1"/>
  <c r="AP762" i="1" s="1"/>
  <c r="AV762" i="1" s="1"/>
  <c r="BF762" i="1" s="1"/>
  <c r="BH762" i="1" s="1"/>
  <c r="AG299" i="1"/>
  <c r="AG209" i="1" s="1"/>
  <c r="AG200" i="1" s="1"/>
  <c r="M522" i="1"/>
  <c r="S522" i="1" s="1"/>
  <c r="Y522" i="1" s="1"/>
  <c r="AE522" i="1" s="1"/>
  <c r="AI522" i="1" s="1"/>
  <c r="AO522" i="1" s="1"/>
  <c r="AU522" i="1" s="1"/>
  <c r="BC522" i="1" s="1"/>
  <c r="BE522" i="1" s="1"/>
  <c r="AW493" i="1"/>
  <c r="R726" i="1"/>
  <c r="X726" i="1" s="1"/>
  <c r="AD726" i="1" s="1"/>
  <c r="AH726" i="1" s="1"/>
  <c r="AN726" i="1" s="1"/>
  <c r="AT726" i="1" s="1"/>
  <c r="AZ726" i="1" s="1"/>
  <c r="BB726" i="1" s="1"/>
  <c r="AW835" i="1"/>
  <c r="AY449" i="1"/>
  <c r="BA773" i="1"/>
  <c r="BA772" i="1" s="1"/>
  <c r="BA1510" i="1"/>
  <c r="BA1029" i="1"/>
  <c r="M1416" i="1"/>
  <c r="S1416" i="1" s="1"/>
  <c r="Y1416" i="1" s="1"/>
  <c r="AE1416" i="1" s="1"/>
  <c r="AI1416" i="1" s="1"/>
  <c r="AO1416" i="1" s="1"/>
  <c r="AU1416" i="1" s="1"/>
  <c r="BC1416" i="1" s="1"/>
  <c r="BE1416" i="1" s="1"/>
  <c r="AA773" i="1"/>
  <c r="AA772" i="1" s="1"/>
  <c r="U631" i="1"/>
  <c r="N473" i="1"/>
  <c r="T473" i="1" s="1"/>
  <c r="Z473" i="1" s="1"/>
  <c r="AF473" i="1" s="1"/>
  <c r="AJ473" i="1" s="1"/>
  <c r="AP473" i="1" s="1"/>
  <c r="AV473" i="1" s="1"/>
  <c r="BF473" i="1" s="1"/>
  <c r="BH473" i="1" s="1"/>
  <c r="BI150" i="1"/>
  <c r="BI149" i="1" s="1"/>
  <c r="BI94" i="1" s="1"/>
  <c r="R450" i="1"/>
  <c r="X450" i="1" s="1"/>
  <c r="AD450" i="1" s="1"/>
  <c r="AH450" i="1" s="1"/>
  <c r="BD1510" i="1"/>
  <c r="BD1457" i="1" s="1"/>
  <c r="BI1350" i="1"/>
  <c r="R1605" i="1"/>
  <c r="X1605" i="1" s="1"/>
  <c r="AD1605" i="1" s="1"/>
  <c r="AH1605" i="1" s="1"/>
  <c r="AN1605" i="1" s="1"/>
  <c r="AT1605" i="1" s="1"/>
  <c r="AZ1605" i="1" s="1"/>
  <c r="BB1605" i="1" s="1"/>
  <c r="L1480" i="1"/>
  <c r="R1480" i="1" s="1"/>
  <c r="X1480" i="1" s="1"/>
  <c r="AD1480" i="1" s="1"/>
  <c r="AH1480" i="1" s="1"/>
  <c r="AN1480" i="1" s="1"/>
  <c r="AT1480" i="1" s="1"/>
  <c r="AZ1480" i="1" s="1"/>
  <c r="BB1480" i="1" s="1"/>
  <c r="N1256" i="1"/>
  <c r="T1256" i="1" s="1"/>
  <c r="Z1256" i="1" s="1"/>
  <c r="AF1256" i="1" s="1"/>
  <c r="AJ1256" i="1" s="1"/>
  <c r="AP1256" i="1" s="1"/>
  <c r="AV1256" i="1" s="1"/>
  <c r="BF1256" i="1" s="1"/>
  <c r="BH1256" i="1" s="1"/>
  <c r="N1060" i="1"/>
  <c r="T1060" i="1" s="1"/>
  <c r="Z1060" i="1" s="1"/>
  <c r="AF1060" i="1" s="1"/>
  <c r="AJ1060" i="1" s="1"/>
  <c r="AP1060" i="1" s="1"/>
  <c r="AV1060" i="1" s="1"/>
  <c r="BF1060" i="1" s="1"/>
  <c r="BH1060" i="1" s="1"/>
  <c r="N305" i="1"/>
  <c r="T305" i="1" s="1"/>
  <c r="Z305" i="1" s="1"/>
  <c r="AF305" i="1" s="1"/>
  <c r="AJ305" i="1" s="1"/>
  <c r="AP305" i="1" s="1"/>
  <c r="AV305" i="1" s="1"/>
  <c r="BF305" i="1" s="1"/>
  <c r="BH305" i="1" s="1"/>
  <c r="L330" i="1"/>
  <c r="R330" i="1" s="1"/>
  <c r="X330" i="1" s="1"/>
  <c r="AD330" i="1" s="1"/>
  <c r="AH330" i="1" s="1"/>
  <c r="AN330" i="1" s="1"/>
  <c r="AT330" i="1" s="1"/>
  <c r="AZ330" i="1" s="1"/>
  <c r="BB330" i="1" s="1"/>
  <c r="AY1444" i="1"/>
  <c r="AY1424" i="1" s="1"/>
  <c r="AL1399" i="1"/>
  <c r="S1364" i="1"/>
  <c r="Y1364" i="1" s="1"/>
  <c r="AE1364" i="1" s="1"/>
  <c r="AI1364" i="1" s="1"/>
  <c r="AO1364" i="1" s="1"/>
  <c r="AU1364" i="1" s="1"/>
  <c r="BC1364" i="1" s="1"/>
  <c r="BE1364" i="1" s="1"/>
  <c r="X1364" i="1"/>
  <c r="AD1364" i="1" s="1"/>
  <c r="AH1364" i="1" s="1"/>
  <c r="AN1364" i="1" s="1"/>
  <c r="AT1364" i="1" s="1"/>
  <c r="AZ1364" i="1" s="1"/>
  <c r="BB1364" i="1" s="1"/>
  <c r="G1205" i="1"/>
  <c r="M1205" i="1" s="1"/>
  <c r="S1205" i="1" s="1"/>
  <c r="Y1205" i="1" s="1"/>
  <c r="AE1205" i="1" s="1"/>
  <c r="AI1205" i="1" s="1"/>
  <c r="AO1205" i="1" s="1"/>
  <c r="AU1205" i="1" s="1"/>
  <c r="BC1205" i="1" s="1"/>
  <c r="BE1205" i="1" s="1"/>
  <c r="O1472" i="1"/>
  <c r="Q1007" i="1"/>
  <c r="AC925" i="1"/>
  <c r="BI718" i="1"/>
  <c r="L690" i="1"/>
  <c r="R690" i="1" s="1"/>
  <c r="X690" i="1" s="1"/>
  <c r="AD690" i="1" s="1"/>
  <c r="AH690" i="1" s="1"/>
  <c r="AN690" i="1" s="1"/>
  <c r="AT690" i="1" s="1"/>
  <c r="AZ690" i="1" s="1"/>
  <c r="BB690" i="1" s="1"/>
  <c r="AR324" i="1"/>
  <c r="AR311" i="1" s="1"/>
  <c r="AR310" i="1" s="1"/>
  <c r="K793" i="1"/>
  <c r="K792" i="1" s="1"/>
  <c r="P552" i="1"/>
  <c r="P551" i="1" s="1"/>
  <c r="R478" i="1"/>
  <c r="N258" i="1"/>
  <c r="T258" i="1" s="1"/>
  <c r="Z258" i="1" s="1"/>
  <c r="AF258" i="1" s="1"/>
  <c r="AJ258" i="1" s="1"/>
  <c r="AP258" i="1" s="1"/>
  <c r="AV258" i="1" s="1"/>
  <c r="BF258" i="1" s="1"/>
  <c r="BH258" i="1" s="1"/>
  <c r="BG631" i="1"/>
  <c r="BD436" i="1"/>
  <c r="BD360" i="1" s="1"/>
  <c r="BD337" i="1" s="1"/>
  <c r="BA1222" i="1"/>
  <c r="L1450" i="1"/>
  <c r="R1450" i="1" s="1"/>
  <c r="X1450" i="1" s="1"/>
  <c r="AD1450" i="1" s="1"/>
  <c r="AH1450" i="1" s="1"/>
  <c r="AN1450" i="1" s="1"/>
  <c r="AT1450" i="1" s="1"/>
  <c r="AZ1450" i="1" s="1"/>
  <c r="BB1450" i="1" s="1"/>
  <c r="AQ1222" i="1"/>
  <c r="Q1222" i="1"/>
  <c r="Q1221" i="1" s="1"/>
  <c r="L954" i="1"/>
  <c r="R954" i="1" s="1"/>
  <c r="X954" i="1" s="1"/>
  <c r="AD954" i="1" s="1"/>
  <c r="AH954" i="1" s="1"/>
  <c r="AN954" i="1" s="1"/>
  <c r="AT954" i="1" s="1"/>
  <c r="AZ954" i="1" s="1"/>
  <c r="BB954" i="1" s="1"/>
  <c r="AW773" i="1"/>
  <c r="AW772" i="1" s="1"/>
  <c r="F756" i="1"/>
  <c r="BI689" i="1"/>
  <c r="AY324" i="1"/>
  <c r="BC576" i="1"/>
  <c r="BE576" i="1" s="1"/>
  <c r="AX572" i="1"/>
  <c r="AX571" i="1" s="1"/>
  <c r="AX1637" i="1"/>
  <c r="V1637" i="1"/>
  <c r="N1450" i="1"/>
  <c r="T1450" i="1" s="1"/>
  <c r="Z1450" i="1" s="1"/>
  <c r="AF1450" i="1" s="1"/>
  <c r="AJ1450" i="1" s="1"/>
  <c r="AP1450" i="1" s="1"/>
  <c r="AV1450" i="1" s="1"/>
  <c r="BF1450" i="1" s="1"/>
  <c r="BH1450" i="1" s="1"/>
  <c r="AB1424" i="1"/>
  <c r="Q1399" i="1"/>
  <c r="S671" i="1"/>
  <c r="Y671" i="1" s="1"/>
  <c r="AE671" i="1" s="1"/>
  <c r="AI671" i="1" s="1"/>
  <c r="AO671" i="1" s="1"/>
  <c r="AU671" i="1" s="1"/>
  <c r="BC671" i="1" s="1"/>
  <c r="BE671" i="1" s="1"/>
  <c r="X442" i="1"/>
  <c r="AD442" i="1" s="1"/>
  <c r="AH442" i="1" s="1"/>
  <c r="AN442" i="1" s="1"/>
  <c r="AT442" i="1" s="1"/>
  <c r="AZ442" i="1" s="1"/>
  <c r="BB442" i="1" s="1"/>
  <c r="AS360" i="1"/>
  <c r="AS337" i="1" s="1"/>
  <c r="Y1391" i="1"/>
  <c r="AE1391" i="1" s="1"/>
  <c r="AI1391" i="1" s="1"/>
  <c r="AO1391" i="1" s="1"/>
  <c r="AU1391" i="1" s="1"/>
  <c r="BC1391" i="1" s="1"/>
  <c r="AG689" i="1"/>
  <c r="Q299" i="1"/>
  <c r="N1113" i="1"/>
  <c r="T1113" i="1" s="1"/>
  <c r="Z1113" i="1" s="1"/>
  <c r="AF1113" i="1" s="1"/>
  <c r="AJ1113" i="1" s="1"/>
  <c r="AP1113" i="1" s="1"/>
  <c r="AV1113" i="1" s="1"/>
  <c r="BF1113" i="1" s="1"/>
  <c r="BH1113" i="1" s="1"/>
  <c r="Q1076" i="1"/>
  <c r="Q1065" i="1" s="1"/>
  <c r="AD836" i="1"/>
  <c r="AH836" i="1" s="1"/>
  <c r="AN836" i="1" s="1"/>
  <c r="AT836" i="1" s="1"/>
  <c r="AZ836" i="1" s="1"/>
  <c r="BB836" i="1" s="1"/>
  <c r="AD837" i="1"/>
  <c r="AH837" i="1" s="1"/>
  <c r="AN837" i="1" s="1"/>
  <c r="AT837" i="1" s="1"/>
  <c r="AZ837" i="1" s="1"/>
  <c r="BB837" i="1" s="1"/>
  <c r="S726" i="1"/>
  <c r="Y726" i="1" s="1"/>
  <c r="AE726" i="1" s="1"/>
  <c r="AI726" i="1" s="1"/>
  <c r="AO726" i="1" s="1"/>
  <c r="AU726" i="1" s="1"/>
  <c r="BC726" i="1" s="1"/>
  <c r="BE726" i="1" s="1"/>
  <c r="F572" i="1"/>
  <c r="L572" i="1" s="1"/>
  <c r="M442" i="1"/>
  <c r="S442" i="1" s="1"/>
  <c r="Y442" i="1" s="1"/>
  <c r="AE442" i="1" s="1"/>
  <c r="AI442" i="1" s="1"/>
  <c r="AO442" i="1" s="1"/>
  <c r="AU442" i="1" s="1"/>
  <c r="BC442" i="1" s="1"/>
  <c r="BE442" i="1" s="1"/>
  <c r="AB920" i="1"/>
  <c r="AE920" i="1" s="1"/>
  <c r="AI920" i="1" s="1"/>
  <c r="AO920" i="1" s="1"/>
  <c r="AU920" i="1" s="1"/>
  <c r="BC920" i="1" s="1"/>
  <c r="BE920" i="1" s="1"/>
  <c r="N517" i="1"/>
  <c r="T517" i="1" s="1"/>
  <c r="AW17" i="1"/>
  <c r="AW16" i="1" s="1"/>
  <c r="O202" i="1"/>
  <c r="O201" i="1" s="1"/>
  <c r="T1401" i="1"/>
  <c r="Z1401" i="1" s="1"/>
  <c r="AF1401" i="1" s="1"/>
  <c r="AJ1401" i="1" s="1"/>
  <c r="AP1401" i="1" s="1"/>
  <c r="AV1401" i="1" s="1"/>
  <c r="BF1401" i="1" s="1"/>
  <c r="BH1401" i="1" s="1"/>
  <c r="AX756" i="1"/>
  <c r="BA1424" i="1"/>
  <c r="J689" i="1"/>
  <c r="M712" i="1"/>
  <c r="S712" i="1" s="1"/>
  <c r="Y712" i="1" s="1"/>
  <c r="AE712" i="1" s="1"/>
  <c r="AI712" i="1" s="1"/>
  <c r="AO712" i="1" s="1"/>
  <c r="AU712" i="1" s="1"/>
  <c r="BC712" i="1" s="1"/>
  <c r="BE712" i="1" s="1"/>
  <c r="BD1029" i="1"/>
  <c r="AR1510" i="1"/>
  <c r="AR1457" i="1" s="1"/>
  <c r="AS1372" i="1"/>
  <c r="AG1076" i="1"/>
  <c r="AG1065" i="1" s="1"/>
  <c r="AB858" i="1"/>
  <c r="AK656" i="1"/>
  <c r="M616" i="1"/>
  <c r="S616" i="1" s="1"/>
  <c r="Y616" i="1" s="1"/>
  <c r="AE616" i="1" s="1"/>
  <c r="AI616" i="1" s="1"/>
  <c r="AO616" i="1" s="1"/>
  <c r="AU616" i="1" s="1"/>
  <c r="BC616" i="1" s="1"/>
  <c r="BE616" i="1" s="1"/>
  <c r="AC858" i="1"/>
  <c r="AA718" i="1"/>
  <c r="AM689" i="1"/>
  <c r="AA656" i="1"/>
  <c r="AY656" i="1"/>
  <c r="V472" i="1"/>
  <c r="AX324" i="1"/>
  <c r="AX311" i="1" s="1"/>
  <c r="AX310" i="1" s="1"/>
  <c r="W835" i="1"/>
  <c r="AR493" i="1"/>
  <c r="AM150" i="1"/>
  <c r="AM149" i="1" s="1"/>
  <c r="AM94" i="1" s="1"/>
  <c r="AK472" i="1"/>
  <c r="BD1043" i="1"/>
  <c r="BD1042" i="1" s="1"/>
  <c r="BD656" i="1"/>
  <c r="BA150" i="1"/>
  <c r="BA149" i="1" s="1"/>
  <c r="BA94" i="1" s="1"/>
  <c r="BD45" i="1"/>
  <c r="BD44" i="1" s="1"/>
  <c r="J1444" i="1"/>
  <c r="J1424" i="1" s="1"/>
  <c r="AX1444" i="1"/>
  <c r="AX1424" i="1" s="1"/>
  <c r="AB1107" i="1"/>
  <c r="AB1076" i="1" s="1"/>
  <c r="AB1065" i="1" s="1"/>
  <c r="AM718" i="1"/>
  <c r="AM589" i="1"/>
  <c r="AA589" i="1"/>
  <c r="AX835" i="1"/>
  <c r="AX472" i="1"/>
  <c r="U45" i="1"/>
  <c r="U44" i="1" s="1"/>
  <c r="BD858" i="1"/>
  <c r="BD857" i="1" s="1"/>
  <c r="BA1350" i="1"/>
  <c r="AL1372" i="1"/>
  <c r="AQ1350" i="1"/>
  <c r="BA793" i="1"/>
  <c r="BA792" i="1" s="1"/>
  <c r="N1445" i="1"/>
  <c r="T1445" i="1" s="1"/>
  <c r="Z1445" i="1" s="1"/>
  <c r="AF1445" i="1" s="1"/>
  <c r="AJ1445" i="1" s="1"/>
  <c r="AP1445" i="1" s="1"/>
  <c r="AV1445" i="1" s="1"/>
  <c r="BF1445" i="1" s="1"/>
  <c r="BH1445" i="1" s="1"/>
  <c r="AB1472" i="1"/>
  <c r="V1222" i="1"/>
  <c r="V1221" i="1" s="1"/>
  <c r="T1248" i="1"/>
  <c r="Z1248" i="1" s="1"/>
  <c r="AF1248" i="1" s="1"/>
  <c r="AJ1248" i="1" s="1"/>
  <c r="AP1248" i="1" s="1"/>
  <c r="AV1248" i="1" s="1"/>
  <c r="BF1248" i="1" s="1"/>
  <c r="BH1248" i="1" s="1"/>
  <c r="T808" i="1"/>
  <c r="Z808" i="1" s="1"/>
  <c r="AF808" i="1" s="1"/>
  <c r="AJ808" i="1" s="1"/>
  <c r="AP808" i="1" s="1"/>
  <c r="AV808" i="1" s="1"/>
  <c r="BF808" i="1" s="1"/>
  <c r="BH808" i="1" s="1"/>
  <c r="O299" i="1"/>
  <c r="AR1043" i="1"/>
  <c r="AR1042" i="1" s="1"/>
  <c r="AA858" i="1"/>
  <c r="AA857" i="1" s="1"/>
  <c r="AW656" i="1"/>
  <c r="AK493" i="1"/>
  <c r="N1084" i="1"/>
  <c r="T1084" i="1" s="1"/>
  <c r="Z1084" i="1" s="1"/>
  <c r="AF1084" i="1" s="1"/>
  <c r="AJ1084" i="1" s="1"/>
  <c r="AP1084" i="1" s="1"/>
  <c r="AV1084" i="1" s="1"/>
  <c r="BF1084" i="1" s="1"/>
  <c r="BH1084" i="1" s="1"/>
  <c r="AV767" i="1"/>
  <c r="BF767" i="1" s="1"/>
  <c r="BH767" i="1" s="1"/>
  <c r="BG589" i="1"/>
  <c r="BD631" i="1"/>
  <c r="BG718" i="1"/>
  <c r="BA472" i="1"/>
  <c r="BA45" i="1"/>
  <c r="BA44" i="1" s="1"/>
  <c r="P1043" i="1"/>
  <c r="P1042" i="1" s="1"/>
  <c r="AA835" i="1"/>
  <c r="AM793" i="1"/>
  <c r="AM792" i="1" s="1"/>
  <c r="W589" i="1"/>
  <c r="P527" i="1"/>
  <c r="AE890" i="1"/>
  <c r="AI890" i="1" s="1"/>
  <c r="AO890" i="1" s="1"/>
  <c r="AU890" i="1" s="1"/>
  <c r="BC890" i="1" s="1"/>
  <c r="BE890" i="1" s="1"/>
  <c r="BG1350" i="1"/>
  <c r="BD1350" i="1"/>
  <c r="BA925" i="1"/>
  <c r="BA924" i="1" s="1"/>
  <c r="AS773" i="1"/>
  <c r="AS772" i="1" s="1"/>
  <c r="J436" i="1"/>
  <c r="J360" i="1" s="1"/>
  <c r="AR1029" i="1"/>
  <c r="AB718" i="1"/>
  <c r="L757" i="1"/>
  <c r="R757" i="1" s="1"/>
  <c r="X757" i="1" s="1"/>
  <c r="AD757" i="1" s="1"/>
  <c r="AH757" i="1" s="1"/>
  <c r="AN757" i="1" s="1"/>
  <c r="AT757" i="1" s="1"/>
  <c r="AZ757" i="1" s="1"/>
  <c r="BB757" i="1" s="1"/>
  <c r="AW1372" i="1"/>
  <c r="P1221" i="1"/>
  <c r="BB1285" i="1"/>
  <c r="L935" i="1"/>
  <c r="R935" i="1" s="1"/>
  <c r="X935" i="1" s="1"/>
  <c r="AD935" i="1" s="1"/>
  <c r="AH935" i="1" s="1"/>
  <c r="AN935" i="1" s="1"/>
  <c r="AT935" i="1" s="1"/>
  <c r="AZ935" i="1" s="1"/>
  <c r="BB935" i="1" s="1"/>
  <c r="AS835" i="1"/>
  <c r="J656" i="1"/>
  <c r="AW756" i="1"/>
  <c r="O756" i="1"/>
  <c r="AS756" i="1"/>
  <c r="AK631" i="1"/>
  <c r="AL472" i="1"/>
  <c r="AK324" i="1"/>
  <c r="AK311" i="1" s="1"/>
  <c r="AK310" i="1" s="1"/>
  <c r="N690" i="1"/>
  <c r="T690" i="1" s="1"/>
  <c r="Z690" i="1" s="1"/>
  <c r="AF690" i="1" s="1"/>
  <c r="AJ690" i="1" s="1"/>
  <c r="AP690" i="1" s="1"/>
  <c r="AV690" i="1" s="1"/>
  <c r="BF690" i="1" s="1"/>
  <c r="BH690" i="1" s="1"/>
  <c r="U589" i="1"/>
  <c r="AX384" i="1"/>
  <c r="BG1222" i="1"/>
  <c r="BG527" i="1"/>
  <c r="AL1029" i="1"/>
  <c r="V793" i="1"/>
  <c r="V792" i="1" s="1"/>
  <c r="AM773" i="1"/>
  <c r="AM772" i="1" s="1"/>
  <c r="V631" i="1"/>
  <c r="N606" i="1"/>
  <c r="T606" i="1" s="1"/>
  <c r="Z606" i="1" s="1"/>
  <c r="AF606" i="1" s="1"/>
  <c r="AJ606" i="1" s="1"/>
  <c r="AP606" i="1" s="1"/>
  <c r="AV606" i="1" s="1"/>
  <c r="BF606" i="1" s="1"/>
  <c r="BH606" i="1" s="1"/>
  <c r="AC527" i="1"/>
  <c r="AA472" i="1"/>
  <c r="AK449" i="1"/>
  <c r="AM311" i="1"/>
  <c r="AM310" i="1" s="1"/>
  <c r="AG150" i="1"/>
  <c r="AG149" i="1" s="1"/>
  <c r="AG94" i="1" s="1"/>
  <c r="AN450" i="1"/>
  <c r="AT450" i="1" s="1"/>
  <c r="AZ450" i="1" s="1"/>
  <c r="BB450" i="1" s="1"/>
  <c r="AC631" i="1"/>
  <c r="M1529" i="1"/>
  <c r="AM1472" i="1"/>
  <c r="AW1400" i="1"/>
  <c r="AW1399" i="1" s="1"/>
  <c r="P202" i="1"/>
  <c r="P201" i="1" s="1"/>
  <c r="I1007" i="1"/>
  <c r="BI756" i="1"/>
  <c r="H858" i="1"/>
  <c r="H857" i="1" s="1"/>
  <c r="W17" i="1"/>
  <c r="W16" i="1" s="1"/>
  <c r="AY17" i="1"/>
  <c r="P925" i="1"/>
  <c r="I276" i="1"/>
  <c r="K1372" i="1"/>
  <c r="K1350" i="1"/>
  <c r="N680" i="1"/>
  <c r="T680" i="1" s="1"/>
  <c r="Z680" i="1" s="1"/>
  <c r="AF680" i="1" s="1"/>
  <c r="AJ680" i="1" s="1"/>
  <c r="AP680" i="1" s="1"/>
  <c r="AV680" i="1" s="1"/>
  <c r="BF680" i="1" s="1"/>
  <c r="BH680" i="1" s="1"/>
  <c r="AS324" i="1"/>
  <c r="AS311" i="1" s="1"/>
  <c r="AS310" i="1" s="1"/>
  <c r="AQ493" i="1"/>
  <c r="AK436" i="1"/>
  <c r="AK360" i="1" s="1"/>
  <c r="AK337" i="1" s="1"/>
  <c r="N825" i="1"/>
  <c r="T825" i="1" s="1"/>
  <c r="Z825" i="1" s="1"/>
  <c r="AF825" i="1" s="1"/>
  <c r="AJ825" i="1" s="1"/>
  <c r="AP825" i="1" s="1"/>
  <c r="AV825" i="1" s="1"/>
  <c r="BF825" i="1" s="1"/>
  <c r="BH825" i="1" s="1"/>
  <c r="K824" i="1"/>
  <c r="N824" i="1" s="1"/>
  <c r="T824" i="1" s="1"/>
  <c r="Z824" i="1" s="1"/>
  <c r="AF824" i="1" s="1"/>
  <c r="AJ824" i="1" s="1"/>
  <c r="AP824" i="1" s="1"/>
  <c r="AV824" i="1" s="1"/>
  <c r="BF824" i="1" s="1"/>
  <c r="BH824" i="1" s="1"/>
  <c r="L1586" i="1"/>
  <c r="R1586" i="1" s="1"/>
  <c r="X1586" i="1" s="1"/>
  <c r="AD1586" i="1" s="1"/>
  <c r="AH1586" i="1" s="1"/>
  <c r="AN1586" i="1" s="1"/>
  <c r="AT1586" i="1" s="1"/>
  <c r="AZ1586" i="1" s="1"/>
  <c r="BB1586" i="1" s="1"/>
  <c r="X1373" i="1"/>
  <c r="H1205" i="1"/>
  <c r="N1205" i="1" s="1"/>
  <c r="T1205" i="1" s="1"/>
  <c r="Z1205" i="1" s="1"/>
  <c r="AF1205" i="1" s="1"/>
  <c r="AJ1205" i="1" s="1"/>
  <c r="AP1205" i="1" s="1"/>
  <c r="AV1205" i="1" s="1"/>
  <c r="BF1205" i="1" s="1"/>
  <c r="BH1205" i="1" s="1"/>
  <c r="M391" i="1"/>
  <c r="S391" i="1" s="1"/>
  <c r="Y391" i="1" s="1"/>
  <c r="AE391" i="1" s="1"/>
  <c r="AI391" i="1" s="1"/>
  <c r="AO391" i="1" s="1"/>
  <c r="AU391" i="1" s="1"/>
  <c r="BC391" i="1" s="1"/>
  <c r="BE391" i="1" s="1"/>
  <c r="AQ1472" i="1"/>
  <c r="AW1472" i="1"/>
  <c r="AX858" i="1"/>
  <c r="AX857" i="1" s="1"/>
  <c r="AR793" i="1"/>
  <c r="AR792" i="1" s="1"/>
  <c r="Q1144" i="1"/>
  <c r="Q1143" i="1" s="1"/>
  <c r="I816" i="1"/>
  <c r="L816" i="1" s="1"/>
  <c r="R816" i="1" s="1"/>
  <c r="X816" i="1" s="1"/>
  <c r="AD816" i="1" s="1"/>
  <c r="AH816" i="1" s="1"/>
  <c r="AN816" i="1" s="1"/>
  <c r="AT816" i="1" s="1"/>
  <c r="AZ816" i="1" s="1"/>
  <c r="BB816" i="1" s="1"/>
  <c r="L817" i="1"/>
  <c r="R817" i="1" s="1"/>
  <c r="X817" i="1" s="1"/>
  <c r="AD817" i="1" s="1"/>
  <c r="AH817" i="1" s="1"/>
  <c r="AN817" i="1" s="1"/>
  <c r="AT817" i="1" s="1"/>
  <c r="AZ817" i="1" s="1"/>
  <c r="BB817" i="1" s="1"/>
  <c r="Y1643" i="1"/>
  <c r="AE1643" i="1" s="1"/>
  <c r="AI1643" i="1" s="1"/>
  <c r="AO1643" i="1" s="1"/>
  <c r="AU1643" i="1" s="1"/>
  <c r="BC1643" i="1" s="1"/>
  <c r="BE1643" i="1" s="1"/>
  <c r="AC793" i="1"/>
  <c r="AC792" i="1" s="1"/>
  <c r="AL1637" i="1"/>
  <c r="M1206" i="1"/>
  <c r="S1206" i="1" s="1"/>
  <c r="Y1206" i="1" s="1"/>
  <c r="AE1206" i="1" s="1"/>
  <c r="AI1206" i="1" s="1"/>
  <c r="AO1206" i="1" s="1"/>
  <c r="AU1206" i="1" s="1"/>
  <c r="BC1206" i="1" s="1"/>
  <c r="BE1206" i="1" s="1"/>
  <c r="U1510" i="1"/>
  <c r="N1642" i="1"/>
  <c r="T1642" i="1" s="1"/>
  <c r="Z1642" i="1" s="1"/>
  <c r="AF1642" i="1" s="1"/>
  <c r="AJ1642" i="1" s="1"/>
  <c r="BI1444" i="1"/>
  <c r="BI1424" i="1" s="1"/>
  <c r="T946" i="1"/>
  <c r="Z946" i="1" s="1"/>
  <c r="AF946" i="1" s="1"/>
  <c r="AJ946" i="1" s="1"/>
  <c r="AP946" i="1" s="1"/>
  <c r="AV946" i="1" s="1"/>
  <c r="BF946" i="1" s="1"/>
  <c r="BH946" i="1" s="1"/>
  <c r="BG1510" i="1"/>
  <c r="BG1372" i="1"/>
  <c r="AR925" i="1"/>
  <c r="AW1029" i="1"/>
  <c r="AW924" i="1" s="1"/>
  <c r="AO722" i="1"/>
  <c r="AU722" i="1" s="1"/>
  <c r="BC722" i="1" s="1"/>
  <c r="BE722" i="1" s="1"/>
  <c r="AL718" i="1"/>
  <c r="AA689" i="1"/>
  <c r="AY311" i="1"/>
  <c r="AY310" i="1" s="1"/>
  <c r="AL493" i="1"/>
  <c r="I472" i="1"/>
  <c r="AA384" i="1"/>
  <c r="AA360" i="1" s="1"/>
  <c r="AA337" i="1" s="1"/>
  <c r="L286" i="1"/>
  <c r="R286" i="1" s="1"/>
  <c r="X286" i="1" s="1"/>
  <c r="AD286" i="1" s="1"/>
  <c r="AH286" i="1" s="1"/>
  <c r="AN286" i="1" s="1"/>
  <c r="AT286" i="1" s="1"/>
  <c r="AZ286" i="1" s="1"/>
  <c r="BB286" i="1" s="1"/>
  <c r="AA150" i="1"/>
  <c r="AA149" i="1" s="1"/>
  <c r="AA94" i="1" s="1"/>
  <c r="L522" i="1"/>
  <c r="R522" i="1" s="1"/>
  <c r="X522" i="1" s="1"/>
  <c r="AD522" i="1" s="1"/>
  <c r="AH522" i="1" s="1"/>
  <c r="AN522" i="1" s="1"/>
  <c r="AT522" i="1" s="1"/>
  <c r="AZ522" i="1" s="1"/>
  <c r="BB522" i="1" s="1"/>
  <c r="BF366" i="1"/>
  <c r="BH366" i="1" s="1"/>
  <c r="U150" i="1"/>
  <c r="U149" i="1" s="1"/>
  <c r="U94" i="1" s="1"/>
  <c r="N701" i="1"/>
  <c r="T701" i="1" s="1"/>
  <c r="Z701" i="1" s="1"/>
  <c r="AF701" i="1" s="1"/>
  <c r="AJ701" i="1" s="1"/>
  <c r="AP701" i="1" s="1"/>
  <c r="AV701" i="1" s="1"/>
  <c r="BF701" i="1" s="1"/>
  <c r="BH701" i="1" s="1"/>
  <c r="W493" i="1"/>
  <c r="W448" i="1" s="1"/>
  <c r="W447" i="1" s="1"/>
  <c r="X478" i="1"/>
  <c r="AD478" i="1" s="1"/>
  <c r="AH478" i="1" s="1"/>
  <c r="AN478" i="1" s="1"/>
  <c r="AT478" i="1" s="1"/>
  <c r="AZ478" i="1" s="1"/>
  <c r="BB478" i="1" s="1"/>
  <c r="M164" i="1"/>
  <c r="S164" i="1" s="1"/>
  <c r="Y164" i="1" s="1"/>
  <c r="AE164" i="1" s="1"/>
  <c r="AI164" i="1" s="1"/>
  <c r="AO164" i="1" s="1"/>
  <c r="AU164" i="1" s="1"/>
  <c r="BC164" i="1" s="1"/>
  <c r="BE164" i="1" s="1"/>
  <c r="J150" i="1"/>
  <c r="J149" i="1" s="1"/>
  <c r="AL17" i="1"/>
  <c r="R972" i="1"/>
  <c r="X972" i="1" s="1"/>
  <c r="AD972" i="1" s="1"/>
  <c r="AH972" i="1" s="1"/>
  <c r="AN972" i="1" s="1"/>
  <c r="AT972" i="1" s="1"/>
  <c r="AZ972" i="1" s="1"/>
  <c r="BB972" i="1" s="1"/>
  <c r="I45" i="1"/>
  <c r="I44" i="1" s="1"/>
  <c r="BD835" i="1"/>
  <c r="BG1637" i="1"/>
  <c r="BD1637" i="1"/>
  <c r="BD311" i="1"/>
  <c r="BD310" i="1" s="1"/>
  <c r="BA718" i="1"/>
  <c r="P656" i="1"/>
  <c r="AQ527" i="1"/>
  <c r="K472" i="1"/>
  <c r="O324" i="1"/>
  <c r="O311" i="1" s="1"/>
  <c r="O310" i="1" s="1"/>
  <c r="V436" i="1"/>
  <c r="V360" i="1" s="1"/>
  <c r="V337" i="1" s="1"/>
  <c r="AY835" i="1"/>
  <c r="O656" i="1"/>
  <c r="AL756" i="1"/>
  <c r="J527" i="1"/>
  <c r="U436" i="1"/>
  <c r="U360" i="1" s="1"/>
  <c r="U337" i="1" s="1"/>
  <c r="AM299" i="1"/>
  <c r="AM209" i="1" s="1"/>
  <c r="AM200" i="1" s="1"/>
  <c r="AS858" i="1"/>
  <c r="AS857" i="1" s="1"/>
  <c r="M762" i="1"/>
  <c r="S762" i="1" s="1"/>
  <c r="Y762" i="1" s="1"/>
  <c r="AE762" i="1" s="1"/>
  <c r="AI762" i="1" s="1"/>
  <c r="AO762" i="1" s="1"/>
  <c r="AU762" i="1" s="1"/>
  <c r="BC762" i="1" s="1"/>
  <c r="BE762" i="1" s="1"/>
  <c r="V589" i="1"/>
  <c r="BI858" i="1"/>
  <c r="BI857" i="1" s="1"/>
  <c r="AB150" i="1"/>
  <c r="AB149" i="1" s="1"/>
  <c r="AB94" i="1" s="1"/>
  <c r="AC17" i="1"/>
  <c r="M517" i="1"/>
  <c r="S517" i="1" s="1"/>
  <c r="Y517" i="1" s="1"/>
  <c r="AE517" i="1" s="1"/>
  <c r="AI517" i="1" s="1"/>
  <c r="AO517" i="1" s="1"/>
  <c r="AU517" i="1" s="1"/>
  <c r="BC517" i="1" s="1"/>
  <c r="BE517" i="1" s="1"/>
  <c r="R325" i="1"/>
  <c r="X325" i="1" s="1"/>
  <c r="AD325" i="1" s="1"/>
  <c r="AH325" i="1" s="1"/>
  <c r="AN325" i="1" s="1"/>
  <c r="AT325" i="1" s="1"/>
  <c r="AZ325" i="1" s="1"/>
  <c r="BB325" i="1" s="1"/>
  <c r="BA689" i="1"/>
  <c r="AX1350" i="1"/>
  <c r="AS1350" i="1"/>
  <c r="AA1350" i="1"/>
  <c r="AA1313" i="1" s="1"/>
  <c r="AA1299" i="1" s="1"/>
  <c r="AY1350" i="1"/>
  <c r="AY1313" i="1" s="1"/>
  <c r="AY1299" i="1" s="1"/>
  <c r="W1043" i="1"/>
  <c r="W1042" i="1" s="1"/>
  <c r="AB1029" i="1"/>
  <c r="AQ1029" i="1"/>
  <c r="S946" i="1"/>
  <c r="Y946" i="1" s="1"/>
  <c r="AE946" i="1" s="1"/>
  <c r="AI946" i="1" s="1"/>
  <c r="AO946" i="1" s="1"/>
  <c r="AU946" i="1" s="1"/>
  <c r="BC946" i="1" s="1"/>
  <c r="BE946" i="1" s="1"/>
  <c r="K773" i="1"/>
  <c r="K772" i="1" s="1"/>
  <c r="AS925" i="1"/>
  <c r="AS924" i="1" s="1"/>
  <c r="N649" i="1"/>
  <c r="T649" i="1" s="1"/>
  <c r="Z649" i="1" s="1"/>
  <c r="AF649" i="1" s="1"/>
  <c r="AJ649" i="1" s="1"/>
  <c r="AP649" i="1" s="1"/>
  <c r="AV649" i="1" s="1"/>
  <c r="BF649" i="1" s="1"/>
  <c r="BH649" i="1" s="1"/>
  <c r="AC493" i="1"/>
  <c r="BD150" i="1"/>
  <c r="BD149" i="1" s="1"/>
  <c r="BD94" i="1" s="1"/>
  <c r="BA449" i="1"/>
  <c r="BD1222" i="1"/>
  <c r="BD1221" i="1" s="1"/>
  <c r="N1373" i="1"/>
  <c r="T1373" i="1" s="1"/>
  <c r="Z1373" i="1" s="1"/>
  <c r="AF1373" i="1" s="1"/>
  <c r="AJ1373" i="1" s="1"/>
  <c r="AP1373" i="1" s="1"/>
  <c r="AV1373" i="1" s="1"/>
  <c r="BF1373" i="1" s="1"/>
  <c r="BH1373" i="1" s="1"/>
  <c r="AB1350" i="1"/>
  <c r="AB1313" i="1" s="1"/>
  <c r="AB1299" i="1" s="1"/>
  <c r="U1076" i="1"/>
  <c r="U1065" i="1" s="1"/>
  <c r="BI1029" i="1"/>
  <c r="K1029" i="1"/>
  <c r="AG493" i="1"/>
  <c r="U835" i="1"/>
  <c r="W656" i="1"/>
  <c r="K689" i="1"/>
  <c r="AK858" i="1"/>
  <c r="AK857" i="1" s="1"/>
  <c r="AB472" i="1"/>
  <c r="AB299" i="1"/>
  <c r="AB209" i="1" s="1"/>
  <c r="AB200" i="1" s="1"/>
  <c r="N455" i="1"/>
  <c r="T455" i="1" s="1"/>
  <c r="Z455" i="1" s="1"/>
  <c r="AF455" i="1" s="1"/>
  <c r="AJ455" i="1" s="1"/>
  <c r="AP455" i="1" s="1"/>
  <c r="AV455" i="1" s="1"/>
  <c r="BF455" i="1" s="1"/>
  <c r="BH455" i="1" s="1"/>
  <c r="BI527" i="1"/>
  <c r="T533" i="1"/>
  <c r="Z533" i="1" s="1"/>
  <c r="AF533" i="1" s="1"/>
  <c r="AJ533" i="1" s="1"/>
  <c r="AP533" i="1" s="1"/>
  <c r="AV533" i="1" s="1"/>
  <c r="BF533" i="1" s="1"/>
  <c r="BH533" i="1" s="1"/>
  <c r="M195" i="1"/>
  <c r="S195" i="1" s="1"/>
  <c r="Y195" i="1" s="1"/>
  <c r="AE195" i="1" s="1"/>
  <c r="AI195" i="1" s="1"/>
  <c r="AO195" i="1" s="1"/>
  <c r="AU195" i="1" s="1"/>
  <c r="BC195" i="1" s="1"/>
  <c r="BE195" i="1" s="1"/>
  <c r="BD589" i="1"/>
  <c r="BI1399" i="1"/>
  <c r="I756" i="1"/>
  <c r="L756" i="1" s="1"/>
  <c r="BI793" i="1"/>
  <c r="BI792" i="1" s="1"/>
  <c r="U793" i="1"/>
  <c r="U792" i="1" s="1"/>
  <c r="BI631" i="1"/>
  <c r="AK150" i="1"/>
  <c r="AK149" i="1" s="1"/>
  <c r="AK94" i="1" s="1"/>
  <c r="O472" i="1"/>
  <c r="AX493" i="1"/>
  <c r="AQ449" i="1"/>
  <c r="Q150" i="1"/>
  <c r="Q149" i="1" s="1"/>
  <c r="BI773" i="1"/>
  <c r="BI772" i="1" s="1"/>
  <c r="U773" i="1"/>
  <c r="U772" i="1" s="1"/>
  <c r="K656" i="1"/>
  <c r="BI589" i="1"/>
  <c r="AR436" i="1"/>
  <c r="Q756" i="1"/>
  <c r="L701" i="1"/>
  <c r="R701" i="1" s="1"/>
  <c r="X701" i="1" s="1"/>
  <c r="AD701" i="1" s="1"/>
  <c r="AH701" i="1" s="1"/>
  <c r="AN701" i="1" s="1"/>
  <c r="AT701" i="1" s="1"/>
  <c r="AZ701" i="1" s="1"/>
  <c r="BB701" i="1" s="1"/>
  <c r="M473" i="1"/>
  <c r="S473" i="1" s="1"/>
  <c r="Y473" i="1" s="1"/>
  <c r="AE473" i="1" s="1"/>
  <c r="AI473" i="1" s="1"/>
  <c r="AO473" i="1" s="1"/>
  <c r="AU473" i="1" s="1"/>
  <c r="BC473" i="1" s="1"/>
  <c r="BE473" i="1" s="1"/>
  <c r="V718" i="1"/>
  <c r="BA527" i="1"/>
  <c r="AY1637" i="1"/>
  <c r="AL1510" i="1"/>
  <c r="AL1457" i="1" s="1"/>
  <c r="T1529" i="1"/>
  <c r="Z1529" i="1" s="1"/>
  <c r="AF1529" i="1" s="1"/>
  <c r="AJ1529" i="1" s="1"/>
  <c r="AP1529" i="1" s="1"/>
  <c r="AV1529" i="1" s="1"/>
  <c r="BF1529" i="1" s="1"/>
  <c r="BH1529" i="1" s="1"/>
  <c r="N1488" i="1"/>
  <c r="T1488" i="1" s="1"/>
  <c r="Z1488" i="1" s="1"/>
  <c r="AF1488" i="1" s="1"/>
  <c r="AJ1488" i="1" s="1"/>
  <c r="AP1488" i="1" s="1"/>
  <c r="AV1488" i="1" s="1"/>
  <c r="BF1488" i="1" s="1"/>
  <c r="BH1488" i="1" s="1"/>
  <c r="S1529" i="1"/>
  <c r="Y1529" i="1" s="1"/>
  <c r="AE1529" i="1" s="1"/>
  <c r="AI1529" i="1" s="1"/>
  <c r="AO1529" i="1" s="1"/>
  <c r="AU1529" i="1" s="1"/>
  <c r="BC1529" i="1" s="1"/>
  <c r="BE1529" i="1" s="1"/>
  <c r="N1431" i="1"/>
  <c r="T1431" i="1" s="1"/>
  <c r="Z1431" i="1" s="1"/>
  <c r="AF1431" i="1" s="1"/>
  <c r="AJ1431" i="1" s="1"/>
  <c r="AP1431" i="1" s="1"/>
  <c r="AV1431" i="1" s="1"/>
  <c r="BF1431" i="1" s="1"/>
  <c r="BH1431" i="1" s="1"/>
  <c r="G1372" i="1"/>
  <c r="AD852" i="1"/>
  <c r="AH852" i="1" s="1"/>
  <c r="AN852" i="1" s="1"/>
  <c r="AT852" i="1" s="1"/>
  <c r="AZ852" i="1" s="1"/>
  <c r="BB852" i="1" s="1"/>
  <c r="L486" i="1"/>
  <c r="R486" i="1" s="1"/>
  <c r="X486" i="1" s="1"/>
  <c r="AD486" i="1" s="1"/>
  <c r="AH486" i="1" s="1"/>
  <c r="AN486" i="1" s="1"/>
  <c r="AT486" i="1" s="1"/>
  <c r="AZ486" i="1" s="1"/>
  <c r="BB486" i="1" s="1"/>
  <c r="M330" i="1"/>
  <c r="S330" i="1" s="1"/>
  <c r="Y330" i="1" s="1"/>
  <c r="AE330" i="1" s="1"/>
  <c r="AI330" i="1" s="1"/>
  <c r="AO330" i="1" s="1"/>
  <c r="AU330" i="1" s="1"/>
  <c r="BC330" i="1" s="1"/>
  <c r="BE330" i="1" s="1"/>
  <c r="M351" i="1"/>
  <c r="S351" i="1" s="1"/>
  <c r="Y351" i="1" s="1"/>
  <c r="AE351" i="1" s="1"/>
  <c r="AI351" i="1" s="1"/>
  <c r="AO351" i="1" s="1"/>
  <c r="AU351" i="1" s="1"/>
  <c r="BC351" i="1" s="1"/>
  <c r="BI311" i="1"/>
  <c r="BI310" i="1" s="1"/>
  <c r="AS1637" i="1"/>
  <c r="AY1472" i="1"/>
  <c r="I1372" i="1"/>
  <c r="I1350" i="1"/>
  <c r="AM1222" i="1"/>
  <c r="AM1221" i="1" s="1"/>
  <c r="P1007" i="1"/>
  <c r="AW1043" i="1"/>
  <c r="AW1042" i="1" s="1"/>
  <c r="O1007" i="1"/>
  <c r="Z877" i="1"/>
  <c r="AF877" i="1" s="1"/>
  <c r="AJ877" i="1" s="1"/>
  <c r="N836" i="1"/>
  <c r="T836" i="1" s="1"/>
  <c r="Z836" i="1" s="1"/>
  <c r="AF836" i="1" s="1"/>
  <c r="AJ836" i="1" s="1"/>
  <c r="AP836" i="1" s="1"/>
  <c r="AV836" i="1" s="1"/>
  <c r="BF836" i="1" s="1"/>
  <c r="BH836" i="1" s="1"/>
  <c r="Q858" i="1"/>
  <c r="Q857" i="1" s="1"/>
  <c r="AG656" i="1"/>
  <c r="AC756" i="1"/>
  <c r="N671" i="1"/>
  <c r="T671" i="1" s="1"/>
  <c r="Z671" i="1" s="1"/>
  <c r="AF671" i="1" s="1"/>
  <c r="AJ671" i="1" s="1"/>
  <c r="AP671" i="1" s="1"/>
  <c r="AV671" i="1" s="1"/>
  <c r="BF671" i="1" s="1"/>
  <c r="BH671" i="1" s="1"/>
  <c r="J589" i="1"/>
  <c r="Q347" i="1"/>
  <c r="Q346" i="1" s="1"/>
  <c r="N1035" i="1"/>
  <c r="T1035" i="1" s="1"/>
  <c r="Z1035" i="1" s="1"/>
  <c r="AF1035" i="1" s="1"/>
  <c r="AJ1035" i="1" s="1"/>
  <c r="AP1035" i="1" s="1"/>
  <c r="AV1035" i="1" s="1"/>
  <c r="BF1035" i="1" s="1"/>
  <c r="BH1035" i="1" s="1"/>
  <c r="P589" i="1"/>
  <c r="AA493" i="1"/>
  <c r="N486" i="1"/>
  <c r="T486" i="1" s="1"/>
  <c r="Z486" i="1" s="1"/>
  <c r="AF486" i="1" s="1"/>
  <c r="AJ486" i="1" s="1"/>
  <c r="AP486" i="1" s="1"/>
  <c r="AV486" i="1" s="1"/>
  <c r="BF486" i="1" s="1"/>
  <c r="BH486" i="1" s="1"/>
  <c r="F689" i="1"/>
  <c r="BD773" i="1"/>
  <c r="BD772" i="1" s="1"/>
  <c r="BG150" i="1"/>
  <c r="BG149" i="1" s="1"/>
  <c r="BG94" i="1" s="1"/>
  <c r="AK1399" i="1"/>
  <c r="Q1372" i="1"/>
  <c r="J925" i="1"/>
  <c r="AY858" i="1"/>
  <c r="AY857" i="1" s="1"/>
  <c r="V835" i="1"/>
  <c r="AG793" i="1"/>
  <c r="AG792" i="1" s="1"/>
  <c r="AS793" i="1"/>
  <c r="AS792" i="1" s="1"/>
  <c r="AQ689" i="1"/>
  <c r="AG631" i="1"/>
  <c r="AA756" i="1"/>
  <c r="N442" i="1"/>
  <c r="T442" i="1" s="1"/>
  <c r="Z442" i="1" s="1"/>
  <c r="AF442" i="1" s="1"/>
  <c r="AJ442" i="1" s="1"/>
  <c r="AP442" i="1" s="1"/>
  <c r="AV442" i="1" s="1"/>
  <c r="BF442" i="1" s="1"/>
  <c r="BH442" i="1" s="1"/>
  <c r="O527" i="1"/>
  <c r="U324" i="1"/>
  <c r="U311" i="1" s="1"/>
  <c r="U310" i="1" s="1"/>
  <c r="AC311" i="1"/>
  <c r="AC310" i="1" s="1"/>
  <c r="AC1472" i="1"/>
  <c r="M767" i="1"/>
  <c r="S767" i="1" s="1"/>
  <c r="Y767" i="1" s="1"/>
  <c r="AE767" i="1" s="1"/>
  <c r="AI767" i="1" s="1"/>
  <c r="AO767" i="1" s="1"/>
  <c r="AU767" i="1" s="1"/>
  <c r="BC767" i="1" s="1"/>
  <c r="BE767" i="1" s="1"/>
  <c r="BI449" i="1"/>
  <c r="AS1043" i="1"/>
  <c r="AS1042" i="1" s="1"/>
  <c r="Q1472" i="1"/>
  <c r="O1122" i="1"/>
  <c r="O1121" i="1" s="1"/>
  <c r="J1510" i="1"/>
  <c r="R1416" i="1"/>
  <c r="X1416" i="1" s="1"/>
  <c r="AD1416" i="1" s="1"/>
  <c r="AH1416" i="1" s="1"/>
  <c r="AN1416" i="1" s="1"/>
  <c r="AT1416" i="1" s="1"/>
  <c r="AZ1416" i="1" s="1"/>
  <c r="BB1416" i="1" s="1"/>
  <c r="AD1373" i="1"/>
  <c r="AH1373" i="1" s="1"/>
  <c r="AN1373" i="1" s="1"/>
  <c r="AT1373" i="1" s="1"/>
  <c r="AZ1373" i="1" s="1"/>
  <c r="BB1373" i="1" s="1"/>
  <c r="G1144" i="1"/>
  <c r="J971" i="1"/>
  <c r="AX1076" i="1"/>
  <c r="AX1065" i="1" s="1"/>
  <c r="N1030" i="1"/>
  <c r="T1030" i="1" s="1"/>
  <c r="Z1030" i="1" s="1"/>
  <c r="AF1030" i="1" s="1"/>
  <c r="AJ1030" i="1" s="1"/>
  <c r="AP1030" i="1" s="1"/>
  <c r="AV1030" i="1" s="1"/>
  <c r="BF1030" i="1" s="1"/>
  <c r="BH1030" i="1" s="1"/>
  <c r="AF882" i="1"/>
  <c r="AJ882" i="1" s="1"/>
  <c r="AP882" i="1" s="1"/>
  <c r="AV882" i="1" s="1"/>
  <c r="BF882" i="1" s="1"/>
  <c r="BH882" i="1" s="1"/>
  <c r="Z391" i="1"/>
  <c r="AF391" i="1" s="1"/>
  <c r="AJ391" i="1" s="1"/>
  <c r="AP391" i="1" s="1"/>
  <c r="AV391" i="1" s="1"/>
  <c r="BF391" i="1" s="1"/>
  <c r="BH391" i="1" s="1"/>
  <c r="G194" i="1"/>
  <c r="M194" i="1" s="1"/>
  <c r="S194" i="1" s="1"/>
  <c r="Y194" i="1" s="1"/>
  <c r="AE194" i="1" s="1"/>
  <c r="AI194" i="1" s="1"/>
  <c r="AO194" i="1" s="1"/>
  <c r="AU194" i="1" s="1"/>
  <c r="BC194" i="1" s="1"/>
  <c r="BE194" i="1" s="1"/>
  <c r="AG311" i="1"/>
  <c r="AG310" i="1" s="1"/>
  <c r="O1637" i="1"/>
  <c r="AX1472" i="1"/>
  <c r="AL1444" i="1"/>
  <c r="AL1424" i="1" s="1"/>
  <c r="AG1143" i="1"/>
  <c r="AE1209" i="1"/>
  <c r="AI1209" i="1" s="1"/>
  <c r="AO1209" i="1" s="1"/>
  <c r="AU1209" i="1" s="1"/>
  <c r="BC1209" i="1" s="1"/>
  <c r="BE1209" i="1" s="1"/>
  <c r="H1372" i="1"/>
  <c r="BI1222" i="1"/>
  <c r="BI1221" i="1" s="1"/>
  <c r="AB436" i="1"/>
  <c r="V527" i="1"/>
  <c r="Q493" i="1"/>
  <c r="Q448" i="1" s="1"/>
  <c r="Q447" i="1" s="1"/>
  <c r="AS150" i="1"/>
  <c r="AS149" i="1" s="1"/>
  <c r="AS94" i="1" s="1"/>
  <c r="AQ1637" i="1"/>
  <c r="L1575" i="1"/>
  <c r="R1575" i="1" s="1"/>
  <c r="X1575" i="1" s="1"/>
  <c r="AD1575" i="1" s="1"/>
  <c r="AH1575" i="1" s="1"/>
  <c r="AN1575" i="1" s="1"/>
  <c r="AT1575" i="1" s="1"/>
  <c r="AZ1575" i="1" s="1"/>
  <c r="BB1575" i="1" s="1"/>
  <c r="BI1510" i="1"/>
  <c r="BI1457" i="1" s="1"/>
  <c r="I1444" i="1"/>
  <c r="I1424" i="1" s="1"/>
  <c r="Q1444" i="1"/>
  <c r="Q1424" i="1" s="1"/>
  <c r="AR1372" i="1"/>
  <c r="N1230" i="1"/>
  <c r="T1230" i="1" s="1"/>
  <c r="Z1230" i="1" s="1"/>
  <c r="AF1230" i="1" s="1"/>
  <c r="AJ1230" i="1" s="1"/>
  <c r="AP1230" i="1" s="1"/>
  <c r="AV1230" i="1" s="1"/>
  <c r="BF1230" i="1" s="1"/>
  <c r="BH1230" i="1" s="1"/>
  <c r="AR1222" i="1"/>
  <c r="AR1221" i="1" s="1"/>
  <c r="AA1143" i="1"/>
  <c r="AM1107" i="1"/>
  <c r="AM1076" i="1" s="1"/>
  <c r="AM1065" i="1" s="1"/>
  <c r="AS656" i="1"/>
  <c r="AW793" i="1"/>
  <c r="AW792" i="1" s="1"/>
  <c r="O793" i="1"/>
  <c r="O792" i="1" s="1"/>
  <c r="I589" i="1"/>
  <c r="L767" i="1"/>
  <c r="R767" i="1" s="1"/>
  <c r="X767" i="1" s="1"/>
  <c r="AD767" i="1" s="1"/>
  <c r="AH767" i="1" s="1"/>
  <c r="AN767" i="1" s="1"/>
  <c r="AT767" i="1" s="1"/>
  <c r="AZ767" i="1" s="1"/>
  <c r="BB767" i="1" s="1"/>
  <c r="M972" i="1"/>
  <c r="S972" i="1" s="1"/>
  <c r="Y972" i="1" s="1"/>
  <c r="AE972" i="1" s="1"/>
  <c r="AI972" i="1" s="1"/>
  <c r="AO972" i="1" s="1"/>
  <c r="AU972" i="1" s="1"/>
  <c r="BC972" i="1" s="1"/>
  <c r="BE972" i="1" s="1"/>
  <c r="AM527" i="1"/>
  <c r="AM436" i="1"/>
  <c r="Y895" i="1"/>
  <c r="AE895" i="1" s="1"/>
  <c r="AI895" i="1" s="1"/>
  <c r="AO895" i="1" s="1"/>
  <c r="AU895" i="1" s="1"/>
  <c r="BC895" i="1" s="1"/>
  <c r="BE895" i="1" s="1"/>
  <c r="AW527" i="1"/>
  <c r="AF921" i="1"/>
  <c r="AJ921" i="1" s="1"/>
  <c r="AP921" i="1" s="1"/>
  <c r="AV921" i="1" s="1"/>
  <c r="BF921" i="1" s="1"/>
  <c r="BH921" i="1" s="1"/>
  <c r="AC920" i="1"/>
  <c r="AF920" i="1" s="1"/>
  <c r="AJ920" i="1" s="1"/>
  <c r="AP920" i="1" s="1"/>
  <c r="AV920" i="1" s="1"/>
  <c r="BF920" i="1" s="1"/>
  <c r="BH920" i="1" s="1"/>
  <c r="K1637" i="1"/>
  <c r="AM1637" i="1"/>
  <c r="M1605" i="1"/>
  <c r="S1605" i="1" s="1"/>
  <c r="Y1605" i="1" s="1"/>
  <c r="AE1605" i="1" s="1"/>
  <c r="AI1605" i="1" s="1"/>
  <c r="AO1605" i="1" s="1"/>
  <c r="AU1605" i="1" s="1"/>
  <c r="BC1605" i="1" s="1"/>
  <c r="BE1605" i="1" s="1"/>
  <c r="M1586" i="1"/>
  <c r="S1586" i="1" s="1"/>
  <c r="Y1586" i="1" s="1"/>
  <c r="AE1586" i="1" s="1"/>
  <c r="AI1586" i="1" s="1"/>
  <c r="AO1586" i="1" s="1"/>
  <c r="AU1586" i="1" s="1"/>
  <c r="BC1586" i="1" s="1"/>
  <c r="BE1586" i="1" s="1"/>
  <c r="S1480" i="1"/>
  <c r="Y1480" i="1" s="1"/>
  <c r="AE1480" i="1" s="1"/>
  <c r="AI1480" i="1" s="1"/>
  <c r="AO1480" i="1" s="1"/>
  <c r="AU1480" i="1" s="1"/>
  <c r="BC1480" i="1" s="1"/>
  <c r="BE1480" i="1" s="1"/>
  <c r="M1450" i="1"/>
  <c r="S1450" i="1" s="1"/>
  <c r="Y1450" i="1" s="1"/>
  <c r="AE1450" i="1" s="1"/>
  <c r="AI1450" i="1" s="1"/>
  <c r="AO1450" i="1" s="1"/>
  <c r="AU1450" i="1" s="1"/>
  <c r="BC1450" i="1" s="1"/>
  <c r="BE1450" i="1" s="1"/>
  <c r="AE882" i="1"/>
  <c r="AI882" i="1" s="1"/>
  <c r="AO882" i="1" s="1"/>
  <c r="AU882" i="1" s="1"/>
  <c r="BC882" i="1" s="1"/>
  <c r="BE882" i="1" s="1"/>
  <c r="X517" i="1"/>
  <c r="AD517" i="1" s="1"/>
  <c r="AH517" i="1" s="1"/>
  <c r="AN517" i="1" s="1"/>
  <c r="AT517" i="1" s="1"/>
  <c r="AZ517" i="1" s="1"/>
  <c r="BB517" i="1" s="1"/>
  <c r="O572" i="1"/>
  <c r="O571" i="1" s="1"/>
  <c r="F240" i="1"/>
  <c r="L240" i="1" s="1"/>
  <c r="R240" i="1" s="1"/>
  <c r="X240" i="1" s="1"/>
  <c r="AD240" i="1" s="1"/>
  <c r="AH240" i="1" s="1"/>
  <c r="AN240" i="1" s="1"/>
  <c r="AT240" i="1" s="1"/>
  <c r="AZ240" i="1" s="1"/>
  <c r="BB240" i="1" s="1"/>
  <c r="P1637" i="1"/>
  <c r="W1510" i="1"/>
  <c r="W1457" i="1" s="1"/>
  <c r="AK1424" i="1"/>
  <c r="AG925" i="1"/>
  <c r="S1248" i="1"/>
  <c r="Y1248" i="1" s="1"/>
  <c r="AE1248" i="1" s="1"/>
  <c r="AI1248" i="1" s="1"/>
  <c r="AO1248" i="1" s="1"/>
  <c r="AU1248" i="1" s="1"/>
  <c r="BC1248" i="1" s="1"/>
  <c r="BE1248" i="1" s="1"/>
  <c r="BI1043" i="1"/>
  <c r="BI1042" i="1" s="1"/>
  <c r="U858" i="1"/>
  <c r="U857" i="1" s="1"/>
  <c r="O971" i="1"/>
  <c r="AW858" i="1"/>
  <c r="AW857" i="1" s="1"/>
  <c r="AR858" i="1"/>
  <c r="AR857" i="1" s="1"/>
  <c r="AM656" i="1"/>
  <c r="Q835" i="1"/>
  <c r="U756" i="1"/>
  <c r="AL449" i="1"/>
  <c r="BF1285" i="1"/>
  <c r="BH1285" i="1" s="1"/>
  <c r="I835" i="1"/>
  <c r="AX589" i="1"/>
  <c r="I384" i="1"/>
  <c r="I360" i="1" s="1"/>
  <c r="AY150" i="1"/>
  <c r="AY149" i="1" s="1"/>
  <c r="AY94" i="1" s="1"/>
  <c r="AL299" i="1"/>
  <c r="AL209" i="1" s="1"/>
  <c r="AL200" i="1" s="1"/>
  <c r="AB589" i="1"/>
  <c r="AS527" i="1"/>
  <c r="AK527" i="1"/>
  <c r="R214" i="1"/>
  <c r="X214" i="1" s="1"/>
  <c r="AD214" i="1" s="1"/>
  <c r="AH214" i="1" s="1"/>
  <c r="AN214" i="1" s="1"/>
  <c r="AT214" i="1" s="1"/>
  <c r="AZ214" i="1" s="1"/>
  <c r="BB214" i="1" s="1"/>
  <c r="N51" i="1"/>
  <c r="T51" i="1" s="1"/>
  <c r="Z51" i="1" s="1"/>
  <c r="AF51" i="1" s="1"/>
  <c r="AJ51" i="1" s="1"/>
  <c r="AP51" i="1" s="1"/>
  <c r="AV51" i="1" s="1"/>
  <c r="BF51" i="1" s="1"/>
  <c r="BH51" i="1" s="1"/>
  <c r="BG1399" i="1"/>
  <c r="BD493" i="1"/>
  <c r="BA1221" i="1"/>
  <c r="BA858" i="1"/>
  <c r="BA857" i="1" s="1"/>
  <c r="AK1372" i="1"/>
  <c r="AK1313" i="1" s="1"/>
  <c r="AK1299" i="1" s="1"/>
  <c r="AQ1107" i="1"/>
  <c r="AQ1076" i="1" s="1"/>
  <c r="AQ1065" i="1" s="1"/>
  <c r="O773" i="1"/>
  <c r="O772" i="1" s="1"/>
  <c r="AY756" i="1"/>
  <c r="P756" i="1"/>
  <c r="AM493" i="1"/>
  <c r="AK17" i="1"/>
  <c r="AG858" i="1"/>
  <c r="AG857" i="1" s="1"/>
  <c r="AQ311" i="1"/>
  <c r="AQ310" i="1" s="1"/>
  <c r="AH882" i="1"/>
  <c r="AN882" i="1" s="1"/>
  <c r="AT882" i="1" s="1"/>
  <c r="AZ882" i="1" s="1"/>
  <c r="BB882" i="1" s="1"/>
  <c r="H1044" i="1"/>
  <c r="H1043" i="1" s="1"/>
  <c r="H1042" i="1" s="1"/>
  <c r="L1630" i="1"/>
  <c r="R1630" i="1" s="1"/>
  <c r="X1630" i="1" s="1"/>
  <c r="AD1630" i="1" s="1"/>
  <c r="AH1630" i="1" s="1"/>
  <c r="AN1630" i="1" s="1"/>
  <c r="AT1630" i="1" s="1"/>
  <c r="AZ1630" i="1" s="1"/>
  <c r="BB1630" i="1" s="1"/>
  <c r="N1480" i="1"/>
  <c r="T1480" i="1" s="1"/>
  <c r="Z1480" i="1" s="1"/>
  <c r="AF1480" i="1" s="1"/>
  <c r="AJ1480" i="1" s="1"/>
  <c r="AP1480" i="1" s="1"/>
  <c r="AV1480" i="1" s="1"/>
  <c r="BF1480" i="1" s="1"/>
  <c r="BH1480" i="1" s="1"/>
  <c r="F1278" i="1"/>
  <c r="AA1221" i="1"/>
  <c r="AG1221" i="1"/>
  <c r="M606" i="1"/>
  <c r="S606" i="1" s="1"/>
  <c r="Y606" i="1" s="1"/>
  <c r="AE606" i="1" s="1"/>
  <c r="AI606" i="1" s="1"/>
  <c r="AO606" i="1" s="1"/>
  <c r="AU606" i="1" s="1"/>
  <c r="BC606" i="1" s="1"/>
  <c r="BE606" i="1" s="1"/>
  <c r="N286" i="1"/>
  <c r="T286" i="1" s="1"/>
  <c r="Z286" i="1" s="1"/>
  <c r="AF286" i="1" s="1"/>
  <c r="AJ286" i="1" s="1"/>
  <c r="AP286" i="1" s="1"/>
  <c r="AV286" i="1" s="1"/>
  <c r="BF286" i="1" s="1"/>
  <c r="BH286" i="1" s="1"/>
  <c r="K339" i="1"/>
  <c r="K338" i="1" s="1"/>
  <c r="N338" i="1" s="1"/>
  <c r="T338" i="1" s="1"/>
  <c r="Z338" i="1" s="1"/>
  <c r="AF338" i="1" s="1"/>
  <c r="AJ338" i="1" s="1"/>
  <c r="AP338" i="1" s="1"/>
  <c r="AV338" i="1" s="1"/>
  <c r="BF338" i="1" s="1"/>
  <c r="BH338" i="1" s="1"/>
  <c r="I183" i="1"/>
  <c r="L183" i="1" s="1"/>
  <c r="R183" i="1" s="1"/>
  <c r="X183" i="1" s="1"/>
  <c r="AD183" i="1" s="1"/>
  <c r="AH183" i="1" s="1"/>
  <c r="AN183" i="1" s="1"/>
  <c r="AT183" i="1" s="1"/>
  <c r="AZ183" i="1" s="1"/>
  <c r="BB183" i="1" s="1"/>
  <c r="N347" i="1"/>
  <c r="T347" i="1" s="1"/>
  <c r="Z347" i="1" s="1"/>
  <c r="AF347" i="1" s="1"/>
  <c r="AJ347" i="1" s="1"/>
  <c r="AP347" i="1" s="1"/>
  <c r="AV347" i="1" s="1"/>
  <c r="BF347" i="1" s="1"/>
  <c r="BH347" i="1" s="1"/>
  <c r="I17" i="1"/>
  <c r="I16" i="1" s="1"/>
  <c r="AC1510" i="1"/>
  <c r="AA1510" i="1"/>
  <c r="AA1457" i="1" s="1"/>
  <c r="AM1510" i="1"/>
  <c r="U1444" i="1"/>
  <c r="U1424" i="1" s="1"/>
  <c r="O1399" i="1"/>
  <c r="R1248" i="1"/>
  <c r="X1248" i="1" s="1"/>
  <c r="AD1248" i="1" s="1"/>
  <c r="AH1248" i="1" s="1"/>
  <c r="AN1248" i="1" s="1"/>
  <c r="AT1248" i="1" s="1"/>
  <c r="AZ1248" i="1" s="1"/>
  <c r="BB1248" i="1" s="1"/>
  <c r="P1122" i="1"/>
  <c r="P1121" i="1" s="1"/>
  <c r="AX656" i="1"/>
  <c r="P793" i="1"/>
  <c r="P792" i="1" s="1"/>
  <c r="AL858" i="1"/>
  <c r="AL857" i="1" s="1"/>
  <c r="AR527" i="1"/>
  <c r="O360" i="1"/>
  <c r="AC589" i="1"/>
  <c r="AL773" i="1"/>
  <c r="AL772" i="1" s="1"/>
  <c r="I449" i="1"/>
  <c r="J96" i="1"/>
  <c r="J95" i="1" s="1"/>
  <c r="Q17" i="1"/>
  <c r="AB544" i="1"/>
  <c r="G589" i="1"/>
  <c r="I493" i="1"/>
  <c r="J240" i="1"/>
  <c r="AG1444" i="1"/>
  <c r="AG1424" i="1" s="1"/>
  <c r="AG1383" i="1" s="1"/>
  <c r="BI1107" i="1"/>
  <c r="BI1076" i="1" s="1"/>
  <c r="BI1065" i="1" s="1"/>
  <c r="M935" i="1"/>
  <c r="S935" i="1" s="1"/>
  <c r="Y935" i="1" s="1"/>
  <c r="AE935" i="1" s="1"/>
  <c r="AI935" i="1" s="1"/>
  <c r="AO935" i="1" s="1"/>
  <c r="AU935" i="1" s="1"/>
  <c r="BC935" i="1" s="1"/>
  <c r="BE935" i="1" s="1"/>
  <c r="AR150" i="1"/>
  <c r="AR149" i="1" s="1"/>
  <c r="AR94" i="1" s="1"/>
  <c r="V1424" i="1"/>
  <c r="V1383" i="1" s="1"/>
  <c r="AQ1444" i="1"/>
  <c r="AQ1424" i="1" s="1"/>
  <c r="Y1642" i="1"/>
  <c r="AE1642" i="1" s="1"/>
  <c r="AI1642" i="1" s="1"/>
  <c r="AO1642" i="1" s="1"/>
  <c r="AU1642" i="1" s="1"/>
  <c r="BC1642" i="1" s="1"/>
  <c r="BE1642" i="1" s="1"/>
  <c r="Y1575" i="1"/>
  <c r="AE1575" i="1" s="1"/>
  <c r="AI1575" i="1" s="1"/>
  <c r="AO1575" i="1" s="1"/>
  <c r="AU1575" i="1" s="1"/>
  <c r="BC1575" i="1" s="1"/>
  <c r="BE1575" i="1" s="1"/>
  <c r="AM1313" i="1"/>
  <c r="AM1299" i="1" s="1"/>
  <c r="H1265" i="1"/>
  <c r="N1265" i="1" s="1"/>
  <c r="T1265" i="1" s="1"/>
  <c r="Z1265" i="1" s="1"/>
  <c r="AF1265" i="1" s="1"/>
  <c r="AJ1265" i="1" s="1"/>
  <c r="AP1265" i="1" s="1"/>
  <c r="AV1265" i="1" s="1"/>
  <c r="BF1265" i="1" s="1"/>
  <c r="BH1265" i="1" s="1"/>
  <c r="AO1230" i="1"/>
  <c r="AU1230" i="1" s="1"/>
  <c r="BC1230" i="1" s="1"/>
  <c r="BE1230" i="1" s="1"/>
  <c r="G1222" i="1"/>
  <c r="Z1045" i="1"/>
  <c r="AF1045" i="1" s="1"/>
  <c r="AJ1045" i="1" s="1"/>
  <c r="AP1045" i="1" s="1"/>
  <c r="AV1045" i="1" s="1"/>
  <c r="BF1045" i="1" s="1"/>
  <c r="BH1045" i="1" s="1"/>
  <c r="N837" i="1"/>
  <c r="T837" i="1" s="1"/>
  <c r="Z837" i="1" s="1"/>
  <c r="AF837" i="1" s="1"/>
  <c r="AJ837" i="1" s="1"/>
  <c r="AP837" i="1" s="1"/>
  <c r="AV837" i="1" s="1"/>
  <c r="BF837" i="1" s="1"/>
  <c r="BH837" i="1" s="1"/>
  <c r="AX924" i="1"/>
  <c r="W858" i="1"/>
  <c r="W857" i="1" s="1"/>
  <c r="L616" i="1"/>
  <c r="R616" i="1" s="1"/>
  <c r="X616" i="1" s="1"/>
  <c r="AD616" i="1" s="1"/>
  <c r="AH616" i="1" s="1"/>
  <c r="AN616" i="1" s="1"/>
  <c r="AT616" i="1" s="1"/>
  <c r="AZ616" i="1" s="1"/>
  <c r="BB616" i="1" s="1"/>
  <c r="M286" i="1"/>
  <c r="S286" i="1" s="1"/>
  <c r="Y286" i="1" s="1"/>
  <c r="AE286" i="1" s="1"/>
  <c r="AI286" i="1" s="1"/>
  <c r="AO286" i="1" s="1"/>
  <c r="AU286" i="1" s="1"/>
  <c r="BC286" i="1" s="1"/>
  <c r="BE286" i="1" s="1"/>
  <c r="Q224" i="1"/>
  <c r="AC1637" i="1"/>
  <c r="AG1510" i="1"/>
  <c r="AG1457" i="1" s="1"/>
  <c r="P1510" i="1"/>
  <c r="O1510" i="1"/>
  <c r="R1529" i="1"/>
  <c r="X1529" i="1" s="1"/>
  <c r="AD1529" i="1" s="1"/>
  <c r="AH1529" i="1" s="1"/>
  <c r="AN1529" i="1" s="1"/>
  <c r="AT1529" i="1" s="1"/>
  <c r="AZ1529" i="1" s="1"/>
  <c r="BB1529" i="1" s="1"/>
  <c r="AC1424" i="1"/>
  <c r="AC1383" i="1" s="1"/>
  <c r="J1409" i="1"/>
  <c r="J1399" i="1" s="1"/>
  <c r="O1043" i="1"/>
  <c r="O1042" i="1" s="1"/>
  <c r="AY1043" i="1"/>
  <c r="AY1042" i="1" s="1"/>
  <c r="AB924" i="1"/>
  <c r="AW299" i="1"/>
  <c r="AW209" i="1" s="1"/>
  <c r="AW200" i="1" s="1"/>
  <c r="AZ366" i="1"/>
  <c r="BB366" i="1" s="1"/>
  <c r="V17" i="1"/>
  <c r="I96" i="1"/>
  <c r="I95" i="1" s="1"/>
  <c r="BA360" i="1"/>
  <c r="BA337" i="1" s="1"/>
  <c r="BD1399" i="1"/>
  <c r="BD1313" i="1"/>
  <c r="BD1299" i="1" s="1"/>
  <c r="BD793" i="1"/>
  <c r="BD792" i="1" s="1"/>
  <c r="BG1143" i="1"/>
  <c r="BA1399" i="1"/>
  <c r="BA1472" i="1"/>
  <c r="BA1143" i="1"/>
  <c r="W1444" i="1"/>
  <c r="W1424" i="1" s="1"/>
  <c r="W1383" i="1" s="1"/>
  <c r="BI1372" i="1"/>
  <c r="AB773" i="1"/>
  <c r="AB772" i="1" s="1"/>
  <c r="AS493" i="1"/>
  <c r="AX17" i="1"/>
  <c r="AX16" i="1" s="1"/>
  <c r="U472" i="1"/>
  <c r="F1144" i="1"/>
  <c r="N1372" i="1"/>
  <c r="N1068" i="1"/>
  <c r="T1068" i="1" s="1"/>
  <c r="Z1068" i="1" s="1"/>
  <c r="AF1068" i="1" s="1"/>
  <c r="AJ1068" i="1" s="1"/>
  <c r="AP1068" i="1" s="1"/>
  <c r="AV1068" i="1" s="1"/>
  <c r="BF1068" i="1" s="1"/>
  <c r="BH1068" i="1" s="1"/>
  <c r="AM835" i="1"/>
  <c r="L606" i="1"/>
  <c r="R606" i="1" s="1"/>
  <c r="X606" i="1" s="1"/>
  <c r="AD606" i="1" s="1"/>
  <c r="AH606" i="1" s="1"/>
  <c r="AN606" i="1" s="1"/>
  <c r="AT606" i="1" s="1"/>
  <c r="AZ606" i="1" s="1"/>
  <c r="BB606" i="1" s="1"/>
  <c r="I339" i="1"/>
  <c r="I338" i="1" s="1"/>
  <c r="N172" i="1"/>
  <c r="T172" i="1" s="1"/>
  <c r="Z172" i="1" s="1"/>
  <c r="AF172" i="1" s="1"/>
  <c r="AJ172" i="1" s="1"/>
  <c r="AP172" i="1" s="1"/>
  <c r="AV172" i="1" s="1"/>
  <c r="BF172" i="1" s="1"/>
  <c r="BH172" i="1" s="1"/>
  <c r="AS17" i="1"/>
  <c r="AS1444" i="1"/>
  <c r="AS1424" i="1" s="1"/>
  <c r="Q1122" i="1"/>
  <c r="Q1121" i="1" s="1"/>
  <c r="O1222" i="1"/>
  <c r="O1221" i="1" s="1"/>
  <c r="T1223" i="1"/>
  <c r="Z1223" i="1" s="1"/>
  <c r="AF1223" i="1" s="1"/>
  <c r="AJ1223" i="1" s="1"/>
  <c r="AP1223" i="1" s="1"/>
  <c r="AV1223" i="1" s="1"/>
  <c r="BF1223" i="1" s="1"/>
  <c r="BH1223" i="1" s="1"/>
  <c r="AL793" i="1"/>
  <c r="AL792" i="1" s="1"/>
  <c r="AM858" i="1"/>
  <c r="AM857" i="1" s="1"/>
  <c r="V756" i="1"/>
  <c r="J1143" i="1"/>
  <c r="AM360" i="1"/>
  <c r="AM337" i="1" s="1"/>
  <c r="Z517" i="1"/>
  <c r="AF517" i="1" s="1"/>
  <c r="AJ517" i="1" s="1"/>
  <c r="AP517" i="1" s="1"/>
  <c r="AV517" i="1" s="1"/>
  <c r="BF517" i="1" s="1"/>
  <c r="BH517" i="1" s="1"/>
  <c r="BI472" i="1"/>
  <c r="AY472" i="1"/>
  <c r="AL360" i="1"/>
  <c r="AL337" i="1" s="1"/>
  <c r="AY384" i="1"/>
  <c r="AY360" i="1" s="1"/>
  <c r="AY337" i="1" s="1"/>
  <c r="AK953" i="1"/>
  <c r="R762" i="1"/>
  <c r="X762" i="1" s="1"/>
  <c r="AD762" i="1" s="1"/>
  <c r="AH762" i="1" s="1"/>
  <c r="AN762" i="1" s="1"/>
  <c r="AT762" i="1" s="1"/>
  <c r="AZ762" i="1" s="1"/>
  <c r="BB762" i="1" s="1"/>
  <c r="AA17" i="1"/>
  <c r="AK793" i="1"/>
  <c r="AK792" i="1" s="1"/>
  <c r="AA631" i="1"/>
  <c r="J45" i="1"/>
  <c r="J44" i="1" s="1"/>
  <c r="BG1076" i="1"/>
  <c r="BG1065" i="1" s="1"/>
  <c r="BD527" i="1"/>
  <c r="BA324" i="1"/>
  <c r="BA311" i="1" s="1"/>
  <c r="BA310" i="1" s="1"/>
  <c r="BA1076" i="1"/>
  <c r="BA1065" i="1" s="1"/>
  <c r="P1444" i="1"/>
  <c r="P1424" i="1" s="1"/>
  <c r="AB1222" i="1"/>
  <c r="AB1221" i="1" s="1"/>
  <c r="W793" i="1"/>
  <c r="W792" i="1" s="1"/>
  <c r="K1107" i="1"/>
  <c r="K1076" i="1" s="1"/>
  <c r="AQ793" i="1"/>
  <c r="AQ792" i="1" s="1"/>
  <c r="I311" i="1"/>
  <c r="I310" i="1" s="1"/>
  <c r="J17" i="1"/>
  <c r="U493" i="1"/>
  <c r="BG209" i="1"/>
  <c r="BG200" i="1" s="1"/>
  <c r="BG1221" i="1"/>
  <c r="BG793" i="1"/>
  <c r="BG792" i="1" s="1"/>
  <c r="BG17" i="1"/>
  <c r="BI1143" i="1"/>
  <c r="M486" i="1"/>
  <c r="S486" i="1" s="1"/>
  <c r="Y486" i="1" s="1"/>
  <c r="AE486" i="1" s="1"/>
  <c r="AI486" i="1" s="1"/>
  <c r="AO486" i="1" s="1"/>
  <c r="AU486" i="1" s="1"/>
  <c r="BC486" i="1" s="1"/>
  <c r="BE486" i="1" s="1"/>
  <c r="BG360" i="1"/>
  <c r="BG337" i="1" s="1"/>
  <c r="N1643" i="1"/>
  <c r="T1643" i="1" s="1"/>
  <c r="Z1643" i="1" s="1"/>
  <c r="AF1643" i="1" s="1"/>
  <c r="AJ1643" i="1" s="1"/>
  <c r="AP1643" i="1" s="1"/>
  <c r="AV1643" i="1" s="1"/>
  <c r="BF1643" i="1" s="1"/>
  <c r="BH1643" i="1" s="1"/>
  <c r="N1044" i="1"/>
  <c r="T1044" i="1" s="1"/>
  <c r="Z1044" i="1" s="1"/>
  <c r="AF1044" i="1" s="1"/>
  <c r="AJ1044" i="1" s="1"/>
  <c r="AP1044" i="1" s="1"/>
  <c r="AV1044" i="1" s="1"/>
  <c r="BF1044" i="1" s="1"/>
  <c r="BH1044" i="1" s="1"/>
  <c r="BI16" i="1"/>
  <c r="BD17" i="1"/>
  <c r="BI209" i="1"/>
  <c r="BI200" i="1" s="1"/>
  <c r="M735" i="1"/>
  <c r="S735" i="1" s="1"/>
  <c r="Y735" i="1" s="1"/>
  <c r="AE735" i="1" s="1"/>
  <c r="AI735" i="1" s="1"/>
  <c r="AO735" i="1" s="1"/>
  <c r="AU735" i="1" s="1"/>
  <c r="BC735" i="1" s="1"/>
  <c r="BE735" i="1" s="1"/>
  <c r="L51" i="1"/>
  <c r="R51" i="1" s="1"/>
  <c r="X51" i="1" s="1"/>
  <c r="AD51" i="1" s="1"/>
  <c r="AH51" i="1" s="1"/>
  <c r="AN51" i="1" s="1"/>
  <c r="AT51" i="1" s="1"/>
  <c r="AZ51" i="1" s="1"/>
  <c r="BB51" i="1" s="1"/>
  <c r="BD1143" i="1"/>
  <c r="I925" i="1"/>
  <c r="F1464" i="1"/>
  <c r="L1464" i="1" s="1"/>
  <c r="R1464" i="1" s="1"/>
  <c r="X1464" i="1" s="1"/>
  <c r="AD1464" i="1" s="1"/>
  <c r="AH1464" i="1" s="1"/>
  <c r="AN1464" i="1" s="1"/>
  <c r="AT1464" i="1" s="1"/>
  <c r="AZ1464" i="1" s="1"/>
  <c r="BB1464" i="1" s="1"/>
  <c r="G384" i="1"/>
  <c r="M384" i="1" s="1"/>
  <c r="S384" i="1" s="1"/>
  <c r="Y384" i="1" s="1"/>
  <c r="L258" i="1"/>
  <c r="R258" i="1" s="1"/>
  <c r="X258" i="1" s="1"/>
  <c r="AD258" i="1" s="1"/>
  <c r="AH258" i="1" s="1"/>
  <c r="AN258" i="1" s="1"/>
  <c r="AT258" i="1" s="1"/>
  <c r="AZ258" i="1" s="1"/>
  <c r="BB258" i="1" s="1"/>
  <c r="H254" i="1"/>
  <c r="F718" i="1"/>
  <c r="L718" i="1" s="1"/>
  <c r="R718" i="1" s="1"/>
  <c r="X718" i="1" s="1"/>
  <c r="I689" i="1"/>
  <c r="N794" i="1"/>
  <c r="T794" i="1" s="1"/>
  <c r="Z794" i="1" s="1"/>
  <c r="AF794" i="1" s="1"/>
  <c r="AJ794" i="1" s="1"/>
  <c r="AP794" i="1" s="1"/>
  <c r="AV794" i="1" s="1"/>
  <c r="BF794" i="1" s="1"/>
  <c r="BH794" i="1" s="1"/>
  <c r="N795" i="1"/>
  <c r="T795" i="1" s="1"/>
  <c r="Z795" i="1" s="1"/>
  <c r="AF795" i="1" s="1"/>
  <c r="AJ795" i="1" s="1"/>
  <c r="AP795" i="1" s="1"/>
  <c r="AV795" i="1" s="1"/>
  <c r="BF795" i="1" s="1"/>
  <c r="BH795" i="1" s="1"/>
  <c r="H1077" i="1"/>
  <c r="N1077" i="1" s="1"/>
  <c r="T1077" i="1" s="1"/>
  <c r="Z1077" i="1" s="1"/>
  <c r="H472" i="1"/>
  <c r="N472" i="1" s="1"/>
  <c r="K718" i="1"/>
  <c r="I1222" i="1"/>
  <c r="K835" i="1"/>
  <c r="L795" i="1"/>
  <c r="R795" i="1" s="1"/>
  <c r="X795" i="1" s="1"/>
  <c r="AD795" i="1" s="1"/>
  <c r="AH795" i="1" s="1"/>
  <c r="AN795" i="1" s="1"/>
  <c r="AT795" i="1" s="1"/>
  <c r="AZ795" i="1" s="1"/>
  <c r="BB795" i="1" s="1"/>
  <c r="K17" i="1"/>
  <c r="M649" i="1"/>
  <c r="S649" i="1" s="1"/>
  <c r="Y649" i="1" s="1"/>
  <c r="AE649" i="1" s="1"/>
  <c r="AI649" i="1" s="1"/>
  <c r="AO649" i="1" s="1"/>
  <c r="AU649" i="1" s="1"/>
  <c r="BC649" i="1" s="1"/>
  <c r="BE649" i="1" s="1"/>
  <c r="BA209" i="1"/>
  <c r="BA200" i="1" s="1"/>
  <c r="L1113" i="1"/>
  <c r="R1113" i="1" s="1"/>
  <c r="X1113" i="1" s="1"/>
  <c r="AD1113" i="1" s="1"/>
  <c r="AH1113" i="1" s="1"/>
  <c r="AN1113" i="1" s="1"/>
  <c r="AT1113" i="1" s="1"/>
  <c r="AZ1113" i="1" s="1"/>
  <c r="BB1113" i="1" s="1"/>
  <c r="N1029" i="1"/>
  <c r="K45" i="1"/>
  <c r="K44" i="1" s="1"/>
  <c r="J835" i="1"/>
  <c r="M657" i="1"/>
  <c r="S657" i="1" s="1"/>
  <c r="Y657" i="1" s="1"/>
  <c r="AE657" i="1" s="1"/>
  <c r="AI657" i="1" s="1"/>
  <c r="AO657" i="1" s="1"/>
  <c r="AU657" i="1" s="1"/>
  <c r="BC657" i="1" s="1"/>
  <c r="BE657" i="1" s="1"/>
  <c r="N929" i="1"/>
  <c r="T929" i="1" s="1"/>
  <c r="Z929" i="1" s="1"/>
  <c r="AF929" i="1" s="1"/>
  <c r="AJ929" i="1" s="1"/>
  <c r="AP929" i="1" s="1"/>
  <c r="AV929" i="1" s="1"/>
  <c r="BF929" i="1" s="1"/>
  <c r="BH929" i="1" s="1"/>
  <c r="H925" i="1"/>
  <c r="N925" i="1" s="1"/>
  <c r="L136" i="1"/>
  <c r="R136" i="1" s="1"/>
  <c r="X136" i="1" s="1"/>
  <c r="AD136" i="1" s="1"/>
  <c r="AH136" i="1" s="1"/>
  <c r="AN136" i="1" s="1"/>
  <c r="AT136" i="1" s="1"/>
  <c r="AZ136" i="1" s="1"/>
  <c r="BB136" i="1" s="1"/>
  <c r="F96" i="1"/>
  <c r="F95" i="1" s="1"/>
  <c r="M787" i="1"/>
  <c r="S787" i="1" s="1"/>
  <c r="Y787" i="1" s="1"/>
  <c r="AE787" i="1" s="1"/>
  <c r="AI787" i="1" s="1"/>
  <c r="AO787" i="1" s="1"/>
  <c r="AU787" i="1" s="1"/>
  <c r="BC787" i="1" s="1"/>
  <c r="BE787" i="1" s="1"/>
  <c r="G786" i="1"/>
  <c r="M786" i="1" s="1"/>
  <c r="S786" i="1" s="1"/>
  <c r="Y786" i="1" s="1"/>
  <c r="AE786" i="1" s="1"/>
  <c r="AI786" i="1" s="1"/>
  <c r="AO786" i="1" s="1"/>
  <c r="AU786" i="1" s="1"/>
  <c r="BC786" i="1" s="1"/>
  <c r="BE786" i="1" s="1"/>
  <c r="I1510" i="1"/>
  <c r="H1444" i="1"/>
  <c r="N1444" i="1" s="1"/>
  <c r="T1444" i="1" s="1"/>
  <c r="AA1424" i="1"/>
  <c r="AA1383" i="1" s="1"/>
  <c r="K1409" i="1"/>
  <c r="K1399" i="1" s="1"/>
  <c r="G1107" i="1"/>
  <c r="M1107" i="1" s="1"/>
  <c r="S1107" i="1" s="1"/>
  <c r="Y1107" i="1" s="1"/>
  <c r="G1007" i="1"/>
  <c r="M1007" i="1" s="1"/>
  <c r="O890" i="1"/>
  <c r="R890" i="1" s="1"/>
  <c r="X890" i="1" s="1"/>
  <c r="AD890" i="1" s="1"/>
  <c r="AH890" i="1" s="1"/>
  <c r="AN890" i="1" s="1"/>
  <c r="AT890" i="1" s="1"/>
  <c r="AZ890" i="1" s="1"/>
  <c r="BB890" i="1" s="1"/>
  <c r="V858" i="1"/>
  <c r="V857" i="1" s="1"/>
  <c r="K150" i="1"/>
  <c r="K149" i="1" s="1"/>
  <c r="K94" i="1" s="1"/>
  <c r="AR1399" i="1"/>
  <c r="M503" i="1"/>
  <c r="S503" i="1" s="1"/>
  <c r="Y503" i="1" s="1"/>
  <c r="AE503" i="1" s="1"/>
  <c r="AI503" i="1" s="1"/>
  <c r="AO503" i="1" s="1"/>
  <c r="AU503" i="1" s="1"/>
  <c r="BC503" i="1" s="1"/>
  <c r="BE503" i="1" s="1"/>
  <c r="J493" i="1"/>
  <c r="M1163" i="1"/>
  <c r="S1163" i="1" s="1"/>
  <c r="Y1163" i="1" s="1"/>
  <c r="AE1163" i="1" s="1"/>
  <c r="AI1163" i="1" s="1"/>
  <c r="AO1163" i="1" s="1"/>
  <c r="AU1163" i="1" s="1"/>
  <c r="BC1163" i="1" s="1"/>
  <c r="BE1163" i="1" s="1"/>
  <c r="J816" i="1"/>
  <c r="M816" i="1" s="1"/>
  <c r="S816" i="1" s="1"/>
  <c r="Y816" i="1" s="1"/>
  <c r="AE816" i="1" s="1"/>
  <c r="AI816" i="1" s="1"/>
  <c r="AO816" i="1" s="1"/>
  <c r="AU816" i="1" s="1"/>
  <c r="BC816" i="1" s="1"/>
  <c r="BE816" i="1" s="1"/>
  <c r="M817" i="1"/>
  <c r="S817" i="1" s="1"/>
  <c r="Y817" i="1" s="1"/>
  <c r="AE817" i="1" s="1"/>
  <c r="AI817" i="1" s="1"/>
  <c r="AO817" i="1" s="1"/>
  <c r="AU817" i="1" s="1"/>
  <c r="BC817" i="1" s="1"/>
  <c r="BE817" i="1" s="1"/>
  <c r="I631" i="1"/>
  <c r="L642" i="1"/>
  <c r="R642" i="1" s="1"/>
  <c r="X642" i="1" s="1"/>
  <c r="AD642" i="1" s="1"/>
  <c r="AH642" i="1" s="1"/>
  <c r="AN642" i="1" s="1"/>
  <c r="AT642" i="1" s="1"/>
  <c r="AZ642" i="1" s="1"/>
  <c r="BB642" i="1" s="1"/>
  <c r="M813" i="1"/>
  <c r="S813" i="1" s="1"/>
  <c r="Y813" i="1" s="1"/>
  <c r="AE813" i="1" s="1"/>
  <c r="AI813" i="1" s="1"/>
  <c r="AO813" i="1" s="1"/>
  <c r="AU813" i="1" s="1"/>
  <c r="BC813" i="1" s="1"/>
  <c r="BE813" i="1" s="1"/>
  <c r="G808" i="1"/>
  <c r="M808" i="1" s="1"/>
  <c r="S808" i="1" s="1"/>
  <c r="Y808" i="1" s="1"/>
  <c r="AE808" i="1" s="1"/>
  <c r="AI808" i="1" s="1"/>
  <c r="AO808" i="1" s="1"/>
  <c r="AU808" i="1" s="1"/>
  <c r="BC808" i="1" s="1"/>
  <c r="BE808" i="1" s="1"/>
  <c r="F276" i="1"/>
  <c r="M183" i="1"/>
  <c r="S183" i="1" s="1"/>
  <c r="Y183" i="1" s="1"/>
  <c r="AE183" i="1" s="1"/>
  <c r="AI183" i="1" s="1"/>
  <c r="AO183" i="1" s="1"/>
  <c r="AU183" i="1" s="1"/>
  <c r="BC183" i="1" s="1"/>
  <c r="BE183" i="1" s="1"/>
  <c r="AX1143" i="1"/>
  <c r="AP877" i="1"/>
  <c r="AV877" i="1" s="1"/>
  <c r="BF877" i="1" s="1"/>
  <c r="BH877" i="1" s="1"/>
  <c r="T1369" i="1"/>
  <c r="Z1369" i="1" s="1"/>
  <c r="AF1369" i="1" s="1"/>
  <c r="AJ1369" i="1" s="1"/>
  <c r="AP1369" i="1" s="1"/>
  <c r="AV1369" i="1" s="1"/>
  <c r="BF1369" i="1" s="1"/>
  <c r="BH1369" i="1" s="1"/>
  <c r="Q1350" i="1"/>
  <c r="Q1313" i="1" s="1"/>
  <c r="N862" i="1"/>
  <c r="T862" i="1" s="1"/>
  <c r="Z862" i="1" s="1"/>
  <c r="AF862" i="1" s="1"/>
  <c r="AJ862" i="1" s="1"/>
  <c r="AP862" i="1" s="1"/>
  <c r="AV862" i="1" s="1"/>
  <c r="BF862" i="1" s="1"/>
  <c r="BH862" i="1" s="1"/>
  <c r="N632" i="1"/>
  <c r="T632" i="1" s="1"/>
  <c r="Z632" i="1" s="1"/>
  <c r="AF632" i="1" s="1"/>
  <c r="AJ632" i="1" s="1"/>
  <c r="AP632" i="1" s="1"/>
  <c r="AV632" i="1" s="1"/>
  <c r="BF632" i="1" s="1"/>
  <c r="BH632" i="1" s="1"/>
  <c r="H631" i="1"/>
  <c r="N631" i="1" s="1"/>
  <c r="N757" i="1"/>
  <c r="T757" i="1" s="1"/>
  <c r="Z757" i="1" s="1"/>
  <c r="AF757" i="1" s="1"/>
  <c r="AJ757" i="1" s="1"/>
  <c r="AP757" i="1" s="1"/>
  <c r="AV757" i="1" s="1"/>
  <c r="BF757" i="1" s="1"/>
  <c r="BH757" i="1" s="1"/>
  <c r="H756" i="1"/>
  <c r="M528" i="1"/>
  <c r="S528" i="1" s="1"/>
  <c r="Y528" i="1" s="1"/>
  <c r="AE528" i="1" s="1"/>
  <c r="AI528" i="1" s="1"/>
  <c r="AO528" i="1" s="1"/>
  <c r="AU528" i="1" s="1"/>
  <c r="BC528" i="1" s="1"/>
  <c r="BE528" i="1" s="1"/>
  <c r="G527" i="1"/>
  <c r="I1044" i="1"/>
  <c r="I1043" i="1" s="1"/>
  <c r="L533" i="1"/>
  <c r="R533" i="1" s="1"/>
  <c r="X533" i="1" s="1"/>
  <c r="AD533" i="1" s="1"/>
  <c r="AH533" i="1" s="1"/>
  <c r="AN533" i="1" s="1"/>
  <c r="AT533" i="1" s="1"/>
  <c r="AZ533" i="1" s="1"/>
  <c r="BB533" i="1" s="1"/>
  <c r="F527" i="1"/>
  <c r="W209" i="1"/>
  <c r="W200" i="1" s="1"/>
  <c r="AG1043" i="1"/>
  <c r="AG1042" i="1" s="1"/>
  <c r="J324" i="1"/>
  <c r="M325" i="1"/>
  <c r="S325" i="1" s="1"/>
  <c r="Y325" i="1" s="1"/>
  <c r="AE325" i="1" s="1"/>
  <c r="AI325" i="1" s="1"/>
  <c r="AO325" i="1" s="1"/>
  <c r="AU325" i="1" s="1"/>
  <c r="BC325" i="1" s="1"/>
  <c r="BE325" i="1" s="1"/>
  <c r="AC150" i="1"/>
  <c r="AC149" i="1" s="1"/>
  <c r="AC94" i="1" s="1"/>
  <c r="AM16" i="1"/>
  <c r="N214" i="1"/>
  <c r="T214" i="1" s="1"/>
  <c r="Z214" i="1" s="1"/>
  <c r="AF214" i="1" s="1"/>
  <c r="AJ214" i="1" s="1"/>
  <c r="AP214" i="1" s="1"/>
  <c r="AV214" i="1" s="1"/>
  <c r="BF214" i="1" s="1"/>
  <c r="BH214" i="1" s="1"/>
  <c r="AE478" i="1"/>
  <c r="AI478" i="1" s="1"/>
  <c r="AO478" i="1" s="1"/>
  <c r="AU478" i="1" s="1"/>
  <c r="BC478" i="1" s="1"/>
  <c r="BE478" i="1" s="1"/>
  <c r="AS1222" i="1"/>
  <c r="AS1221" i="1" s="1"/>
  <c r="AS1143" i="1"/>
  <c r="W1143" i="1"/>
  <c r="V1076" i="1"/>
  <c r="V1065" i="1" s="1"/>
  <c r="L1030" i="1"/>
  <c r="R1030" i="1" s="1"/>
  <c r="X1030" i="1" s="1"/>
  <c r="AD1030" i="1" s="1"/>
  <c r="AH1030" i="1" s="1"/>
  <c r="AN1030" i="1" s="1"/>
  <c r="AT1030" i="1" s="1"/>
  <c r="AZ1030" i="1" s="1"/>
  <c r="BB1030" i="1" s="1"/>
  <c r="F1029" i="1"/>
  <c r="AA1043" i="1"/>
  <c r="AA1042" i="1" s="1"/>
  <c r="AD915" i="1"/>
  <c r="AH915" i="1" s="1"/>
  <c r="AN915" i="1" s="1"/>
  <c r="AT915" i="1" s="1"/>
  <c r="AZ915" i="1" s="1"/>
  <c r="BB915" i="1" s="1"/>
  <c r="AK835" i="1"/>
  <c r="M757" i="1"/>
  <c r="S757" i="1" s="1"/>
  <c r="Y757" i="1" s="1"/>
  <c r="AE757" i="1" s="1"/>
  <c r="AI757" i="1" s="1"/>
  <c r="AO757" i="1" s="1"/>
  <c r="AU757" i="1" s="1"/>
  <c r="BC757" i="1" s="1"/>
  <c r="BE757" i="1" s="1"/>
  <c r="G756" i="1"/>
  <c r="M680" i="1"/>
  <c r="S680" i="1" s="1"/>
  <c r="Y680" i="1" s="1"/>
  <c r="AE680" i="1" s="1"/>
  <c r="AI680" i="1" s="1"/>
  <c r="AO680" i="1" s="1"/>
  <c r="AU680" i="1" s="1"/>
  <c r="BC680" i="1" s="1"/>
  <c r="BE680" i="1" s="1"/>
  <c r="M1340" i="1"/>
  <c r="S1340" i="1" s="1"/>
  <c r="Y1340" i="1" s="1"/>
  <c r="AE1340" i="1" s="1"/>
  <c r="AI1340" i="1" s="1"/>
  <c r="AO1340" i="1" s="1"/>
  <c r="AU1340" i="1" s="1"/>
  <c r="BC1340" i="1" s="1"/>
  <c r="BE1340" i="1" s="1"/>
  <c r="G1339" i="1"/>
  <c r="M1339" i="1" s="1"/>
  <c r="S1339" i="1" s="1"/>
  <c r="Y1339" i="1" s="1"/>
  <c r="AE1339" i="1" s="1"/>
  <c r="AI1339" i="1" s="1"/>
  <c r="AO1339" i="1" s="1"/>
  <c r="AU1339" i="1" s="1"/>
  <c r="BC1339" i="1" s="1"/>
  <c r="BE1339" i="1" s="1"/>
  <c r="V1143" i="1"/>
  <c r="AD1140" i="1"/>
  <c r="AH1140" i="1" s="1"/>
  <c r="AN1140" i="1" s="1"/>
  <c r="AT1140" i="1" s="1"/>
  <c r="AZ1140" i="1" s="1"/>
  <c r="AA1139" i="1"/>
  <c r="AD1139" i="1" s="1"/>
  <c r="AH1139" i="1" s="1"/>
  <c r="AN1139" i="1" s="1"/>
  <c r="AT1139" i="1" s="1"/>
  <c r="AZ1139" i="1" s="1"/>
  <c r="N726" i="1"/>
  <c r="T726" i="1" s="1"/>
  <c r="Z726" i="1" s="1"/>
  <c r="AF726" i="1" s="1"/>
  <c r="AJ726" i="1" s="1"/>
  <c r="AP726" i="1" s="1"/>
  <c r="AV726" i="1" s="1"/>
  <c r="BF726" i="1" s="1"/>
  <c r="BH726" i="1" s="1"/>
  <c r="AW360" i="1"/>
  <c r="AW337" i="1" s="1"/>
  <c r="W311" i="1"/>
  <c r="W310" i="1" s="1"/>
  <c r="L1008" i="1"/>
  <c r="R1008" i="1" s="1"/>
  <c r="X1008" i="1" s="1"/>
  <c r="AD1008" i="1" s="1"/>
  <c r="AH1008" i="1" s="1"/>
  <c r="AN1008" i="1" s="1"/>
  <c r="AT1008" i="1" s="1"/>
  <c r="AZ1008" i="1" s="1"/>
  <c r="BB1008" i="1" s="1"/>
  <c r="F1007" i="1"/>
  <c r="M540" i="1"/>
  <c r="S540" i="1" s="1"/>
  <c r="Y540" i="1" s="1"/>
  <c r="AE540" i="1" s="1"/>
  <c r="AI540" i="1" s="1"/>
  <c r="AO540" i="1" s="1"/>
  <c r="AU540" i="1" s="1"/>
  <c r="BC540" i="1" s="1"/>
  <c r="BE540" i="1" s="1"/>
  <c r="G539" i="1"/>
  <c r="M539" i="1" s="1"/>
  <c r="S539" i="1" s="1"/>
  <c r="Y539" i="1" s="1"/>
  <c r="AR360" i="1"/>
  <c r="AR337" i="1" s="1"/>
  <c r="M35" i="1"/>
  <c r="S35" i="1" s="1"/>
  <c r="Y35" i="1" s="1"/>
  <c r="AE35" i="1" s="1"/>
  <c r="AI35" i="1" s="1"/>
  <c r="AO35" i="1" s="1"/>
  <c r="AU35" i="1" s="1"/>
  <c r="BC35" i="1" s="1"/>
  <c r="BE35" i="1" s="1"/>
  <c r="G34" i="1"/>
  <c r="M34" i="1" s="1"/>
  <c r="S34" i="1" s="1"/>
  <c r="Y34" i="1" s="1"/>
  <c r="AE34" i="1" s="1"/>
  <c r="AI34" i="1" s="1"/>
  <c r="AO34" i="1" s="1"/>
  <c r="AU34" i="1" s="1"/>
  <c r="BC34" i="1" s="1"/>
  <c r="BE34" i="1" s="1"/>
  <c r="M632" i="1"/>
  <c r="S632" i="1" s="1"/>
  <c r="Y632" i="1" s="1"/>
  <c r="AE632" i="1" s="1"/>
  <c r="AI632" i="1" s="1"/>
  <c r="AO632" i="1" s="1"/>
  <c r="AU632" i="1" s="1"/>
  <c r="BC632" i="1" s="1"/>
  <c r="BE632" i="1" s="1"/>
  <c r="G631" i="1"/>
  <c r="L775" i="1"/>
  <c r="R775" i="1" s="1"/>
  <c r="X775" i="1" s="1"/>
  <c r="AD775" i="1" s="1"/>
  <c r="AH775" i="1" s="1"/>
  <c r="AN775" i="1" s="1"/>
  <c r="AT775" i="1" s="1"/>
  <c r="AZ775" i="1" s="1"/>
  <c r="BB775" i="1" s="1"/>
  <c r="F774" i="1"/>
  <c r="G472" i="1"/>
  <c r="M1035" i="1"/>
  <c r="S1035" i="1" s="1"/>
  <c r="Y1035" i="1" s="1"/>
  <c r="AE1035" i="1" s="1"/>
  <c r="AI1035" i="1" s="1"/>
  <c r="AO1035" i="1" s="1"/>
  <c r="AU1035" i="1" s="1"/>
  <c r="BC1035" i="1" s="1"/>
  <c r="BE1035" i="1" s="1"/>
  <c r="Q793" i="1"/>
  <c r="Q792" i="1" s="1"/>
  <c r="Q631" i="1"/>
  <c r="AN528" i="1"/>
  <c r="AT528" i="1" s="1"/>
  <c r="AZ528" i="1" s="1"/>
  <c r="BB528" i="1" s="1"/>
  <c r="BC366" i="1"/>
  <c r="BE366" i="1" s="1"/>
  <c r="V150" i="1"/>
  <c r="V149" i="1" s="1"/>
  <c r="V94" i="1" s="1"/>
  <c r="N146" i="1"/>
  <c r="T146" i="1" s="1"/>
  <c r="Z146" i="1" s="1"/>
  <c r="AF146" i="1" s="1"/>
  <c r="AJ146" i="1" s="1"/>
  <c r="AP146" i="1" s="1"/>
  <c r="AV146" i="1" s="1"/>
  <c r="BF146" i="1" s="1"/>
  <c r="BH146" i="1" s="1"/>
  <c r="H145" i="1"/>
  <c r="N145" i="1" s="1"/>
  <c r="T145" i="1" s="1"/>
  <c r="Z145" i="1" s="1"/>
  <c r="AF145" i="1" s="1"/>
  <c r="AJ145" i="1" s="1"/>
  <c r="AP145" i="1" s="1"/>
  <c r="AV145" i="1" s="1"/>
  <c r="BF145" i="1" s="1"/>
  <c r="BH145" i="1" s="1"/>
  <c r="M775" i="1"/>
  <c r="S775" i="1" s="1"/>
  <c r="Y775" i="1" s="1"/>
  <c r="AE775" i="1" s="1"/>
  <c r="AI775" i="1" s="1"/>
  <c r="AO775" i="1" s="1"/>
  <c r="AU775" i="1" s="1"/>
  <c r="BC775" i="1" s="1"/>
  <c r="BE775" i="1" s="1"/>
  <c r="G774" i="1"/>
  <c r="M533" i="1"/>
  <c r="S533" i="1" s="1"/>
  <c r="Y533" i="1" s="1"/>
  <c r="AE533" i="1" s="1"/>
  <c r="AI533" i="1" s="1"/>
  <c r="AO533" i="1" s="1"/>
  <c r="AU533" i="1" s="1"/>
  <c r="BC533" i="1" s="1"/>
  <c r="BE533" i="1" s="1"/>
  <c r="AL150" i="1"/>
  <c r="AL149" i="1" s="1"/>
  <c r="AL94" i="1" s="1"/>
  <c r="G493" i="1"/>
  <c r="R305" i="1"/>
  <c r="X305" i="1" s="1"/>
  <c r="AD305" i="1" s="1"/>
  <c r="AH305" i="1" s="1"/>
  <c r="AN305" i="1" s="1"/>
  <c r="AT305" i="1" s="1"/>
  <c r="AZ305" i="1" s="1"/>
  <c r="BB305" i="1" s="1"/>
  <c r="Q572" i="1"/>
  <c r="Q571" i="1" s="1"/>
  <c r="AC209" i="1"/>
  <c r="AC200" i="1" s="1"/>
  <c r="AQ360" i="1"/>
  <c r="AQ337" i="1" s="1"/>
  <c r="BI1637" i="1"/>
  <c r="L1351" i="1"/>
  <c r="R1351" i="1" s="1"/>
  <c r="X1351" i="1" s="1"/>
  <c r="AD1351" i="1" s="1"/>
  <c r="AH1351" i="1" s="1"/>
  <c r="AN1351" i="1" s="1"/>
  <c r="AT1351" i="1" s="1"/>
  <c r="AZ1351" i="1" s="1"/>
  <c r="BB1351" i="1" s="1"/>
  <c r="F1350" i="1"/>
  <c r="U1143" i="1"/>
  <c r="AE1140" i="1"/>
  <c r="AI1140" i="1" s="1"/>
  <c r="AO1140" i="1" s="1"/>
  <c r="AU1140" i="1" s="1"/>
  <c r="BC1140" i="1" s="1"/>
  <c r="AB1139" i="1"/>
  <c r="AE1139" i="1" s="1"/>
  <c r="AI1139" i="1" s="1"/>
  <c r="AO1139" i="1" s="1"/>
  <c r="AU1139" i="1" s="1"/>
  <c r="BC1139" i="1" s="1"/>
  <c r="AQ1221" i="1"/>
  <c r="N1067" i="1"/>
  <c r="T1067" i="1" s="1"/>
  <c r="Z1067" i="1" s="1"/>
  <c r="AF1067" i="1" s="1"/>
  <c r="AJ1067" i="1" s="1"/>
  <c r="AP1067" i="1" s="1"/>
  <c r="AV1067" i="1" s="1"/>
  <c r="BF1067" i="1" s="1"/>
  <c r="BH1067" i="1" s="1"/>
  <c r="H1066" i="1"/>
  <c r="N1066" i="1" s="1"/>
  <c r="T1066" i="1" s="1"/>
  <c r="Z1066" i="1" s="1"/>
  <c r="AF1066" i="1" s="1"/>
  <c r="AJ1066" i="1" s="1"/>
  <c r="AP1066" i="1" s="1"/>
  <c r="AV1066" i="1" s="1"/>
  <c r="BF1066" i="1" s="1"/>
  <c r="BH1066" i="1" s="1"/>
  <c r="K1043" i="1"/>
  <c r="J1350" i="1"/>
  <c r="L1045" i="1"/>
  <c r="R1045" i="1" s="1"/>
  <c r="X1045" i="1" s="1"/>
  <c r="AD1045" i="1" s="1"/>
  <c r="AH1045" i="1" s="1"/>
  <c r="AN1045" i="1" s="1"/>
  <c r="AT1045" i="1" s="1"/>
  <c r="AZ1045" i="1" s="1"/>
  <c r="BB1045" i="1" s="1"/>
  <c r="F1044" i="1"/>
  <c r="V924" i="1"/>
  <c r="AC835" i="1"/>
  <c r="AK1144" i="1"/>
  <c r="L1060" i="1"/>
  <c r="R1060" i="1" s="1"/>
  <c r="X1060" i="1" s="1"/>
  <c r="AD1060" i="1" s="1"/>
  <c r="AH1060" i="1" s="1"/>
  <c r="AN1060" i="1" s="1"/>
  <c r="AT1060" i="1" s="1"/>
  <c r="AZ1060" i="1" s="1"/>
  <c r="BB1060" i="1" s="1"/>
  <c r="F1059" i="1"/>
  <c r="L1059" i="1" s="1"/>
  <c r="R1059" i="1" s="1"/>
  <c r="X1059" i="1" s="1"/>
  <c r="AD1059" i="1" s="1"/>
  <c r="AH1059" i="1" s="1"/>
  <c r="AN1059" i="1" s="1"/>
  <c r="AT1059" i="1" s="1"/>
  <c r="AZ1059" i="1" s="1"/>
  <c r="BB1059" i="1" s="1"/>
  <c r="L735" i="1"/>
  <c r="R735" i="1" s="1"/>
  <c r="X735" i="1" s="1"/>
  <c r="AD735" i="1" s="1"/>
  <c r="AH735" i="1" s="1"/>
  <c r="AN735" i="1" s="1"/>
  <c r="AT735" i="1" s="1"/>
  <c r="AZ735" i="1" s="1"/>
  <c r="BB735" i="1" s="1"/>
  <c r="AR656" i="1"/>
  <c r="P311" i="1"/>
  <c r="P310" i="1" s="1"/>
  <c r="N787" i="1"/>
  <c r="T787" i="1" s="1"/>
  <c r="Z787" i="1" s="1"/>
  <c r="AF787" i="1" s="1"/>
  <c r="AJ787" i="1" s="1"/>
  <c r="AP787" i="1" s="1"/>
  <c r="AV787" i="1" s="1"/>
  <c r="BF787" i="1" s="1"/>
  <c r="BH787" i="1" s="1"/>
  <c r="H786" i="1"/>
  <c r="N786" i="1" s="1"/>
  <c r="T786" i="1" s="1"/>
  <c r="Z786" i="1" s="1"/>
  <c r="AF786" i="1" s="1"/>
  <c r="AJ786" i="1" s="1"/>
  <c r="AP786" i="1" s="1"/>
  <c r="AV786" i="1" s="1"/>
  <c r="BF786" i="1" s="1"/>
  <c r="BH786" i="1" s="1"/>
  <c r="N657" i="1"/>
  <c r="T657" i="1" s="1"/>
  <c r="Z657" i="1" s="1"/>
  <c r="AF657" i="1" s="1"/>
  <c r="AJ657" i="1" s="1"/>
  <c r="AP657" i="1" s="1"/>
  <c r="AV657" i="1" s="1"/>
  <c r="BF657" i="1" s="1"/>
  <c r="BH657" i="1" s="1"/>
  <c r="H656" i="1"/>
  <c r="N1059" i="1"/>
  <c r="T1059" i="1" s="1"/>
  <c r="Z1059" i="1" s="1"/>
  <c r="AF1059" i="1" s="1"/>
  <c r="AJ1059" i="1" s="1"/>
  <c r="AP1059" i="1" s="1"/>
  <c r="AV1059" i="1" s="1"/>
  <c r="BF1059" i="1" s="1"/>
  <c r="BH1059" i="1" s="1"/>
  <c r="F794" i="1"/>
  <c r="L794" i="1" s="1"/>
  <c r="R794" i="1" s="1"/>
  <c r="X794" i="1" s="1"/>
  <c r="AD794" i="1" s="1"/>
  <c r="AH794" i="1" s="1"/>
  <c r="AN794" i="1" s="1"/>
  <c r="AT794" i="1" s="1"/>
  <c r="AZ794" i="1" s="1"/>
  <c r="BB794" i="1" s="1"/>
  <c r="L787" i="1"/>
  <c r="R787" i="1" s="1"/>
  <c r="X787" i="1" s="1"/>
  <c r="AD787" i="1" s="1"/>
  <c r="AH787" i="1" s="1"/>
  <c r="AN787" i="1" s="1"/>
  <c r="AT787" i="1" s="1"/>
  <c r="AZ787" i="1" s="1"/>
  <c r="BB787" i="1" s="1"/>
  <c r="F786" i="1"/>
  <c r="L786" i="1" s="1"/>
  <c r="R786" i="1" s="1"/>
  <c r="X786" i="1" s="1"/>
  <c r="AD786" i="1" s="1"/>
  <c r="AH786" i="1" s="1"/>
  <c r="AN786" i="1" s="1"/>
  <c r="AT786" i="1" s="1"/>
  <c r="AZ786" i="1" s="1"/>
  <c r="BB786" i="1" s="1"/>
  <c r="N775" i="1"/>
  <c r="T775" i="1" s="1"/>
  <c r="Z775" i="1" s="1"/>
  <c r="AF775" i="1" s="1"/>
  <c r="AJ775" i="1" s="1"/>
  <c r="AP775" i="1" s="1"/>
  <c r="AV775" i="1" s="1"/>
  <c r="BF775" i="1" s="1"/>
  <c r="BH775" i="1" s="1"/>
  <c r="H774" i="1"/>
  <c r="H689" i="1"/>
  <c r="O150" i="1"/>
  <c r="O149" i="1" s="1"/>
  <c r="V209" i="1"/>
  <c r="V200" i="1" s="1"/>
  <c r="AA209" i="1"/>
  <c r="AA200" i="1" s="1"/>
  <c r="U1222" i="1"/>
  <c r="U1221" i="1" s="1"/>
  <c r="N1416" i="1"/>
  <c r="T1416" i="1" s="1"/>
  <c r="Z1416" i="1" s="1"/>
  <c r="AF1416" i="1" s="1"/>
  <c r="AJ1416" i="1" s="1"/>
  <c r="AP1416" i="1" s="1"/>
  <c r="AV1416" i="1" s="1"/>
  <c r="BF1416" i="1" s="1"/>
  <c r="BH1416" i="1" s="1"/>
  <c r="AY924" i="1"/>
  <c r="L907" i="1"/>
  <c r="R907" i="1" s="1"/>
  <c r="X907" i="1" s="1"/>
  <c r="AD907" i="1" s="1"/>
  <c r="AH907" i="1" s="1"/>
  <c r="AN907" i="1" s="1"/>
  <c r="AT907" i="1" s="1"/>
  <c r="AZ907" i="1" s="1"/>
  <c r="BB907" i="1" s="1"/>
  <c r="F906" i="1"/>
  <c r="L906" i="1" s="1"/>
  <c r="R906" i="1" s="1"/>
  <c r="X906" i="1" s="1"/>
  <c r="AD906" i="1" s="1"/>
  <c r="AH906" i="1" s="1"/>
  <c r="AN906" i="1" s="1"/>
  <c r="AT906" i="1" s="1"/>
  <c r="AZ906" i="1" s="1"/>
  <c r="BB906" i="1" s="1"/>
  <c r="L1340" i="1"/>
  <c r="R1340" i="1" s="1"/>
  <c r="X1340" i="1" s="1"/>
  <c r="AD1340" i="1" s="1"/>
  <c r="AH1340" i="1" s="1"/>
  <c r="AN1340" i="1" s="1"/>
  <c r="AT1340" i="1" s="1"/>
  <c r="AZ1340" i="1" s="1"/>
  <c r="BB1340" i="1" s="1"/>
  <c r="F1339" i="1"/>
  <c r="L1339" i="1" s="1"/>
  <c r="R1339" i="1" s="1"/>
  <c r="X1339" i="1" s="1"/>
  <c r="AD1339" i="1" s="1"/>
  <c r="AH1339" i="1" s="1"/>
  <c r="AN1339" i="1" s="1"/>
  <c r="AT1339" i="1" s="1"/>
  <c r="AZ1339" i="1" s="1"/>
  <c r="BB1339" i="1" s="1"/>
  <c r="N1340" i="1"/>
  <c r="T1340" i="1" s="1"/>
  <c r="Z1340" i="1" s="1"/>
  <c r="AF1340" i="1" s="1"/>
  <c r="AJ1340" i="1" s="1"/>
  <c r="AP1340" i="1" s="1"/>
  <c r="AV1340" i="1" s="1"/>
  <c r="BF1340" i="1" s="1"/>
  <c r="BH1340" i="1" s="1"/>
  <c r="H1339" i="1"/>
  <c r="N1339" i="1" s="1"/>
  <c r="T1339" i="1" s="1"/>
  <c r="Z1339" i="1" s="1"/>
  <c r="AF1339" i="1" s="1"/>
  <c r="AJ1339" i="1" s="1"/>
  <c r="AP1339" i="1" s="1"/>
  <c r="AV1339" i="1" s="1"/>
  <c r="BF1339" i="1" s="1"/>
  <c r="BH1339" i="1" s="1"/>
  <c r="P971" i="1"/>
  <c r="F858" i="1"/>
  <c r="AQ835" i="1"/>
  <c r="Q360" i="1"/>
  <c r="U1313" i="1"/>
  <c r="U1299" i="1" s="1"/>
  <c r="M795" i="1"/>
  <c r="S795" i="1" s="1"/>
  <c r="Y795" i="1" s="1"/>
  <c r="AE795" i="1" s="1"/>
  <c r="AI795" i="1" s="1"/>
  <c r="AO795" i="1" s="1"/>
  <c r="AU795" i="1" s="1"/>
  <c r="BC795" i="1" s="1"/>
  <c r="BE795" i="1" s="1"/>
  <c r="G794" i="1"/>
  <c r="AY793" i="1"/>
  <c r="AY792" i="1" s="1"/>
  <c r="AY631" i="1"/>
  <c r="L632" i="1"/>
  <c r="R632" i="1" s="1"/>
  <c r="X632" i="1" s="1"/>
  <c r="AD632" i="1" s="1"/>
  <c r="AH632" i="1" s="1"/>
  <c r="AN632" i="1" s="1"/>
  <c r="AT632" i="1" s="1"/>
  <c r="AZ632" i="1" s="1"/>
  <c r="BB632" i="1" s="1"/>
  <c r="F631" i="1"/>
  <c r="M450" i="1"/>
  <c r="S450" i="1" s="1"/>
  <c r="Y450" i="1" s="1"/>
  <c r="AE450" i="1" s="1"/>
  <c r="AI450" i="1" s="1"/>
  <c r="AO450" i="1" s="1"/>
  <c r="AU450" i="1" s="1"/>
  <c r="BC450" i="1" s="1"/>
  <c r="BE450" i="1" s="1"/>
  <c r="G449" i="1"/>
  <c r="L437" i="1"/>
  <c r="R437" i="1" s="1"/>
  <c r="X437" i="1" s="1"/>
  <c r="AD437" i="1" s="1"/>
  <c r="AH437" i="1" s="1"/>
  <c r="AN437" i="1" s="1"/>
  <c r="AT437" i="1" s="1"/>
  <c r="AZ437" i="1" s="1"/>
  <c r="BB437" i="1" s="1"/>
  <c r="AW150" i="1"/>
  <c r="AW149" i="1" s="1"/>
  <c r="AW94" i="1" s="1"/>
  <c r="K857" i="1"/>
  <c r="L1682" i="1"/>
  <c r="R1682" i="1" s="1"/>
  <c r="X1682" i="1" s="1"/>
  <c r="AD1682" i="1" s="1"/>
  <c r="AH1682" i="1" s="1"/>
  <c r="AN1682" i="1" s="1"/>
  <c r="AT1682" i="1" s="1"/>
  <c r="AZ1682" i="1" s="1"/>
  <c r="BB1682" i="1" s="1"/>
  <c r="F1681" i="1"/>
  <c r="AP1642" i="1"/>
  <c r="AV1642" i="1" s="1"/>
  <c r="BF1642" i="1" s="1"/>
  <c r="BH1642" i="1" s="1"/>
  <c r="M1638" i="1"/>
  <c r="S1638" i="1" s="1"/>
  <c r="Y1638" i="1" s="1"/>
  <c r="AE1638" i="1" s="1"/>
  <c r="AI1638" i="1" s="1"/>
  <c r="AO1638" i="1" s="1"/>
  <c r="AU1638" i="1" s="1"/>
  <c r="BC1638" i="1" s="1"/>
  <c r="BE1638" i="1" s="1"/>
  <c r="N1630" i="1"/>
  <c r="T1630" i="1" s="1"/>
  <c r="Z1630" i="1" s="1"/>
  <c r="AF1630" i="1" s="1"/>
  <c r="AJ1630" i="1" s="1"/>
  <c r="AP1630" i="1" s="1"/>
  <c r="AV1630" i="1" s="1"/>
  <c r="BF1630" i="1" s="1"/>
  <c r="BH1630" i="1" s="1"/>
  <c r="H1629" i="1"/>
  <c r="N1629" i="1" s="1"/>
  <c r="T1629" i="1" s="1"/>
  <c r="Z1629" i="1" s="1"/>
  <c r="AF1629" i="1" s="1"/>
  <c r="AJ1629" i="1" s="1"/>
  <c r="AP1629" i="1" s="1"/>
  <c r="AV1629" i="1" s="1"/>
  <c r="BF1629" i="1" s="1"/>
  <c r="BH1629" i="1" s="1"/>
  <c r="M1626" i="1"/>
  <c r="S1626" i="1" s="1"/>
  <c r="Y1626" i="1" s="1"/>
  <c r="AE1626" i="1" s="1"/>
  <c r="AI1626" i="1" s="1"/>
  <c r="AO1626" i="1" s="1"/>
  <c r="AU1626" i="1" s="1"/>
  <c r="BC1626" i="1" s="1"/>
  <c r="BE1626" i="1" s="1"/>
  <c r="G1625" i="1"/>
  <c r="L1614" i="1"/>
  <c r="R1614" i="1" s="1"/>
  <c r="X1614" i="1" s="1"/>
  <c r="AD1614" i="1" s="1"/>
  <c r="AH1614" i="1" s="1"/>
  <c r="AN1614" i="1" s="1"/>
  <c r="AT1614" i="1" s="1"/>
  <c r="AZ1614" i="1" s="1"/>
  <c r="BB1614" i="1" s="1"/>
  <c r="F1613" i="1"/>
  <c r="L1613" i="1" s="1"/>
  <c r="R1613" i="1" s="1"/>
  <c r="X1613" i="1" s="1"/>
  <c r="AD1613" i="1" s="1"/>
  <c r="AH1613" i="1" s="1"/>
  <c r="AN1613" i="1" s="1"/>
  <c r="AT1613" i="1" s="1"/>
  <c r="AZ1613" i="1" s="1"/>
  <c r="BB1613" i="1" s="1"/>
  <c r="M1614" i="1"/>
  <c r="S1614" i="1" s="1"/>
  <c r="Y1614" i="1" s="1"/>
  <c r="AE1614" i="1" s="1"/>
  <c r="AI1614" i="1" s="1"/>
  <c r="AO1614" i="1" s="1"/>
  <c r="AU1614" i="1" s="1"/>
  <c r="BC1614" i="1" s="1"/>
  <c r="BE1614" i="1" s="1"/>
  <c r="J1488" i="1"/>
  <c r="N1511" i="1"/>
  <c r="T1511" i="1" s="1"/>
  <c r="Z1511" i="1" s="1"/>
  <c r="AF1511" i="1" s="1"/>
  <c r="AJ1511" i="1" s="1"/>
  <c r="AP1511" i="1" s="1"/>
  <c r="AV1511" i="1" s="1"/>
  <c r="BF1511" i="1" s="1"/>
  <c r="BH1511" i="1" s="1"/>
  <c r="F1472" i="1"/>
  <c r="L1473" i="1"/>
  <c r="R1473" i="1" s="1"/>
  <c r="X1473" i="1" s="1"/>
  <c r="AD1473" i="1" s="1"/>
  <c r="AH1473" i="1" s="1"/>
  <c r="AN1473" i="1" s="1"/>
  <c r="AT1473" i="1" s="1"/>
  <c r="AZ1473" i="1" s="1"/>
  <c r="BB1473" i="1" s="1"/>
  <c r="H1472" i="1"/>
  <c r="N1472" i="1" s="1"/>
  <c r="L1458" i="1"/>
  <c r="R1458" i="1" s="1"/>
  <c r="X1458" i="1" s="1"/>
  <c r="AD1458" i="1" s="1"/>
  <c r="AH1458" i="1" s="1"/>
  <c r="AN1458" i="1" s="1"/>
  <c r="AT1458" i="1" s="1"/>
  <c r="AZ1458" i="1" s="1"/>
  <c r="BB1458" i="1" s="1"/>
  <c r="P1488" i="1"/>
  <c r="M1473" i="1"/>
  <c r="S1473" i="1" s="1"/>
  <c r="Y1473" i="1" s="1"/>
  <c r="AE1473" i="1" s="1"/>
  <c r="AI1473" i="1" s="1"/>
  <c r="AO1473" i="1" s="1"/>
  <c r="AU1473" i="1" s="1"/>
  <c r="BC1473" i="1" s="1"/>
  <c r="BE1473" i="1" s="1"/>
  <c r="G1472" i="1"/>
  <c r="M1459" i="1"/>
  <c r="S1459" i="1" s="1"/>
  <c r="Y1459" i="1" s="1"/>
  <c r="AE1459" i="1" s="1"/>
  <c r="AI1459" i="1" s="1"/>
  <c r="AO1459" i="1" s="1"/>
  <c r="AU1459" i="1" s="1"/>
  <c r="BC1459" i="1" s="1"/>
  <c r="BE1459" i="1" s="1"/>
  <c r="G1458" i="1"/>
  <c r="I1409" i="1"/>
  <c r="N1400" i="1"/>
  <c r="T1400" i="1" s="1"/>
  <c r="Z1400" i="1" s="1"/>
  <c r="AF1400" i="1" s="1"/>
  <c r="AJ1400" i="1" s="1"/>
  <c r="AP1400" i="1" s="1"/>
  <c r="AV1400" i="1" s="1"/>
  <c r="H1399" i="1"/>
  <c r="M1389" i="1"/>
  <c r="H1350" i="1"/>
  <c r="N1364" i="1"/>
  <c r="T1364" i="1" s="1"/>
  <c r="Z1364" i="1" s="1"/>
  <c r="AF1364" i="1" s="1"/>
  <c r="AJ1364" i="1" s="1"/>
  <c r="AP1364" i="1" s="1"/>
  <c r="AV1364" i="1" s="1"/>
  <c r="BF1364" i="1" s="1"/>
  <c r="BH1364" i="1" s="1"/>
  <c r="R1391" i="1"/>
  <c r="X1391" i="1" s="1"/>
  <c r="AD1391" i="1" s="1"/>
  <c r="AH1391" i="1" s="1"/>
  <c r="AN1391" i="1" s="1"/>
  <c r="AT1391" i="1" s="1"/>
  <c r="AZ1391" i="1" s="1"/>
  <c r="O1390" i="1"/>
  <c r="O1389" i="1" s="1"/>
  <c r="L1410" i="1"/>
  <c r="R1410" i="1" s="1"/>
  <c r="X1410" i="1" s="1"/>
  <c r="AD1410" i="1" s="1"/>
  <c r="AH1410" i="1" s="1"/>
  <c r="AN1410" i="1" s="1"/>
  <c r="AT1410" i="1" s="1"/>
  <c r="AZ1410" i="1" s="1"/>
  <c r="BB1410" i="1" s="1"/>
  <c r="L1323" i="1"/>
  <c r="R1323" i="1" s="1"/>
  <c r="X1323" i="1" s="1"/>
  <c r="AD1323" i="1" s="1"/>
  <c r="AH1323" i="1" s="1"/>
  <c r="AN1323" i="1" s="1"/>
  <c r="AT1323" i="1" s="1"/>
  <c r="AZ1323" i="1" s="1"/>
  <c r="BB1323" i="1" s="1"/>
  <c r="F1322" i="1"/>
  <c r="L1322" i="1" s="1"/>
  <c r="R1322" i="1" s="1"/>
  <c r="X1322" i="1" s="1"/>
  <c r="AD1322" i="1" s="1"/>
  <c r="AH1322" i="1" s="1"/>
  <c r="AN1322" i="1" s="1"/>
  <c r="AT1322" i="1" s="1"/>
  <c r="AZ1322" i="1" s="1"/>
  <c r="BB1322" i="1" s="1"/>
  <c r="M1310" i="1"/>
  <c r="S1310" i="1" s="1"/>
  <c r="Y1310" i="1" s="1"/>
  <c r="AE1310" i="1" s="1"/>
  <c r="AI1310" i="1" s="1"/>
  <c r="AO1310" i="1" s="1"/>
  <c r="AU1310" i="1" s="1"/>
  <c r="BC1310" i="1" s="1"/>
  <c r="BE1310" i="1" s="1"/>
  <c r="G1309" i="1"/>
  <c r="N1279" i="1"/>
  <c r="T1279" i="1" s="1"/>
  <c r="Z1279" i="1" s="1"/>
  <c r="AF1279" i="1" s="1"/>
  <c r="AJ1279" i="1" s="1"/>
  <c r="AP1279" i="1" s="1"/>
  <c r="AV1279" i="1" s="1"/>
  <c r="BF1279" i="1" s="1"/>
  <c r="BH1279" i="1" s="1"/>
  <c r="H1278" i="1"/>
  <c r="N1278" i="1" s="1"/>
  <c r="T1278" i="1" s="1"/>
  <c r="Z1278" i="1" s="1"/>
  <c r="AF1278" i="1" s="1"/>
  <c r="AJ1278" i="1" s="1"/>
  <c r="AP1278" i="1" s="1"/>
  <c r="AV1278" i="1" s="1"/>
  <c r="BF1278" i="1" s="1"/>
  <c r="BH1278" i="1" s="1"/>
  <c r="J1265" i="1"/>
  <c r="M1265" i="1" s="1"/>
  <c r="S1265" i="1" s="1"/>
  <c r="Y1265" i="1" s="1"/>
  <c r="AE1265" i="1" s="1"/>
  <c r="AI1265" i="1" s="1"/>
  <c r="AO1265" i="1" s="1"/>
  <c r="AU1265" i="1" s="1"/>
  <c r="BC1265" i="1" s="1"/>
  <c r="BE1265" i="1" s="1"/>
  <c r="N1309" i="1"/>
  <c r="T1309" i="1" s="1"/>
  <c r="Z1309" i="1" s="1"/>
  <c r="AF1309" i="1" s="1"/>
  <c r="AJ1309" i="1" s="1"/>
  <c r="AP1309" i="1" s="1"/>
  <c r="AV1309" i="1" s="1"/>
  <c r="BF1309" i="1" s="1"/>
  <c r="BH1309" i="1" s="1"/>
  <c r="H1308" i="1"/>
  <c r="N1308" i="1" s="1"/>
  <c r="T1308" i="1" s="1"/>
  <c r="Z1308" i="1" s="1"/>
  <c r="AF1308" i="1" s="1"/>
  <c r="AJ1308" i="1" s="1"/>
  <c r="AP1308" i="1" s="1"/>
  <c r="AV1308" i="1" s="1"/>
  <c r="BF1308" i="1" s="1"/>
  <c r="BH1308" i="1" s="1"/>
  <c r="M1260" i="1"/>
  <c r="S1260" i="1" s="1"/>
  <c r="Y1260" i="1" s="1"/>
  <c r="AE1260" i="1" s="1"/>
  <c r="AI1260" i="1" s="1"/>
  <c r="AO1260" i="1" s="1"/>
  <c r="AU1260" i="1" s="1"/>
  <c r="BC1260" i="1" s="1"/>
  <c r="BE1260" i="1" s="1"/>
  <c r="N1294" i="1"/>
  <c r="T1294" i="1" s="1"/>
  <c r="Z1294" i="1" s="1"/>
  <c r="AF1294" i="1" s="1"/>
  <c r="AJ1294" i="1" s="1"/>
  <c r="AP1294" i="1" s="1"/>
  <c r="AV1294" i="1" s="1"/>
  <c r="BF1294" i="1" s="1"/>
  <c r="BH1294" i="1" s="1"/>
  <c r="G1256" i="1"/>
  <c r="M1256" i="1" s="1"/>
  <c r="S1256" i="1" s="1"/>
  <c r="Y1256" i="1" s="1"/>
  <c r="AE1256" i="1" s="1"/>
  <c r="AI1256" i="1" s="1"/>
  <c r="AO1256" i="1" s="1"/>
  <c r="AU1256" i="1" s="1"/>
  <c r="BC1256" i="1" s="1"/>
  <c r="BE1256" i="1" s="1"/>
  <c r="M1257" i="1"/>
  <c r="S1257" i="1" s="1"/>
  <c r="Y1257" i="1" s="1"/>
  <c r="AE1257" i="1" s="1"/>
  <c r="AI1257" i="1" s="1"/>
  <c r="AO1257" i="1" s="1"/>
  <c r="AU1257" i="1" s="1"/>
  <c r="BC1257" i="1" s="1"/>
  <c r="BE1257" i="1" s="1"/>
  <c r="J1222" i="1"/>
  <c r="L1206" i="1"/>
  <c r="R1206" i="1" s="1"/>
  <c r="X1206" i="1" s="1"/>
  <c r="AD1206" i="1" s="1"/>
  <c r="AH1206" i="1" s="1"/>
  <c r="AN1206" i="1" s="1"/>
  <c r="AT1206" i="1" s="1"/>
  <c r="AZ1206" i="1" s="1"/>
  <c r="BB1206" i="1" s="1"/>
  <c r="F1205" i="1"/>
  <c r="N1166" i="1"/>
  <c r="T1166" i="1" s="1"/>
  <c r="Z1166" i="1" s="1"/>
  <c r="AF1166" i="1" s="1"/>
  <c r="AJ1166" i="1" s="1"/>
  <c r="AP1166" i="1" s="1"/>
  <c r="AV1166" i="1" s="1"/>
  <c r="BF1166" i="1" s="1"/>
  <c r="BH1166" i="1" s="1"/>
  <c r="H1144" i="1"/>
  <c r="N1257" i="1"/>
  <c r="T1257" i="1" s="1"/>
  <c r="Z1257" i="1" s="1"/>
  <c r="AF1257" i="1" s="1"/>
  <c r="AJ1257" i="1" s="1"/>
  <c r="AP1257" i="1" s="1"/>
  <c r="AV1257" i="1" s="1"/>
  <c r="BF1257" i="1" s="1"/>
  <c r="BH1257" i="1" s="1"/>
  <c r="AP1215" i="1"/>
  <c r="AV1215" i="1" s="1"/>
  <c r="BF1215" i="1" s="1"/>
  <c r="AM1214" i="1"/>
  <c r="AP1214" i="1" s="1"/>
  <c r="AV1214" i="1" s="1"/>
  <c r="BF1214" i="1" s="1"/>
  <c r="BH1214" i="1" s="1"/>
  <c r="L1123" i="1"/>
  <c r="R1123" i="1" s="1"/>
  <c r="X1123" i="1" s="1"/>
  <c r="AD1123" i="1" s="1"/>
  <c r="AH1123" i="1" s="1"/>
  <c r="AN1123" i="1" s="1"/>
  <c r="AT1123" i="1" s="1"/>
  <c r="AZ1123" i="1" s="1"/>
  <c r="BB1123" i="1" s="1"/>
  <c r="F1122" i="1"/>
  <c r="H1107" i="1"/>
  <c r="L1235" i="1"/>
  <c r="R1235" i="1" s="1"/>
  <c r="X1235" i="1" s="1"/>
  <c r="AD1235" i="1" s="1"/>
  <c r="AH1235" i="1" s="1"/>
  <c r="AN1235" i="1" s="1"/>
  <c r="AT1235" i="1" s="1"/>
  <c r="AZ1235" i="1" s="1"/>
  <c r="BB1235" i="1" s="1"/>
  <c r="G1077" i="1"/>
  <c r="M1084" i="1"/>
  <c r="S1084" i="1" s="1"/>
  <c r="Y1084" i="1" s="1"/>
  <c r="AE1084" i="1" s="1"/>
  <c r="AI1084" i="1" s="1"/>
  <c r="AO1084" i="1" s="1"/>
  <c r="AU1084" i="1" s="1"/>
  <c r="BC1084" i="1" s="1"/>
  <c r="BE1084" i="1" s="1"/>
  <c r="L1078" i="1"/>
  <c r="R1078" i="1" s="1"/>
  <c r="X1078" i="1" s="1"/>
  <c r="AD1078" i="1" s="1"/>
  <c r="AH1078" i="1" s="1"/>
  <c r="AN1078" i="1" s="1"/>
  <c r="AT1078" i="1" s="1"/>
  <c r="AZ1078" i="1" s="1"/>
  <c r="BB1078" i="1" s="1"/>
  <c r="F1077" i="1"/>
  <c r="L1072" i="1"/>
  <c r="R1072" i="1" s="1"/>
  <c r="X1072" i="1" s="1"/>
  <c r="AD1072" i="1" s="1"/>
  <c r="AH1072" i="1" s="1"/>
  <c r="AN1072" i="1" s="1"/>
  <c r="AT1072" i="1" s="1"/>
  <c r="AZ1072" i="1" s="1"/>
  <c r="BB1072" i="1" s="1"/>
  <c r="N1023" i="1"/>
  <c r="T1023" i="1" s="1"/>
  <c r="Z1023" i="1" s="1"/>
  <c r="AF1023" i="1" s="1"/>
  <c r="AJ1023" i="1" s="1"/>
  <c r="AP1023" i="1" s="1"/>
  <c r="AV1023" i="1" s="1"/>
  <c r="BF1023" i="1" s="1"/>
  <c r="BH1023" i="1" s="1"/>
  <c r="H1007" i="1"/>
  <c r="N1007" i="1" s="1"/>
  <c r="O877" i="1"/>
  <c r="R880" i="1"/>
  <c r="X880" i="1" s="1"/>
  <c r="AD880" i="1" s="1"/>
  <c r="AH880" i="1" s="1"/>
  <c r="AN880" i="1" s="1"/>
  <c r="AT880" i="1" s="1"/>
  <c r="AZ880" i="1" s="1"/>
  <c r="BB880" i="1" s="1"/>
  <c r="M926" i="1"/>
  <c r="S926" i="1" s="1"/>
  <c r="Y926" i="1" s="1"/>
  <c r="AE926" i="1" s="1"/>
  <c r="AI926" i="1" s="1"/>
  <c r="AO926" i="1" s="1"/>
  <c r="AU926" i="1" s="1"/>
  <c r="BC926" i="1" s="1"/>
  <c r="BE926" i="1" s="1"/>
  <c r="G925" i="1"/>
  <c r="I1029" i="1"/>
  <c r="N874" i="1"/>
  <c r="T874" i="1" s="1"/>
  <c r="Z874" i="1" s="1"/>
  <c r="AF874" i="1" s="1"/>
  <c r="AJ874" i="1" s="1"/>
  <c r="AP874" i="1" s="1"/>
  <c r="AV874" i="1" s="1"/>
  <c r="BF874" i="1" s="1"/>
  <c r="BH874" i="1" s="1"/>
  <c r="K971" i="1"/>
  <c r="K924" i="1" s="1"/>
  <c r="K828" i="1"/>
  <c r="L813" i="1"/>
  <c r="R813" i="1" s="1"/>
  <c r="X813" i="1" s="1"/>
  <c r="AD813" i="1" s="1"/>
  <c r="AH813" i="1" s="1"/>
  <c r="AN813" i="1" s="1"/>
  <c r="AT813" i="1" s="1"/>
  <c r="AZ813" i="1" s="1"/>
  <c r="BB813" i="1" s="1"/>
  <c r="F808" i="1"/>
  <c r="M701" i="1"/>
  <c r="S701" i="1" s="1"/>
  <c r="Y701" i="1" s="1"/>
  <c r="AE701" i="1" s="1"/>
  <c r="AI701" i="1" s="1"/>
  <c r="AO701" i="1" s="1"/>
  <c r="AU701" i="1" s="1"/>
  <c r="BC701" i="1" s="1"/>
  <c r="BE701" i="1" s="1"/>
  <c r="G689" i="1"/>
  <c r="H823" i="1"/>
  <c r="F589" i="1"/>
  <c r="L594" i="1"/>
  <c r="R594" i="1" s="1"/>
  <c r="X594" i="1" s="1"/>
  <c r="AD594" i="1" s="1"/>
  <c r="AH594" i="1" s="1"/>
  <c r="AN594" i="1" s="1"/>
  <c r="AT594" i="1" s="1"/>
  <c r="AZ594" i="1" s="1"/>
  <c r="BB594" i="1" s="1"/>
  <c r="F552" i="1"/>
  <c r="L556" i="1"/>
  <c r="R556" i="1" s="1"/>
  <c r="X556" i="1" s="1"/>
  <c r="AD556" i="1" s="1"/>
  <c r="AH556" i="1" s="1"/>
  <c r="AN556" i="1" s="1"/>
  <c r="AT556" i="1" s="1"/>
  <c r="AZ556" i="1" s="1"/>
  <c r="BB556" i="1" s="1"/>
  <c r="G436" i="1"/>
  <c r="N313" i="1"/>
  <c r="T313" i="1" s="1"/>
  <c r="Z313" i="1" s="1"/>
  <c r="AF313" i="1" s="1"/>
  <c r="AJ313" i="1" s="1"/>
  <c r="AP313" i="1" s="1"/>
  <c r="AV313" i="1" s="1"/>
  <c r="BF313" i="1" s="1"/>
  <c r="BH313" i="1" s="1"/>
  <c r="H312" i="1"/>
  <c r="H299" i="1"/>
  <c r="M255" i="1"/>
  <c r="S255" i="1" s="1"/>
  <c r="Y255" i="1" s="1"/>
  <c r="AE255" i="1" s="1"/>
  <c r="AI255" i="1" s="1"/>
  <c r="AO255" i="1" s="1"/>
  <c r="AU255" i="1" s="1"/>
  <c r="BC255" i="1" s="1"/>
  <c r="BE255" i="1" s="1"/>
  <c r="G254" i="1"/>
  <c r="F436" i="1"/>
  <c r="L436" i="1" s="1"/>
  <c r="R436" i="1" s="1"/>
  <c r="N418" i="1"/>
  <c r="T418" i="1" s="1"/>
  <c r="Z418" i="1" s="1"/>
  <c r="AF418" i="1" s="1"/>
  <c r="AJ418" i="1" s="1"/>
  <c r="AP418" i="1" s="1"/>
  <c r="AV418" i="1" s="1"/>
  <c r="BF418" i="1" s="1"/>
  <c r="BH418" i="1" s="1"/>
  <c r="H417" i="1"/>
  <c r="N417" i="1" s="1"/>
  <c r="T417" i="1" s="1"/>
  <c r="Z417" i="1" s="1"/>
  <c r="AF417" i="1" s="1"/>
  <c r="AJ417" i="1" s="1"/>
  <c r="AP417" i="1" s="1"/>
  <c r="AV417" i="1" s="1"/>
  <c r="BF417" i="1" s="1"/>
  <c r="BH417" i="1" s="1"/>
  <c r="N385" i="1"/>
  <c r="T385" i="1" s="1"/>
  <c r="Z385" i="1" s="1"/>
  <c r="AF385" i="1" s="1"/>
  <c r="AJ385" i="1" s="1"/>
  <c r="AP385" i="1" s="1"/>
  <c r="AV385" i="1" s="1"/>
  <c r="BF385" i="1" s="1"/>
  <c r="BH385" i="1" s="1"/>
  <c r="H384" i="1"/>
  <c r="N384" i="1" s="1"/>
  <c r="T384" i="1" s="1"/>
  <c r="Z384" i="1" s="1"/>
  <c r="L362" i="1"/>
  <c r="R362" i="1" s="1"/>
  <c r="X362" i="1" s="1"/>
  <c r="AD362" i="1" s="1"/>
  <c r="AH362" i="1" s="1"/>
  <c r="AN362" i="1" s="1"/>
  <c r="AT362" i="1" s="1"/>
  <c r="AZ362" i="1" s="1"/>
  <c r="BB362" i="1" s="1"/>
  <c r="M313" i="1"/>
  <c r="S313" i="1" s="1"/>
  <c r="Y313" i="1" s="1"/>
  <c r="AE313" i="1" s="1"/>
  <c r="AI313" i="1" s="1"/>
  <c r="AO313" i="1" s="1"/>
  <c r="AU313" i="1" s="1"/>
  <c r="BC313" i="1" s="1"/>
  <c r="BE313" i="1" s="1"/>
  <c r="G312" i="1"/>
  <c r="M277" i="1"/>
  <c r="S277" i="1" s="1"/>
  <c r="Y277" i="1" s="1"/>
  <c r="AE277" i="1" s="1"/>
  <c r="AI277" i="1" s="1"/>
  <c r="AO277" i="1" s="1"/>
  <c r="AU277" i="1" s="1"/>
  <c r="BC277" i="1" s="1"/>
  <c r="BE277" i="1" s="1"/>
  <c r="G276" i="1"/>
  <c r="M276" i="1" s="1"/>
  <c r="S276" i="1" s="1"/>
  <c r="Y276" i="1" s="1"/>
  <c r="AE276" i="1" s="1"/>
  <c r="AI276" i="1" s="1"/>
  <c r="AO276" i="1" s="1"/>
  <c r="AU276" i="1" s="1"/>
  <c r="BC276" i="1" s="1"/>
  <c r="BE276" i="1" s="1"/>
  <c r="L202" i="1"/>
  <c r="F201" i="1"/>
  <c r="N255" i="1"/>
  <c r="T255" i="1" s="1"/>
  <c r="Z255" i="1" s="1"/>
  <c r="AF255" i="1" s="1"/>
  <c r="AJ255" i="1" s="1"/>
  <c r="AP255" i="1" s="1"/>
  <c r="AV255" i="1" s="1"/>
  <c r="BF255" i="1" s="1"/>
  <c r="BH255" i="1" s="1"/>
  <c r="N195" i="1"/>
  <c r="T195" i="1" s="1"/>
  <c r="Z195" i="1" s="1"/>
  <c r="AF195" i="1" s="1"/>
  <c r="AJ195" i="1" s="1"/>
  <c r="AP195" i="1" s="1"/>
  <c r="AV195" i="1" s="1"/>
  <c r="BF195" i="1" s="1"/>
  <c r="BH195" i="1" s="1"/>
  <c r="H194" i="1"/>
  <c r="N194" i="1" s="1"/>
  <c r="T194" i="1" s="1"/>
  <c r="Z194" i="1" s="1"/>
  <c r="AF194" i="1" s="1"/>
  <c r="AJ194" i="1" s="1"/>
  <c r="AP194" i="1" s="1"/>
  <c r="AV194" i="1" s="1"/>
  <c r="BF194" i="1" s="1"/>
  <c r="BH194" i="1" s="1"/>
  <c r="M136" i="1"/>
  <c r="S136" i="1" s="1"/>
  <c r="Y136" i="1" s="1"/>
  <c r="AE136" i="1" s="1"/>
  <c r="AI136" i="1" s="1"/>
  <c r="AO136" i="1" s="1"/>
  <c r="AU136" i="1" s="1"/>
  <c r="BC136" i="1" s="1"/>
  <c r="BE136" i="1" s="1"/>
  <c r="G96" i="1"/>
  <c r="N97" i="1"/>
  <c r="T97" i="1" s="1"/>
  <c r="Z97" i="1" s="1"/>
  <c r="AF97" i="1" s="1"/>
  <c r="AJ97" i="1" s="1"/>
  <c r="AP97" i="1" s="1"/>
  <c r="AV97" i="1" s="1"/>
  <c r="BF97" i="1" s="1"/>
  <c r="BH97" i="1" s="1"/>
  <c r="H96" i="1"/>
  <c r="M418" i="1"/>
  <c r="S418" i="1" s="1"/>
  <c r="Y418" i="1" s="1"/>
  <c r="AE418" i="1" s="1"/>
  <c r="AI418" i="1" s="1"/>
  <c r="AO418" i="1" s="1"/>
  <c r="AU418" i="1" s="1"/>
  <c r="BC418" i="1" s="1"/>
  <c r="BE418" i="1" s="1"/>
  <c r="G417" i="1"/>
  <c r="M417" i="1" s="1"/>
  <c r="S417" i="1" s="1"/>
  <c r="Y417" i="1" s="1"/>
  <c r="AE417" i="1" s="1"/>
  <c r="AI417" i="1" s="1"/>
  <c r="AO417" i="1" s="1"/>
  <c r="AU417" i="1" s="1"/>
  <c r="BC417" i="1" s="1"/>
  <c r="BE417" i="1" s="1"/>
  <c r="M346" i="1"/>
  <c r="M151" i="1"/>
  <c r="S151" i="1" s="1"/>
  <c r="Y151" i="1" s="1"/>
  <c r="AE151" i="1" s="1"/>
  <c r="AI151" i="1" s="1"/>
  <c r="AO151" i="1" s="1"/>
  <c r="AU151" i="1" s="1"/>
  <c r="BC151" i="1" s="1"/>
  <c r="BE151" i="1" s="1"/>
  <c r="G150" i="1"/>
  <c r="N169" i="1"/>
  <c r="T169" i="1" s="1"/>
  <c r="Z169" i="1" s="1"/>
  <c r="AF169" i="1" s="1"/>
  <c r="AJ169" i="1" s="1"/>
  <c r="AP169" i="1" s="1"/>
  <c r="AV169" i="1" s="1"/>
  <c r="BF169" i="1" s="1"/>
  <c r="BH169" i="1" s="1"/>
  <c r="M1677" i="1"/>
  <c r="S1677" i="1" s="1"/>
  <c r="Y1677" i="1" s="1"/>
  <c r="AE1677" i="1" s="1"/>
  <c r="AI1677" i="1" s="1"/>
  <c r="AO1677" i="1" s="1"/>
  <c r="AU1677" i="1" s="1"/>
  <c r="BC1677" i="1" s="1"/>
  <c r="BE1677" i="1" s="1"/>
  <c r="G1676" i="1"/>
  <c r="M1676" i="1" s="1"/>
  <c r="S1676" i="1" s="1"/>
  <c r="Y1676" i="1" s="1"/>
  <c r="AE1676" i="1" s="1"/>
  <c r="AI1676" i="1" s="1"/>
  <c r="AO1676" i="1" s="1"/>
  <c r="AU1676" i="1" s="1"/>
  <c r="BC1676" i="1" s="1"/>
  <c r="BE1676" i="1" s="1"/>
  <c r="N1661" i="1"/>
  <c r="T1661" i="1" s="1"/>
  <c r="Z1661" i="1" s="1"/>
  <c r="AF1661" i="1" s="1"/>
  <c r="AJ1661" i="1" s="1"/>
  <c r="AP1661" i="1" s="1"/>
  <c r="AV1661" i="1" s="1"/>
  <c r="BF1661" i="1" s="1"/>
  <c r="BH1661" i="1" s="1"/>
  <c r="H1660" i="1"/>
  <c r="N1660" i="1" s="1"/>
  <c r="T1660" i="1" s="1"/>
  <c r="Z1660" i="1" s="1"/>
  <c r="AF1660" i="1" s="1"/>
  <c r="AJ1660" i="1" s="1"/>
  <c r="AP1660" i="1" s="1"/>
  <c r="AV1660" i="1" s="1"/>
  <c r="BF1660" i="1" s="1"/>
  <c r="BH1660" i="1" s="1"/>
  <c r="M1661" i="1"/>
  <c r="S1661" i="1" s="1"/>
  <c r="Y1661" i="1" s="1"/>
  <c r="AE1661" i="1" s="1"/>
  <c r="AI1661" i="1" s="1"/>
  <c r="AO1661" i="1" s="1"/>
  <c r="AU1661" i="1" s="1"/>
  <c r="BC1661" i="1" s="1"/>
  <c r="BE1661" i="1" s="1"/>
  <c r="G1660" i="1"/>
  <c r="M1660" i="1" s="1"/>
  <c r="S1660" i="1" s="1"/>
  <c r="Y1660" i="1" s="1"/>
  <c r="AE1660" i="1" s="1"/>
  <c r="AI1660" i="1" s="1"/>
  <c r="AO1660" i="1" s="1"/>
  <c r="AU1660" i="1" s="1"/>
  <c r="BC1660" i="1" s="1"/>
  <c r="BE1660" i="1" s="1"/>
  <c r="I1642" i="1"/>
  <c r="L1643" i="1"/>
  <c r="R1643" i="1" s="1"/>
  <c r="X1643" i="1" s="1"/>
  <c r="AD1643" i="1" s="1"/>
  <c r="AH1643" i="1" s="1"/>
  <c r="AN1643" i="1" s="1"/>
  <c r="AT1643" i="1" s="1"/>
  <c r="AZ1643" i="1" s="1"/>
  <c r="BB1643" i="1" s="1"/>
  <c r="L1638" i="1"/>
  <c r="R1638" i="1" s="1"/>
  <c r="X1638" i="1" s="1"/>
  <c r="AD1638" i="1" s="1"/>
  <c r="AH1638" i="1" s="1"/>
  <c r="AN1638" i="1" s="1"/>
  <c r="AT1638" i="1" s="1"/>
  <c r="AZ1638" i="1" s="1"/>
  <c r="BB1638" i="1" s="1"/>
  <c r="N1625" i="1"/>
  <c r="T1625" i="1" s="1"/>
  <c r="Z1625" i="1" s="1"/>
  <c r="AF1625" i="1" s="1"/>
  <c r="AJ1625" i="1" s="1"/>
  <c r="AP1625" i="1" s="1"/>
  <c r="AV1625" i="1" s="1"/>
  <c r="BF1625" i="1" s="1"/>
  <c r="BH1625" i="1" s="1"/>
  <c r="M1630" i="1"/>
  <c r="S1630" i="1" s="1"/>
  <c r="Y1630" i="1" s="1"/>
  <c r="AE1630" i="1" s="1"/>
  <c r="AI1630" i="1" s="1"/>
  <c r="AO1630" i="1" s="1"/>
  <c r="AU1630" i="1" s="1"/>
  <c r="BC1630" i="1" s="1"/>
  <c r="BE1630" i="1" s="1"/>
  <c r="G1629" i="1"/>
  <c r="M1629" i="1" s="1"/>
  <c r="S1629" i="1" s="1"/>
  <c r="Y1629" i="1" s="1"/>
  <c r="AE1629" i="1" s="1"/>
  <c r="AI1629" i="1" s="1"/>
  <c r="AO1629" i="1" s="1"/>
  <c r="AU1629" i="1" s="1"/>
  <c r="BC1629" i="1" s="1"/>
  <c r="BE1629" i="1" s="1"/>
  <c r="N1650" i="1"/>
  <c r="T1650" i="1" s="1"/>
  <c r="Z1650" i="1" s="1"/>
  <c r="AF1650" i="1" s="1"/>
  <c r="AJ1650" i="1" s="1"/>
  <c r="AP1650" i="1" s="1"/>
  <c r="AV1650" i="1" s="1"/>
  <c r="BF1650" i="1" s="1"/>
  <c r="BH1650" i="1" s="1"/>
  <c r="L1626" i="1"/>
  <c r="R1626" i="1" s="1"/>
  <c r="X1626" i="1" s="1"/>
  <c r="AD1626" i="1" s="1"/>
  <c r="AH1626" i="1" s="1"/>
  <c r="AN1626" i="1" s="1"/>
  <c r="AT1626" i="1" s="1"/>
  <c r="AZ1626" i="1" s="1"/>
  <c r="BB1626" i="1" s="1"/>
  <c r="F1625" i="1"/>
  <c r="N1639" i="1"/>
  <c r="T1639" i="1" s="1"/>
  <c r="Z1639" i="1" s="1"/>
  <c r="AF1639" i="1" s="1"/>
  <c r="AJ1639" i="1" s="1"/>
  <c r="AP1639" i="1" s="1"/>
  <c r="AV1639" i="1" s="1"/>
  <c r="BF1639" i="1" s="1"/>
  <c r="BH1639" i="1" s="1"/>
  <c r="H1638" i="1"/>
  <c r="M1670" i="1"/>
  <c r="S1670" i="1" s="1"/>
  <c r="Y1670" i="1" s="1"/>
  <c r="AE1670" i="1" s="1"/>
  <c r="AI1670" i="1" s="1"/>
  <c r="AO1670" i="1" s="1"/>
  <c r="AU1670" i="1" s="1"/>
  <c r="BC1670" i="1" s="1"/>
  <c r="BE1670" i="1" s="1"/>
  <c r="L1489" i="1"/>
  <c r="R1489" i="1" s="1"/>
  <c r="X1489" i="1" s="1"/>
  <c r="AD1489" i="1" s="1"/>
  <c r="AH1489" i="1" s="1"/>
  <c r="AN1489" i="1" s="1"/>
  <c r="AT1489" i="1" s="1"/>
  <c r="AZ1489" i="1" s="1"/>
  <c r="BB1489" i="1" s="1"/>
  <c r="F1488" i="1"/>
  <c r="L1488" i="1" s="1"/>
  <c r="F1510" i="1"/>
  <c r="N1524" i="1"/>
  <c r="T1524" i="1" s="1"/>
  <c r="Z1524" i="1" s="1"/>
  <c r="AF1524" i="1" s="1"/>
  <c r="AJ1524" i="1" s="1"/>
  <c r="AP1524" i="1" s="1"/>
  <c r="AV1524" i="1" s="1"/>
  <c r="BF1524" i="1" s="1"/>
  <c r="BH1524" i="1" s="1"/>
  <c r="H1523" i="1"/>
  <c r="N1523" i="1" s="1"/>
  <c r="T1523" i="1" s="1"/>
  <c r="Z1523" i="1" s="1"/>
  <c r="AF1523" i="1" s="1"/>
  <c r="AJ1523" i="1" s="1"/>
  <c r="AP1523" i="1" s="1"/>
  <c r="AV1523" i="1" s="1"/>
  <c r="BF1523" i="1" s="1"/>
  <c r="BH1523" i="1" s="1"/>
  <c r="N1465" i="1"/>
  <c r="T1465" i="1" s="1"/>
  <c r="Z1465" i="1" s="1"/>
  <c r="AF1465" i="1" s="1"/>
  <c r="AJ1465" i="1" s="1"/>
  <c r="AP1465" i="1" s="1"/>
  <c r="AV1465" i="1" s="1"/>
  <c r="BF1465" i="1" s="1"/>
  <c r="BH1465" i="1" s="1"/>
  <c r="H1464" i="1"/>
  <c r="N1464" i="1" s="1"/>
  <c r="T1464" i="1" s="1"/>
  <c r="Z1464" i="1" s="1"/>
  <c r="AF1464" i="1" s="1"/>
  <c r="AJ1464" i="1" s="1"/>
  <c r="AP1464" i="1" s="1"/>
  <c r="AV1464" i="1" s="1"/>
  <c r="BF1464" i="1" s="1"/>
  <c r="BH1464" i="1" s="1"/>
  <c r="AW1510" i="1"/>
  <c r="M1489" i="1"/>
  <c r="S1489" i="1" s="1"/>
  <c r="Y1489" i="1" s="1"/>
  <c r="AE1489" i="1" s="1"/>
  <c r="AI1489" i="1" s="1"/>
  <c r="AO1489" i="1" s="1"/>
  <c r="AU1489" i="1" s="1"/>
  <c r="BC1489" i="1" s="1"/>
  <c r="BE1489" i="1" s="1"/>
  <c r="M1435" i="1"/>
  <c r="S1435" i="1" s="1"/>
  <c r="Y1435" i="1" s="1"/>
  <c r="AE1435" i="1" s="1"/>
  <c r="AI1435" i="1" s="1"/>
  <c r="AO1435" i="1" s="1"/>
  <c r="AU1435" i="1" s="1"/>
  <c r="BC1435" i="1" s="1"/>
  <c r="BE1435" i="1" s="1"/>
  <c r="G1434" i="1"/>
  <c r="M1434" i="1" s="1"/>
  <c r="S1434" i="1" s="1"/>
  <c r="Y1434" i="1" s="1"/>
  <c r="AE1434" i="1" s="1"/>
  <c r="AI1434" i="1" s="1"/>
  <c r="AO1434" i="1" s="1"/>
  <c r="AU1434" i="1" s="1"/>
  <c r="BC1434" i="1" s="1"/>
  <c r="BE1434" i="1" s="1"/>
  <c r="T1391" i="1"/>
  <c r="Z1391" i="1" s="1"/>
  <c r="AF1391" i="1" s="1"/>
  <c r="AJ1391" i="1" s="1"/>
  <c r="AP1391" i="1" s="1"/>
  <c r="AV1391" i="1" s="1"/>
  <c r="BF1391" i="1" s="1"/>
  <c r="Q1390" i="1"/>
  <c r="Q1389" i="1" s="1"/>
  <c r="M1386" i="1"/>
  <c r="S1386" i="1" s="1"/>
  <c r="Y1386" i="1" s="1"/>
  <c r="AE1386" i="1" s="1"/>
  <c r="AI1386" i="1" s="1"/>
  <c r="AO1386" i="1" s="1"/>
  <c r="AU1386" i="1" s="1"/>
  <c r="BC1386" i="1" s="1"/>
  <c r="BE1386" i="1" s="1"/>
  <c r="G1385" i="1"/>
  <c r="M1358" i="1"/>
  <c r="S1358" i="1" s="1"/>
  <c r="Y1358" i="1" s="1"/>
  <c r="AE1358" i="1" s="1"/>
  <c r="AI1358" i="1" s="1"/>
  <c r="AO1358" i="1" s="1"/>
  <c r="AU1358" i="1" s="1"/>
  <c r="BC1358" i="1" s="1"/>
  <c r="BE1358" i="1" s="1"/>
  <c r="G1350" i="1"/>
  <c r="N1390" i="1"/>
  <c r="H1389" i="1"/>
  <c r="AX1400" i="1"/>
  <c r="AX1399" i="1" s="1"/>
  <c r="M1396" i="1"/>
  <c r="S1396" i="1" s="1"/>
  <c r="Y1396" i="1" s="1"/>
  <c r="AE1396" i="1" s="1"/>
  <c r="AI1396" i="1" s="1"/>
  <c r="AO1396" i="1" s="1"/>
  <c r="AU1396" i="1" s="1"/>
  <c r="BC1396" i="1" s="1"/>
  <c r="BE1396" i="1" s="1"/>
  <c r="M1294" i="1"/>
  <c r="S1294" i="1" s="1"/>
  <c r="Y1294" i="1" s="1"/>
  <c r="AE1294" i="1" s="1"/>
  <c r="AI1294" i="1" s="1"/>
  <c r="AO1294" i="1" s="1"/>
  <c r="AU1294" i="1" s="1"/>
  <c r="BC1294" i="1" s="1"/>
  <c r="BE1294" i="1" s="1"/>
  <c r="G1293" i="1"/>
  <c r="M1293" i="1" s="1"/>
  <c r="S1293" i="1" s="1"/>
  <c r="Y1293" i="1" s="1"/>
  <c r="AE1293" i="1" s="1"/>
  <c r="AI1293" i="1" s="1"/>
  <c r="AO1293" i="1" s="1"/>
  <c r="AU1293" i="1" s="1"/>
  <c r="BC1293" i="1" s="1"/>
  <c r="BE1293" i="1" s="1"/>
  <c r="L1266" i="1"/>
  <c r="R1266" i="1" s="1"/>
  <c r="X1266" i="1" s="1"/>
  <c r="AD1266" i="1" s="1"/>
  <c r="AH1266" i="1" s="1"/>
  <c r="AN1266" i="1" s="1"/>
  <c r="AT1266" i="1" s="1"/>
  <c r="AZ1266" i="1" s="1"/>
  <c r="BB1266" i="1" s="1"/>
  <c r="F1265" i="1"/>
  <c r="L1265" i="1" s="1"/>
  <c r="R1265" i="1" s="1"/>
  <c r="X1265" i="1" s="1"/>
  <c r="AD1265" i="1" s="1"/>
  <c r="AH1265" i="1" s="1"/>
  <c r="AN1265" i="1" s="1"/>
  <c r="AT1265" i="1" s="1"/>
  <c r="AZ1265" i="1" s="1"/>
  <c r="BB1265" i="1" s="1"/>
  <c r="P1390" i="1"/>
  <c r="P1389" i="1" s="1"/>
  <c r="N1316" i="1"/>
  <c r="T1316" i="1" s="1"/>
  <c r="Z1316" i="1" s="1"/>
  <c r="AF1316" i="1" s="1"/>
  <c r="AJ1316" i="1" s="1"/>
  <c r="AP1316" i="1" s="1"/>
  <c r="AV1316" i="1" s="1"/>
  <c r="BF1316" i="1" s="1"/>
  <c r="BH1316" i="1" s="1"/>
  <c r="H1315" i="1"/>
  <c r="G1301" i="1"/>
  <c r="M1305" i="1"/>
  <c r="S1305" i="1" s="1"/>
  <c r="Y1305" i="1" s="1"/>
  <c r="AE1305" i="1" s="1"/>
  <c r="AI1305" i="1" s="1"/>
  <c r="AO1305" i="1" s="1"/>
  <c r="AU1305" i="1" s="1"/>
  <c r="BC1305" i="1" s="1"/>
  <c r="BE1305" i="1" s="1"/>
  <c r="L1257" i="1"/>
  <c r="R1257" i="1" s="1"/>
  <c r="X1257" i="1" s="1"/>
  <c r="AD1257" i="1" s="1"/>
  <c r="AH1257" i="1" s="1"/>
  <c r="AN1257" i="1" s="1"/>
  <c r="AT1257" i="1" s="1"/>
  <c r="AZ1257" i="1" s="1"/>
  <c r="BB1257" i="1" s="1"/>
  <c r="F1256" i="1"/>
  <c r="L1256" i="1" s="1"/>
  <c r="R1256" i="1" s="1"/>
  <c r="X1256" i="1" s="1"/>
  <c r="AD1256" i="1" s="1"/>
  <c r="AH1256" i="1" s="1"/>
  <c r="AN1256" i="1" s="1"/>
  <c r="AT1256" i="1" s="1"/>
  <c r="AZ1256" i="1" s="1"/>
  <c r="BB1256" i="1" s="1"/>
  <c r="N1326" i="1"/>
  <c r="T1326" i="1" s="1"/>
  <c r="Z1326" i="1" s="1"/>
  <c r="AF1326" i="1" s="1"/>
  <c r="AJ1326" i="1" s="1"/>
  <c r="AP1326" i="1" s="1"/>
  <c r="AV1326" i="1" s="1"/>
  <c r="BF1326" i="1" s="1"/>
  <c r="BH1326" i="1" s="1"/>
  <c r="BC1285" i="1"/>
  <c r="BE1285" i="1" s="1"/>
  <c r="L1223" i="1"/>
  <c r="R1223" i="1" s="1"/>
  <c r="X1223" i="1" s="1"/>
  <c r="AD1223" i="1" s="1"/>
  <c r="AH1223" i="1" s="1"/>
  <c r="AN1223" i="1" s="1"/>
  <c r="AT1223" i="1" s="1"/>
  <c r="AZ1223" i="1" s="1"/>
  <c r="BB1223" i="1" s="1"/>
  <c r="N1122" i="1"/>
  <c r="H1121" i="1"/>
  <c r="AL1222" i="1"/>
  <c r="AL1221" i="1" s="1"/>
  <c r="AY1144" i="1"/>
  <c r="AY1143" i="1" s="1"/>
  <c r="M1068" i="1"/>
  <c r="S1068" i="1" s="1"/>
  <c r="Y1068" i="1" s="1"/>
  <c r="AE1068" i="1" s="1"/>
  <c r="AI1068" i="1" s="1"/>
  <c r="AO1068" i="1" s="1"/>
  <c r="AU1068" i="1" s="1"/>
  <c r="BC1068" i="1" s="1"/>
  <c r="BE1068" i="1" s="1"/>
  <c r="G1067" i="1"/>
  <c r="M1045" i="1"/>
  <c r="S1045" i="1" s="1"/>
  <c r="Y1045" i="1" s="1"/>
  <c r="AE1045" i="1" s="1"/>
  <c r="AI1045" i="1" s="1"/>
  <c r="AO1045" i="1" s="1"/>
  <c r="AU1045" i="1" s="1"/>
  <c r="BC1045" i="1" s="1"/>
  <c r="BE1045" i="1" s="1"/>
  <c r="G1044" i="1"/>
  <c r="T1260" i="1"/>
  <c r="Z1260" i="1" s="1"/>
  <c r="AF1260" i="1" s="1"/>
  <c r="AJ1260" i="1" s="1"/>
  <c r="AP1260" i="1" s="1"/>
  <c r="AV1260" i="1" s="1"/>
  <c r="BF1260" i="1" s="1"/>
  <c r="BH1260" i="1" s="1"/>
  <c r="AL1144" i="1"/>
  <c r="L1056" i="1"/>
  <c r="R1056" i="1" s="1"/>
  <c r="X1056" i="1" s="1"/>
  <c r="AD1056" i="1" s="1"/>
  <c r="AH1056" i="1" s="1"/>
  <c r="AN1056" i="1" s="1"/>
  <c r="AT1056" i="1" s="1"/>
  <c r="AZ1056" i="1" s="1"/>
  <c r="BB1056" i="1" s="1"/>
  <c r="M843" i="1"/>
  <c r="S843" i="1" s="1"/>
  <c r="Y843" i="1" s="1"/>
  <c r="AE843" i="1" s="1"/>
  <c r="AI843" i="1" s="1"/>
  <c r="AO843" i="1" s="1"/>
  <c r="AU843" i="1" s="1"/>
  <c r="BC843" i="1" s="1"/>
  <c r="BE843" i="1" s="1"/>
  <c r="G842" i="1"/>
  <c r="M842" i="1" s="1"/>
  <c r="S842" i="1" s="1"/>
  <c r="Y842" i="1" s="1"/>
  <c r="AE842" i="1" s="1"/>
  <c r="AI842" i="1" s="1"/>
  <c r="AO842" i="1" s="1"/>
  <c r="AU842" i="1" s="1"/>
  <c r="BC842" i="1" s="1"/>
  <c r="BE842" i="1" s="1"/>
  <c r="M954" i="1"/>
  <c r="S954" i="1" s="1"/>
  <c r="Y954" i="1" s="1"/>
  <c r="AE954" i="1" s="1"/>
  <c r="AI954" i="1" s="1"/>
  <c r="AO954" i="1" s="1"/>
  <c r="AU954" i="1" s="1"/>
  <c r="BC954" i="1" s="1"/>
  <c r="BE954" i="1" s="1"/>
  <c r="G953" i="1"/>
  <c r="M953" i="1" s="1"/>
  <c r="S953" i="1" s="1"/>
  <c r="Y953" i="1" s="1"/>
  <c r="AE953" i="1" s="1"/>
  <c r="AI953" i="1" s="1"/>
  <c r="AO953" i="1" s="1"/>
  <c r="AU953" i="1" s="1"/>
  <c r="BC953" i="1" s="1"/>
  <c r="BE953" i="1" s="1"/>
  <c r="M915" i="1"/>
  <c r="S915" i="1" s="1"/>
  <c r="Y915" i="1" s="1"/>
  <c r="AE915" i="1" s="1"/>
  <c r="AI915" i="1" s="1"/>
  <c r="AO915" i="1" s="1"/>
  <c r="AU915" i="1" s="1"/>
  <c r="BC915" i="1" s="1"/>
  <c r="BE915" i="1" s="1"/>
  <c r="G914" i="1"/>
  <c r="M914" i="1" s="1"/>
  <c r="S914" i="1" s="1"/>
  <c r="Y914" i="1" s="1"/>
  <c r="AE914" i="1" s="1"/>
  <c r="AI914" i="1" s="1"/>
  <c r="AO914" i="1" s="1"/>
  <c r="AU914" i="1" s="1"/>
  <c r="BC914" i="1" s="1"/>
  <c r="BE914" i="1" s="1"/>
  <c r="G858" i="1"/>
  <c r="F656" i="1"/>
  <c r="L656" i="1" s="1"/>
  <c r="R656" i="1" s="1"/>
  <c r="L680" i="1"/>
  <c r="R680" i="1" s="1"/>
  <c r="X680" i="1" s="1"/>
  <c r="AD680" i="1" s="1"/>
  <c r="AH680" i="1" s="1"/>
  <c r="AN680" i="1" s="1"/>
  <c r="AT680" i="1" s="1"/>
  <c r="AZ680" i="1" s="1"/>
  <c r="BB680" i="1" s="1"/>
  <c r="G656" i="1"/>
  <c r="M656" i="1" s="1"/>
  <c r="M829" i="1"/>
  <c r="S829" i="1" s="1"/>
  <c r="Y829" i="1" s="1"/>
  <c r="AE829" i="1" s="1"/>
  <c r="AI829" i="1" s="1"/>
  <c r="AO829" i="1" s="1"/>
  <c r="AU829" i="1" s="1"/>
  <c r="BC829" i="1" s="1"/>
  <c r="BE829" i="1" s="1"/>
  <c r="G828" i="1"/>
  <c r="AM924" i="1"/>
  <c r="L825" i="1"/>
  <c r="R825" i="1" s="1"/>
  <c r="X825" i="1" s="1"/>
  <c r="AD825" i="1" s="1"/>
  <c r="AH825" i="1" s="1"/>
  <c r="AN825" i="1" s="1"/>
  <c r="AT825" i="1" s="1"/>
  <c r="AZ825" i="1" s="1"/>
  <c r="BB825" i="1" s="1"/>
  <c r="I824" i="1"/>
  <c r="N829" i="1"/>
  <c r="T829" i="1" s="1"/>
  <c r="Z829" i="1" s="1"/>
  <c r="AF829" i="1" s="1"/>
  <c r="AJ829" i="1" s="1"/>
  <c r="AP829" i="1" s="1"/>
  <c r="AV829" i="1" s="1"/>
  <c r="BF829" i="1" s="1"/>
  <c r="BH829" i="1" s="1"/>
  <c r="M552" i="1"/>
  <c r="G551" i="1"/>
  <c r="N528" i="1"/>
  <c r="T528" i="1" s="1"/>
  <c r="Z528" i="1" s="1"/>
  <c r="AF528" i="1" s="1"/>
  <c r="AJ528" i="1" s="1"/>
  <c r="AP528" i="1" s="1"/>
  <c r="AV528" i="1" s="1"/>
  <c r="BF528" i="1" s="1"/>
  <c r="BH528" i="1" s="1"/>
  <c r="H527" i="1"/>
  <c r="N527" i="1" s="1"/>
  <c r="L494" i="1"/>
  <c r="R494" i="1" s="1"/>
  <c r="X494" i="1" s="1"/>
  <c r="AD494" i="1" s="1"/>
  <c r="AH494" i="1" s="1"/>
  <c r="AN494" i="1" s="1"/>
  <c r="AT494" i="1" s="1"/>
  <c r="AZ494" i="1" s="1"/>
  <c r="BB494" i="1" s="1"/>
  <c r="F493" i="1"/>
  <c r="L473" i="1"/>
  <c r="R473" i="1" s="1"/>
  <c r="X473" i="1" s="1"/>
  <c r="AD473" i="1" s="1"/>
  <c r="AH473" i="1" s="1"/>
  <c r="AN473" i="1" s="1"/>
  <c r="AT473" i="1" s="1"/>
  <c r="AZ473" i="1" s="1"/>
  <c r="BB473" i="1" s="1"/>
  <c r="F472" i="1"/>
  <c r="L657" i="1"/>
  <c r="R657" i="1" s="1"/>
  <c r="X657" i="1" s="1"/>
  <c r="AD657" i="1" s="1"/>
  <c r="AH657" i="1" s="1"/>
  <c r="AN657" i="1" s="1"/>
  <c r="AT657" i="1" s="1"/>
  <c r="AZ657" i="1" s="1"/>
  <c r="BB657" i="1" s="1"/>
  <c r="AD548" i="1"/>
  <c r="AH548" i="1" s="1"/>
  <c r="AN548" i="1" s="1"/>
  <c r="AT548" i="1" s="1"/>
  <c r="AZ548" i="1" s="1"/>
  <c r="BB548" i="1" s="1"/>
  <c r="AA544" i="1"/>
  <c r="L351" i="1"/>
  <c r="R351" i="1" s="1"/>
  <c r="X351" i="1" s="1"/>
  <c r="AD351" i="1" s="1"/>
  <c r="AH351" i="1" s="1"/>
  <c r="AN351" i="1" s="1"/>
  <c r="AT351" i="1" s="1"/>
  <c r="AZ351" i="1" s="1"/>
  <c r="F347" i="1"/>
  <c r="F312" i="1"/>
  <c r="N206" i="1"/>
  <c r="T206" i="1" s="1"/>
  <c r="Z206" i="1" s="1"/>
  <c r="AF206" i="1" s="1"/>
  <c r="AJ206" i="1" s="1"/>
  <c r="AP206" i="1" s="1"/>
  <c r="AV206" i="1" s="1"/>
  <c r="BF206" i="1" s="1"/>
  <c r="BH206" i="1" s="1"/>
  <c r="H202" i="1"/>
  <c r="F384" i="1"/>
  <c r="N325" i="1"/>
  <c r="T325" i="1" s="1"/>
  <c r="Z325" i="1" s="1"/>
  <c r="AF325" i="1" s="1"/>
  <c r="AJ325" i="1" s="1"/>
  <c r="AP325" i="1" s="1"/>
  <c r="AV325" i="1" s="1"/>
  <c r="BF325" i="1" s="1"/>
  <c r="BH325" i="1" s="1"/>
  <c r="H324" i="1"/>
  <c r="L255" i="1"/>
  <c r="R255" i="1" s="1"/>
  <c r="X255" i="1" s="1"/>
  <c r="AD255" i="1" s="1"/>
  <c r="AH255" i="1" s="1"/>
  <c r="AN255" i="1" s="1"/>
  <c r="AT255" i="1" s="1"/>
  <c r="AZ255" i="1" s="1"/>
  <c r="BB255" i="1" s="1"/>
  <c r="F254" i="1"/>
  <c r="L254" i="1" s="1"/>
  <c r="R254" i="1" s="1"/>
  <c r="X254" i="1" s="1"/>
  <c r="AD254" i="1" s="1"/>
  <c r="AH254" i="1" s="1"/>
  <c r="AN254" i="1" s="1"/>
  <c r="AT254" i="1" s="1"/>
  <c r="AZ254" i="1" s="1"/>
  <c r="BB254" i="1" s="1"/>
  <c r="M241" i="1"/>
  <c r="S241" i="1" s="1"/>
  <c r="Y241" i="1" s="1"/>
  <c r="AE241" i="1" s="1"/>
  <c r="AI241" i="1" s="1"/>
  <c r="AO241" i="1" s="1"/>
  <c r="AU241" i="1" s="1"/>
  <c r="BC241" i="1" s="1"/>
  <c r="BE241" i="1" s="1"/>
  <c r="G240" i="1"/>
  <c r="M211" i="1"/>
  <c r="S211" i="1" s="1"/>
  <c r="Y211" i="1" s="1"/>
  <c r="AE211" i="1" s="1"/>
  <c r="AI211" i="1" s="1"/>
  <c r="AO211" i="1" s="1"/>
  <c r="AU211" i="1" s="1"/>
  <c r="BC211" i="1" s="1"/>
  <c r="BE211" i="1" s="1"/>
  <c r="G210" i="1"/>
  <c r="J254" i="1"/>
  <c r="AY209" i="1"/>
  <c r="AY200" i="1" s="1"/>
  <c r="N184" i="1"/>
  <c r="T184" i="1" s="1"/>
  <c r="Z184" i="1" s="1"/>
  <c r="AF184" i="1" s="1"/>
  <c r="AJ184" i="1" s="1"/>
  <c r="AP184" i="1" s="1"/>
  <c r="AV184" i="1" s="1"/>
  <c r="BF184" i="1" s="1"/>
  <c r="BH184" i="1" s="1"/>
  <c r="H183" i="1"/>
  <c r="N183" i="1" s="1"/>
  <c r="T183" i="1" s="1"/>
  <c r="Z183" i="1" s="1"/>
  <c r="AF183" i="1" s="1"/>
  <c r="AJ183" i="1" s="1"/>
  <c r="AP183" i="1" s="1"/>
  <c r="AV183" i="1" s="1"/>
  <c r="BF183" i="1" s="1"/>
  <c r="BH183" i="1" s="1"/>
  <c r="M347" i="1"/>
  <c r="L63" i="1"/>
  <c r="R63" i="1" s="1"/>
  <c r="X63" i="1" s="1"/>
  <c r="AD63" i="1" s="1"/>
  <c r="AH63" i="1" s="1"/>
  <c r="AN63" i="1" s="1"/>
  <c r="AT63" i="1" s="1"/>
  <c r="AZ63" i="1" s="1"/>
  <c r="BB63" i="1" s="1"/>
  <c r="F62" i="1"/>
  <c r="L62" i="1" s="1"/>
  <c r="R62" i="1" s="1"/>
  <c r="X62" i="1" s="1"/>
  <c r="AD62" i="1" s="1"/>
  <c r="AH62" i="1" s="1"/>
  <c r="AN62" i="1" s="1"/>
  <c r="AT62" i="1" s="1"/>
  <c r="AZ62" i="1" s="1"/>
  <c r="BB62" i="1" s="1"/>
  <c r="L46" i="1"/>
  <c r="R46" i="1" s="1"/>
  <c r="X46" i="1" s="1"/>
  <c r="AD46" i="1" s="1"/>
  <c r="AH46" i="1" s="1"/>
  <c r="AN46" i="1" s="1"/>
  <c r="AT46" i="1" s="1"/>
  <c r="AZ46" i="1" s="1"/>
  <c r="BB46" i="1" s="1"/>
  <c r="L35" i="1"/>
  <c r="R35" i="1" s="1"/>
  <c r="X35" i="1" s="1"/>
  <c r="AD35" i="1" s="1"/>
  <c r="AH35" i="1" s="1"/>
  <c r="AN35" i="1" s="1"/>
  <c r="AT35" i="1" s="1"/>
  <c r="AZ35" i="1" s="1"/>
  <c r="BB35" i="1" s="1"/>
  <c r="F34" i="1"/>
  <c r="L34" i="1" s="1"/>
  <c r="R34" i="1" s="1"/>
  <c r="X34" i="1" s="1"/>
  <c r="AD34" i="1" s="1"/>
  <c r="AH34" i="1" s="1"/>
  <c r="AN34" i="1" s="1"/>
  <c r="AT34" i="1" s="1"/>
  <c r="AZ34" i="1" s="1"/>
  <c r="BB34" i="1" s="1"/>
  <c r="G18" i="1"/>
  <c r="M22" i="1"/>
  <c r="S22" i="1" s="1"/>
  <c r="Y22" i="1" s="1"/>
  <c r="AE22" i="1" s="1"/>
  <c r="AI22" i="1" s="1"/>
  <c r="AO22" i="1" s="1"/>
  <c r="AU22" i="1" s="1"/>
  <c r="BC22" i="1" s="1"/>
  <c r="BE22" i="1" s="1"/>
  <c r="O96" i="1"/>
  <c r="O95" i="1" s="1"/>
  <c r="L184" i="1"/>
  <c r="R184" i="1" s="1"/>
  <c r="X184" i="1" s="1"/>
  <c r="AD184" i="1" s="1"/>
  <c r="AH184" i="1" s="1"/>
  <c r="AN184" i="1" s="1"/>
  <c r="AT184" i="1" s="1"/>
  <c r="AZ184" i="1" s="1"/>
  <c r="BB184" i="1" s="1"/>
  <c r="I150" i="1"/>
  <c r="L1677" i="1"/>
  <c r="R1677" i="1" s="1"/>
  <c r="X1677" i="1" s="1"/>
  <c r="AD1677" i="1" s="1"/>
  <c r="AH1677" i="1" s="1"/>
  <c r="AN1677" i="1" s="1"/>
  <c r="AT1677" i="1" s="1"/>
  <c r="AZ1677" i="1" s="1"/>
  <c r="BB1677" i="1" s="1"/>
  <c r="F1676" i="1"/>
  <c r="L1676" i="1" s="1"/>
  <c r="R1676" i="1" s="1"/>
  <c r="X1676" i="1" s="1"/>
  <c r="AD1676" i="1" s="1"/>
  <c r="AH1676" i="1" s="1"/>
  <c r="AN1676" i="1" s="1"/>
  <c r="AT1676" i="1" s="1"/>
  <c r="AZ1676" i="1" s="1"/>
  <c r="BB1676" i="1" s="1"/>
  <c r="L1671" i="1"/>
  <c r="R1671" i="1" s="1"/>
  <c r="X1671" i="1" s="1"/>
  <c r="AD1671" i="1" s="1"/>
  <c r="AH1671" i="1" s="1"/>
  <c r="AN1671" i="1" s="1"/>
  <c r="AT1671" i="1" s="1"/>
  <c r="AZ1671" i="1" s="1"/>
  <c r="BB1671" i="1" s="1"/>
  <c r="F1670" i="1"/>
  <c r="M1682" i="1"/>
  <c r="S1682" i="1" s="1"/>
  <c r="Y1682" i="1" s="1"/>
  <c r="AE1682" i="1" s="1"/>
  <c r="AI1682" i="1" s="1"/>
  <c r="AO1682" i="1" s="1"/>
  <c r="AU1682" i="1" s="1"/>
  <c r="BC1682" i="1" s="1"/>
  <c r="BE1682" i="1" s="1"/>
  <c r="G1681" i="1"/>
  <c r="N1671" i="1"/>
  <c r="T1671" i="1" s="1"/>
  <c r="Z1671" i="1" s="1"/>
  <c r="AF1671" i="1" s="1"/>
  <c r="AJ1671" i="1" s="1"/>
  <c r="AP1671" i="1" s="1"/>
  <c r="AV1671" i="1" s="1"/>
  <c r="BF1671" i="1" s="1"/>
  <c r="BH1671" i="1" s="1"/>
  <c r="H1670" i="1"/>
  <c r="J1637" i="1"/>
  <c r="N1651" i="1"/>
  <c r="T1651" i="1" s="1"/>
  <c r="Z1651" i="1" s="1"/>
  <c r="AF1651" i="1" s="1"/>
  <c r="AJ1651" i="1" s="1"/>
  <c r="AP1651" i="1" s="1"/>
  <c r="AV1651" i="1" s="1"/>
  <c r="BF1651" i="1" s="1"/>
  <c r="BH1651" i="1" s="1"/>
  <c r="T1498" i="1"/>
  <c r="Z1498" i="1" s="1"/>
  <c r="AF1498" i="1" s="1"/>
  <c r="AJ1498" i="1" s="1"/>
  <c r="AP1498" i="1" s="1"/>
  <c r="AV1498" i="1" s="1"/>
  <c r="BF1498" i="1" s="1"/>
  <c r="BH1498" i="1" s="1"/>
  <c r="AY1510" i="1"/>
  <c r="AX1510" i="1"/>
  <c r="L1445" i="1"/>
  <c r="R1445" i="1" s="1"/>
  <c r="X1445" i="1" s="1"/>
  <c r="AD1445" i="1" s="1"/>
  <c r="AH1445" i="1" s="1"/>
  <c r="AN1445" i="1" s="1"/>
  <c r="AT1445" i="1" s="1"/>
  <c r="AZ1445" i="1" s="1"/>
  <c r="BB1445" i="1" s="1"/>
  <c r="F1444" i="1"/>
  <c r="N1435" i="1"/>
  <c r="T1435" i="1" s="1"/>
  <c r="Z1435" i="1" s="1"/>
  <c r="AF1435" i="1" s="1"/>
  <c r="AJ1435" i="1" s="1"/>
  <c r="AP1435" i="1" s="1"/>
  <c r="AV1435" i="1" s="1"/>
  <c r="BF1435" i="1" s="1"/>
  <c r="BH1435" i="1" s="1"/>
  <c r="H1434" i="1"/>
  <c r="G1444" i="1"/>
  <c r="M1444" i="1" s="1"/>
  <c r="G1409" i="1"/>
  <c r="F1390" i="1"/>
  <c r="L1396" i="1"/>
  <c r="R1396" i="1" s="1"/>
  <c r="X1396" i="1" s="1"/>
  <c r="AD1396" i="1" s="1"/>
  <c r="AH1396" i="1" s="1"/>
  <c r="AN1396" i="1" s="1"/>
  <c r="AT1396" i="1" s="1"/>
  <c r="AZ1396" i="1" s="1"/>
  <c r="BB1396" i="1" s="1"/>
  <c r="L1426" i="1"/>
  <c r="R1426" i="1" s="1"/>
  <c r="X1426" i="1" s="1"/>
  <c r="AD1426" i="1" s="1"/>
  <c r="AH1426" i="1" s="1"/>
  <c r="AN1426" i="1" s="1"/>
  <c r="AT1426" i="1" s="1"/>
  <c r="AZ1426" i="1" s="1"/>
  <c r="BB1426" i="1" s="1"/>
  <c r="F1425" i="1"/>
  <c r="Z1473" i="1"/>
  <c r="AF1473" i="1" s="1"/>
  <c r="AJ1473" i="1" s="1"/>
  <c r="AP1473" i="1" s="1"/>
  <c r="AV1473" i="1" s="1"/>
  <c r="BF1473" i="1" s="1"/>
  <c r="BH1473" i="1" s="1"/>
  <c r="N1384" i="1"/>
  <c r="T1384" i="1" s="1"/>
  <c r="Z1384" i="1" s="1"/>
  <c r="AF1384" i="1" s="1"/>
  <c r="AJ1384" i="1" s="1"/>
  <c r="AP1384" i="1" s="1"/>
  <c r="AV1384" i="1" s="1"/>
  <c r="BF1384" i="1" s="1"/>
  <c r="BH1384" i="1" s="1"/>
  <c r="N1426" i="1"/>
  <c r="T1426" i="1" s="1"/>
  <c r="Z1426" i="1" s="1"/>
  <c r="AF1426" i="1" s="1"/>
  <c r="AJ1426" i="1" s="1"/>
  <c r="AP1426" i="1" s="1"/>
  <c r="AV1426" i="1" s="1"/>
  <c r="BF1426" i="1" s="1"/>
  <c r="BH1426" i="1" s="1"/>
  <c r="AB1383" i="1"/>
  <c r="M1315" i="1"/>
  <c r="S1315" i="1" s="1"/>
  <c r="Y1315" i="1" s="1"/>
  <c r="AE1315" i="1" s="1"/>
  <c r="AI1315" i="1" s="1"/>
  <c r="AO1315" i="1" s="1"/>
  <c r="AU1315" i="1" s="1"/>
  <c r="BC1315" i="1" s="1"/>
  <c r="BE1315" i="1" s="1"/>
  <c r="G1314" i="1"/>
  <c r="N1305" i="1"/>
  <c r="T1305" i="1" s="1"/>
  <c r="Z1305" i="1" s="1"/>
  <c r="AF1305" i="1" s="1"/>
  <c r="AJ1305" i="1" s="1"/>
  <c r="AP1305" i="1" s="1"/>
  <c r="AV1305" i="1" s="1"/>
  <c r="BF1305" i="1" s="1"/>
  <c r="BH1305" i="1" s="1"/>
  <c r="H1301" i="1"/>
  <c r="M1390" i="1"/>
  <c r="L1326" i="1"/>
  <c r="R1326" i="1" s="1"/>
  <c r="X1326" i="1" s="1"/>
  <c r="AD1326" i="1" s="1"/>
  <c r="AH1326" i="1" s="1"/>
  <c r="AN1326" i="1" s="1"/>
  <c r="AT1326" i="1" s="1"/>
  <c r="AZ1326" i="1" s="1"/>
  <c r="BB1326" i="1" s="1"/>
  <c r="F1325" i="1"/>
  <c r="L1325" i="1" s="1"/>
  <c r="R1325" i="1" s="1"/>
  <c r="X1325" i="1" s="1"/>
  <c r="AD1325" i="1" s="1"/>
  <c r="AH1325" i="1" s="1"/>
  <c r="AN1325" i="1" s="1"/>
  <c r="AT1325" i="1" s="1"/>
  <c r="AZ1325" i="1" s="1"/>
  <c r="BB1325" i="1" s="1"/>
  <c r="L1315" i="1"/>
  <c r="R1315" i="1" s="1"/>
  <c r="X1315" i="1" s="1"/>
  <c r="AD1315" i="1" s="1"/>
  <c r="AH1315" i="1" s="1"/>
  <c r="AN1315" i="1" s="1"/>
  <c r="AT1315" i="1" s="1"/>
  <c r="AZ1315" i="1" s="1"/>
  <c r="BB1315" i="1" s="1"/>
  <c r="F1314" i="1"/>
  <c r="L1294" i="1"/>
  <c r="R1294" i="1" s="1"/>
  <c r="X1294" i="1" s="1"/>
  <c r="AD1294" i="1" s="1"/>
  <c r="AH1294" i="1" s="1"/>
  <c r="AN1294" i="1" s="1"/>
  <c r="AT1294" i="1" s="1"/>
  <c r="AZ1294" i="1" s="1"/>
  <c r="BB1294" i="1" s="1"/>
  <c r="F1293" i="1"/>
  <c r="L1293" i="1" s="1"/>
  <c r="R1293" i="1" s="1"/>
  <c r="X1293" i="1" s="1"/>
  <c r="AD1293" i="1" s="1"/>
  <c r="AH1293" i="1" s="1"/>
  <c r="AN1293" i="1" s="1"/>
  <c r="AT1293" i="1" s="1"/>
  <c r="AZ1293" i="1" s="1"/>
  <c r="BB1293" i="1" s="1"/>
  <c r="AH1260" i="1"/>
  <c r="AN1260" i="1" s="1"/>
  <c r="AT1260" i="1" s="1"/>
  <c r="AZ1260" i="1" s="1"/>
  <c r="BB1260" i="1" s="1"/>
  <c r="AR1214" i="1"/>
  <c r="AR1143" i="1" s="1"/>
  <c r="AU1218" i="1"/>
  <c r="BC1218" i="1" s="1"/>
  <c r="BE1218" i="1" s="1"/>
  <c r="N1310" i="1"/>
  <c r="T1310" i="1" s="1"/>
  <c r="Z1310" i="1" s="1"/>
  <c r="AF1310" i="1" s="1"/>
  <c r="AJ1310" i="1" s="1"/>
  <c r="AP1310" i="1" s="1"/>
  <c r="AV1310" i="1" s="1"/>
  <c r="BF1310" i="1" s="1"/>
  <c r="BH1310" i="1" s="1"/>
  <c r="L1300" i="1"/>
  <c r="R1300" i="1" s="1"/>
  <c r="X1300" i="1" s="1"/>
  <c r="AD1300" i="1" s="1"/>
  <c r="AH1300" i="1" s="1"/>
  <c r="AN1300" i="1" s="1"/>
  <c r="AT1300" i="1" s="1"/>
  <c r="AZ1300" i="1" s="1"/>
  <c r="BB1300" i="1" s="1"/>
  <c r="I1278" i="1"/>
  <c r="H1222" i="1"/>
  <c r="M1144" i="1"/>
  <c r="S1144" i="1" s="1"/>
  <c r="Y1144" i="1" s="1"/>
  <c r="Q1301" i="1"/>
  <c r="Q1300" i="1" s="1"/>
  <c r="M1266" i="1"/>
  <c r="S1266" i="1" s="1"/>
  <c r="Y1266" i="1" s="1"/>
  <c r="AE1266" i="1" s="1"/>
  <c r="AI1266" i="1" s="1"/>
  <c r="AO1266" i="1" s="1"/>
  <c r="AU1266" i="1" s="1"/>
  <c r="BC1266" i="1" s="1"/>
  <c r="BE1266" i="1" s="1"/>
  <c r="AW1221" i="1"/>
  <c r="AW1120" i="1" s="1"/>
  <c r="AM1144" i="1"/>
  <c r="N1072" i="1"/>
  <c r="T1072" i="1" s="1"/>
  <c r="Z1072" i="1" s="1"/>
  <c r="AF1072" i="1" s="1"/>
  <c r="AJ1072" i="1" s="1"/>
  <c r="AP1072" i="1" s="1"/>
  <c r="AV1072" i="1" s="1"/>
  <c r="BF1072" i="1" s="1"/>
  <c r="BH1072" i="1" s="1"/>
  <c r="K1071" i="1"/>
  <c r="M1060" i="1"/>
  <c r="S1060" i="1" s="1"/>
  <c r="Y1060" i="1" s="1"/>
  <c r="AE1060" i="1" s="1"/>
  <c r="AI1060" i="1" s="1"/>
  <c r="AO1060" i="1" s="1"/>
  <c r="AU1060" i="1" s="1"/>
  <c r="BC1060" i="1" s="1"/>
  <c r="BE1060" i="1" s="1"/>
  <c r="G1059" i="1"/>
  <c r="M1059" i="1" s="1"/>
  <c r="S1059" i="1" s="1"/>
  <c r="Y1059" i="1" s="1"/>
  <c r="AE1059" i="1" s="1"/>
  <c r="AI1059" i="1" s="1"/>
  <c r="AO1059" i="1" s="1"/>
  <c r="AU1059" i="1" s="1"/>
  <c r="BC1059" i="1" s="1"/>
  <c r="BE1059" i="1" s="1"/>
  <c r="I1077" i="1"/>
  <c r="I1076" i="1" s="1"/>
  <c r="I1065" i="1" s="1"/>
  <c r="AA1077" i="1"/>
  <c r="G971" i="1"/>
  <c r="N954" i="1"/>
  <c r="T954" i="1" s="1"/>
  <c r="Z954" i="1" s="1"/>
  <c r="AF954" i="1" s="1"/>
  <c r="AJ954" i="1" s="1"/>
  <c r="AP954" i="1" s="1"/>
  <c r="AV954" i="1" s="1"/>
  <c r="BF954" i="1" s="1"/>
  <c r="BH954" i="1" s="1"/>
  <c r="H953" i="1"/>
  <c r="N972" i="1"/>
  <c r="T972" i="1" s="1"/>
  <c r="Z972" i="1" s="1"/>
  <c r="AF972" i="1" s="1"/>
  <c r="AJ972" i="1" s="1"/>
  <c r="AP972" i="1" s="1"/>
  <c r="AV972" i="1" s="1"/>
  <c r="BF972" i="1" s="1"/>
  <c r="BH972" i="1" s="1"/>
  <c r="H971" i="1"/>
  <c r="L932" i="1"/>
  <c r="R932" i="1" s="1"/>
  <c r="X932" i="1" s="1"/>
  <c r="AD932" i="1" s="1"/>
  <c r="AH932" i="1" s="1"/>
  <c r="AN932" i="1" s="1"/>
  <c r="AT932" i="1" s="1"/>
  <c r="AZ932" i="1" s="1"/>
  <c r="BB932" i="1" s="1"/>
  <c r="F925" i="1"/>
  <c r="S877" i="1"/>
  <c r="Y877" i="1" s="1"/>
  <c r="AE877" i="1" s="1"/>
  <c r="AI877" i="1" s="1"/>
  <c r="AO877" i="1" s="1"/>
  <c r="AU877" i="1" s="1"/>
  <c r="BC877" i="1" s="1"/>
  <c r="BE877" i="1" s="1"/>
  <c r="P858" i="1"/>
  <c r="P857" i="1" s="1"/>
  <c r="G836" i="1"/>
  <c r="M837" i="1"/>
  <c r="S837" i="1" s="1"/>
  <c r="Y837" i="1" s="1"/>
  <c r="AE837" i="1" s="1"/>
  <c r="AI837" i="1" s="1"/>
  <c r="AO837" i="1" s="1"/>
  <c r="AU837" i="1" s="1"/>
  <c r="BC837" i="1" s="1"/>
  <c r="BE837" i="1" s="1"/>
  <c r="M977" i="1"/>
  <c r="S977" i="1" s="1"/>
  <c r="Y977" i="1" s="1"/>
  <c r="AE977" i="1" s="1"/>
  <c r="AI977" i="1" s="1"/>
  <c r="AO977" i="1" s="1"/>
  <c r="AU977" i="1" s="1"/>
  <c r="BC977" i="1" s="1"/>
  <c r="BE977" i="1" s="1"/>
  <c r="L843" i="1"/>
  <c r="R843" i="1" s="1"/>
  <c r="X843" i="1" s="1"/>
  <c r="AD843" i="1" s="1"/>
  <c r="AH843" i="1" s="1"/>
  <c r="AN843" i="1" s="1"/>
  <c r="AT843" i="1" s="1"/>
  <c r="AZ843" i="1" s="1"/>
  <c r="BB843" i="1" s="1"/>
  <c r="F842" i="1"/>
  <c r="N817" i="1"/>
  <c r="T817" i="1" s="1"/>
  <c r="Z817" i="1" s="1"/>
  <c r="AF817" i="1" s="1"/>
  <c r="AJ817" i="1" s="1"/>
  <c r="AP817" i="1" s="1"/>
  <c r="AV817" i="1" s="1"/>
  <c r="BF817" i="1" s="1"/>
  <c r="BH817" i="1" s="1"/>
  <c r="H816" i="1"/>
  <c r="M719" i="1"/>
  <c r="S719" i="1" s="1"/>
  <c r="Y719" i="1" s="1"/>
  <c r="AE719" i="1" s="1"/>
  <c r="AI719" i="1" s="1"/>
  <c r="AO719" i="1" s="1"/>
  <c r="AU719" i="1" s="1"/>
  <c r="BC719" i="1" s="1"/>
  <c r="BE719" i="1" s="1"/>
  <c r="G718" i="1"/>
  <c r="I971" i="1"/>
  <c r="N738" i="1"/>
  <c r="T738" i="1" s="1"/>
  <c r="Z738" i="1" s="1"/>
  <c r="AF738" i="1" s="1"/>
  <c r="AJ738" i="1" s="1"/>
  <c r="AP738" i="1" s="1"/>
  <c r="AV738" i="1" s="1"/>
  <c r="BF738" i="1" s="1"/>
  <c r="BH738" i="1" s="1"/>
  <c r="H735" i="1"/>
  <c r="N541" i="1"/>
  <c r="T541" i="1" s="1"/>
  <c r="Z541" i="1" s="1"/>
  <c r="AF541" i="1" s="1"/>
  <c r="AJ541" i="1" s="1"/>
  <c r="AP541" i="1" s="1"/>
  <c r="AV541" i="1" s="1"/>
  <c r="BF541" i="1" s="1"/>
  <c r="BH541" i="1" s="1"/>
  <c r="H540" i="1"/>
  <c r="H493" i="1"/>
  <c r="N460" i="1"/>
  <c r="T460" i="1" s="1"/>
  <c r="Z460" i="1" s="1"/>
  <c r="AF460" i="1" s="1"/>
  <c r="AJ460" i="1" s="1"/>
  <c r="AP460" i="1" s="1"/>
  <c r="AV460" i="1" s="1"/>
  <c r="BF460" i="1" s="1"/>
  <c r="BH460" i="1" s="1"/>
  <c r="H449" i="1"/>
  <c r="AF545" i="1"/>
  <c r="AJ545" i="1" s="1"/>
  <c r="AP545" i="1" s="1"/>
  <c r="AV545" i="1" s="1"/>
  <c r="BF545" i="1" s="1"/>
  <c r="AC544" i="1"/>
  <c r="M362" i="1"/>
  <c r="S362" i="1" s="1"/>
  <c r="Y362" i="1" s="1"/>
  <c r="AE362" i="1" s="1"/>
  <c r="AI362" i="1" s="1"/>
  <c r="AO362" i="1" s="1"/>
  <c r="AU362" i="1" s="1"/>
  <c r="BC362" i="1" s="1"/>
  <c r="BE362" i="1" s="1"/>
  <c r="G361" i="1"/>
  <c r="G324" i="1"/>
  <c r="N277" i="1"/>
  <c r="T277" i="1" s="1"/>
  <c r="Z277" i="1" s="1"/>
  <c r="AF277" i="1" s="1"/>
  <c r="AJ277" i="1" s="1"/>
  <c r="AP277" i="1" s="1"/>
  <c r="AV277" i="1" s="1"/>
  <c r="BF277" i="1" s="1"/>
  <c r="BH277" i="1" s="1"/>
  <c r="H276" i="1"/>
  <c r="N276" i="1" s="1"/>
  <c r="T276" i="1" s="1"/>
  <c r="Z276" i="1" s="1"/>
  <c r="AF276" i="1" s="1"/>
  <c r="AJ276" i="1" s="1"/>
  <c r="AP276" i="1" s="1"/>
  <c r="AV276" i="1" s="1"/>
  <c r="BF276" i="1" s="1"/>
  <c r="BH276" i="1" s="1"/>
  <c r="N241" i="1"/>
  <c r="T241" i="1" s="1"/>
  <c r="Z241" i="1" s="1"/>
  <c r="AF241" i="1" s="1"/>
  <c r="AJ241" i="1" s="1"/>
  <c r="AP241" i="1" s="1"/>
  <c r="AV241" i="1" s="1"/>
  <c r="BF241" i="1" s="1"/>
  <c r="BH241" i="1" s="1"/>
  <c r="H240" i="1"/>
  <c r="N240" i="1" s="1"/>
  <c r="T240" i="1" s="1"/>
  <c r="Z240" i="1" s="1"/>
  <c r="AF240" i="1" s="1"/>
  <c r="AJ240" i="1" s="1"/>
  <c r="AP240" i="1" s="1"/>
  <c r="AV240" i="1" s="1"/>
  <c r="BF240" i="1" s="1"/>
  <c r="BH240" i="1" s="1"/>
  <c r="J224" i="1"/>
  <c r="O552" i="1"/>
  <c r="O551" i="1" s="1"/>
  <c r="F324" i="1"/>
  <c r="L324" i="1" s="1"/>
  <c r="R324" i="1" s="1"/>
  <c r="G299" i="1"/>
  <c r="M299" i="1" s="1"/>
  <c r="M206" i="1"/>
  <c r="S206" i="1" s="1"/>
  <c r="Y206" i="1" s="1"/>
  <c r="AE206" i="1" s="1"/>
  <c r="AI206" i="1" s="1"/>
  <c r="AO206" i="1" s="1"/>
  <c r="AU206" i="1" s="1"/>
  <c r="BC206" i="1" s="1"/>
  <c r="BE206" i="1" s="1"/>
  <c r="G202" i="1"/>
  <c r="AB384" i="1"/>
  <c r="AB360" i="1" s="1"/>
  <c r="AB337" i="1" s="1"/>
  <c r="N152" i="1"/>
  <c r="T152" i="1" s="1"/>
  <c r="Z152" i="1" s="1"/>
  <c r="AF152" i="1" s="1"/>
  <c r="AJ152" i="1" s="1"/>
  <c r="AP152" i="1" s="1"/>
  <c r="AV152" i="1" s="1"/>
  <c r="BF152" i="1" s="1"/>
  <c r="BH152" i="1" s="1"/>
  <c r="H151" i="1"/>
  <c r="M225" i="1"/>
  <c r="S225" i="1" s="1"/>
  <c r="Y225" i="1" s="1"/>
  <c r="AE225" i="1" s="1"/>
  <c r="AI225" i="1" s="1"/>
  <c r="AO225" i="1" s="1"/>
  <c r="AU225" i="1" s="1"/>
  <c r="BC225" i="1" s="1"/>
  <c r="BE225" i="1" s="1"/>
  <c r="L195" i="1"/>
  <c r="R195" i="1" s="1"/>
  <c r="X195" i="1" s="1"/>
  <c r="AD195" i="1" s="1"/>
  <c r="AH195" i="1" s="1"/>
  <c r="AN195" i="1" s="1"/>
  <c r="AT195" i="1" s="1"/>
  <c r="AZ195" i="1" s="1"/>
  <c r="BB195" i="1" s="1"/>
  <c r="F194" i="1"/>
  <c r="L194" i="1" s="1"/>
  <c r="R194" i="1" s="1"/>
  <c r="X194" i="1" s="1"/>
  <c r="AD194" i="1" s="1"/>
  <c r="AH194" i="1" s="1"/>
  <c r="AN194" i="1" s="1"/>
  <c r="AT194" i="1" s="1"/>
  <c r="AZ194" i="1" s="1"/>
  <c r="BB194" i="1" s="1"/>
  <c r="T127" i="1"/>
  <c r="Z127" i="1" s="1"/>
  <c r="AF127" i="1" s="1"/>
  <c r="AJ127" i="1" s="1"/>
  <c r="AP127" i="1" s="1"/>
  <c r="AV127" i="1" s="1"/>
  <c r="BF127" i="1" s="1"/>
  <c r="BH127" i="1" s="1"/>
  <c r="Q96" i="1"/>
  <c r="Q95" i="1" s="1"/>
  <c r="BF248" i="1"/>
  <c r="BH248" i="1" s="1"/>
  <c r="O224" i="1"/>
  <c r="H45" i="1"/>
  <c r="L20" i="1"/>
  <c r="R20" i="1" s="1"/>
  <c r="X20" i="1" s="1"/>
  <c r="AD20" i="1" s="1"/>
  <c r="AH20" i="1" s="1"/>
  <c r="AN20" i="1" s="1"/>
  <c r="AT20" i="1" s="1"/>
  <c r="AZ20" i="1" s="1"/>
  <c r="BB20" i="1" s="1"/>
  <c r="F19" i="1"/>
  <c r="N1682" i="1"/>
  <c r="T1682" i="1" s="1"/>
  <c r="Z1682" i="1" s="1"/>
  <c r="AF1682" i="1" s="1"/>
  <c r="AJ1682" i="1" s="1"/>
  <c r="AP1682" i="1" s="1"/>
  <c r="AV1682" i="1" s="1"/>
  <c r="BF1682" i="1" s="1"/>
  <c r="BH1682" i="1" s="1"/>
  <c r="H1681" i="1"/>
  <c r="L1661" i="1"/>
  <c r="R1661" i="1" s="1"/>
  <c r="X1661" i="1" s="1"/>
  <c r="AD1661" i="1" s="1"/>
  <c r="AH1661" i="1" s="1"/>
  <c r="AN1661" i="1" s="1"/>
  <c r="AT1661" i="1" s="1"/>
  <c r="AZ1661" i="1" s="1"/>
  <c r="BB1661" i="1" s="1"/>
  <c r="F1660" i="1"/>
  <c r="L1660" i="1" s="1"/>
  <c r="R1660" i="1" s="1"/>
  <c r="X1660" i="1" s="1"/>
  <c r="AD1660" i="1" s="1"/>
  <c r="AH1660" i="1" s="1"/>
  <c r="AN1660" i="1" s="1"/>
  <c r="AT1660" i="1" s="1"/>
  <c r="AZ1660" i="1" s="1"/>
  <c r="BB1660" i="1" s="1"/>
  <c r="N1619" i="1"/>
  <c r="T1619" i="1" s="1"/>
  <c r="Z1619" i="1" s="1"/>
  <c r="AF1619" i="1" s="1"/>
  <c r="AJ1619" i="1" s="1"/>
  <c r="AP1619" i="1" s="1"/>
  <c r="AV1619" i="1" s="1"/>
  <c r="BF1619" i="1" s="1"/>
  <c r="BH1619" i="1" s="1"/>
  <c r="H1618" i="1"/>
  <c r="M1619" i="1"/>
  <c r="S1619" i="1" s="1"/>
  <c r="Y1619" i="1" s="1"/>
  <c r="AE1619" i="1" s="1"/>
  <c r="AI1619" i="1" s="1"/>
  <c r="AO1619" i="1" s="1"/>
  <c r="AU1619" i="1" s="1"/>
  <c r="BC1619" i="1" s="1"/>
  <c r="BE1619" i="1" s="1"/>
  <c r="G1618" i="1"/>
  <c r="M1651" i="1"/>
  <c r="S1651" i="1" s="1"/>
  <c r="Y1651" i="1" s="1"/>
  <c r="AE1651" i="1" s="1"/>
  <c r="AI1651" i="1" s="1"/>
  <c r="AO1651" i="1" s="1"/>
  <c r="AU1651" i="1" s="1"/>
  <c r="BC1651" i="1" s="1"/>
  <c r="BE1651" i="1" s="1"/>
  <c r="G1650" i="1"/>
  <c r="M1650" i="1" s="1"/>
  <c r="S1650" i="1" s="1"/>
  <c r="Y1650" i="1" s="1"/>
  <c r="AE1650" i="1" s="1"/>
  <c r="AI1650" i="1" s="1"/>
  <c r="AO1650" i="1" s="1"/>
  <c r="AU1650" i="1" s="1"/>
  <c r="BC1650" i="1" s="1"/>
  <c r="BE1650" i="1" s="1"/>
  <c r="L1651" i="1"/>
  <c r="R1651" i="1" s="1"/>
  <c r="X1651" i="1" s="1"/>
  <c r="AD1651" i="1" s="1"/>
  <c r="AH1651" i="1" s="1"/>
  <c r="AN1651" i="1" s="1"/>
  <c r="AT1651" i="1" s="1"/>
  <c r="AZ1651" i="1" s="1"/>
  <c r="BB1651" i="1" s="1"/>
  <c r="F1650" i="1"/>
  <c r="L1650" i="1" s="1"/>
  <c r="R1650" i="1" s="1"/>
  <c r="X1650" i="1" s="1"/>
  <c r="AD1650" i="1" s="1"/>
  <c r="AH1650" i="1" s="1"/>
  <c r="AN1650" i="1" s="1"/>
  <c r="AT1650" i="1" s="1"/>
  <c r="AZ1650" i="1" s="1"/>
  <c r="BB1650" i="1" s="1"/>
  <c r="R1496" i="1"/>
  <c r="X1496" i="1" s="1"/>
  <c r="AD1496" i="1" s="1"/>
  <c r="AH1496" i="1" s="1"/>
  <c r="AN1496" i="1" s="1"/>
  <c r="AT1496" i="1" s="1"/>
  <c r="AZ1496" i="1" s="1"/>
  <c r="BB1496" i="1" s="1"/>
  <c r="O1495" i="1"/>
  <c r="S1498" i="1"/>
  <c r="Y1498" i="1" s="1"/>
  <c r="AE1498" i="1" s="1"/>
  <c r="AI1498" i="1" s="1"/>
  <c r="AO1498" i="1" s="1"/>
  <c r="AU1498" i="1" s="1"/>
  <c r="BC1498" i="1" s="1"/>
  <c r="BE1498" i="1" s="1"/>
  <c r="M1521" i="1"/>
  <c r="S1521" i="1" s="1"/>
  <c r="Y1521" i="1" s="1"/>
  <c r="AE1521" i="1" s="1"/>
  <c r="AI1521" i="1" s="1"/>
  <c r="AO1521" i="1" s="1"/>
  <c r="AU1521" i="1" s="1"/>
  <c r="BC1521" i="1" s="1"/>
  <c r="BE1521" i="1" s="1"/>
  <c r="G1520" i="1"/>
  <c r="L1511" i="1"/>
  <c r="R1511" i="1" s="1"/>
  <c r="X1511" i="1" s="1"/>
  <c r="AD1511" i="1" s="1"/>
  <c r="AH1511" i="1" s="1"/>
  <c r="AN1511" i="1" s="1"/>
  <c r="AT1511" i="1" s="1"/>
  <c r="AZ1511" i="1" s="1"/>
  <c r="BB1511" i="1" s="1"/>
  <c r="K1510" i="1"/>
  <c r="K1457" i="1" s="1"/>
  <c r="N1459" i="1"/>
  <c r="T1459" i="1" s="1"/>
  <c r="Z1459" i="1" s="1"/>
  <c r="AF1459" i="1" s="1"/>
  <c r="AJ1459" i="1" s="1"/>
  <c r="AP1459" i="1" s="1"/>
  <c r="AV1459" i="1" s="1"/>
  <c r="BF1459" i="1" s="1"/>
  <c r="BH1459" i="1" s="1"/>
  <c r="H1458" i="1"/>
  <c r="M1465" i="1"/>
  <c r="S1465" i="1" s="1"/>
  <c r="Y1465" i="1" s="1"/>
  <c r="AE1465" i="1" s="1"/>
  <c r="AI1465" i="1" s="1"/>
  <c r="AO1465" i="1" s="1"/>
  <c r="AU1465" i="1" s="1"/>
  <c r="BC1465" i="1" s="1"/>
  <c r="BE1465" i="1" s="1"/>
  <c r="G1464" i="1"/>
  <c r="M1464" i="1" s="1"/>
  <c r="S1464" i="1" s="1"/>
  <c r="Y1464" i="1" s="1"/>
  <c r="AE1464" i="1" s="1"/>
  <c r="AI1464" i="1" s="1"/>
  <c r="AO1464" i="1" s="1"/>
  <c r="AU1464" i="1" s="1"/>
  <c r="BC1464" i="1" s="1"/>
  <c r="BE1464" i="1" s="1"/>
  <c r="M1426" i="1"/>
  <c r="S1426" i="1" s="1"/>
  <c r="Y1426" i="1" s="1"/>
  <c r="AE1426" i="1" s="1"/>
  <c r="AI1426" i="1" s="1"/>
  <c r="AO1426" i="1" s="1"/>
  <c r="AU1426" i="1" s="1"/>
  <c r="BC1426" i="1" s="1"/>
  <c r="BE1426" i="1" s="1"/>
  <c r="G1425" i="1"/>
  <c r="L1401" i="1"/>
  <c r="R1401" i="1" s="1"/>
  <c r="X1401" i="1" s="1"/>
  <c r="AD1401" i="1" s="1"/>
  <c r="AH1401" i="1" s="1"/>
  <c r="AN1401" i="1" s="1"/>
  <c r="AT1401" i="1" s="1"/>
  <c r="AZ1401" i="1" s="1"/>
  <c r="BB1401" i="1" s="1"/>
  <c r="F1400" i="1"/>
  <c r="P1350" i="1"/>
  <c r="M1326" i="1"/>
  <c r="S1326" i="1" s="1"/>
  <c r="Y1326" i="1" s="1"/>
  <c r="AE1326" i="1" s="1"/>
  <c r="AI1326" i="1" s="1"/>
  <c r="AO1326" i="1" s="1"/>
  <c r="AU1326" i="1" s="1"/>
  <c r="BC1326" i="1" s="1"/>
  <c r="BE1326" i="1" s="1"/>
  <c r="G1325" i="1"/>
  <c r="M1325" i="1" s="1"/>
  <c r="S1325" i="1" s="1"/>
  <c r="Y1325" i="1" s="1"/>
  <c r="AE1325" i="1" s="1"/>
  <c r="AI1325" i="1" s="1"/>
  <c r="AO1325" i="1" s="1"/>
  <c r="AU1325" i="1" s="1"/>
  <c r="BC1325" i="1" s="1"/>
  <c r="BE1325" i="1" s="1"/>
  <c r="N1325" i="1"/>
  <c r="T1325" i="1" s="1"/>
  <c r="Z1325" i="1" s="1"/>
  <c r="AF1325" i="1" s="1"/>
  <c r="AJ1325" i="1" s="1"/>
  <c r="AP1325" i="1" s="1"/>
  <c r="AV1325" i="1" s="1"/>
  <c r="BF1325" i="1" s="1"/>
  <c r="BH1325" i="1" s="1"/>
  <c r="L1310" i="1"/>
  <c r="R1310" i="1" s="1"/>
  <c r="X1310" i="1" s="1"/>
  <c r="AD1310" i="1" s="1"/>
  <c r="AH1310" i="1" s="1"/>
  <c r="AN1310" i="1" s="1"/>
  <c r="AT1310" i="1" s="1"/>
  <c r="AZ1310" i="1" s="1"/>
  <c r="BB1310" i="1" s="1"/>
  <c r="F1309" i="1"/>
  <c r="N1293" i="1"/>
  <c r="T1293" i="1" s="1"/>
  <c r="Z1293" i="1" s="1"/>
  <c r="AF1293" i="1" s="1"/>
  <c r="AJ1293" i="1" s="1"/>
  <c r="AP1293" i="1" s="1"/>
  <c r="AV1293" i="1" s="1"/>
  <c r="BF1293" i="1" s="1"/>
  <c r="BH1293" i="1" s="1"/>
  <c r="M1279" i="1"/>
  <c r="S1279" i="1" s="1"/>
  <c r="Y1279" i="1" s="1"/>
  <c r="AE1279" i="1" s="1"/>
  <c r="AI1279" i="1" s="1"/>
  <c r="AO1279" i="1" s="1"/>
  <c r="AU1279" i="1" s="1"/>
  <c r="BC1279" i="1" s="1"/>
  <c r="BE1279" i="1" s="1"/>
  <c r="G1278" i="1"/>
  <c r="M1278" i="1" s="1"/>
  <c r="S1278" i="1" s="1"/>
  <c r="Y1278" i="1" s="1"/>
  <c r="AE1278" i="1" s="1"/>
  <c r="AI1278" i="1" s="1"/>
  <c r="AO1278" i="1" s="1"/>
  <c r="AU1278" i="1" s="1"/>
  <c r="BC1278" i="1" s="1"/>
  <c r="BE1278" i="1" s="1"/>
  <c r="P1301" i="1"/>
  <c r="P1300" i="1" s="1"/>
  <c r="F1230" i="1"/>
  <c r="L1230" i="1" s="1"/>
  <c r="R1230" i="1" s="1"/>
  <c r="X1230" i="1" s="1"/>
  <c r="AD1230" i="1" s="1"/>
  <c r="AH1230" i="1" s="1"/>
  <c r="AN1230" i="1" s="1"/>
  <c r="AT1230" i="1" s="1"/>
  <c r="AZ1230" i="1" s="1"/>
  <c r="BB1230" i="1" s="1"/>
  <c r="AC1221" i="1"/>
  <c r="M1223" i="1"/>
  <c r="S1223" i="1" s="1"/>
  <c r="Y1223" i="1" s="1"/>
  <c r="AE1223" i="1" s="1"/>
  <c r="AI1223" i="1" s="1"/>
  <c r="AO1223" i="1" s="1"/>
  <c r="AU1223" i="1" s="1"/>
  <c r="BC1223" i="1" s="1"/>
  <c r="BE1223" i="1" s="1"/>
  <c r="O1144" i="1"/>
  <c r="O1143" i="1" s="1"/>
  <c r="L1108" i="1"/>
  <c r="R1108" i="1" s="1"/>
  <c r="X1108" i="1" s="1"/>
  <c r="AD1108" i="1" s="1"/>
  <c r="AH1108" i="1" s="1"/>
  <c r="AN1108" i="1" s="1"/>
  <c r="AT1108" i="1" s="1"/>
  <c r="AZ1108" i="1" s="1"/>
  <c r="BB1108" i="1" s="1"/>
  <c r="F1107" i="1"/>
  <c r="L1107" i="1" s="1"/>
  <c r="R1107" i="1" s="1"/>
  <c r="AQ1214" i="1"/>
  <c r="G1121" i="1"/>
  <c r="J1077" i="1"/>
  <c r="J1076" i="1" s="1"/>
  <c r="J1065" i="1" s="1"/>
  <c r="M1073" i="1"/>
  <c r="S1073" i="1" s="1"/>
  <c r="Y1073" i="1" s="1"/>
  <c r="AE1073" i="1" s="1"/>
  <c r="AI1073" i="1" s="1"/>
  <c r="AO1073" i="1" s="1"/>
  <c r="AU1073" i="1" s="1"/>
  <c r="BC1073" i="1" s="1"/>
  <c r="BE1073" i="1" s="1"/>
  <c r="G1072" i="1"/>
  <c r="AB1144" i="1"/>
  <c r="AB1143" i="1" s="1"/>
  <c r="L1144" i="1"/>
  <c r="M1078" i="1"/>
  <c r="S1078" i="1" s="1"/>
  <c r="Y1078" i="1" s="1"/>
  <c r="AE1078" i="1" s="1"/>
  <c r="AI1078" i="1" s="1"/>
  <c r="AO1078" i="1" s="1"/>
  <c r="AU1078" i="1" s="1"/>
  <c r="BC1078" i="1" s="1"/>
  <c r="BE1078" i="1" s="1"/>
  <c r="N1073" i="1"/>
  <c r="T1073" i="1" s="1"/>
  <c r="Z1073" i="1" s="1"/>
  <c r="AF1073" i="1" s="1"/>
  <c r="AJ1073" i="1" s="1"/>
  <c r="AP1073" i="1" s="1"/>
  <c r="AV1073" i="1" s="1"/>
  <c r="BF1073" i="1" s="1"/>
  <c r="BH1073" i="1" s="1"/>
  <c r="M1030" i="1"/>
  <c r="S1030" i="1" s="1"/>
  <c r="Y1030" i="1" s="1"/>
  <c r="AE1030" i="1" s="1"/>
  <c r="AI1030" i="1" s="1"/>
  <c r="AO1030" i="1" s="1"/>
  <c r="AU1030" i="1" s="1"/>
  <c r="BC1030" i="1" s="1"/>
  <c r="BE1030" i="1" s="1"/>
  <c r="G1029" i="1"/>
  <c r="M1029" i="1" s="1"/>
  <c r="S1029" i="1" s="1"/>
  <c r="Y1029" i="1" s="1"/>
  <c r="AY1076" i="1"/>
  <c r="AY1065" i="1" s="1"/>
  <c r="F971" i="1"/>
  <c r="F960" i="1"/>
  <c r="L963" i="1"/>
  <c r="R963" i="1" s="1"/>
  <c r="X963" i="1" s="1"/>
  <c r="AD963" i="1" s="1"/>
  <c r="AH963" i="1" s="1"/>
  <c r="AN963" i="1" s="1"/>
  <c r="AT963" i="1" s="1"/>
  <c r="AZ963" i="1" s="1"/>
  <c r="BB963" i="1" s="1"/>
  <c r="M907" i="1"/>
  <c r="S907" i="1" s="1"/>
  <c r="Y907" i="1" s="1"/>
  <c r="AE907" i="1" s="1"/>
  <c r="AI907" i="1" s="1"/>
  <c r="AO907" i="1" s="1"/>
  <c r="AU907" i="1" s="1"/>
  <c r="BC907" i="1" s="1"/>
  <c r="BE907" i="1" s="1"/>
  <c r="G906" i="1"/>
  <c r="M906" i="1" s="1"/>
  <c r="S906" i="1" s="1"/>
  <c r="Y906" i="1" s="1"/>
  <c r="AE906" i="1" s="1"/>
  <c r="AI906" i="1" s="1"/>
  <c r="AO906" i="1" s="1"/>
  <c r="AU906" i="1" s="1"/>
  <c r="BC906" i="1" s="1"/>
  <c r="BE906" i="1" s="1"/>
  <c r="I857" i="1"/>
  <c r="L829" i="1"/>
  <c r="R829" i="1" s="1"/>
  <c r="X829" i="1" s="1"/>
  <c r="AD829" i="1" s="1"/>
  <c r="AH829" i="1" s="1"/>
  <c r="AN829" i="1" s="1"/>
  <c r="AT829" i="1" s="1"/>
  <c r="AZ829" i="1" s="1"/>
  <c r="BB829" i="1" s="1"/>
  <c r="F828" i="1"/>
  <c r="N579" i="1"/>
  <c r="T579" i="1" s="1"/>
  <c r="Z579" i="1" s="1"/>
  <c r="AF579" i="1" s="1"/>
  <c r="AJ579" i="1" s="1"/>
  <c r="AP579" i="1" s="1"/>
  <c r="AV579" i="1" s="1"/>
  <c r="BF579" i="1" s="1"/>
  <c r="BH579" i="1" s="1"/>
  <c r="H572" i="1"/>
  <c r="L540" i="1"/>
  <c r="R540" i="1" s="1"/>
  <c r="X540" i="1" s="1"/>
  <c r="AD540" i="1" s="1"/>
  <c r="AH540" i="1" s="1"/>
  <c r="AN540" i="1" s="1"/>
  <c r="AT540" i="1" s="1"/>
  <c r="AZ540" i="1" s="1"/>
  <c r="BB540" i="1" s="1"/>
  <c r="F539" i="1"/>
  <c r="L539" i="1" s="1"/>
  <c r="R539" i="1" s="1"/>
  <c r="X539" i="1" s="1"/>
  <c r="L455" i="1"/>
  <c r="R455" i="1" s="1"/>
  <c r="X455" i="1" s="1"/>
  <c r="AD455" i="1" s="1"/>
  <c r="AH455" i="1" s="1"/>
  <c r="AN455" i="1" s="1"/>
  <c r="AT455" i="1" s="1"/>
  <c r="AZ455" i="1" s="1"/>
  <c r="BB455" i="1" s="1"/>
  <c r="F449" i="1"/>
  <c r="AK718" i="1"/>
  <c r="N591" i="1"/>
  <c r="T591" i="1" s="1"/>
  <c r="Z591" i="1" s="1"/>
  <c r="AF591" i="1" s="1"/>
  <c r="AJ591" i="1" s="1"/>
  <c r="AP591" i="1" s="1"/>
  <c r="AV591" i="1" s="1"/>
  <c r="BF591" i="1" s="1"/>
  <c r="BH591" i="1" s="1"/>
  <c r="H590" i="1"/>
  <c r="N552" i="1"/>
  <c r="H551" i="1"/>
  <c r="L377" i="1"/>
  <c r="R377" i="1" s="1"/>
  <c r="X377" i="1" s="1"/>
  <c r="AD377" i="1" s="1"/>
  <c r="AH377" i="1" s="1"/>
  <c r="AN377" i="1" s="1"/>
  <c r="AT377" i="1" s="1"/>
  <c r="AZ377" i="1" s="1"/>
  <c r="BB377" i="1" s="1"/>
  <c r="F376" i="1"/>
  <c r="L376" i="1" s="1"/>
  <c r="R376" i="1" s="1"/>
  <c r="X376" i="1" s="1"/>
  <c r="AD376" i="1" s="1"/>
  <c r="AH376" i="1" s="1"/>
  <c r="AN376" i="1" s="1"/>
  <c r="AT376" i="1" s="1"/>
  <c r="AZ376" i="1" s="1"/>
  <c r="BB376" i="1" s="1"/>
  <c r="L300" i="1"/>
  <c r="R300" i="1" s="1"/>
  <c r="X300" i="1" s="1"/>
  <c r="AD300" i="1" s="1"/>
  <c r="AH300" i="1" s="1"/>
  <c r="AN300" i="1" s="1"/>
  <c r="AT300" i="1" s="1"/>
  <c r="AZ300" i="1" s="1"/>
  <c r="BB300" i="1" s="1"/>
  <c r="F299" i="1"/>
  <c r="L225" i="1"/>
  <c r="R225" i="1" s="1"/>
  <c r="X225" i="1" s="1"/>
  <c r="AD225" i="1" s="1"/>
  <c r="AH225" i="1" s="1"/>
  <c r="AN225" i="1" s="1"/>
  <c r="AT225" i="1" s="1"/>
  <c r="AZ225" i="1" s="1"/>
  <c r="BB225" i="1" s="1"/>
  <c r="F224" i="1"/>
  <c r="L224" i="1" s="1"/>
  <c r="N211" i="1"/>
  <c r="T211" i="1" s="1"/>
  <c r="Z211" i="1" s="1"/>
  <c r="AF211" i="1" s="1"/>
  <c r="AJ211" i="1" s="1"/>
  <c r="AP211" i="1" s="1"/>
  <c r="AV211" i="1" s="1"/>
  <c r="BF211" i="1" s="1"/>
  <c r="BH211" i="1" s="1"/>
  <c r="H210" i="1"/>
  <c r="N437" i="1"/>
  <c r="T437" i="1" s="1"/>
  <c r="Z437" i="1" s="1"/>
  <c r="AF437" i="1" s="1"/>
  <c r="AJ437" i="1" s="1"/>
  <c r="AP437" i="1" s="1"/>
  <c r="AV437" i="1" s="1"/>
  <c r="BF437" i="1" s="1"/>
  <c r="BH437" i="1" s="1"/>
  <c r="H436" i="1"/>
  <c r="L419" i="1"/>
  <c r="R419" i="1" s="1"/>
  <c r="X419" i="1" s="1"/>
  <c r="AD419" i="1" s="1"/>
  <c r="AH419" i="1" s="1"/>
  <c r="AN419" i="1" s="1"/>
  <c r="AT419" i="1" s="1"/>
  <c r="AZ419" i="1" s="1"/>
  <c r="BB419" i="1" s="1"/>
  <c r="F418" i="1"/>
  <c r="N346" i="1"/>
  <c r="T203" i="1"/>
  <c r="Z203" i="1" s="1"/>
  <c r="AF203" i="1" s="1"/>
  <c r="AJ203" i="1" s="1"/>
  <c r="AP203" i="1" s="1"/>
  <c r="AV203" i="1" s="1"/>
  <c r="BF203" i="1" s="1"/>
  <c r="Q202" i="1"/>
  <c r="Q201" i="1" s="1"/>
  <c r="O347" i="1"/>
  <c r="O346" i="1" s="1"/>
  <c r="L151" i="1"/>
  <c r="R151" i="1" s="1"/>
  <c r="X151" i="1" s="1"/>
  <c r="AD151" i="1" s="1"/>
  <c r="AH151" i="1" s="1"/>
  <c r="AN151" i="1" s="1"/>
  <c r="AT151" i="1" s="1"/>
  <c r="AZ151" i="1" s="1"/>
  <c r="BB151" i="1" s="1"/>
  <c r="F150" i="1"/>
  <c r="M51" i="1"/>
  <c r="S51" i="1" s="1"/>
  <c r="Y51" i="1" s="1"/>
  <c r="AE51" i="1" s="1"/>
  <c r="AI51" i="1" s="1"/>
  <c r="AO51" i="1" s="1"/>
  <c r="AU51" i="1" s="1"/>
  <c r="BC51" i="1" s="1"/>
  <c r="BE51" i="1" s="1"/>
  <c r="G45" i="1"/>
  <c r="H18" i="1"/>
  <c r="N19" i="1"/>
  <c r="T19" i="1" s="1"/>
  <c r="Z19" i="1" s="1"/>
  <c r="AF19" i="1" s="1"/>
  <c r="AJ19" i="1" s="1"/>
  <c r="AP19" i="1" s="1"/>
  <c r="AV19" i="1" s="1"/>
  <c r="BF19" i="1" s="1"/>
  <c r="BH19" i="1" s="1"/>
  <c r="P96" i="1"/>
  <c r="P95" i="1" s="1"/>
  <c r="O209" i="1" l="1"/>
  <c r="T527" i="1"/>
  <c r="Z527" i="1" s="1"/>
  <c r="X656" i="1"/>
  <c r="AD656" i="1" s="1"/>
  <c r="AH656" i="1" s="1"/>
  <c r="BF1400" i="1"/>
  <c r="BH1400" i="1" s="1"/>
  <c r="P924" i="1"/>
  <c r="U1383" i="1"/>
  <c r="AL16" i="1"/>
  <c r="BA1313" i="1"/>
  <c r="BA1299" i="1" s="1"/>
  <c r="X1107" i="1"/>
  <c r="AD1107" i="1" s="1"/>
  <c r="AH1107" i="1" s="1"/>
  <c r="AN1107" i="1" s="1"/>
  <c r="AW1457" i="1"/>
  <c r="H835" i="1"/>
  <c r="AK1143" i="1"/>
  <c r="AK1120" i="1" s="1"/>
  <c r="W588" i="1"/>
  <c r="W538" i="1" s="1"/>
  <c r="AQ924" i="1"/>
  <c r="AR924" i="1"/>
  <c r="P588" i="1"/>
  <c r="BG924" i="1"/>
  <c r="BG822" i="1" s="1"/>
  <c r="N339" i="1"/>
  <c r="T339" i="1" s="1"/>
  <c r="Z339" i="1" s="1"/>
  <c r="AF339" i="1" s="1"/>
  <c r="AJ339" i="1" s="1"/>
  <c r="AP339" i="1" s="1"/>
  <c r="AV339" i="1" s="1"/>
  <c r="BF339" i="1" s="1"/>
  <c r="BH339" i="1" s="1"/>
  <c r="S347" i="1"/>
  <c r="Y347" i="1" s="1"/>
  <c r="AE347" i="1" s="1"/>
  <c r="AI347" i="1" s="1"/>
  <c r="AO347" i="1" s="1"/>
  <c r="AU347" i="1" s="1"/>
  <c r="BC347" i="1" s="1"/>
  <c r="BE347" i="1" s="1"/>
  <c r="AS16" i="1"/>
  <c r="AB16" i="1"/>
  <c r="P94" i="1"/>
  <c r="AK16" i="1"/>
  <c r="T224" i="1"/>
  <c r="Z224" i="1" s="1"/>
  <c r="AF224" i="1" s="1"/>
  <c r="AJ224" i="1" s="1"/>
  <c r="AP224" i="1" s="1"/>
  <c r="AV224" i="1" s="1"/>
  <c r="BF224" i="1" s="1"/>
  <c r="BH224" i="1" s="1"/>
  <c r="N436" i="1"/>
  <c r="T436" i="1" s="1"/>
  <c r="Z436" i="1" s="1"/>
  <c r="AF436" i="1" s="1"/>
  <c r="AJ436" i="1" s="1"/>
  <c r="M1122" i="1"/>
  <c r="S299" i="1"/>
  <c r="Y299" i="1" s="1"/>
  <c r="AE299" i="1" s="1"/>
  <c r="AI299" i="1" s="1"/>
  <c r="AO299" i="1" s="1"/>
  <c r="AU299" i="1" s="1"/>
  <c r="BC299" i="1" s="1"/>
  <c r="BE299" i="1" s="1"/>
  <c r="S346" i="1"/>
  <c r="Y346" i="1" s="1"/>
  <c r="AE346" i="1" s="1"/>
  <c r="AI346" i="1" s="1"/>
  <c r="AO346" i="1" s="1"/>
  <c r="AU346" i="1" s="1"/>
  <c r="BC346" i="1" s="1"/>
  <c r="BE346" i="1" s="1"/>
  <c r="T1007" i="1"/>
  <c r="Z1007" i="1" s="1"/>
  <c r="AF1007" i="1" s="1"/>
  <c r="AJ1007" i="1" s="1"/>
  <c r="AP1007" i="1" s="1"/>
  <c r="AV1007" i="1" s="1"/>
  <c r="BF1007" i="1" s="1"/>
  <c r="BH1007" i="1" s="1"/>
  <c r="T1029" i="1"/>
  <c r="AQ1313" i="1"/>
  <c r="AQ1299" i="1" s="1"/>
  <c r="U16" i="1"/>
  <c r="V448" i="1"/>
  <c r="V447" i="1" s="1"/>
  <c r="AB857" i="1"/>
  <c r="R572" i="1"/>
  <c r="X572" i="1" s="1"/>
  <c r="AD572" i="1" s="1"/>
  <c r="AH572" i="1" s="1"/>
  <c r="AN572" i="1" s="1"/>
  <c r="AT572" i="1" s="1"/>
  <c r="AZ572" i="1" s="1"/>
  <c r="BB572" i="1" s="1"/>
  <c r="O1313" i="1"/>
  <c r="O1299" i="1" s="1"/>
  <c r="O448" i="1"/>
  <c r="O447" i="1" s="1"/>
  <c r="M718" i="1"/>
  <c r="S718" i="1" s="1"/>
  <c r="Y718" i="1" s="1"/>
  <c r="AN656" i="1"/>
  <c r="AT656" i="1" s="1"/>
  <c r="J311" i="1"/>
  <c r="J310" i="1" s="1"/>
  <c r="T472" i="1"/>
  <c r="Z472" i="1" s="1"/>
  <c r="AF472" i="1" s="1"/>
  <c r="AJ472" i="1" s="1"/>
  <c r="AP472" i="1" s="1"/>
  <c r="AV472" i="1" s="1"/>
  <c r="BI924" i="1"/>
  <c r="BI822" i="1" s="1"/>
  <c r="U1457" i="1"/>
  <c r="AL924" i="1"/>
  <c r="AL822" i="1" s="1"/>
  <c r="AX360" i="1"/>
  <c r="AX337" i="1" s="1"/>
  <c r="P448" i="1"/>
  <c r="P447" i="1" s="1"/>
  <c r="BG448" i="1"/>
  <c r="BG447" i="1" s="1"/>
  <c r="AK588" i="1"/>
  <c r="AK538" i="1" s="1"/>
  <c r="AC1120" i="1"/>
  <c r="AF384" i="1"/>
  <c r="AJ384" i="1" s="1"/>
  <c r="AP384" i="1" s="1"/>
  <c r="AV384" i="1" s="1"/>
  <c r="AY822" i="1"/>
  <c r="M631" i="1"/>
  <c r="S631" i="1" s="1"/>
  <c r="Y631" i="1" s="1"/>
  <c r="AE631" i="1" s="1"/>
  <c r="AI631" i="1" s="1"/>
  <c r="AO631" i="1" s="1"/>
  <c r="AU631" i="1" s="1"/>
  <c r="BC631" i="1" s="1"/>
  <c r="BE631" i="1" s="1"/>
  <c r="M589" i="1"/>
  <c r="S589" i="1" s="1"/>
  <c r="Y589" i="1" s="1"/>
  <c r="P337" i="1"/>
  <c r="T552" i="1"/>
  <c r="Z552" i="1" s="1"/>
  <c r="AF552" i="1" s="1"/>
  <c r="AJ552" i="1" s="1"/>
  <c r="AP552" i="1" s="1"/>
  <c r="AV552" i="1" s="1"/>
  <c r="BF552" i="1" s="1"/>
  <c r="BH552" i="1" s="1"/>
  <c r="F571" i="1"/>
  <c r="L571" i="1" s="1"/>
  <c r="R571" i="1" s="1"/>
  <c r="X571" i="1" s="1"/>
  <c r="AD571" i="1" s="1"/>
  <c r="AH571" i="1" s="1"/>
  <c r="AN571" i="1" s="1"/>
  <c r="AT571" i="1" s="1"/>
  <c r="AZ571" i="1" s="1"/>
  <c r="BB571" i="1" s="1"/>
  <c r="AX588" i="1"/>
  <c r="AX538" i="1" s="1"/>
  <c r="AA448" i="1"/>
  <c r="AA447" i="1" s="1"/>
  <c r="AS822" i="1"/>
  <c r="BG1457" i="1"/>
  <c r="AC1076" i="1"/>
  <c r="AC1065" i="1" s="1"/>
  <c r="V1313" i="1"/>
  <c r="V1299" i="1" s="1"/>
  <c r="AC448" i="1"/>
  <c r="AC447" i="1" s="1"/>
  <c r="BA16" i="1"/>
  <c r="AR16" i="1"/>
  <c r="AS1457" i="1"/>
  <c r="W924" i="1"/>
  <c r="AK1457" i="1"/>
  <c r="AQ1457" i="1"/>
  <c r="AS1383" i="1"/>
  <c r="AG1120" i="1"/>
  <c r="AG924" i="1"/>
  <c r="AG822" i="1" s="1"/>
  <c r="AR1313" i="1"/>
  <c r="AR1299" i="1" s="1"/>
  <c r="BI1383" i="1"/>
  <c r="P1313" i="1"/>
  <c r="L1444" i="1"/>
  <c r="R1444" i="1" s="1"/>
  <c r="X1444" i="1" s="1"/>
  <c r="AD1444" i="1" s="1"/>
  <c r="AH1444" i="1" s="1"/>
  <c r="AN1444" i="1" s="1"/>
  <c r="AT1444" i="1" s="1"/>
  <c r="AZ1444" i="1" s="1"/>
  <c r="BB1444" i="1" s="1"/>
  <c r="N324" i="1"/>
  <c r="T324" i="1" s="1"/>
  <c r="Z324" i="1" s="1"/>
  <c r="AF324" i="1" s="1"/>
  <c r="AJ324" i="1" s="1"/>
  <c r="AP324" i="1" s="1"/>
  <c r="AV324" i="1" s="1"/>
  <c r="BF324" i="1" s="1"/>
  <c r="BH324" i="1" s="1"/>
  <c r="M1472" i="1"/>
  <c r="S1472" i="1" s="1"/>
  <c r="Y1472" i="1" s="1"/>
  <c r="AE1472" i="1" s="1"/>
  <c r="AI1472" i="1" s="1"/>
  <c r="AO1472" i="1" s="1"/>
  <c r="AU1472" i="1" s="1"/>
  <c r="BC1472" i="1" s="1"/>
  <c r="BE1472" i="1" s="1"/>
  <c r="J1457" i="1"/>
  <c r="J1313" i="1"/>
  <c r="J1299" i="1" s="1"/>
  <c r="BG16" i="1"/>
  <c r="V16" i="1"/>
  <c r="AW1313" i="1"/>
  <c r="AW1299" i="1" s="1"/>
  <c r="AY1383" i="1"/>
  <c r="AL1143" i="1"/>
  <c r="AL1120" i="1" s="1"/>
  <c r="BF384" i="1"/>
  <c r="BH384" i="1" s="1"/>
  <c r="N299" i="1"/>
  <c r="T299" i="1" s="1"/>
  <c r="Z299" i="1" s="1"/>
  <c r="AF299" i="1" s="1"/>
  <c r="AJ299" i="1" s="1"/>
  <c r="AP299" i="1" s="1"/>
  <c r="AV299" i="1" s="1"/>
  <c r="BF299" i="1" s="1"/>
  <c r="BH299" i="1" s="1"/>
  <c r="T1472" i="1"/>
  <c r="Z1472" i="1" s="1"/>
  <c r="AF1472" i="1" s="1"/>
  <c r="AJ1472" i="1" s="1"/>
  <c r="AP1472" i="1" s="1"/>
  <c r="AV1472" i="1" s="1"/>
  <c r="BF1472" i="1" s="1"/>
  <c r="BH1472" i="1" s="1"/>
  <c r="N689" i="1"/>
  <c r="T689" i="1" s="1"/>
  <c r="Z689" i="1" s="1"/>
  <c r="AF689" i="1" s="1"/>
  <c r="AJ689" i="1" s="1"/>
  <c r="AP689" i="1" s="1"/>
  <c r="AV689" i="1" s="1"/>
  <c r="BF689" i="1" s="1"/>
  <c r="BH689" i="1" s="1"/>
  <c r="Z1444" i="1"/>
  <c r="AF1444" i="1" s="1"/>
  <c r="AJ1444" i="1" s="1"/>
  <c r="AP1444" i="1" s="1"/>
  <c r="AV1444" i="1" s="1"/>
  <c r="BF1444" i="1" s="1"/>
  <c r="BH1444" i="1" s="1"/>
  <c r="AD718" i="1"/>
  <c r="AH718" i="1" s="1"/>
  <c r="AN718" i="1" s="1"/>
  <c r="AT718" i="1" s="1"/>
  <c r="AZ718" i="1" s="1"/>
  <c r="BB718" i="1" s="1"/>
  <c r="M1372" i="1"/>
  <c r="S1372" i="1" s="1"/>
  <c r="Y1372" i="1" s="1"/>
  <c r="AE1372" i="1" s="1"/>
  <c r="AI1372" i="1" s="1"/>
  <c r="AO1372" i="1" s="1"/>
  <c r="AU1372" i="1" s="1"/>
  <c r="BC1372" i="1" s="1"/>
  <c r="BE1372" i="1" s="1"/>
  <c r="AS1313" i="1"/>
  <c r="AS1299" i="1" s="1"/>
  <c r="AR448" i="1"/>
  <c r="AR447" i="1" s="1"/>
  <c r="K209" i="1"/>
  <c r="K200" i="1" s="1"/>
  <c r="BG1383" i="1"/>
  <c r="BD924" i="1"/>
  <c r="BD822" i="1" s="1"/>
  <c r="Q924" i="1"/>
  <c r="Q822" i="1" s="1"/>
  <c r="U924" i="1"/>
  <c r="U822" i="1" s="1"/>
  <c r="AA1076" i="1"/>
  <c r="AA1065" i="1" s="1"/>
  <c r="L493" i="1"/>
  <c r="R493" i="1" s="1"/>
  <c r="X493" i="1" s="1"/>
  <c r="AD493" i="1" s="1"/>
  <c r="AH493" i="1" s="1"/>
  <c r="AN493" i="1" s="1"/>
  <c r="AT493" i="1" s="1"/>
  <c r="AZ493" i="1" s="1"/>
  <c r="BB493" i="1" s="1"/>
  <c r="S656" i="1"/>
  <c r="Y656" i="1" s="1"/>
  <c r="AE656" i="1" s="1"/>
  <c r="AI656" i="1" s="1"/>
  <c r="AO656" i="1" s="1"/>
  <c r="AU656" i="1" s="1"/>
  <c r="BC656" i="1" s="1"/>
  <c r="BE656" i="1" s="1"/>
  <c r="T1122" i="1"/>
  <c r="Z1122" i="1" s="1"/>
  <c r="AF1122" i="1" s="1"/>
  <c r="AJ1122" i="1" s="1"/>
  <c r="AP1122" i="1" s="1"/>
  <c r="AV1122" i="1" s="1"/>
  <c r="BF1122" i="1" s="1"/>
  <c r="BH1122" i="1" s="1"/>
  <c r="AR588" i="1"/>
  <c r="AR538" i="1" s="1"/>
  <c r="L1007" i="1"/>
  <c r="BI1313" i="1"/>
  <c r="BI1299" i="1" s="1"/>
  <c r="G1143" i="1"/>
  <c r="M1143" i="1" s="1"/>
  <c r="S1143" i="1" s="1"/>
  <c r="Y1143" i="1" s="1"/>
  <c r="AE1143" i="1" s="1"/>
  <c r="AI1143" i="1" s="1"/>
  <c r="AQ588" i="1"/>
  <c r="AQ538" i="1" s="1"/>
  <c r="AG448" i="1"/>
  <c r="AG447" i="1" s="1"/>
  <c r="AB448" i="1"/>
  <c r="AB447" i="1" s="1"/>
  <c r="I1143" i="1"/>
  <c r="AA822" i="1"/>
  <c r="M472" i="1"/>
  <c r="S472" i="1" s="1"/>
  <c r="Y472" i="1" s="1"/>
  <c r="AE472" i="1" s="1"/>
  <c r="AI472" i="1" s="1"/>
  <c r="AO472" i="1" s="1"/>
  <c r="AU472" i="1" s="1"/>
  <c r="BC472" i="1" s="1"/>
  <c r="BE472" i="1" s="1"/>
  <c r="Z1029" i="1"/>
  <c r="AF1029" i="1" s="1"/>
  <c r="AJ1029" i="1" s="1"/>
  <c r="AP1029" i="1" s="1"/>
  <c r="AV1029" i="1" s="1"/>
  <c r="BF1029" i="1" s="1"/>
  <c r="BH1029" i="1" s="1"/>
  <c r="Q209" i="1"/>
  <c r="Q200" i="1" s="1"/>
  <c r="AQ1383" i="1"/>
  <c r="AC16" i="1"/>
  <c r="K1313" i="1"/>
  <c r="K1299" i="1" s="1"/>
  <c r="AY16" i="1"/>
  <c r="AX1313" i="1"/>
  <c r="AX1299" i="1" s="1"/>
  <c r="AC857" i="1"/>
  <c r="AC822" i="1" s="1"/>
  <c r="AL1313" i="1"/>
  <c r="AL1299" i="1" s="1"/>
  <c r="L299" i="1"/>
  <c r="R299" i="1" s="1"/>
  <c r="X299" i="1" s="1"/>
  <c r="AD299" i="1" s="1"/>
  <c r="AH299" i="1" s="1"/>
  <c r="AN299" i="1" s="1"/>
  <c r="AT299" i="1" s="1"/>
  <c r="AZ299" i="1" s="1"/>
  <c r="BB299" i="1" s="1"/>
  <c r="X324" i="1"/>
  <c r="AD324" i="1" s="1"/>
  <c r="AH324" i="1" s="1"/>
  <c r="AN324" i="1" s="1"/>
  <c r="AT324" i="1" s="1"/>
  <c r="AZ324" i="1" s="1"/>
  <c r="BB324" i="1" s="1"/>
  <c r="S552" i="1"/>
  <c r="Y552" i="1" s="1"/>
  <c r="AE552" i="1" s="1"/>
  <c r="AI552" i="1" s="1"/>
  <c r="AO552" i="1" s="1"/>
  <c r="AU552" i="1" s="1"/>
  <c r="BC552" i="1" s="1"/>
  <c r="BE552" i="1" s="1"/>
  <c r="N1350" i="1"/>
  <c r="T1350" i="1" s="1"/>
  <c r="Z1350" i="1" s="1"/>
  <c r="AF1350" i="1" s="1"/>
  <c r="AJ1350" i="1" s="1"/>
  <c r="AP1350" i="1" s="1"/>
  <c r="AV1350" i="1" s="1"/>
  <c r="BF1350" i="1" s="1"/>
  <c r="BH1350" i="1" s="1"/>
  <c r="AK924" i="1"/>
  <c r="AK822" i="1" s="1"/>
  <c r="AY448" i="1"/>
  <c r="AY447" i="1" s="1"/>
  <c r="BG1313" i="1"/>
  <c r="BG1299" i="1" s="1"/>
  <c r="AF527" i="1"/>
  <c r="AJ527" i="1" s="1"/>
  <c r="AP527" i="1" s="1"/>
  <c r="AV527" i="1" s="1"/>
  <c r="BF527" i="1" s="1"/>
  <c r="BH527" i="1" s="1"/>
  <c r="AZ656" i="1"/>
  <c r="M436" i="1"/>
  <c r="S436" i="1" s="1"/>
  <c r="Y436" i="1" s="1"/>
  <c r="AE436" i="1" s="1"/>
  <c r="AI436" i="1" s="1"/>
  <c r="AO436" i="1" s="1"/>
  <c r="AU436" i="1" s="1"/>
  <c r="BC436" i="1" s="1"/>
  <c r="BE436" i="1" s="1"/>
  <c r="T925" i="1"/>
  <c r="Z925" i="1" s="1"/>
  <c r="AF925" i="1" s="1"/>
  <c r="AJ925" i="1" s="1"/>
  <c r="AP925" i="1" s="1"/>
  <c r="AV925" i="1" s="1"/>
  <c r="BF925" i="1" s="1"/>
  <c r="BH925" i="1" s="1"/>
  <c r="I209" i="1"/>
  <c r="I200" i="1" s="1"/>
  <c r="AM588" i="1"/>
  <c r="AM538" i="1" s="1"/>
  <c r="AG588" i="1"/>
  <c r="AG538" i="1" s="1"/>
  <c r="AP436" i="1"/>
  <c r="AV436" i="1" s="1"/>
  <c r="BF436" i="1" s="1"/>
  <c r="BH436" i="1" s="1"/>
  <c r="AM1457" i="1"/>
  <c r="AM448" i="1"/>
  <c r="AM447" i="1" s="1"/>
  <c r="J571" i="1"/>
  <c r="M571" i="1" s="1"/>
  <c r="S571" i="1" s="1"/>
  <c r="Y571" i="1" s="1"/>
  <c r="AE571" i="1" s="1"/>
  <c r="AI571" i="1" s="1"/>
  <c r="AO571" i="1" s="1"/>
  <c r="AU571" i="1" s="1"/>
  <c r="BC571" i="1" s="1"/>
  <c r="BE571" i="1" s="1"/>
  <c r="M572" i="1"/>
  <c r="S572" i="1" s="1"/>
  <c r="Y572" i="1" s="1"/>
  <c r="AE572" i="1" s="1"/>
  <c r="AI572" i="1" s="1"/>
  <c r="AO572" i="1" s="1"/>
  <c r="AU572" i="1" s="1"/>
  <c r="BC572" i="1" s="1"/>
  <c r="BE572" i="1" s="1"/>
  <c r="M240" i="1"/>
  <c r="S240" i="1" s="1"/>
  <c r="Y240" i="1" s="1"/>
  <c r="AE240" i="1" s="1"/>
  <c r="AI240" i="1" s="1"/>
  <c r="AO240" i="1" s="1"/>
  <c r="AU240" i="1" s="1"/>
  <c r="BC240" i="1" s="1"/>
  <c r="BE240" i="1" s="1"/>
  <c r="N1107" i="1"/>
  <c r="T1107" i="1" s="1"/>
  <c r="Z1107" i="1" s="1"/>
  <c r="AF1107" i="1" s="1"/>
  <c r="AJ1107" i="1" s="1"/>
  <c r="AP1107" i="1" s="1"/>
  <c r="AV1107" i="1" s="1"/>
  <c r="BF1107" i="1" s="1"/>
  <c r="BH1107" i="1" s="1"/>
  <c r="L527" i="1"/>
  <c r="R527" i="1" s="1"/>
  <c r="X527" i="1" s="1"/>
  <c r="AD527" i="1" s="1"/>
  <c r="AH527" i="1" s="1"/>
  <c r="AN527" i="1" s="1"/>
  <c r="AT527" i="1" s="1"/>
  <c r="AZ527" i="1" s="1"/>
  <c r="BB527" i="1" s="1"/>
  <c r="BA1383" i="1"/>
  <c r="AL1383" i="1"/>
  <c r="AX448" i="1"/>
  <c r="AX447" i="1" s="1"/>
  <c r="M339" i="1"/>
  <c r="S339" i="1" s="1"/>
  <c r="Y339" i="1" s="1"/>
  <c r="AE339" i="1" s="1"/>
  <c r="AI339" i="1" s="1"/>
  <c r="AO339" i="1" s="1"/>
  <c r="AU339" i="1" s="1"/>
  <c r="BC339" i="1" s="1"/>
  <c r="BE339" i="1" s="1"/>
  <c r="J338" i="1"/>
  <c r="M338" i="1" s="1"/>
  <c r="S338" i="1" s="1"/>
  <c r="Y338" i="1" s="1"/>
  <c r="AE338" i="1" s="1"/>
  <c r="AI338" i="1" s="1"/>
  <c r="AO338" i="1" s="1"/>
  <c r="AU338" i="1" s="1"/>
  <c r="BC338" i="1" s="1"/>
  <c r="BE338" i="1" s="1"/>
  <c r="N493" i="1"/>
  <c r="T493" i="1" s="1"/>
  <c r="Z493" i="1" s="1"/>
  <c r="AF493" i="1" s="1"/>
  <c r="AJ493" i="1" s="1"/>
  <c r="AP493" i="1" s="1"/>
  <c r="AV493" i="1" s="1"/>
  <c r="BF493" i="1" s="1"/>
  <c r="BH493" i="1" s="1"/>
  <c r="N971" i="1"/>
  <c r="T971" i="1" s="1"/>
  <c r="Z971" i="1" s="1"/>
  <c r="AF971" i="1" s="1"/>
  <c r="AJ971" i="1" s="1"/>
  <c r="AP971" i="1" s="1"/>
  <c r="AV971" i="1" s="1"/>
  <c r="BF971" i="1" s="1"/>
  <c r="BH971" i="1" s="1"/>
  <c r="L1472" i="1"/>
  <c r="R1472" i="1" s="1"/>
  <c r="X1472" i="1" s="1"/>
  <c r="AD1472" i="1" s="1"/>
  <c r="AH1472" i="1" s="1"/>
  <c r="AN1472" i="1" s="1"/>
  <c r="AT1472" i="1" s="1"/>
  <c r="AZ1472" i="1" s="1"/>
  <c r="BB1472" i="1" s="1"/>
  <c r="AC1457" i="1"/>
  <c r="BI588" i="1"/>
  <c r="BI538" i="1" s="1"/>
  <c r="BD588" i="1"/>
  <c r="BD538" i="1" s="1"/>
  <c r="AL588" i="1"/>
  <c r="AL538" i="1" s="1"/>
  <c r="AB1457" i="1"/>
  <c r="AA16" i="1"/>
  <c r="AW448" i="1"/>
  <c r="AW447" i="1" s="1"/>
  <c r="Q1457" i="1"/>
  <c r="T346" i="1"/>
  <c r="Z346" i="1" s="1"/>
  <c r="AF346" i="1" s="1"/>
  <c r="AJ346" i="1" s="1"/>
  <c r="AP346" i="1" s="1"/>
  <c r="AV346" i="1" s="1"/>
  <c r="BF346" i="1" s="1"/>
  <c r="BH346" i="1" s="1"/>
  <c r="AX1383" i="1"/>
  <c r="Q588" i="1"/>
  <c r="Q538" i="1" s="1"/>
  <c r="P538" i="1"/>
  <c r="AX1120" i="1"/>
  <c r="I1457" i="1"/>
  <c r="AF1077" i="1"/>
  <c r="AJ1077" i="1" s="1"/>
  <c r="AP1077" i="1" s="1"/>
  <c r="AV1077" i="1" s="1"/>
  <c r="BF1077" i="1" s="1"/>
  <c r="BH1077" i="1" s="1"/>
  <c r="BA1120" i="1"/>
  <c r="BA822" i="1"/>
  <c r="AW822" i="1"/>
  <c r="AS588" i="1"/>
  <c r="AS538" i="1" s="1"/>
  <c r="K448" i="1"/>
  <c r="K447" i="1" s="1"/>
  <c r="J588" i="1"/>
  <c r="P1457" i="1"/>
  <c r="M756" i="1"/>
  <c r="S756" i="1" s="1"/>
  <c r="Y756" i="1" s="1"/>
  <c r="AE756" i="1" s="1"/>
  <c r="AI756" i="1" s="1"/>
  <c r="AO756" i="1" s="1"/>
  <c r="AU756" i="1" s="1"/>
  <c r="BC756" i="1" s="1"/>
  <c r="BE756" i="1" s="1"/>
  <c r="R756" i="1"/>
  <c r="X756" i="1" s="1"/>
  <c r="AD756" i="1" s="1"/>
  <c r="AH756" i="1" s="1"/>
  <c r="AN756" i="1" s="1"/>
  <c r="AT756" i="1" s="1"/>
  <c r="AZ756" i="1" s="1"/>
  <c r="BB756" i="1" s="1"/>
  <c r="M527" i="1"/>
  <c r="K588" i="1"/>
  <c r="K538" i="1" s="1"/>
  <c r="BD16" i="1"/>
  <c r="J16" i="1"/>
  <c r="BG1120" i="1"/>
  <c r="P1120" i="1"/>
  <c r="O924" i="1"/>
  <c r="I1313" i="1"/>
  <c r="I1299" i="1" s="1"/>
  <c r="AK448" i="1"/>
  <c r="AK447" i="1" s="1"/>
  <c r="U588" i="1"/>
  <c r="U538" i="1" s="1"/>
  <c r="AW588" i="1"/>
  <c r="AW538" i="1" s="1"/>
  <c r="BG588" i="1"/>
  <c r="BG538" i="1" s="1"/>
  <c r="V1120" i="1"/>
  <c r="AX822" i="1"/>
  <c r="N254" i="1"/>
  <c r="T254" i="1" s="1"/>
  <c r="Z254" i="1" s="1"/>
  <c r="AF254" i="1" s="1"/>
  <c r="AJ254" i="1" s="1"/>
  <c r="AP254" i="1" s="1"/>
  <c r="AV254" i="1" s="1"/>
  <c r="BF254" i="1" s="1"/>
  <c r="BH254" i="1" s="1"/>
  <c r="M971" i="1"/>
  <c r="S971" i="1" s="1"/>
  <c r="Y971" i="1" s="1"/>
  <c r="AE971" i="1" s="1"/>
  <c r="AI971" i="1" s="1"/>
  <c r="AO971" i="1" s="1"/>
  <c r="AU971" i="1" s="1"/>
  <c r="BC971" i="1" s="1"/>
  <c r="BE971" i="1" s="1"/>
  <c r="O94" i="1"/>
  <c r="BB656" i="1"/>
  <c r="M689" i="1"/>
  <c r="S689" i="1" s="1"/>
  <c r="Y689" i="1" s="1"/>
  <c r="AE689" i="1" s="1"/>
  <c r="AI689" i="1" s="1"/>
  <c r="AO689" i="1" s="1"/>
  <c r="AU689" i="1" s="1"/>
  <c r="BC689" i="1" s="1"/>
  <c r="BE689" i="1" s="1"/>
  <c r="K823" i="1"/>
  <c r="K822" i="1" s="1"/>
  <c r="L1350" i="1"/>
  <c r="R1350" i="1" s="1"/>
  <c r="X1350" i="1" s="1"/>
  <c r="AD1350" i="1" s="1"/>
  <c r="AH1350" i="1" s="1"/>
  <c r="AN1350" i="1" s="1"/>
  <c r="AT1350" i="1" s="1"/>
  <c r="AZ1350" i="1" s="1"/>
  <c r="BB1350" i="1" s="1"/>
  <c r="R1007" i="1"/>
  <c r="X1007" i="1" s="1"/>
  <c r="AD1007" i="1" s="1"/>
  <c r="AH1007" i="1" s="1"/>
  <c r="AN1007" i="1" s="1"/>
  <c r="AT1007" i="1" s="1"/>
  <c r="AZ1007" i="1" s="1"/>
  <c r="BB1007" i="1" s="1"/>
  <c r="N756" i="1"/>
  <c r="T756" i="1" s="1"/>
  <c r="Z756" i="1" s="1"/>
  <c r="AF756" i="1" s="1"/>
  <c r="AJ756" i="1" s="1"/>
  <c r="AP756" i="1" s="1"/>
  <c r="AV756" i="1" s="1"/>
  <c r="BF756" i="1" s="1"/>
  <c r="BH756" i="1" s="1"/>
  <c r="L276" i="1"/>
  <c r="R276" i="1" s="1"/>
  <c r="X276" i="1" s="1"/>
  <c r="AD276" i="1" s="1"/>
  <c r="AH276" i="1" s="1"/>
  <c r="AN276" i="1" s="1"/>
  <c r="AT276" i="1" s="1"/>
  <c r="AZ276" i="1" s="1"/>
  <c r="BB276" i="1" s="1"/>
  <c r="J448" i="1"/>
  <c r="J447" i="1" s="1"/>
  <c r="BF472" i="1"/>
  <c r="BH472" i="1" s="1"/>
  <c r="Q1120" i="1"/>
  <c r="BA588" i="1"/>
  <c r="BA538" i="1" s="1"/>
  <c r="O588" i="1"/>
  <c r="O538" i="1" s="1"/>
  <c r="P200" i="1"/>
  <c r="N656" i="1"/>
  <c r="T656" i="1" s="1"/>
  <c r="Z656" i="1" s="1"/>
  <c r="AF656" i="1" s="1"/>
  <c r="AJ656" i="1" s="1"/>
  <c r="AP656" i="1" s="1"/>
  <c r="AV656" i="1" s="1"/>
  <c r="BF656" i="1" s="1"/>
  <c r="BH656" i="1" s="1"/>
  <c r="BA1457" i="1"/>
  <c r="Q16" i="1"/>
  <c r="BA448" i="1"/>
  <c r="BA447" i="1" s="1"/>
  <c r="AQ448" i="1"/>
  <c r="AQ447" i="1" s="1"/>
  <c r="S1122" i="1"/>
  <c r="Y1122" i="1" s="1"/>
  <c r="AE1122" i="1" s="1"/>
  <c r="AI1122" i="1" s="1"/>
  <c r="AO1122" i="1" s="1"/>
  <c r="AU1122" i="1" s="1"/>
  <c r="BC1122" i="1" s="1"/>
  <c r="BE1122" i="1" s="1"/>
  <c r="BC1400" i="1"/>
  <c r="BE1400" i="1" s="1"/>
  <c r="O200" i="1"/>
  <c r="AE718" i="1"/>
  <c r="AI718" i="1" s="1"/>
  <c r="AO718" i="1" s="1"/>
  <c r="AU718" i="1" s="1"/>
  <c r="BC718" i="1" s="1"/>
  <c r="BE718" i="1" s="1"/>
  <c r="X436" i="1"/>
  <c r="AD436" i="1" s="1"/>
  <c r="AH436" i="1" s="1"/>
  <c r="AN436" i="1" s="1"/>
  <c r="AT436" i="1" s="1"/>
  <c r="AZ436" i="1" s="1"/>
  <c r="BB436" i="1" s="1"/>
  <c r="N858" i="1"/>
  <c r="T858" i="1" s="1"/>
  <c r="Z858" i="1" s="1"/>
  <c r="AF858" i="1" s="1"/>
  <c r="AJ858" i="1" s="1"/>
  <c r="AP858" i="1" s="1"/>
  <c r="AV858" i="1" s="1"/>
  <c r="BF858" i="1" s="1"/>
  <c r="BH858" i="1" s="1"/>
  <c r="I793" i="1"/>
  <c r="I792" i="1" s="1"/>
  <c r="AE1107" i="1"/>
  <c r="AI1107" i="1" s="1"/>
  <c r="AO1107" i="1" s="1"/>
  <c r="AU1107" i="1" s="1"/>
  <c r="BC1107" i="1" s="1"/>
  <c r="BE1107" i="1" s="1"/>
  <c r="J1383" i="1"/>
  <c r="AL448" i="1"/>
  <c r="AL447" i="1" s="1"/>
  <c r="AR1120" i="1"/>
  <c r="N857" i="1"/>
  <c r="T857" i="1" s="1"/>
  <c r="Z857" i="1" s="1"/>
  <c r="AB588" i="1"/>
  <c r="P1383" i="1"/>
  <c r="O337" i="1"/>
  <c r="AE1029" i="1"/>
  <c r="AI1029" i="1" s="1"/>
  <c r="AO1029" i="1" s="1"/>
  <c r="AU1029" i="1" s="1"/>
  <c r="BC1029" i="1" s="1"/>
  <c r="BE1029" i="1" s="1"/>
  <c r="S1444" i="1"/>
  <c r="Y1444" i="1" s="1"/>
  <c r="AE1444" i="1" s="1"/>
  <c r="AI1444" i="1" s="1"/>
  <c r="AO1444" i="1" s="1"/>
  <c r="AU1444" i="1" s="1"/>
  <c r="BC1444" i="1" s="1"/>
  <c r="BE1444" i="1" s="1"/>
  <c r="R202" i="1"/>
  <c r="X202" i="1" s="1"/>
  <c r="AD202" i="1" s="1"/>
  <c r="AH202" i="1" s="1"/>
  <c r="AN202" i="1" s="1"/>
  <c r="AT202" i="1" s="1"/>
  <c r="AZ202" i="1" s="1"/>
  <c r="BB202" i="1" s="1"/>
  <c r="Q337" i="1"/>
  <c r="J94" i="1"/>
  <c r="S527" i="1"/>
  <c r="Y527" i="1" s="1"/>
  <c r="AE527" i="1" s="1"/>
  <c r="AI527" i="1" s="1"/>
  <c r="AO527" i="1" s="1"/>
  <c r="AU527" i="1" s="1"/>
  <c r="BC527" i="1" s="1"/>
  <c r="BE527" i="1" s="1"/>
  <c r="L96" i="1"/>
  <c r="R96" i="1" s="1"/>
  <c r="X96" i="1" s="1"/>
  <c r="AD96" i="1" s="1"/>
  <c r="AH96" i="1" s="1"/>
  <c r="AN96" i="1" s="1"/>
  <c r="AT96" i="1" s="1"/>
  <c r="AZ96" i="1" s="1"/>
  <c r="BB96" i="1" s="1"/>
  <c r="V588" i="1"/>
  <c r="V538" i="1" s="1"/>
  <c r="I448" i="1"/>
  <c r="I447" i="1" s="1"/>
  <c r="AR822" i="1"/>
  <c r="R1144" i="1"/>
  <c r="X1144" i="1" s="1"/>
  <c r="AD1144" i="1" s="1"/>
  <c r="AH1144" i="1" s="1"/>
  <c r="AN1144" i="1" s="1"/>
  <c r="AT1144" i="1" s="1"/>
  <c r="AZ1144" i="1" s="1"/>
  <c r="BB1144" i="1" s="1"/>
  <c r="AT1107" i="1"/>
  <c r="AZ1107" i="1" s="1"/>
  <c r="BB1107" i="1" s="1"/>
  <c r="AY1457" i="1"/>
  <c r="L339" i="1"/>
  <c r="R339" i="1" s="1"/>
  <c r="X339" i="1" s="1"/>
  <c r="AD339" i="1" s="1"/>
  <c r="AH339" i="1" s="1"/>
  <c r="AN339" i="1" s="1"/>
  <c r="AT339" i="1" s="1"/>
  <c r="AZ339" i="1" s="1"/>
  <c r="BB339" i="1" s="1"/>
  <c r="AQ822" i="1"/>
  <c r="L689" i="1"/>
  <c r="R689" i="1" s="1"/>
  <c r="X689" i="1" s="1"/>
  <c r="AD689" i="1" s="1"/>
  <c r="AH689" i="1" s="1"/>
  <c r="AN689" i="1" s="1"/>
  <c r="AT689" i="1" s="1"/>
  <c r="AZ689" i="1" s="1"/>
  <c r="BB689" i="1" s="1"/>
  <c r="T1372" i="1"/>
  <c r="Z1372" i="1" s="1"/>
  <c r="AF1372" i="1" s="1"/>
  <c r="AJ1372" i="1" s="1"/>
  <c r="AP1372" i="1" s="1"/>
  <c r="AV1372" i="1" s="1"/>
  <c r="BF1372" i="1" s="1"/>
  <c r="BH1372" i="1" s="1"/>
  <c r="U448" i="1"/>
  <c r="U447" i="1" s="1"/>
  <c r="W822" i="1"/>
  <c r="AC588" i="1"/>
  <c r="BD448" i="1"/>
  <c r="BD447" i="1" s="1"/>
  <c r="Q94" i="1"/>
  <c r="AB822" i="1"/>
  <c r="L472" i="1"/>
  <c r="R472" i="1" s="1"/>
  <c r="X472" i="1" s="1"/>
  <c r="AD472" i="1" s="1"/>
  <c r="AH472" i="1" s="1"/>
  <c r="AN472" i="1" s="1"/>
  <c r="AT472" i="1" s="1"/>
  <c r="AZ472" i="1" s="1"/>
  <c r="BB472" i="1" s="1"/>
  <c r="AY1120" i="1"/>
  <c r="S1007" i="1"/>
  <c r="Y1007" i="1" s="1"/>
  <c r="AE1007" i="1" s="1"/>
  <c r="AI1007" i="1" s="1"/>
  <c r="AO1007" i="1" s="1"/>
  <c r="AU1007" i="1" s="1"/>
  <c r="BC1007" i="1" s="1"/>
  <c r="BE1007" i="1" s="1"/>
  <c r="BD1120" i="1"/>
  <c r="AA588" i="1"/>
  <c r="BI448" i="1"/>
  <c r="BI447" i="1" s="1"/>
  <c r="AS448" i="1"/>
  <c r="AS447" i="1" s="1"/>
  <c r="J924" i="1"/>
  <c r="J822" i="1" s="1"/>
  <c r="R224" i="1"/>
  <c r="X224" i="1" s="1"/>
  <c r="AD224" i="1" s="1"/>
  <c r="AH224" i="1" s="1"/>
  <c r="AN224" i="1" s="1"/>
  <c r="AT224" i="1" s="1"/>
  <c r="AZ224" i="1" s="1"/>
  <c r="BB224" i="1" s="1"/>
  <c r="Q1383" i="1"/>
  <c r="F857" i="1"/>
  <c r="L857" i="1" s="1"/>
  <c r="U1120" i="1"/>
  <c r="AW1383" i="1"/>
  <c r="BD1383" i="1"/>
  <c r="S1390" i="1"/>
  <c r="Y1390" i="1" s="1"/>
  <c r="AE1390" i="1" s="1"/>
  <c r="AI1390" i="1" s="1"/>
  <c r="AO1390" i="1" s="1"/>
  <c r="AU1390" i="1" s="1"/>
  <c r="BC1390" i="1" s="1"/>
  <c r="BE1390" i="1" s="1"/>
  <c r="AE589" i="1"/>
  <c r="AI589" i="1" s="1"/>
  <c r="AO589" i="1" s="1"/>
  <c r="AU589" i="1" s="1"/>
  <c r="BC589" i="1" s="1"/>
  <c r="BE589" i="1" s="1"/>
  <c r="M1222" i="1"/>
  <c r="S1222" i="1" s="1"/>
  <c r="Y1222" i="1" s="1"/>
  <c r="AE1222" i="1" s="1"/>
  <c r="AI1222" i="1" s="1"/>
  <c r="AO1222" i="1" s="1"/>
  <c r="AU1222" i="1" s="1"/>
  <c r="BC1222" i="1" s="1"/>
  <c r="BE1222" i="1" s="1"/>
  <c r="M1488" i="1"/>
  <c r="S1488" i="1" s="1"/>
  <c r="Y1488" i="1" s="1"/>
  <c r="AE1488" i="1" s="1"/>
  <c r="AI1488" i="1" s="1"/>
  <c r="AO1488" i="1" s="1"/>
  <c r="AU1488" i="1" s="1"/>
  <c r="BC1488" i="1" s="1"/>
  <c r="BE1488" i="1" s="1"/>
  <c r="AY588" i="1"/>
  <c r="AY538" i="1" s="1"/>
  <c r="AA1121" i="1"/>
  <c r="AA1120" i="1" s="1"/>
  <c r="L1372" i="1"/>
  <c r="R1372" i="1" s="1"/>
  <c r="X1372" i="1" s="1"/>
  <c r="AD1372" i="1" s="1"/>
  <c r="AH1372" i="1" s="1"/>
  <c r="AN1372" i="1" s="1"/>
  <c r="AT1372" i="1" s="1"/>
  <c r="AZ1372" i="1" s="1"/>
  <c r="BB1372" i="1" s="1"/>
  <c r="AK1383" i="1"/>
  <c r="AX1457" i="1"/>
  <c r="L384" i="1"/>
  <c r="R384" i="1" s="1"/>
  <c r="X384" i="1" s="1"/>
  <c r="AD384" i="1" s="1"/>
  <c r="AH384" i="1" s="1"/>
  <c r="AN384" i="1" s="1"/>
  <c r="AT384" i="1" s="1"/>
  <c r="AZ384" i="1" s="1"/>
  <c r="BB384" i="1" s="1"/>
  <c r="L971" i="1"/>
  <c r="R971" i="1" s="1"/>
  <c r="X971" i="1" s="1"/>
  <c r="AD971" i="1" s="1"/>
  <c r="AH971" i="1" s="1"/>
  <c r="AN971" i="1" s="1"/>
  <c r="AT971" i="1" s="1"/>
  <c r="AZ971" i="1" s="1"/>
  <c r="BB971" i="1" s="1"/>
  <c r="O1120" i="1"/>
  <c r="AM822" i="1"/>
  <c r="G1669" i="1"/>
  <c r="M1669" i="1" s="1"/>
  <c r="S1669" i="1" s="1"/>
  <c r="Y1669" i="1" s="1"/>
  <c r="AE1669" i="1" s="1"/>
  <c r="AI1669" i="1" s="1"/>
  <c r="AO1669" i="1" s="1"/>
  <c r="AU1669" i="1" s="1"/>
  <c r="BC1669" i="1" s="1"/>
  <c r="BE1669" i="1" s="1"/>
  <c r="N828" i="1"/>
  <c r="T828" i="1" s="1"/>
  <c r="Z828" i="1" s="1"/>
  <c r="AF828" i="1" s="1"/>
  <c r="AJ828" i="1" s="1"/>
  <c r="AP828" i="1" s="1"/>
  <c r="AV828" i="1" s="1"/>
  <c r="BF828" i="1" s="1"/>
  <c r="BH828" i="1" s="1"/>
  <c r="W1120" i="1"/>
  <c r="AS1120" i="1"/>
  <c r="BI1120" i="1"/>
  <c r="AR1383" i="1"/>
  <c r="AE544" i="1"/>
  <c r="AI544" i="1" s="1"/>
  <c r="AO544" i="1" s="1"/>
  <c r="AU544" i="1" s="1"/>
  <c r="BC544" i="1" s="1"/>
  <c r="BE544" i="1" s="1"/>
  <c r="AB539" i="1"/>
  <c r="F45" i="1"/>
  <c r="L45" i="1" s="1"/>
  <c r="R45" i="1" s="1"/>
  <c r="X45" i="1" s="1"/>
  <c r="AD45" i="1" s="1"/>
  <c r="AH45" i="1" s="1"/>
  <c r="AN45" i="1" s="1"/>
  <c r="AT45" i="1" s="1"/>
  <c r="AZ45" i="1" s="1"/>
  <c r="BB45" i="1" s="1"/>
  <c r="O1383" i="1"/>
  <c r="P822" i="1"/>
  <c r="AM1143" i="1"/>
  <c r="AM1120" i="1" s="1"/>
  <c r="AM1690" i="1" s="1"/>
  <c r="I149" i="1"/>
  <c r="I94" i="1" s="1"/>
  <c r="J209" i="1"/>
  <c r="J200" i="1" s="1"/>
  <c r="M324" i="1"/>
  <c r="S324" i="1" s="1"/>
  <c r="Y324" i="1" s="1"/>
  <c r="AE324" i="1" s="1"/>
  <c r="AI324" i="1" s="1"/>
  <c r="AO324" i="1" s="1"/>
  <c r="AU324" i="1" s="1"/>
  <c r="BC324" i="1" s="1"/>
  <c r="BE324" i="1" s="1"/>
  <c r="N835" i="1"/>
  <c r="T835" i="1" s="1"/>
  <c r="Z835" i="1" s="1"/>
  <c r="AF835" i="1" s="1"/>
  <c r="AJ835" i="1" s="1"/>
  <c r="AP835" i="1" s="1"/>
  <c r="AV835" i="1" s="1"/>
  <c r="BF835" i="1" s="1"/>
  <c r="BH835" i="1" s="1"/>
  <c r="H1624" i="1"/>
  <c r="N1624" i="1" s="1"/>
  <c r="T1624" i="1" s="1"/>
  <c r="Z1624" i="1" s="1"/>
  <c r="AF1624" i="1" s="1"/>
  <c r="AJ1624" i="1" s="1"/>
  <c r="AP1624" i="1" s="1"/>
  <c r="AV1624" i="1" s="1"/>
  <c r="BF1624" i="1" s="1"/>
  <c r="BH1624" i="1" s="1"/>
  <c r="K1383" i="1"/>
  <c r="N1399" i="1"/>
  <c r="T1399" i="1" s="1"/>
  <c r="Z1399" i="1" s="1"/>
  <c r="AF1399" i="1" s="1"/>
  <c r="AJ1399" i="1" s="1"/>
  <c r="AP1399" i="1" s="1"/>
  <c r="AV1399" i="1" s="1"/>
  <c r="BF1399" i="1" s="1"/>
  <c r="BH1399" i="1" s="1"/>
  <c r="I924" i="1"/>
  <c r="N1409" i="1"/>
  <c r="T1409" i="1" s="1"/>
  <c r="Z1409" i="1" s="1"/>
  <c r="AF1409" i="1" s="1"/>
  <c r="AJ1409" i="1" s="1"/>
  <c r="AP1409" i="1" s="1"/>
  <c r="AV1409" i="1" s="1"/>
  <c r="BF1409" i="1" s="1"/>
  <c r="BH1409" i="1" s="1"/>
  <c r="K16" i="1"/>
  <c r="I1221" i="1"/>
  <c r="I588" i="1"/>
  <c r="I538" i="1" s="1"/>
  <c r="L1510" i="1"/>
  <c r="R1510" i="1" s="1"/>
  <c r="X1510" i="1" s="1"/>
  <c r="AD1510" i="1" s="1"/>
  <c r="AH1510" i="1" s="1"/>
  <c r="AN1510" i="1" s="1"/>
  <c r="AT1510" i="1" s="1"/>
  <c r="AZ1510" i="1" s="1"/>
  <c r="BB1510" i="1" s="1"/>
  <c r="J1221" i="1"/>
  <c r="J1120" i="1" s="1"/>
  <c r="L631" i="1"/>
  <c r="R631" i="1" s="1"/>
  <c r="X631" i="1" s="1"/>
  <c r="AD631" i="1" s="1"/>
  <c r="AH631" i="1" s="1"/>
  <c r="AN631" i="1" s="1"/>
  <c r="AT631" i="1" s="1"/>
  <c r="AZ631" i="1" s="1"/>
  <c r="BB631" i="1" s="1"/>
  <c r="M493" i="1"/>
  <c r="S493" i="1" s="1"/>
  <c r="Y493" i="1" s="1"/>
  <c r="AE493" i="1" s="1"/>
  <c r="AI493" i="1" s="1"/>
  <c r="AO493" i="1" s="1"/>
  <c r="AU493" i="1" s="1"/>
  <c r="BC493" i="1" s="1"/>
  <c r="BE493" i="1" s="1"/>
  <c r="M794" i="1"/>
  <c r="S794" i="1" s="1"/>
  <c r="Y794" i="1" s="1"/>
  <c r="AE794" i="1" s="1"/>
  <c r="AI794" i="1" s="1"/>
  <c r="AO794" i="1" s="1"/>
  <c r="AU794" i="1" s="1"/>
  <c r="BC794" i="1" s="1"/>
  <c r="BE794" i="1" s="1"/>
  <c r="G793" i="1"/>
  <c r="P1299" i="1"/>
  <c r="F1043" i="1"/>
  <c r="F1042" i="1" s="1"/>
  <c r="J793" i="1"/>
  <c r="J792" i="1" s="1"/>
  <c r="M774" i="1"/>
  <c r="S774" i="1" s="1"/>
  <c r="Y774" i="1" s="1"/>
  <c r="AE774" i="1" s="1"/>
  <c r="AI774" i="1" s="1"/>
  <c r="AO774" i="1" s="1"/>
  <c r="AU774" i="1" s="1"/>
  <c r="BC774" i="1" s="1"/>
  <c r="BE774" i="1" s="1"/>
  <c r="G773" i="1"/>
  <c r="L774" i="1"/>
  <c r="R774" i="1" s="1"/>
  <c r="X774" i="1" s="1"/>
  <c r="AD774" i="1" s="1"/>
  <c r="AH774" i="1" s="1"/>
  <c r="AN774" i="1" s="1"/>
  <c r="AT774" i="1" s="1"/>
  <c r="AZ774" i="1" s="1"/>
  <c r="BB774" i="1" s="1"/>
  <c r="F773" i="1"/>
  <c r="V822" i="1"/>
  <c r="H1076" i="1"/>
  <c r="N1076" i="1" s="1"/>
  <c r="T1076" i="1" s="1"/>
  <c r="Z1076" i="1" s="1"/>
  <c r="AF1076" i="1" s="1"/>
  <c r="AJ1076" i="1" s="1"/>
  <c r="AP1076" i="1" s="1"/>
  <c r="AV1076" i="1" s="1"/>
  <c r="BF1076" i="1" s="1"/>
  <c r="BH1076" i="1" s="1"/>
  <c r="L1029" i="1"/>
  <c r="R1029" i="1" s="1"/>
  <c r="X1029" i="1" s="1"/>
  <c r="AD1029" i="1" s="1"/>
  <c r="AH1029" i="1" s="1"/>
  <c r="AN1029" i="1" s="1"/>
  <c r="AT1029" i="1" s="1"/>
  <c r="AZ1029" i="1" s="1"/>
  <c r="BB1029" i="1" s="1"/>
  <c r="L1044" i="1"/>
  <c r="R1044" i="1" s="1"/>
  <c r="X1044" i="1" s="1"/>
  <c r="AD1044" i="1" s="1"/>
  <c r="AH1044" i="1" s="1"/>
  <c r="AN1044" i="1" s="1"/>
  <c r="AT1044" i="1" s="1"/>
  <c r="AZ1044" i="1" s="1"/>
  <c r="BB1044" i="1" s="1"/>
  <c r="M449" i="1"/>
  <c r="S449" i="1" s="1"/>
  <c r="Y449" i="1" s="1"/>
  <c r="AE449" i="1" s="1"/>
  <c r="AI449" i="1" s="1"/>
  <c r="AO449" i="1" s="1"/>
  <c r="AU449" i="1" s="1"/>
  <c r="BC449" i="1" s="1"/>
  <c r="BE449" i="1" s="1"/>
  <c r="G448" i="1"/>
  <c r="K1042" i="1"/>
  <c r="N1042" i="1" s="1"/>
  <c r="T1042" i="1" s="1"/>
  <c r="Z1042" i="1" s="1"/>
  <c r="AF1042" i="1" s="1"/>
  <c r="AJ1042" i="1" s="1"/>
  <c r="AP1042" i="1" s="1"/>
  <c r="AV1042" i="1" s="1"/>
  <c r="BF1042" i="1" s="1"/>
  <c r="BH1042" i="1" s="1"/>
  <c r="N1043" i="1"/>
  <c r="T1043" i="1" s="1"/>
  <c r="Z1043" i="1" s="1"/>
  <c r="AF1043" i="1" s="1"/>
  <c r="AJ1043" i="1" s="1"/>
  <c r="AP1043" i="1" s="1"/>
  <c r="AV1043" i="1" s="1"/>
  <c r="BF1043" i="1" s="1"/>
  <c r="BH1043" i="1" s="1"/>
  <c r="AB1121" i="1"/>
  <c r="AB1120" i="1" s="1"/>
  <c r="T631" i="1"/>
  <c r="Z631" i="1" s="1"/>
  <c r="AF631" i="1" s="1"/>
  <c r="AJ631" i="1" s="1"/>
  <c r="AP631" i="1" s="1"/>
  <c r="AV631" i="1" s="1"/>
  <c r="BF631" i="1" s="1"/>
  <c r="BH631" i="1" s="1"/>
  <c r="L858" i="1"/>
  <c r="M224" i="1"/>
  <c r="S224" i="1" s="1"/>
  <c r="Y224" i="1" s="1"/>
  <c r="AE224" i="1" s="1"/>
  <c r="AI224" i="1" s="1"/>
  <c r="AO224" i="1" s="1"/>
  <c r="AU224" i="1" s="1"/>
  <c r="BC224" i="1" s="1"/>
  <c r="BE224" i="1" s="1"/>
  <c r="Q1299" i="1"/>
  <c r="M1350" i="1"/>
  <c r="S1350" i="1" s="1"/>
  <c r="Y1350" i="1" s="1"/>
  <c r="AE1350" i="1" s="1"/>
  <c r="AI1350" i="1" s="1"/>
  <c r="AO1350" i="1" s="1"/>
  <c r="AU1350" i="1" s="1"/>
  <c r="BC1350" i="1" s="1"/>
  <c r="BE1350" i="1" s="1"/>
  <c r="N774" i="1"/>
  <c r="T774" i="1" s="1"/>
  <c r="Z774" i="1" s="1"/>
  <c r="AF774" i="1" s="1"/>
  <c r="AJ774" i="1" s="1"/>
  <c r="AP774" i="1" s="1"/>
  <c r="AV774" i="1" s="1"/>
  <c r="BF774" i="1" s="1"/>
  <c r="BH774" i="1" s="1"/>
  <c r="H773" i="1"/>
  <c r="L150" i="1"/>
  <c r="R150" i="1" s="1"/>
  <c r="X150" i="1" s="1"/>
  <c r="AD150" i="1" s="1"/>
  <c r="AH150" i="1" s="1"/>
  <c r="AN150" i="1" s="1"/>
  <c r="AT150" i="1" s="1"/>
  <c r="AZ150" i="1" s="1"/>
  <c r="BB150" i="1" s="1"/>
  <c r="F149" i="1"/>
  <c r="L418" i="1"/>
  <c r="R418" i="1" s="1"/>
  <c r="X418" i="1" s="1"/>
  <c r="AD418" i="1" s="1"/>
  <c r="AH418" i="1" s="1"/>
  <c r="AN418" i="1" s="1"/>
  <c r="AT418" i="1" s="1"/>
  <c r="AZ418" i="1" s="1"/>
  <c r="BB418" i="1" s="1"/>
  <c r="F417" i="1"/>
  <c r="L417" i="1" s="1"/>
  <c r="R417" i="1" s="1"/>
  <c r="X417" i="1" s="1"/>
  <c r="AD417" i="1" s="1"/>
  <c r="AH417" i="1" s="1"/>
  <c r="AN417" i="1" s="1"/>
  <c r="AT417" i="1" s="1"/>
  <c r="AZ417" i="1" s="1"/>
  <c r="BB417" i="1" s="1"/>
  <c r="N210" i="1"/>
  <c r="T210" i="1" s="1"/>
  <c r="Z210" i="1" s="1"/>
  <c r="AF210" i="1" s="1"/>
  <c r="AJ210" i="1" s="1"/>
  <c r="AP210" i="1" s="1"/>
  <c r="AV210" i="1" s="1"/>
  <c r="BF210" i="1" s="1"/>
  <c r="BH210" i="1" s="1"/>
  <c r="H209" i="1"/>
  <c r="N551" i="1"/>
  <c r="T551" i="1" s="1"/>
  <c r="Z551" i="1" s="1"/>
  <c r="AF551" i="1" s="1"/>
  <c r="AJ551" i="1" s="1"/>
  <c r="AP551" i="1" s="1"/>
  <c r="AV551" i="1" s="1"/>
  <c r="BF551" i="1" s="1"/>
  <c r="BH551" i="1" s="1"/>
  <c r="F823" i="1"/>
  <c r="L828" i="1"/>
  <c r="R828" i="1" s="1"/>
  <c r="X828" i="1" s="1"/>
  <c r="AD828" i="1" s="1"/>
  <c r="AH828" i="1" s="1"/>
  <c r="AN828" i="1" s="1"/>
  <c r="AT828" i="1" s="1"/>
  <c r="AZ828" i="1" s="1"/>
  <c r="BB828" i="1" s="1"/>
  <c r="M1072" i="1"/>
  <c r="S1072" i="1" s="1"/>
  <c r="Y1072" i="1" s="1"/>
  <c r="AE1072" i="1" s="1"/>
  <c r="AI1072" i="1" s="1"/>
  <c r="AO1072" i="1" s="1"/>
  <c r="AU1072" i="1" s="1"/>
  <c r="BC1072" i="1" s="1"/>
  <c r="BE1072" i="1" s="1"/>
  <c r="G1071" i="1"/>
  <c r="M1071" i="1" s="1"/>
  <c r="S1071" i="1" s="1"/>
  <c r="Y1071" i="1" s="1"/>
  <c r="AE1071" i="1" s="1"/>
  <c r="AI1071" i="1" s="1"/>
  <c r="AO1071" i="1" s="1"/>
  <c r="AU1071" i="1" s="1"/>
  <c r="BC1071" i="1" s="1"/>
  <c r="BE1071" i="1" s="1"/>
  <c r="M1618" i="1"/>
  <c r="S1618" i="1" s="1"/>
  <c r="Y1618" i="1" s="1"/>
  <c r="AE1618" i="1" s="1"/>
  <c r="AI1618" i="1" s="1"/>
  <c r="AO1618" i="1" s="1"/>
  <c r="AU1618" i="1" s="1"/>
  <c r="BC1618" i="1" s="1"/>
  <c r="BE1618" i="1" s="1"/>
  <c r="G1613" i="1"/>
  <c r="M1613" i="1" s="1"/>
  <c r="S1613" i="1" s="1"/>
  <c r="Y1613" i="1" s="1"/>
  <c r="AE1613" i="1" s="1"/>
  <c r="AI1613" i="1" s="1"/>
  <c r="AO1613" i="1" s="1"/>
  <c r="AU1613" i="1" s="1"/>
  <c r="BC1613" i="1" s="1"/>
  <c r="BE1613" i="1" s="1"/>
  <c r="AE384" i="1"/>
  <c r="AI384" i="1" s="1"/>
  <c r="AO384" i="1" s="1"/>
  <c r="AU384" i="1" s="1"/>
  <c r="BC384" i="1" s="1"/>
  <c r="BE384" i="1" s="1"/>
  <c r="L842" i="1"/>
  <c r="R842" i="1" s="1"/>
  <c r="X842" i="1" s="1"/>
  <c r="AD842" i="1" s="1"/>
  <c r="AH842" i="1" s="1"/>
  <c r="AN842" i="1" s="1"/>
  <c r="AT842" i="1" s="1"/>
  <c r="AZ842" i="1" s="1"/>
  <c r="BB842" i="1" s="1"/>
  <c r="F835" i="1"/>
  <c r="L835" i="1" s="1"/>
  <c r="R835" i="1" s="1"/>
  <c r="X835" i="1" s="1"/>
  <c r="AD835" i="1" s="1"/>
  <c r="AH835" i="1" s="1"/>
  <c r="AN835" i="1" s="1"/>
  <c r="AT835" i="1" s="1"/>
  <c r="AZ835" i="1" s="1"/>
  <c r="BB835" i="1" s="1"/>
  <c r="M836" i="1"/>
  <c r="S836" i="1" s="1"/>
  <c r="Y836" i="1" s="1"/>
  <c r="AE836" i="1" s="1"/>
  <c r="AI836" i="1" s="1"/>
  <c r="AO836" i="1" s="1"/>
  <c r="AU836" i="1" s="1"/>
  <c r="BC836" i="1" s="1"/>
  <c r="BE836" i="1" s="1"/>
  <c r="G835" i="1"/>
  <c r="M835" i="1" s="1"/>
  <c r="S835" i="1" s="1"/>
  <c r="Y835" i="1" s="1"/>
  <c r="AE835" i="1" s="1"/>
  <c r="AI835" i="1" s="1"/>
  <c r="AO835" i="1" s="1"/>
  <c r="AU835" i="1" s="1"/>
  <c r="BC835" i="1" s="1"/>
  <c r="BE835" i="1" s="1"/>
  <c r="N1301" i="1"/>
  <c r="T1301" i="1" s="1"/>
  <c r="Z1301" i="1" s="1"/>
  <c r="AF1301" i="1" s="1"/>
  <c r="AJ1301" i="1" s="1"/>
  <c r="AP1301" i="1" s="1"/>
  <c r="AV1301" i="1" s="1"/>
  <c r="BF1301" i="1" s="1"/>
  <c r="BH1301" i="1" s="1"/>
  <c r="H1300" i="1"/>
  <c r="L1425" i="1"/>
  <c r="R1425" i="1" s="1"/>
  <c r="X1425" i="1" s="1"/>
  <c r="AD1425" i="1" s="1"/>
  <c r="AH1425" i="1" s="1"/>
  <c r="AN1425" i="1" s="1"/>
  <c r="AT1425" i="1" s="1"/>
  <c r="AZ1425" i="1" s="1"/>
  <c r="BB1425" i="1" s="1"/>
  <c r="F1424" i="1"/>
  <c r="L1424" i="1" s="1"/>
  <c r="R1424" i="1" s="1"/>
  <c r="X1424" i="1" s="1"/>
  <c r="AD1424" i="1" s="1"/>
  <c r="AH1424" i="1" s="1"/>
  <c r="AN1424" i="1" s="1"/>
  <c r="AT1424" i="1" s="1"/>
  <c r="AZ1424" i="1" s="1"/>
  <c r="BB1424" i="1" s="1"/>
  <c r="G1399" i="1"/>
  <c r="M1399" i="1" s="1"/>
  <c r="S1399" i="1" s="1"/>
  <c r="Y1399" i="1" s="1"/>
  <c r="AE1399" i="1" s="1"/>
  <c r="AI1399" i="1" s="1"/>
  <c r="AO1399" i="1" s="1"/>
  <c r="AU1399" i="1" s="1"/>
  <c r="BC1399" i="1" s="1"/>
  <c r="BE1399" i="1" s="1"/>
  <c r="M1409" i="1"/>
  <c r="S1409" i="1" s="1"/>
  <c r="Y1409" i="1" s="1"/>
  <c r="AE1409" i="1" s="1"/>
  <c r="AI1409" i="1" s="1"/>
  <c r="AO1409" i="1" s="1"/>
  <c r="AU1409" i="1" s="1"/>
  <c r="BC1409" i="1" s="1"/>
  <c r="BE1409" i="1" s="1"/>
  <c r="N1434" i="1"/>
  <c r="T1434" i="1" s="1"/>
  <c r="Z1434" i="1" s="1"/>
  <c r="AF1434" i="1" s="1"/>
  <c r="AJ1434" i="1" s="1"/>
  <c r="AP1434" i="1" s="1"/>
  <c r="AV1434" i="1" s="1"/>
  <c r="BF1434" i="1" s="1"/>
  <c r="BH1434" i="1" s="1"/>
  <c r="H1424" i="1"/>
  <c r="N1424" i="1" s="1"/>
  <c r="T1424" i="1" s="1"/>
  <c r="Z1424" i="1" s="1"/>
  <c r="AF1424" i="1" s="1"/>
  <c r="AJ1424" i="1" s="1"/>
  <c r="AP1424" i="1" s="1"/>
  <c r="AV1424" i="1" s="1"/>
  <c r="BF1424" i="1" s="1"/>
  <c r="BH1424" i="1" s="1"/>
  <c r="L95" i="1"/>
  <c r="R95" i="1" s="1"/>
  <c r="X95" i="1" s="1"/>
  <c r="AD95" i="1" s="1"/>
  <c r="AH95" i="1" s="1"/>
  <c r="AN95" i="1" s="1"/>
  <c r="AT95" i="1" s="1"/>
  <c r="AZ95" i="1" s="1"/>
  <c r="BB95" i="1" s="1"/>
  <c r="L347" i="1"/>
  <c r="R347" i="1" s="1"/>
  <c r="X347" i="1" s="1"/>
  <c r="AD347" i="1" s="1"/>
  <c r="AH347" i="1" s="1"/>
  <c r="AN347" i="1" s="1"/>
  <c r="AT347" i="1" s="1"/>
  <c r="AZ347" i="1" s="1"/>
  <c r="BB347" i="1" s="1"/>
  <c r="F346" i="1"/>
  <c r="M551" i="1"/>
  <c r="S551" i="1" s="1"/>
  <c r="Y551" i="1" s="1"/>
  <c r="AE551" i="1" s="1"/>
  <c r="AI551" i="1" s="1"/>
  <c r="AO551" i="1" s="1"/>
  <c r="AU551" i="1" s="1"/>
  <c r="BC551" i="1" s="1"/>
  <c r="BE551" i="1" s="1"/>
  <c r="M1044" i="1"/>
  <c r="S1044" i="1" s="1"/>
  <c r="Y1044" i="1" s="1"/>
  <c r="AE1044" i="1" s="1"/>
  <c r="AI1044" i="1" s="1"/>
  <c r="AO1044" i="1" s="1"/>
  <c r="AU1044" i="1" s="1"/>
  <c r="BC1044" i="1" s="1"/>
  <c r="BE1044" i="1" s="1"/>
  <c r="G1043" i="1"/>
  <c r="N1121" i="1"/>
  <c r="T1121" i="1" s="1"/>
  <c r="Z1121" i="1" s="1"/>
  <c r="AF1121" i="1" s="1"/>
  <c r="AJ1121" i="1" s="1"/>
  <c r="AP1121" i="1" s="1"/>
  <c r="AV1121" i="1" s="1"/>
  <c r="BF1121" i="1" s="1"/>
  <c r="BH1121" i="1" s="1"/>
  <c r="L1278" i="1"/>
  <c r="R1278" i="1" s="1"/>
  <c r="X1278" i="1" s="1"/>
  <c r="AD1278" i="1" s="1"/>
  <c r="AH1278" i="1" s="1"/>
  <c r="AN1278" i="1" s="1"/>
  <c r="AT1278" i="1" s="1"/>
  <c r="AZ1278" i="1" s="1"/>
  <c r="BB1278" i="1" s="1"/>
  <c r="T1390" i="1"/>
  <c r="Z1390" i="1" s="1"/>
  <c r="AF1390" i="1" s="1"/>
  <c r="AJ1390" i="1" s="1"/>
  <c r="AP1390" i="1" s="1"/>
  <c r="AV1390" i="1" s="1"/>
  <c r="BF1390" i="1" s="1"/>
  <c r="BH1390" i="1" s="1"/>
  <c r="N1638" i="1"/>
  <c r="T1638" i="1" s="1"/>
  <c r="Z1638" i="1" s="1"/>
  <c r="AF1638" i="1" s="1"/>
  <c r="AJ1638" i="1" s="1"/>
  <c r="AP1638" i="1" s="1"/>
  <c r="AV1638" i="1" s="1"/>
  <c r="BF1638" i="1" s="1"/>
  <c r="BH1638" i="1" s="1"/>
  <c r="H1637" i="1"/>
  <c r="N1637" i="1" s="1"/>
  <c r="T1637" i="1" s="1"/>
  <c r="Z1637" i="1" s="1"/>
  <c r="AF1637" i="1" s="1"/>
  <c r="AJ1637" i="1" s="1"/>
  <c r="AP1637" i="1" s="1"/>
  <c r="AV1637" i="1" s="1"/>
  <c r="BF1637" i="1" s="1"/>
  <c r="BH1637" i="1" s="1"/>
  <c r="I1637" i="1"/>
  <c r="L1642" i="1"/>
  <c r="R1642" i="1" s="1"/>
  <c r="X1642" i="1" s="1"/>
  <c r="AD1642" i="1" s="1"/>
  <c r="AH1642" i="1" s="1"/>
  <c r="AN1642" i="1" s="1"/>
  <c r="AT1642" i="1" s="1"/>
  <c r="AZ1642" i="1" s="1"/>
  <c r="BB1642" i="1" s="1"/>
  <c r="M150" i="1"/>
  <c r="S150" i="1" s="1"/>
  <c r="Y150" i="1" s="1"/>
  <c r="AE150" i="1" s="1"/>
  <c r="AI150" i="1" s="1"/>
  <c r="AO150" i="1" s="1"/>
  <c r="AU150" i="1" s="1"/>
  <c r="BC150" i="1" s="1"/>
  <c r="BE150" i="1" s="1"/>
  <c r="G149" i="1"/>
  <c r="M149" i="1" s="1"/>
  <c r="S149" i="1" s="1"/>
  <c r="Y149" i="1" s="1"/>
  <c r="AE149" i="1" s="1"/>
  <c r="AI149" i="1" s="1"/>
  <c r="AO149" i="1" s="1"/>
  <c r="AU149" i="1" s="1"/>
  <c r="BC149" i="1" s="1"/>
  <c r="BE149" i="1" s="1"/>
  <c r="K337" i="1"/>
  <c r="L552" i="1"/>
  <c r="R552" i="1" s="1"/>
  <c r="X552" i="1" s="1"/>
  <c r="AD552" i="1" s="1"/>
  <c r="AH552" i="1" s="1"/>
  <c r="AN552" i="1" s="1"/>
  <c r="AT552" i="1" s="1"/>
  <c r="AZ552" i="1" s="1"/>
  <c r="BB552" i="1" s="1"/>
  <c r="F551" i="1"/>
  <c r="L589" i="1"/>
  <c r="R589" i="1" s="1"/>
  <c r="X589" i="1" s="1"/>
  <c r="AD589" i="1" s="1"/>
  <c r="AH589" i="1" s="1"/>
  <c r="AN589" i="1" s="1"/>
  <c r="AT589" i="1" s="1"/>
  <c r="AZ589" i="1" s="1"/>
  <c r="BB589" i="1" s="1"/>
  <c r="F588" i="1"/>
  <c r="F1457" i="1"/>
  <c r="L1457" i="1" s="1"/>
  <c r="M1625" i="1"/>
  <c r="S1625" i="1" s="1"/>
  <c r="Y1625" i="1" s="1"/>
  <c r="AE1625" i="1" s="1"/>
  <c r="AI1625" i="1" s="1"/>
  <c r="AO1625" i="1" s="1"/>
  <c r="AU1625" i="1" s="1"/>
  <c r="BC1625" i="1" s="1"/>
  <c r="BE1625" i="1" s="1"/>
  <c r="G1624" i="1"/>
  <c r="M1624" i="1" s="1"/>
  <c r="S1624" i="1" s="1"/>
  <c r="Y1624" i="1" s="1"/>
  <c r="AE1624" i="1" s="1"/>
  <c r="AI1624" i="1" s="1"/>
  <c r="AO1624" i="1" s="1"/>
  <c r="AU1624" i="1" s="1"/>
  <c r="BC1624" i="1" s="1"/>
  <c r="BE1624" i="1" s="1"/>
  <c r="AQ1143" i="1"/>
  <c r="AQ1120" i="1" s="1"/>
  <c r="AT1214" i="1"/>
  <c r="AZ1214" i="1" s="1"/>
  <c r="BB1214" i="1" s="1"/>
  <c r="L1309" i="1"/>
  <c r="R1309" i="1" s="1"/>
  <c r="X1309" i="1" s="1"/>
  <c r="AD1309" i="1" s="1"/>
  <c r="AH1309" i="1" s="1"/>
  <c r="AN1309" i="1" s="1"/>
  <c r="AT1309" i="1" s="1"/>
  <c r="AZ1309" i="1" s="1"/>
  <c r="BB1309" i="1" s="1"/>
  <c r="F1308" i="1"/>
  <c r="L1400" i="1"/>
  <c r="R1400" i="1" s="1"/>
  <c r="X1400" i="1" s="1"/>
  <c r="AD1400" i="1" s="1"/>
  <c r="AH1400" i="1" s="1"/>
  <c r="AN1400" i="1" s="1"/>
  <c r="AT1400" i="1" s="1"/>
  <c r="AZ1400" i="1" s="1"/>
  <c r="BB1400" i="1" s="1"/>
  <c r="F1399" i="1"/>
  <c r="L19" i="1"/>
  <c r="R19" i="1" s="1"/>
  <c r="X19" i="1" s="1"/>
  <c r="AD19" i="1" s="1"/>
  <c r="AH19" i="1" s="1"/>
  <c r="AN19" i="1" s="1"/>
  <c r="AT19" i="1" s="1"/>
  <c r="AZ19" i="1" s="1"/>
  <c r="BB19" i="1" s="1"/>
  <c r="F18" i="1"/>
  <c r="G201" i="1"/>
  <c r="M202" i="1"/>
  <c r="S202" i="1" s="1"/>
  <c r="Y202" i="1" s="1"/>
  <c r="AE202" i="1" s="1"/>
  <c r="AI202" i="1" s="1"/>
  <c r="AO202" i="1" s="1"/>
  <c r="AU202" i="1" s="1"/>
  <c r="BC202" i="1" s="1"/>
  <c r="BE202" i="1" s="1"/>
  <c r="N540" i="1"/>
  <c r="T540" i="1" s="1"/>
  <c r="Z540" i="1" s="1"/>
  <c r="AF540" i="1" s="1"/>
  <c r="AJ540" i="1" s="1"/>
  <c r="AP540" i="1" s="1"/>
  <c r="AV540" i="1" s="1"/>
  <c r="BF540" i="1" s="1"/>
  <c r="BH540" i="1" s="1"/>
  <c r="H539" i="1"/>
  <c r="N539" i="1" s="1"/>
  <c r="T539" i="1" s="1"/>
  <c r="Z539" i="1" s="1"/>
  <c r="H793" i="1"/>
  <c r="N816" i="1"/>
  <c r="T816" i="1" s="1"/>
  <c r="Z816" i="1" s="1"/>
  <c r="AF816" i="1" s="1"/>
  <c r="AJ816" i="1" s="1"/>
  <c r="AP816" i="1" s="1"/>
  <c r="AV816" i="1" s="1"/>
  <c r="BF816" i="1" s="1"/>
  <c r="BH816" i="1" s="1"/>
  <c r="H1669" i="1"/>
  <c r="N1669" i="1" s="1"/>
  <c r="T1669" i="1" s="1"/>
  <c r="Z1669" i="1" s="1"/>
  <c r="AF1669" i="1" s="1"/>
  <c r="AJ1669" i="1" s="1"/>
  <c r="AP1669" i="1" s="1"/>
  <c r="AV1669" i="1" s="1"/>
  <c r="BF1669" i="1" s="1"/>
  <c r="BH1669" i="1" s="1"/>
  <c r="N1670" i="1"/>
  <c r="T1670" i="1" s="1"/>
  <c r="Z1670" i="1" s="1"/>
  <c r="AF1670" i="1" s="1"/>
  <c r="AJ1670" i="1" s="1"/>
  <c r="AP1670" i="1" s="1"/>
  <c r="AV1670" i="1" s="1"/>
  <c r="BF1670" i="1" s="1"/>
  <c r="BH1670" i="1" s="1"/>
  <c r="L1670" i="1"/>
  <c r="R1670" i="1" s="1"/>
  <c r="X1670" i="1" s="1"/>
  <c r="AD1670" i="1" s="1"/>
  <c r="AH1670" i="1" s="1"/>
  <c r="AN1670" i="1" s="1"/>
  <c r="AT1670" i="1" s="1"/>
  <c r="AZ1670" i="1" s="1"/>
  <c r="BB1670" i="1" s="1"/>
  <c r="F1669" i="1"/>
  <c r="L1669" i="1" s="1"/>
  <c r="R1669" i="1" s="1"/>
  <c r="X1669" i="1" s="1"/>
  <c r="AD1669" i="1" s="1"/>
  <c r="AH1669" i="1" s="1"/>
  <c r="AN1669" i="1" s="1"/>
  <c r="AT1669" i="1" s="1"/>
  <c r="AZ1669" i="1" s="1"/>
  <c r="BB1669" i="1" s="1"/>
  <c r="N202" i="1"/>
  <c r="T202" i="1" s="1"/>
  <c r="Z202" i="1" s="1"/>
  <c r="AF202" i="1" s="1"/>
  <c r="AJ202" i="1" s="1"/>
  <c r="AP202" i="1" s="1"/>
  <c r="AV202" i="1" s="1"/>
  <c r="BF202" i="1" s="1"/>
  <c r="BH202" i="1" s="1"/>
  <c r="H201" i="1"/>
  <c r="L824" i="1"/>
  <c r="R824" i="1" s="1"/>
  <c r="X824" i="1" s="1"/>
  <c r="AD824" i="1" s="1"/>
  <c r="AH824" i="1" s="1"/>
  <c r="AN824" i="1" s="1"/>
  <c r="AT824" i="1" s="1"/>
  <c r="AZ824" i="1" s="1"/>
  <c r="BB824" i="1" s="1"/>
  <c r="I823" i="1"/>
  <c r="M828" i="1"/>
  <c r="S828" i="1" s="1"/>
  <c r="Y828" i="1" s="1"/>
  <c r="AE828" i="1" s="1"/>
  <c r="AI828" i="1" s="1"/>
  <c r="AO828" i="1" s="1"/>
  <c r="AU828" i="1" s="1"/>
  <c r="BC828" i="1" s="1"/>
  <c r="BE828" i="1" s="1"/>
  <c r="G823" i="1"/>
  <c r="F1637" i="1"/>
  <c r="M96" i="1"/>
  <c r="S96" i="1" s="1"/>
  <c r="Y96" i="1" s="1"/>
  <c r="AE96" i="1" s="1"/>
  <c r="AI96" i="1" s="1"/>
  <c r="AO96" i="1" s="1"/>
  <c r="AU96" i="1" s="1"/>
  <c r="BC96" i="1" s="1"/>
  <c r="BE96" i="1" s="1"/>
  <c r="G95" i="1"/>
  <c r="F361" i="1"/>
  <c r="F209" i="1"/>
  <c r="L1122" i="1"/>
  <c r="R1122" i="1" s="1"/>
  <c r="X1122" i="1" s="1"/>
  <c r="AD1122" i="1" s="1"/>
  <c r="AH1122" i="1" s="1"/>
  <c r="AN1122" i="1" s="1"/>
  <c r="AT1122" i="1" s="1"/>
  <c r="AZ1122" i="1" s="1"/>
  <c r="BB1122" i="1" s="1"/>
  <c r="F1121" i="1"/>
  <c r="F1143" i="1"/>
  <c r="L1143" i="1" s="1"/>
  <c r="R1143" i="1" s="1"/>
  <c r="X1143" i="1" s="1"/>
  <c r="AD1143" i="1" s="1"/>
  <c r="AH1143" i="1" s="1"/>
  <c r="L1205" i="1"/>
  <c r="R1205" i="1" s="1"/>
  <c r="X1205" i="1" s="1"/>
  <c r="AD1205" i="1" s="1"/>
  <c r="AH1205" i="1" s="1"/>
  <c r="AN1205" i="1" s="1"/>
  <c r="AT1205" i="1" s="1"/>
  <c r="AZ1205" i="1" s="1"/>
  <c r="BB1205" i="1" s="1"/>
  <c r="G1637" i="1"/>
  <c r="M1637" i="1" s="1"/>
  <c r="S1637" i="1" s="1"/>
  <c r="Y1637" i="1" s="1"/>
  <c r="AE1637" i="1" s="1"/>
  <c r="AI1637" i="1" s="1"/>
  <c r="AO1637" i="1" s="1"/>
  <c r="AU1637" i="1" s="1"/>
  <c r="BC1637" i="1" s="1"/>
  <c r="BE1637" i="1" s="1"/>
  <c r="I1042" i="1"/>
  <c r="N18" i="1"/>
  <c r="T18" i="1" s="1"/>
  <c r="Z18" i="1" s="1"/>
  <c r="AF18" i="1" s="1"/>
  <c r="AJ18" i="1" s="1"/>
  <c r="AP18" i="1" s="1"/>
  <c r="AV18" i="1" s="1"/>
  <c r="BF18" i="1" s="1"/>
  <c r="BH18" i="1" s="1"/>
  <c r="H17" i="1"/>
  <c r="L449" i="1"/>
  <c r="R449" i="1" s="1"/>
  <c r="X449" i="1" s="1"/>
  <c r="AD449" i="1" s="1"/>
  <c r="AH449" i="1" s="1"/>
  <c r="AN449" i="1" s="1"/>
  <c r="AT449" i="1" s="1"/>
  <c r="AZ449" i="1" s="1"/>
  <c r="BB449" i="1" s="1"/>
  <c r="F448" i="1"/>
  <c r="N572" i="1"/>
  <c r="T572" i="1" s="1"/>
  <c r="Z572" i="1" s="1"/>
  <c r="AF572" i="1" s="1"/>
  <c r="AJ572" i="1" s="1"/>
  <c r="AP572" i="1" s="1"/>
  <c r="AV572" i="1" s="1"/>
  <c r="BF572" i="1" s="1"/>
  <c r="BH572" i="1" s="1"/>
  <c r="H571" i="1"/>
  <c r="N571" i="1" s="1"/>
  <c r="T571" i="1" s="1"/>
  <c r="Z571" i="1" s="1"/>
  <c r="AF571" i="1" s="1"/>
  <c r="AJ571" i="1" s="1"/>
  <c r="AP571" i="1" s="1"/>
  <c r="AV571" i="1" s="1"/>
  <c r="BF571" i="1" s="1"/>
  <c r="BH571" i="1" s="1"/>
  <c r="R1495" i="1"/>
  <c r="X1495" i="1" s="1"/>
  <c r="AD1495" i="1" s="1"/>
  <c r="AH1495" i="1" s="1"/>
  <c r="AN1495" i="1" s="1"/>
  <c r="AT1495" i="1" s="1"/>
  <c r="AZ1495" i="1" s="1"/>
  <c r="BB1495" i="1" s="1"/>
  <c r="O1488" i="1"/>
  <c r="O1457" i="1" s="1"/>
  <c r="N1618" i="1"/>
  <c r="T1618" i="1" s="1"/>
  <c r="Z1618" i="1" s="1"/>
  <c r="AF1618" i="1" s="1"/>
  <c r="AJ1618" i="1" s="1"/>
  <c r="AP1618" i="1" s="1"/>
  <c r="AV1618" i="1" s="1"/>
  <c r="BF1618" i="1" s="1"/>
  <c r="BH1618" i="1" s="1"/>
  <c r="H1613" i="1"/>
  <c r="N1613" i="1" s="1"/>
  <c r="T1613" i="1" s="1"/>
  <c r="Z1613" i="1" s="1"/>
  <c r="AF1613" i="1" s="1"/>
  <c r="AJ1613" i="1" s="1"/>
  <c r="AP1613" i="1" s="1"/>
  <c r="AV1613" i="1" s="1"/>
  <c r="BF1613" i="1" s="1"/>
  <c r="BH1613" i="1" s="1"/>
  <c r="N1681" i="1"/>
  <c r="T1681" i="1" s="1"/>
  <c r="Z1681" i="1" s="1"/>
  <c r="AF1681" i="1" s="1"/>
  <c r="AJ1681" i="1" s="1"/>
  <c r="AP1681" i="1" s="1"/>
  <c r="AV1681" i="1" s="1"/>
  <c r="BF1681" i="1" s="1"/>
  <c r="BH1681" i="1" s="1"/>
  <c r="H1680" i="1"/>
  <c r="N151" i="1"/>
  <c r="T151" i="1" s="1"/>
  <c r="Z151" i="1" s="1"/>
  <c r="AF151" i="1" s="1"/>
  <c r="AJ151" i="1" s="1"/>
  <c r="AP151" i="1" s="1"/>
  <c r="AV151" i="1" s="1"/>
  <c r="BF151" i="1" s="1"/>
  <c r="BH151" i="1" s="1"/>
  <c r="H150" i="1"/>
  <c r="M361" i="1"/>
  <c r="S361" i="1" s="1"/>
  <c r="Y361" i="1" s="1"/>
  <c r="AE361" i="1" s="1"/>
  <c r="AI361" i="1" s="1"/>
  <c r="AO361" i="1" s="1"/>
  <c r="AU361" i="1" s="1"/>
  <c r="BC361" i="1" s="1"/>
  <c r="BE361" i="1" s="1"/>
  <c r="G360" i="1"/>
  <c r="N449" i="1"/>
  <c r="T449" i="1" s="1"/>
  <c r="Z449" i="1" s="1"/>
  <c r="AF449" i="1" s="1"/>
  <c r="AJ449" i="1" s="1"/>
  <c r="AP449" i="1" s="1"/>
  <c r="AV449" i="1" s="1"/>
  <c r="BF449" i="1" s="1"/>
  <c r="BH449" i="1" s="1"/>
  <c r="H448" i="1"/>
  <c r="AE1144" i="1"/>
  <c r="AI1144" i="1" s="1"/>
  <c r="AO1144" i="1" s="1"/>
  <c r="AU1144" i="1" s="1"/>
  <c r="BC1144" i="1" s="1"/>
  <c r="BE1144" i="1" s="1"/>
  <c r="M1314" i="1"/>
  <c r="S1314" i="1" s="1"/>
  <c r="Y1314" i="1" s="1"/>
  <c r="AE1314" i="1" s="1"/>
  <c r="AI1314" i="1" s="1"/>
  <c r="AO1314" i="1" s="1"/>
  <c r="AU1314" i="1" s="1"/>
  <c r="BC1314" i="1" s="1"/>
  <c r="BE1314" i="1" s="1"/>
  <c r="G1313" i="1"/>
  <c r="AA539" i="1"/>
  <c r="AD544" i="1"/>
  <c r="AH544" i="1" s="1"/>
  <c r="AN544" i="1" s="1"/>
  <c r="AT544" i="1" s="1"/>
  <c r="AZ544" i="1" s="1"/>
  <c r="BB544" i="1" s="1"/>
  <c r="G588" i="1"/>
  <c r="M588" i="1" s="1"/>
  <c r="M858" i="1"/>
  <c r="S858" i="1" s="1"/>
  <c r="Y858" i="1" s="1"/>
  <c r="AE858" i="1" s="1"/>
  <c r="AI858" i="1" s="1"/>
  <c r="AO858" i="1" s="1"/>
  <c r="AU858" i="1" s="1"/>
  <c r="BC858" i="1" s="1"/>
  <c r="BE858" i="1" s="1"/>
  <c r="G857" i="1"/>
  <c r="M857" i="1" s="1"/>
  <c r="S857" i="1" s="1"/>
  <c r="Y857" i="1" s="1"/>
  <c r="AE857" i="1" s="1"/>
  <c r="AI857" i="1" s="1"/>
  <c r="AO857" i="1" s="1"/>
  <c r="AU857" i="1" s="1"/>
  <c r="BC857" i="1" s="1"/>
  <c r="BE857" i="1" s="1"/>
  <c r="M1067" i="1"/>
  <c r="S1067" i="1" s="1"/>
  <c r="Y1067" i="1" s="1"/>
  <c r="AE1067" i="1" s="1"/>
  <c r="AI1067" i="1" s="1"/>
  <c r="AO1067" i="1" s="1"/>
  <c r="AU1067" i="1" s="1"/>
  <c r="BC1067" i="1" s="1"/>
  <c r="BE1067" i="1" s="1"/>
  <c r="G1066" i="1"/>
  <c r="AU1214" i="1"/>
  <c r="BC1214" i="1" s="1"/>
  <c r="BE1214" i="1" s="1"/>
  <c r="M1301" i="1"/>
  <c r="S1301" i="1" s="1"/>
  <c r="Y1301" i="1" s="1"/>
  <c r="AE1301" i="1" s="1"/>
  <c r="AI1301" i="1" s="1"/>
  <c r="AO1301" i="1" s="1"/>
  <c r="AU1301" i="1" s="1"/>
  <c r="BC1301" i="1" s="1"/>
  <c r="BE1301" i="1" s="1"/>
  <c r="G1300" i="1"/>
  <c r="L1625" i="1"/>
  <c r="R1625" i="1" s="1"/>
  <c r="X1625" i="1" s="1"/>
  <c r="AD1625" i="1" s="1"/>
  <c r="AH1625" i="1" s="1"/>
  <c r="AN1625" i="1" s="1"/>
  <c r="AT1625" i="1" s="1"/>
  <c r="AZ1625" i="1" s="1"/>
  <c r="BB1625" i="1" s="1"/>
  <c r="F1624" i="1"/>
  <c r="L1624" i="1" s="1"/>
  <c r="R1624" i="1" s="1"/>
  <c r="X1624" i="1" s="1"/>
  <c r="AD1624" i="1" s="1"/>
  <c r="AH1624" i="1" s="1"/>
  <c r="AN1624" i="1" s="1"/>
  <c r="AT1624" i="1" s="1"/>
  <c r="AZ1624" i="1" s="1"/>
  <c r="BB1624" i="1" s="1"/>
  <c r="L338" i="1"/>
  <c r="R338" i="1" s="1"/>
  <c r="X338" i="1" s="1"/>
  <c r="AD338" i="1" s="1"/>
  <c r="AH338" i="1" s="1"/>
  <c r="AN338" i="1" s="1"/>
  <c r="AT338" i="1" s="1"/>
  <c r="AZ338" i="1" s="1"/>
  <c r="BB338" i="1" s="1"/>
  <c r="I337" i="1"/>
  <c r="N312" i="1"/>
  <c r="T312" i="1" s="1"/>
  <c r="Z312" i="1" s="1"/>
  <c r="AF312" i="1" s="1"/>
  <c r="AJ312" i="1" s="1"/>
  <c r="AP312" i="1" s="1"/>
  <c r="AV312" i="1" s="1"/>
  <c r="BF312" i="1" s="1"/>
  <c r="BH312" i="1" s="1"/>
  <c r="H311" i="1"/>
  <c r="M1077" i="1"/>
  <c r="S1077" i="1" s="1"/>
  <c r="Y1077" i="1" s="1"/>
  <c r="AE1077" i="1" s="1"/>
  <c r="AI1077" i="1" s="1"/>
  <c r="AO1077" i="1" s="1"/>
  <c r="AU1077" i="1" s="1"/>
  <c r="BC1077" i="1" s="1"/>
  <c r="BE1077" i="1" s="1"/>
  <c r="G1076" i="1"/>
  <c r="M1076" i="1" s="1"/>
  <c r="S1076" i="1" s="1"/>
  <c r="Y1076" i="1" s="1"/>
  <c r="AE1076" i="1" s="1"/>
  <c r="AI1076" i="1" s="1"/>
  <c r="AO1076" i="1" s="1"/>
  <c r="AU1076" i="1" s="1"/>
  <c r="BC1076" i="1" s="1"/>
  <c r="BE1076" i="1" s="1"/>
  <c r="M1309" i="1"/>
  <c r="S1309" i="1" s="1"/>
  <c r="Y1309" i="1" s="1"/>
  <c r="AE1309" i="1" s="1"/>
  <c r="AI1309" i="1" s="1"/>
  <c r="AO1309" i="1" s="1"/>
  <c r="AU1309" i="1" s="1"/>
  <c r="BC1309" i="1" s="1"/>
  <c r="BE1309" i="1" s="1"/>
  <c r="G1308" i="1"/>
  <c r="M1308" i="1" s="1"/>
  <c r="S1308" i="1" s="1"/>
  <c r="Y1308" i="1" s="1"/>
  <c r="AE1308" i="1" s="1"/>
  <c r="AI1308" i="1" s="1"/>
  <c r="AO1308" i="1" s="1"/>
  <c r="AU1308" i="1" s="1"/>
  <c r="BC1308" i="1" s="1"/>
  <c r="BE1308" i="1" s="1"/>
  <c r="I1399" i="1"/>
  <c r="I1383" i="1" s="1"/>
  <c r="L1409" i="1"/>
  <c r="R1409" i="1" s="1"/>
  <c r="X1409" i="1" s="1"/>
  <c r="AD1409" i="1" s="1"/>
  <c r="AH1409" i="1" s="1"/>
  <c r="AN1409" i="1" s="1"/>
  <c r="AT1409" i="1" s="1"/>
  <c r="AZ1409" i="1" s="1"/>
  <c r="BB1409" i="1" s="1"/>
  <c r="H1510" i="1"/>
  <c r="N1510" i="1" s="1"/>
  <c r="T1510" i="1" s="1"/>
  <c r="Z1510" i="1" s="1"/>
  <c r="AF1510" i="1" s="1"/>
  <c r="AJ1510" i="1" s="1"/>
  <c r="AP1510" i="1" s="1"/>
  <c r="AV1510" i="1" s="1"/>
  <c r="BF1510" i="1" s="1"/>
  <c r="BH1510" i="1" s="1"/>
  <c r="F1680" i="1"/>
  <c r="L1681" i="1"/>
  <c r="R1681" i="1" s="1"/>
  <c r="X1681" i="1" s="1"/>
  <c r="AD1681" i="1" s="1"/>
  <c r="AH1681" i="1" s="1"/>
  <c r="AN1681" i="1" s="1"/>
  <c r="AT1681" i="1" s="1"/>
  <c r="AZ1681" i="1" s="1"/>
  <c r="BB1681" i="1" s="1"/>
  <c r="N590" i="1"/>
  <c r="T590" i="1" s="1"/>
  <c r="Z590" i="1" s="1"/>
  <c r="AF590" i="1" s="1"/>
  <c r="AJ590" i="1" s="1"/>
  <c r="AP590" i="1" s="1"/>
  <c r="AV590" i="1" s="1"/>
  <c r="BF590" i="1" s="1"/>
  <c r="BH590" i="1" s="1"/>
  <c r="H589" i="1"/>
  <c r="L960" i="1"/>
  <c r="R960" i="1" s="1"/>
  <c r="X960" i="1" s="1"/>
  <c r="AD960" i="1" s="1"/>
  <c r="AH960" i="1" s="1"/>
  <c r="AN960" i="1" s="1"/>
  <c r="AT960" i="1" s="1"/>
  <c r="AZ960" i="1" s="1"/>
  <c r="BB960" i="1" s="1"/>
  <c r="F953" i="1"/>
  <c r="L953" i="1" s="1"/>
  <c r="R953" i="1" s="1"/>
  <c r="X953" i="1" s="1"/>
  <c r="AD953" i="1" s="1"/>
  <c r="AH953" i="1" s="1"/>
  <c r="AN953" i="1" s="1"/>
  <c r="AT953" i="1" s="1"/>
  <c r="AZ953" i="1" s="1"/>
  <c r="BB953" i="1" s="1"/>
  <c r="M45" i="1"/>
  <c r="S45" i="1" s="1"/>
  <c r="Y45" i="1" s="1"/>
  <c r="AE45" i="1" s="1"/>
  <c r="AI45" i="1" s="1"/>
  <c r="AO45" i="1" s="1"/>
  <c r="AU45" i="1" s="1"/>
  <c r="BC45" i="1" s="1"/>
  <c r="BE45" i="1" s="1"/>
  <c r="G44" i="1"/>
  <c r="M44" i="1" s="1"/>
  <c r="S44" i="1" s="1"/>
  <c r="Y44" i="1" s="1"/>
  <c r="AE44" i="1" s="1"/>
  <c r="AI44" i="1" s="1"/>
  <c r="AO44" i="1" s="1"/>
  <c r="AU44" i="1" s="1"/>
  <c r="BC44" i="1" s="1"/>
  <c r="BE44" i="1" s="1"/>
  <c r="M1121" i="1"/>
  <c r="S1121" i="1" s="1"/>
  <c r="Y1121" i="1" s="1"/>
  <c r="G1221" i="1"/>
  <c r="M1425" i="1"/>
  <c r="S1425" i="1" s="1"/>
  <c r="Y1425" i="1" s="1"/>
  <c r="AE1425" i="1" s="1"/>
  <c r="AI1425" i="1" s="1"/>
  <c r="AO1425" i="1" s="1"/>
  <c r="AU1425" i="1" s="1"/>
  <c r="BC1425" i="1" s="1"/>
  <c r="BE1425" i="1" s="1"/>
  <c r="G1424" i="1"/>
  <c r="M1424" i="1" s="1"/>
  <c r="S1424" i="1" s="1"/>
  <c r="Y1424" i="1" s="1"/>
  <c r="AE1424" i="1" s="1"/>
  <c r="AI1424" i="1" s="1"/>
  <c r="AO1424" i="1" s="1"/>
  <c r="AU1424" i="1" s="1"/>
  <c r="BC1424" i="1" s="1"/>
  <c r="BE1424" i="1" s="1"/>
  <c r="N1458" i="1"/>
  <c r="T1458" i="1" s="1"/>
  <c r="Z1458" i="1" s="1"/>
  <c r="AF1458" i="1" s="1"/>
  <c r="AJ1458" i="1" s="1"/>
  <c r="AP1458" i="1" s="1"/>
  <c r="AV1458" i="1" s="1"/>
  <c r="BF1458" i="1" s="1"/>
  <c r="BH1458" i="1" s="1"/>
  <c r="M1520" i="1"/>
  <c r="S1520" i="1" s="1"/>
  <c r="Y1520" i="1" s="1"/>
  <c r="AE1520" i="1" s="1"/>
  <c r="AI1520" i="1" s="1"/>
  <c r="AO1520" i="1" s="1"/>
  <c r="AU1520" i="1" s="1"/>
  <c r="BC1520" i="1" s="1"/>
  <c r="BE1520" i="1" s="1"/>
  <c r="G1510" i="1"/>
  <c r="M1510" i="1" s="1"/>
  <c r="S1510" i="1" s="1"/>
  <c r="Y1510" i="1" s="1"/>
  <c r="AE1510" i="1" s="1"/>
  <c r="AI1510" i="1" s="1"/>
  <c r="AO1510" i="1" s="1"/>
  <c r="AU1510" i="1" s="1"/>
  <c r="BC1510" i="1" s="1"/>
  <c r="BE1510" i="1" s="1"/>
  <c r="N45" i="1"/>
  <c r="T45" i="1" s="1"/>
  <c r="Z45" i="1" s="1"/>
  <c r="AF45" i="1" s="1"/>
  <c r="AJ45" i="1" s="1"/>
  <c r="AP45" i="1" s="1"/>
  <c r="AV45" i="1" s="1"/>
  <c r="BF45" i="1" s="1"/>
  <c r="BH45" i="1" s="1"/>
  <c r="H44" i="1"/>
  <c r="N44" i="1" s="1"/>
  <c r="T44" i="1" s="1"/>
  <c r="Z44" i="1" s="1"/>
  <c r="AF44" i="1" s="1"/>
  <c r="AJ44" i="1" s="1"/>
  <c r="AP44" i="1" s="1"/>
  <c r="AV44" i="1" s="1"/>
  <c r="BF44" i="1" s="1"/>
  <c r="BH44" i="1" s="1"/>
  <c r="AF544" i="1"/>
  <c r="AJ544" i="1" s="1"/>
  <c r="AP544" i="1" s="1"/>
  <c r="AV544" i="1" s="1"/>
  <c r="BF544" i="1" s="1"/>
  <c r="BH544" i="1" s="1"/>
  <c r="AC539" i="1"/>
  <c r="N735" i="1"/>
  <c r="T735" i="1" s="1"/>
  <c r="Z735" i="1" s="1"/>
  <c r="AF735" i="1" s="1"/>
  <c r="AJ735" i="1" s="1"/>
  <c r="AP735" i="1" s="1"/>
  <c r="AV735" i="1" s="1"/>
  <c r="BF735" i="1" s="1"/>
  <c r="BH735" i="1" s="1"/>
  <c r="H718" i="1"/>
  <c r="N718" i="1" s="1"/>
  <c r="T718" i="1" s="1"/>
  <c r="Z718" i="1" s="1"/>
  <c r="AF718" i="1" s="1"/>
  <c r="AJ718" i="1" s="1"/>
  <c r="AP718" i="1" s="1"/>
  <c r="AV718" i="1" s="1"/>
  <c r="BF718" i="1" s="1"/>
  <c r="BH718" i="1" s="1"/>
  <c r="L925" i="1"/>
  <c r="R925" i="1" s="1"/>
  <c r="X925" i="1" s="1"/>
  <c r="AD925" i="1" s="1"/>
  <c r="AH925" i="1" s="1"/>
  <c r="AN925" i="1" s="1"/>
  <c r="AT925" i="1" s="1"/>
  <c r="AZ925" i="1" s="1"/>
  <c r="BB925" i="1" s="1"/>
  <c r="N953" i="1"/>
  <c r="T953" i="1" s="1"/>
  <c r="Z953" i="1" s="1"/>
  <c r="AF953" i="1" s="1"/>
  <c r="AJ953" i="1" s="1"/>
  <c r="AP953" i="1" s="1"/>
  <c r="AV953" i="1" s="1"/>
  <c r="BF953" i="1" s="1"/>
  <c r="BH953" i="1" s="1"/>
  <c r="H924" i="1"/>
  <c r="N924" i="1" s="1"/>
  <c r="T924" i="1" s="1"/>
  <c r="Z924" i="1" s="1"/>
  <c r="AF924" i="1" s="1"/>
  <c r="AJ924" i="1" s="1"/>
  <c r="AP924" i="1" s="1"/>
  <c r="AV924" i="1" s="1"/>
  <c r="BF924" i="1" s="1"/>
  <c r="BH924" i="1" s="1"/>
  <c r="N1071" i="1"/>
  <c r="T1071" i="1" s="1"/>
  <c r="Z1071" i="1" s="1"/>
  <c r="AF1071" i="1" s="1"/>
  <c r="AJ1071" i="1" s="1"/>
  <c r="AP1071" i="1" s="1"/>
  <c r="AV1071" i="1" s="1"/>
  <c r="BF1071" i="1" s="1"/>
  <c r="BH1071" i="1" s="1"/>
  <c r="K1065" i="1"/>
  <c r="N1222" i="1"/>
  <c r="T1222" i="1" s="1"/>
  <c r="Z1222" i="1" s="1"/>
  <c r="AF1222" i="1" s="1"/>
  <c r="AJ1222" i="1" s="1"/>
  <c r="AP1222" i="1" s="1"/>
  <c r="AV1222" i="1" s="1"/>
  <c r="BF1222" i="1" s="1"/>
  <c r="BH1222" i="1" s="1"/>
  <c r="H1221" i="1"/>
  <c r="N1221" i="1" s="1"/>
  <c r="T1221" i="1" s="1"/>
  <c r="Z1221" i="1" s="1"/>
  <c r="AF1221" i="1" s="1"/>
  <c r="AJ1221" i="1" s="1"/>
  <c r="AP1221" i="1" s="1"/>
  <c r="AV1221" i="1" s="1"/>
  <c r="BF1221" i="1" s="1"/>
  <c r="BH1221" i="1" s="1"/>
  <c r="L1314" i="1"/>
  <c r="R1314" i="1" s="1"/>
  <c r="X1314" i="1" s="1"/>
  <c r="AD1314" i="1" s="1"/>
  <c r="AH1314" i="1" s="1"/>
  <c r="AN1314" i="1" s="1"/>
  <c r="AT1314" i="1" s="1"/>
  <c r="AZ1314" i="1" s="1"/>
  <c r="BB1314" i="1" s="1"/>
  <c r="F1313" i="1"/>
  <c r="L1390" i="1"/>
  <c r="R1390" i="1" s="1"/>
  <c r="X1390" i="1" s="1"/>
  <c r="AD1390" i="1" s="1"/>
  <c r="AH1390" i="1" s="1"/>
  <c r="AN1390" i="1" s="1"/>
  <c r="AT1390" i="1" s="1"/>
  <c r="AZ1390" i="1" s="1"/>
  <c r="BB1390" i="1" s="1"/>
  <c r="F1389" i="1"/>
  <c r="G1680" i="1"/>
  <c r="M1681" i="1"/>
  <c r="S1681" i="1" s="1"/>
  <c r="Y1681" i="1" s="1"/>
  <c r="AE1681" i="1" s="1"/>
  <c r="AI1681" i="1" s="1"/>
  <c r="AO1681" i="1" s="1"/>
  <c r="AU1681" i="1" s="1"/>
  <c r="BC1681" i="1" s="1"/>
  <c r="BE1681" i="1" s="1"/>
  <c r="M18" i="1"/>
  <c r="S18" i="1" s="1"/>
  <c r="Y18" i="1" s="1"/>
  <c r="AE18" i="1" s="1"/>
  <c r="AI18" i="1" s="1"/>
  <c r="AO18" i="1" s="1"/>
  <c r="AU18" i="1" s="1"/>
  <c r="BC18" i="1" s="1"/>
  <c r="BE18" i="1" s="1"/>
  <c r="G17" i="1"/>
  <c r="M210" i="1"/>
  <c r="S210" i="1" s="1"/>
  <c r="Y210" i="1" s="1"/>
  <c r="AE210" i="1" s="1"/>
  <c r="AI210" i="1" s="1"/>
  <c r="AO210" i="1" s="1"/>
  <c r="AU210" i="1" s="1"/>
  <c r="BC210" i="1" s="1"/>
  <c r="BE210" i="1" s="1"/>
  <c r="G209" i="1"/>
  <c r="H360" i="1"/>
  <c r="L312" i="1"/>
  <c r="R312" i="1" s="1"/>
  <c r="X312" i="1" s="1"/>
  <c r="AD312" i="1" s="1"/>
  <c r="AH312" i="1" s="1"/>
  <c r="AN312" i="1" s="1"/>
  <c r="AT312" i="1" s="1"/>
  <c r="AZ312" i="1" s="1"/>
  <c r="BB312" i="1" s="1"/>
  <c r="F311" i="1"/>
  <c r="F1222" i="1"/>
  <c r="N1315" i="1"/>
  <c r="T1315" i="1" s="1"/>
  <c r="Z1315" i="1" s="1"/>
  <c r="AF1315" i="1" s="1"/>
  <c r="AJ1315" i="1" s="1"/>
  <c r="AP1315" i="1" s="1"/>
  <c r="AV1315" i="1" s="1"/>
  <c r="BF1315" i="1" s="1"/>
  <c r="BH1315" i="1" s="1"/>
  <c r="H1314" i="1"/>
  <c r="N1389" i="1"/>
  <c r="T1389" i="1" s="1"/>
  <c r="Z1389" i="1" s="1"/>
  <c r="AF1389" i="1" s="1"/>
  <c r="AJ1389" i="1" s="1"/>
  <c r="AP1389" i="1" s="1"/>
  <c r="AV1389" i="1" s="1"/>
  <c r="BF1389" i="1" s="1"/>
  <c r="BH1389" i="1" s="1"/>
  <c r="M1385" i="1"/>
  <c r="S1385" i="1" s="1"/>
  <c r="Y1385" i="1" s="1"/>
  <c r="AE1385" i="1" s="1"/>
  <c r="AI1385" i="1" s="1"/>
  <c r="AO1385" i="1" s="1"/>
  <c r="AU1385" i="1" s="1"/>
  <c r="BC1385" i="1" s="1"/>
  <c r="BE1385" i="1" s="1"/>
  <c r="G1384" i="1"/>
  <c r="N96" i="1"/>
  <c r="T96" i="1" s="1"/>
  <c r="Z96" i="1" s="1"/>
  <c r="AF96" i="1" s="1"/>
  <c r="AJ96" i="1" s="1"/>
  <c r="AP96" i="1" s="1"/>
  <c r="AV96" i="1" s="1"/>
  <c r="BF96" i="1" s="1"/>
  <c r="BH96" i="1" s="1"/>
  <c r="H95" i="1"/>
  <c r="L201" i="1"/>
  <c r="R201" i="1" s="1"/>
  <c r="X201" i="1" s="1"/>
  <c r="AD201" i="1" s="1"/>
  <c r="AH201" i="1" s="1"/>
  <c r="AN201" i="1" s="1"/>
  <c r="AT201" i="1" s="1"/>
  <c r="AZ201" i="1" s="1"/>
  <c r="BB201" i="1" s="1"/>
  <c r="M312" i="1"/>
  <c r="S312" i="1" s="1"/>
  <c r="Y312" i="1" s="1"/>
  <c r="AE312" i="1" s="1"/>
  <c r="AI312" i="1" s="1"/>
  <c r="AO312" i="1" s="1"/>
  <c r="AU312" i="1" s="1"/>
  <c r="BC312" i="1" s="1"/>
  <c r="BE312" i="1" s="1"/>
  <c r="G311" i="1"/>
  <c r="M254" i="1"/>
  <c r="S254" i="1" s="1"/>
  <c r="Y254" i="1" s="1"/>
  <c r="AE254" i="1" s="1"/>
  <c r="AI254" i="1" s="1"/>
  <c r="AO254" i="1" s="1"/>
  <c r="AU254" i="1" s="1"/>
  <c r="BC254" i="1" s="1"/>
  <c r="BE254" i="1" s="1"/>
  <c r="L808" i="1"/>
  <c r="R808" i="1" s="1"/>
  <c r="X808" i="1" s="1"/>
  <c r="AD808" i="1" s="1"/>
  <c r="AH808" i="1" s="1"/>
  <c r="AN808" i="1" s="1"/>
  <c r="AT808" i="1" s="1"/>
  <c r="AZ808" i="1" s="1"/>
  <c r="BB808" i="1" s="1"/>
  <c r="F793" i="1"/>
  <c r="M925" i="1"/>
  <c r="S925" i="1" s="1"/>
  <c r="Y925" i="1" s="1"/>
  <c r="AE925" i="1" s="1"/>
  <c r="AI925" i="1" s="1"/>
  <c r="AO925" i="1" s="1"/>
  <c r="AU925" i="1" s="1"/>
  <c r="BC925" i="1" s="1"/>
  <c r="BE925" i="1" s="1"/>
  <c r="G924" i="1"/>
  <c r="R877" i="1"/>
  <c r="X877" i="1" s="1"/>
  <c r="AD877" i="1" s="1"/>
  <c r="AH877" i="1" s="1"/>
  <c r="AN877" i="1" s="1"/>
  <c r="AT877" i="1" s="1"/>
  <c r="AZ877" i="1" s="1"/>
  <c r="BB877" i="1" s="1"/>
  <c r="O858" i="1"/>
  <c r="L1077" i="1"/>
  <c r="R1077" i="1" s="1"/>
  <c r="X1077" i="1" s="1"/>
  <c r="AD1077" i="1" s="1"/>
  <c r="AH1077" i="1" s="1"/>
  <c r="AN1077" i="1" s="1"/>
  <c r="AT1077" i="1" s="1"/>
  <c r="AZ1077" i="1" s="1"/>
  <c r="BB1077" i="1" s="1"/>
  <c r="F1076" i="1"/>
  <c r="N1144" i="1"/>
  <c r="T1144" i="1" s="1"/>
  <c r="Z1144" i="1" s="1"/>
  <c r="AF1144" i="1" s="1"/>
  <c r="AJ1144" i="1" s="1"/>
  <c r="AP1144" i="1" s="1"/>
  <c r="AV1144" i="1" s="1"/>
  <c r="BF1144" i="1" s="1"/>
  <c r="BH1144" i="1" s="1"/>
  <c r="H1143" i="1"/>
  <c r="N1143" i="1" s="1"/>
  <c r="T1143" i="1" s="1"/>
  <c r="Z1143" i="1" s="1"/>
  <c r="AF1143" i="1" s="1"/>
  <c r="AJ1143" i="1" s="1"/>
  <c r="AP1143" i="1" s="1"/>
  <c r="AV1143" i="1" s="1"/>
  <c r="BF1143" i="1" s="1"/>
  <c r="BH1143" i="1" s="1"/>
  <c r="S1389" i="1"/>
  <c r="Y1389" i="1" s="1"/>
  <c r="AE1389" i="1" s="1"/>
  <c r="AI1389" i="1" s="1"/>
  <c r="AO1389" i="1" s="1"/>
  <c r="AU1389" i="1" s="1"/>
  <c r="BC1389" i="1" s="1"/>
  <c r="BE1389" i="1" s="1"/>
  <c r="M1458" i="1"/>
  <c r="S1458" i="1" s="1"/>
  <c r="Y1458" i="1" s="1"/>
  <c r="AE1458" i="1" s="1"/>
  <c r="AI1458" i="1" s="1"/>
  <c r="AO1458" i="1" s="1"/>
  <c r="AU1458" i="1" s="1"/>
  <c r="BC1458" i="1" s="1"/>
  <c r="BE1458" i="1" s="1"/>
  <c r="N823" i="1" l="1"/>
  <c r="T823" i="1" s="1"/>
  <c r="Z823" i="1" s="1"/>
  <c r="AF823" i="1" s="1"/>
  <c r="AJ823" i="1" s="1"/>
  <c r="AP823" i="1" s="1"/>
  <c r="AV823" i="1" s="1"/>
  <c r="BF823" i="1" s="1"/>
  <c r="BH823" i="1" s="1"/>
  <c r="L1313" i="1"/>
  <c r="R1313" i="1" s="1"/>
  <c r="X1313" i="1" s="1"/>
  <c r="AD1313" i="1" s="1"/>
  <c r="AH1313" i="1" s="1"/>
  <c r="AN1313" i="1" s="1"/>
  <c r="AT1313" i="1" s="1"/>
  <c r="AZ1313" i="1" s="1"/>
  <c r="BB1313" i="1" s="1"/>
  <c r="M1313" i="1"/>
  <c r="S1313" i="1" s="1"/>
  <c r="Y1313" i="1" s="1"/>
  <c r="AE1313" i="1" s="1"/>
  <c r="AI1313" i="1" s="1"/>
  <c r="AN1143" i="1"/>
  <c r="AT1143" i="1" s="1"/>
  <c r="AZ1143" i="1" s="1"/>
  <c r="BB1143" i="1" s="1"/>
  <c r="S588" i="1"/>
  <c r="Y588" i="1" s="1"/>
  <c r="AE588" i="1" s="1"/>
  <c r="AI588" i="1" s="1"/>
  <c r="AO588" i="1" s="1"/>
  <c r="N209" i="1"/>
  <c r="T209" i="1" s="1"/>
  <c r="Z209" i="1" s="1"/>
  <c r="AF209" i="1" s="1"/>
  <c r="AJ209" i="1" s="1"/>
  <c r="AP209" i="1" s="1"/>
  <c r="AV209" i="1" s="1"/>
  <c r="BF209" i="1" s="1"/>
  <c r="BH209" i="1" s="1"/>
  <c r="I1120" i="1"/>
  <c r="I1690" i="1" s="1"/>
  <c r="AO1313" i="1"/>
  <c r="AU1313" i="1" s="1"/>
  <c r="BC1313" i="1" s="1"/>
  <c r="BE1313" i="1" s="1"/>
  <c r="I822" i="1"/>
  <c r="AO1143" i="1"/>
  <c r="AU1143" i="1" s="1"/>
  <c r="BC1143" i="1" s="1"/>
  <c r="BE1143" i="1" s="1"/>
  <c r="AU588" i="1"/>
  <c r="BC588" i="1" s="1"/>
  <c r="BE588" i="1" s="1"/>
  <c r="L209" i="1"/>
  <c r="R209" i="1" s="1"/>
  <c r="X209" i="1" s="1"/>
  <c r="AD209" i="1" s="1"/>
  <c r="AH209" i="1" s="1"/>
  <c r="AN209" i="1" s="1"/>
  <c r="AT209" i="1" s="1"/>
  <c r="AZ209" i="1" s="1"/>
  <c r="BB209" i="1" s="1"/>
  <c r="M924" i="1"/>
  <c r="S924" i="1" s="1"/>
  <c r="Y924" i="1" s="1"/>
  <c r="AE924" i="1" s="1"/>
  <c r="AI924" i="1" s="1"/>
  <c r="AO924" i="1" s="1"/>
  <c r="AU924" i="1" s="1"/>
  <c r="BC924" i="1" s="1"/>
  <c r="BE924" i="1" s="1"/>
  <c r="M209" i="1"/>
  <c r="S209" i="1" s="1"/>
  <c r="Y209" i="1" s="1"/>
  <c r="AE209" i="1" s="1"/>
  <c r="AI209" i="1" s="1"/>
  <c r="AO209" i="1" s="1"/>
  <c r="AU209" i="1" s="1"/>
  <c r="BC209" i="1" s="1"/>
  <c r="BE209" i="1" s="1"/>
  <c r="AF857" i="1"/>
  <c r="AJ857" i="1" s="1"/>
  <c r="AP857" i="1" s="1"/>
  <c r="AV857" i="1" s="1"/>
  <c r="BF857" i="1" s="1"/>
  <c r="BH857" i="1" s="1"/>
  <c r="F44" i="1"/>
  <c r="L44" i="1" s="1"/>
  <c r="R44" i="1" s="1"/>
  <c r="X44" i="1" s="1"/>
  <c r="AD44" i="1" s="1"/>
  <c r="AH44" i="1" s="1"/>
  <c r="AN44" i="1" s="1"/>
  <c r="AT44" i="1" s="1"/>
  <c r="AZ44" i="1" s="1"/>
  <c r="BB44" i="1" s="1"/>
  <c r="V1690" i="1"/>
  <c r="AG1690" i="1"/>
  <c r="AL1690" i="1"/>
  <c r="J538" i="1"/>
  <c r="AX1690" i="1"/>
  <c r="AW1690" i="1"/>
  <c r="BG1690" i="1"/>
  <c r="W1690" i="1"/>
  <c r="AR1690" i="1"/>
  <c r="BA1690" i="1"/>
  <c r="BI1690" i="1"/>
  <c r="J337" i="1"/>
  <c r="F200" i="1"/>
  <c r="L200" i="1" s="1"/>
  <c r="R200" i="1" s="1"/>
  <c r="X200" i="1" s="1"/>
  <c r="AD200" i="1" s="1"/>
  <c r="AH200" i="1" s="1"/>
  <c r="AN200" i="1" s="1"/>
  <c r="AT200" i="1" s="1"/>
  <c r="AZ200" i="1" s="1"/>
  <c r="BB200" i="1" s="1"/>
  <c r="AC538" i="1"/>
  <c r="AC1690" i="1" s="1"/>
  <c r="AS1690" i="1"/>
  <c r="AK1690" i="1"/>
  <c r="Q1690" i="1"/>
  <c r="BD1690" i="1"/>
  <c r="U1690" i="1"/>
  <c r="AY1690" i="1"/>
  <c r="AQ1690" i="1"/>
  <c r="P1690" i="1"/>
  <c r="AA538" i="1"/>
  <c r="AA1690" i="1" s="1"/>
  <c r="AE1121" i="1"/>
  <c r="AI1121" i="1" s="1"/>
  <c r="AO1121" i="1" s="1"/>
  <c r="AU1121" i="1" s="1"/>
  <c r="BC1121" i="1" s="1"/>
  <c r="BE1121" i="1" s="1"/>
  <c r="L1043" i="1"/>
  <c r="R1043" i="1" s="1"/>
  <c r="X1043" i="1" s="1"/>
  <c r="AD1043" i="1" s="1"/>
  <c r="AH1043" i="1" s="1"/>
  <c r="AN1043" i="1" s="1"/>
  <c r="AT1043" i="1" s="1"/>
  <c r="AZ1043" i="1" s="1"/>
  <c r="BB1043" i="1" s="1"/>
  <c r="AE539" i="1"/>
  <c r="AI539" i="1" s="1"/>
  <c r="AO539" i="1" s="1"/>
  <c r="AU539" i="1" s="1"/>
  <c r="BC539" i="1" s="1"/>
  <c r="BE539" i="1" s="1"/>
  <c r="AB538" i="1"/>
  <c r="AB1690" i="1" s="1"/>
  <c r="L149" i="1"/>
  <c r="R149" i="1" s="1"/>
  <c r="X149" i="1" s="1"/>
  <c r="AD149" i="1" s="1"/>
  <c r="AH149" i="1" s="1"/>
  <c r="AN149" i="1" s="1"/>
  <c r="AT149" i="1" s="1"/>
  <c r="AZ149" i="1" s="1"/>
  <c r="BB149" i="1" s="1"/>
  <c r="M1221" i="1"/>
  <c r="S1221" i="1" s="1"/>
  <c r="Y1221" i="1" s="1"/>
  <c r="AE1221" i="1" s="1"/>
  <c r="AI1221" i="1" s="1"/>
  <c r="AO1221" i="1" s="1"/>
  <c r="AU1221" i="1" s="1"/>
  <c r="BC1221" i="1" s="1"/>
  <c r="BE1221" i="1" s="1"/>
  <c r="L588" i="1"/>
  <c r="R588" i="1" s="1"/>
  <c r="X588" i="1" s="1"/>
  <c r="AD588" i="1" s="1"/>
  <c r="AH588" i="1" s="1"/>
  <c r="AN588" i="1" s="1"/>
  <c r="AT588" i="1" s="1"/>
  <c r="AZ588" i="1" s="1"/>
  <c r="BB588" i="1" s="1"/>
  <c r="H1383" i="1"/>
  <c r="N1383" i="1" s="1"/>
  <c r="T1383" i="1" s="1"/>
  <c r="Z1383" i="1" s="1"/>
  <c r="AF1383" i="1" s="1"/>
  <c r="AJ1383" i="1" s="1"/>
  <c r="AP1383" i="1" s="1"/>
  <c r="AV1383" i="1" s="1"/>
  <c r="BF1383" i="1" s="1"/>
  <c r="BH1383" i="1" s="1"/>
  <c r="K1690" i="1"/>
  <c r="H822" i="1"/>
  <c r="N822" i="1" s="1"/>
  <c r="T822" i="1" s="1"/>
  <c r="Z822" i="1" s="1"/>
  <c r="AF822" i="1" s="1"/>
  <c r="AJ822" i="1" s="1"/>
  <c r="AP822" i="1" s="1"/>
  <c r="AV822" i="1" s="1"/>
  <c r="BF822" i="1" s="1"/>
  <c r="BH822" i="1" s="1"/>
  <c r="L1042" i="1"/>
  <c r="R1042" i="1" s="1"/>
  <c r="X1042" i="1" s="1"/>
  <c r="AD1042" i="1" s="1"/>
  <c r="AH1042" i="1" s="1"/>
  <c r="AN1042" i="1" s="1"/>
  <c r="AT1042" i="1" s="1"/>
  <c r="AZ1042" i="1" s="1"/>
  <c r="BB1042" i="1" s="1"/>
  <c r="F94" i="1"/>
  <c r="L94" i="1" s="1"/>
  <c r="R94" i="1" s="1"/>
  <c r="X94" i="1" s="1"/>
  <c r="AD94" i="1" s="1"/>
  <c r="AH94" i="1" s="1"/>
  <c r="AN94" i="1" s="1"/>
  <c r="AT94" i="1" s="1"/>
  <c r="AZ94" i="1" s="1"/>
  <c r="BB94" i="1" s="1"/>
  <c r="F924" i="1"/>
  <c r="L924" i="1" s="1"/>
  <c r="R924" i="1" s="1"/>
  <c r="X924" i="1" s="1"/>
  <c r="AD924" i="1" s="1"/>
  <c r="AH924" i="1" s="1"/>
  <c r="AN924" i="1" s="1"/>
  <c r="AT924" i="1" s="1"/>
  <c r="AZ924" i="1" s="1"/>
  <c r="BB924" i="1" s="1"/>
  <c r="G447" i="1"/>
  <c r="M447" i="1" s="1"/>
  <c r="S447" i="1" s="1"/>
  <c r="Y447" i="1" s="1"/>
  <c r="AE447" i="1" s="1"/>
  <c r="AI447" i="1" s="1"/>
  <c r="AO447" i="1" s="1"/>
  <c r="AU447" i="1" s="1"/>
  <c r="BC447" i="1" s="1"/>
  <c r="BE447" i="1" s="1"/>
  <c r="M448" i="1"/>
  <c r="S448" i="1" s="1"/>
  <c r="Y448" i="1" s="1"/>
  <c r="AE448" i="1" s="1"/>
  <c r="AI448" i="1" s="1"/>
  <c r="AO448" i="1" s="1"/>
  <c r="AU448" i="1" s="1"/>
  <c r="BC448" i="1" s="1"/>
  <c r="BE448" i="1" s="1"/>
  <c r="L773" i="1"/>
  <c r="R773" i="1" s="1"/>
  <c r="X773" i="1" s="1"/>
  <c r="AD773" i="1" s="1"/>
  <c r="AH773" i="1" s="1"/>
  <c r="AN773" i="1" s="1"/>
  <c r="AT773" i="1" s="1"/>
  <c r="AZ773" i="1" s="1"/>
  <c r="BB773" i="1" s="1"/>
  <c r="F772" i="1"/>
  <c r="L772" i="1" s="1"/>
  <c r="R772" i="1" s="1"/>
  <c r="X772" i="1" s="1"/>
  <c r="AD772" i="1" s="1"/>
  <c r="AH772" i="1" s="1"/>
  <c r="AN772" i="1" s="1"/>
  <c r="AT772" i="1" s="1"/>
  <c r="AZ772" i="1" s="1"/>
  <c r="BB772" i="1" s="1"/>
  <c r="M793" i="1"/>
  <c r="S793" i="1" s="1"/>
  <c r="Y793" i="1" s="1"/>
  <c r="AE793" i="1" s="1"/>
  <c r="AI793" i="1" s="1"/>
  <c r="AO793" i="1" s="1"/>
  <c r="AU793" i="1" s="1"/>
  <c r="BC793" i="1" s="1"/>
  <c r="BE793" i="1" s="1"/>
  <c r="G792" i="1"/>
  <c r="M792" i="1" s="1"/>
  <c r="S792" i="1" s="1"/>
  <c r="Y792" i="1" s="1"/>
  <c r="AE792" i="1" s="1"/>
  <c r="AI792" i="1" s="1"/>
  <c r="AO792" i="1" s="1"/>
  <c r="AU792" i="1" s="1"/>
  <c r="BC792" i="1" s="1"/>
  <c r="BE792" i="1" s="1"/>
  <c r="L1637" i="1"/>
  <c r="R1637" i="1" s="1"/>
  <c r="X1637" i="1" s="1"/>
  <c r="AD1637" i="1" s="1"/>
  <c r="AH1637" i="1" s="1"/>
  <c r="AN1637" i="1" s="1"/>
  <c r="AT1637" i="1" s="1"/>
  <c r="AZ1637" i="1" s="1"/>
  <c r="BB1637" i="1" s="1"/>
  <c r="N773" i="1"/>
  <c r="T773" i="1" s="1"/>
  <c r="Z773" i="1" s="1"/>
  <c r="AF773" i="1" s="1"/>
  <c r="AJ773" i="1" s="1"/>
  <c r="AP773" i="1" s="1"/>
  <c r="AV773" i="1" s="1"/>
  <c r="BF773" i="1" s="1"/>
  <c r="BH773" i="1" s="1"/>
  <c r="H772" i="1"/>
  <c r="N772" i="1" s="1"/>
  <c r="T772" i="1" s="1"/>
  <c r="Z772" i="1" s="1"/>
  <c r="AF772" i="1" s="1"/>
  <c r="AJ772" i="1" s="1"/>
  <c r="AP772" i="1" s="1"/>
  <c r="AV772" i="1" s="1"/>
  <c r="BF772" i="1" s="1"/>
  <c r="BH772" i="1" s="1"/>
  <c r="H1457" i="1"/>
  <c r="N1457" i="1" s="1"/>
  <c r="T1457" i="1" s="1"/>
  <c r="Z1457" i="1" s="1"/>
  <c r="AF1457" i="1" s="1"/>
  <c r="AJ1457" i="1" s="1"/>
  <c r="AP1457" i="1" s="1"/>
  <c r="AV1457" i="1" s="1"/>
  <c r="BF1457" i="1" s="1"/>
  <c r="BH1457" i="1" s="1"/>
  <c r="H1065" i="1"/>
  <c r="N1065" i="1" s="1"/>
  <c r="T1065" i="1" s="1"/>
  <c r="Z1065" i="1" s="1"/>
  <c r="AF1065" i="1" s="1"/>
  <c r="AJ1065" i="1" s="1"/>
  <c r="AP1065" i="1" s="1"/>
  <c r="AV1065" i="1" s="1"/>
  <c r="BF1065" i="1" s="1"/>
  <c r="BH1065" i="1" s="1"/>
  <c r="M773" i="1"/>
  <c r="S773" i="1" s="1"/>
  <c r="Y773" i="1" s="1"/>
  <c r="AE773" i="1" s="1"/>
  <c r="AI773" i="1" s="1"/>
  <c r="AO773" i="1" s="1"/>
  <c r="AU773" i="1" s="1"/>
  <c r="BC773" i="1" s="1"/>
  <c r="BE773" i="1" s="1"/>
  <c r="G772" i="1"/>
  <c r="M772" i="1" s="1"/>
  <c r="S772" i="1" s="1"/>
  <c r="Y772" i="1" s="1"/>
  <c r="AE772" i="1" s="1"/>
  <c r="AI772" i="1" s="1"/>
  <c r="AO772" i="1" s="1"/>
  <c r="AU772" i="1" s="1"/>
  <c r="BC772" i="1" s="1"/>
  <c r="BE772" i="1" s="1"/>
  <c r="AD539" i="1"/>
  <c r="AH539" i="1" s="1"/>
  <c r="AN539" i="1" s="1"/>
  <c r="AT539" i="1" s="1"/>
  <c r="AZ539" i="1" s="1"/>
  <c r="BB539" i="1" s="1"/>
  <c r="L1222" i="1"/>
  <c r="R1222" i="1" s="1"/>
  <c r="X1222" i="1" s="1"/>
  <c r="AD1222" i="1" s="1"/>
  <c r="AH1222" i="1" s="1"/>
  <c r="AN1222" i="1" s="1"/>
  <c r="AT1222" i="1" s="1"/>
  <c r="AZ1222" i="1" s="1"/>
  <c r="BB1222" i="1" s="1"/>
  <c r="F1221" i="1"/>
  <c r="L1221" i="1" s="1"/>
  <c r="R1221" i="1" s="1"/>
  <c r="X1221" i="1" s="1"/>
  <c r="AD1221" i="1" s="1"/>
  <c r="AH1221" i="1" s="1"/>
  <c r="AN1221" i="1" s="1"/>
  <c r="AT1221" i="1" s="1"/>
  <c r="AZ1221" i="1" s="1"/>
  <c r="BB1221" i="1" s="1"/>
  <c r="L1121" i="1"/>
  <c r="R1121" i="1" s="1"/>
  <c r="X1121" i="1" s="1"/>
  <c r="AD1121" i="1" s="1"/>
  <c r="AH1121" i="1" s="1"/>
  <c r="AN1121" i="1" s="1"/>
  <c r="AT1121" i="1" s="1"/>
  <c r="AZ1121" i="1" s="1"/>
  <c r="BB1121" i="1" s="1"/>
  <c r="L361" i="1"/>
  <c r="R361" i="1" s="1"/>
  <c r="X361" i="1" s="1"/>
  <c r="AD361" i="1" s="1"/>
  <c r="AH361" i="1" s="1"/>
  <c r="AN361" i="1" s="1"/>
  <c r="AT361" i="1" s="1"/>
  <c r="AZ361" i="1" s="1"/>
  <c r="BB361" i="1" s="1"/>
  <c r="F360" i="1"/>
  <c r="L360" i="1" s="1"/>
  <c r="R360" i="1" s="1"/>
  <c r="X360" i="1" s="1"/>
  <c r="AD360" i="1" s="1"/>
  <c r="AH360" i="1" s="1"/>
  <c r="AN360" i="1" s="1"/>
  <c r="AT360" i="1" s="1"/>
  <c r="AZ360" i="1" s="1"/>
  <c r="BB360" i="1" s="1"/>
  <c r="O857" i="1"/>
  <c r="R858" i="1"/>
  <c r="X858" i="1" s="1"/>
  <c r="AD858" i="1" s="1"/>
  <c r="AH858" i="1" s="1"/>
  <c r="AN858" i="1" s="1"/>
  <c r="AT858" i="1" s="1"/>
  <c r="AZ858" i="1" s="1"/>
  <c r="BB858" i="1" s="1"/>
  <c r="L793" i="1"/>
  <c r="R793" i="1" s="1"/>
  <c r="X793" i="1" s="1"/>
  <c r="AD793" i="1" s="1"/>
  <c r="AH793" i="1" s="1"/>
  <c r="AN793" i="1" s="1"/>
  <c r="AT793" i="1" s="1"/>
  <c r="AZ793" i="1" s="1"/>
  <c r="BB793" i="1" s="1"/>
  <c r="F792" i="1"/>
  <c r="L792" i="1" s="1"/>
  <c r="R792" i="1" s="1"/>
  <c r="X792" i="1" s="1"/>
  <c r="AD792" i="1" s="1"/>
  <c r="AH792" i="1" s="1"/>
  <c r="AN792" i="1" s="1"/>
  <c r="AT792" i="1" s="1"/>
  <c r="AZ792" i="1" s="1"/>
  <c r="BB792" i="1" s="1"/>
  <c r="M1384" i="1"/>
  <c r="S1384" i="1" s="1"/>
  <c r="Y1384" i="1" s="1"/>
  <c r="AE1384" i="1" s="1"/>
  <c r="AI1384" i="1" s="1"/>
  <c r="AO1384" i="1" s="1"/>
  <c r="AU1384" i="1" s="1"/>
  <c r="BC1384" i="1" s="1"/>
  <c r="BE1384" i="1" s="1"/>
  <c r="G1383" i="1"/>
  <c r="M1383" i="1" s="1"/>
  <c r="S1383" i="1" s="1"/>
  <c r="Y1383" i="1" s="1"/>
  <c r="AE1383" i="1" s="1"/>
  <c r="AI1383" i="1" s="1"/>
  <c r="AO1383" i="1" s="1"/>
  <c r="AU1383" i="1" s="1"/>
  <c r="BC1383" i="1" s="1"/>
  <c r="BE1383" i="1" s="1"/>
  <c r="N1314" i="1"/>
  <c r="T1314" i="1" s="1"/>
  <c r="Z1314" i="1" s="1"/>
  <c r="AF1314" i="1" s="1"/>
  <c r="AJ1314" i="1" s="1"/>
  <c r="AP1314" i="1" s="1"/>
  <c r="AV1314" i="1" s="1"/>
  <c r="BF1314" i="1" s="1"/>
  <c r="BH1314" i="1" s="1"/>
  <c r="H1313" i="1"/>
  <c r="N1313" i="1" s="1"/>
  <c r="T1313" i="1" s="1"/>
  <c r="Z1313" i="1" s="1"/>
  <c r="AF1313" i="1" s="1"/>
  <c r="AJ1313" i="1" s="1"/>
  <c r="AP1313" i="1" s="1"/>
  <c r="AV1313" i="1" s="1"/>
  <c r="BF1313" i="1" s="1"/>
  <c r="BH1313" i="1" s="1"/>
  <c r="M17" i="1"/>
  <c r="S17" i="1" s="1"/>
  <c r="Y17" i="1" s="1"/>
  <c r="AE17" i="1" s="1"/>
  <c r="AI17" i="1" s="1"/>
  <c r="AO17" i="1" s="1"/>
  <c r="AU17" i="1" s="1"/>
  <c r="BC17" i="1" s="1"/>
  <c r="BE17" i="1" s="1"/>
  <c r="G16" i="1"/>
  <c r="M16" i="1" s="1"/>
  <c r="S16" i="1" s="1"/>
  <c r="Y16" i="1" s="1"/>
  <c r="AE16" i="1" s="1"/>
  <c r="AI16" i="1" s="1"/>
  <c r="AO16" i="1" s="1"/>
  <c r="AU16" i="1" s="1"/>
  <c r="BC16" i="1" s="1"/>
  <c r="BE16" i="1" s="1"/>
  <c r="L1389" i="1"/>
  <c r="R1389" i="1" s="1"/>
  <c r="X1389" i="1" s="1"/>
  <c r="AD1389" i="1" s="1"/>
  <c r="AH1389" i="1" s="1"/>
  <c r="AN1389" i="1" s="1"/>
  <c r="AT1389" i="1" s="1"/>
  <c r="AZ1389" i="1" s="1"/>
  <c r="BB1389" i="1" s="1"/>
  <c r="F1383" i="1"/>
  <c r="L1383" i="1" s="1"/>
  <c r="R1383" i="1" s="1"/>
  <c r="X1383" i="1" s="1"/>
  <c r="AD1383" i="1" s="1"/>
  <c r="AH1383" i="1" s="1"/>
  <c r="AN1383" i="1" s="1"/>
  <c r="AT1383" i="1" s="1"/>
  <c r="AZ1383" i="1" s="1"/>
  <c r="BB1383" i="1" s="1"/>
  <c r="N589" i="1"/>
  <c r="T589" i="1" s="1"/>
  <c r="Z589" i="1" s="1"/>
  <c r="AF589" i="1" s="1"/>
  <c r="AJ589" i="1" s="1"/>
  <c r="AP589" i="1" s="1"/>
  <c r="AV589" i="1" s="1"/>
  <c r="BF589" i="1" s="1"/>
  <c r="BH589" i="1" s="1"/>
  <c r="H588" i="1"/>
  <c r="N588" i="1" s="1"/>
  <c r="T588" i="1" s="1"/>
  <c r="Z588" i="1" s="1"/>
  <c r="AF588" i="1" s="1"/>
  <c r="AJ588" i="1" s="1"/>
  <c r="AP588" i="1" s="1"/>
  <c r="AV588" i="1" s="1"/>
  <c r="BF588" i="1" s="1"/>
  <c r="BH588" i="1" s="1"/>
  <c r="N793" i="1"/>
  <c r="T793" i="1" s="1"/>
  <c r="Z793" i="1" s="1"/>
  <c r="AF793" i="1" s="1"/>
  <c r="AJ793" i="1" s="1"/>
  <c r="AP793" i="1" s="1"/>
  <c r="AV793" i="1" s="1"/>
  <c r="BF793" i="1" s="1"/>
  <c r="BH793" i="1" s="1"/>
  <c r="H792" i="1"/>
  <c r="N792" i="1" s="1"/>
  <c r="T792" i="1" s="1"/>
  <c r="Z792" i="1" s="1"/>
  <c r="AF792" i="1" s="1"/>
  <c r="AJ792" i="1" s="1"/>
  <c r="AP792" i="1" s="1"/>
  <c r="AV792" i="1" s="1"/>
  <c r="BF792" i="1" s="1"/>
  <c r="BH792" i="1" s="1"/>
  <c r="M201" i="1"/>
  <c r="S201" i="1" s="1"/>
  <c r="Y201" i="1" s="1"/>
  <c r="AE201" i="1" s="1"/>
  <c r="AI201" i="1" s="1"/>
  <c r="AO201" i="1" s="1"/>
  <c r="AU201" i="1" s="1"/>
  <c r="BC201" i="1" s="1"/>
  <c r="BE201" i="1" s="1"/>
  <c r="G200" i="1"/>
  <c r="M200" i="1" s="1"/>
  <c r="S200" i="1" s="1"/>
  <c r="Y200" i="1" s="1"/>
  <c r="AE200" i="1" s="1"/>
  <c r="AI200" i="1" s="1"/>
  <c r="AO200" i="1" s="1"/>
  <c r="AU200" i="1" s="1"/>
  <c r="BC200" i="1" s="1"/>
  <c r="BE200" i="1" s="1"/>
  <c r="G538" i="1"/>
  <c r="G1457" i="1"/>
  <c r="M1457" i="1" s="1"/>
  <c r="S1457" i="1" s="1"/>
  <c r="Y1457" i="1" s="1"/>
  <c r="AE1457" i="1" s="1"/>
  <c r="AI1457" i="1" s="1"/>
  <c r="AO1457" i="1" s="1"/>
  <c r="AU1457" i="1" s="1"/>
  <c r="BC1457" i="1" s="1"/>
  <c r="BE1457" i="1" s="1"/>
  <c r="M311" i="1"/>
  <c r="S311" i="1" s="1"/>
  <c r="Y311" i="1" s="1"/>
  <c r="AE311" i="1" s="1"/>
  <c r="AI311" i="1" s="1"/>
  <c r="AO311" i="1" s="1"/>
  <c r="AU311" i="1" s="1"/>
  <c r="BC311" i="1" s="1"/>
  <c r="BE311" i="1" s="1"/>
  <c r="G310" i="1"/>
  <c r="M310" i="1" s="1"/>
  <c r="S310" i="1" s="1"/>
  <c r="Y310" i="1" s="1"/>
  <c r="AE310" i="1" s="1"/>
  <c r="AI310" i="1" s="1"/>
  <c r="AO310" i="1" s="1"/>
  <c r="AU310" i="1" s="1"/>
  <c r="BC310" i="1" s="1"/>
  <c r="BE310" i="1" s="1"/>
  <c r="N95" i="1"/>
  <c r="T95" i="1" s="1"/>
  <c r="Z95" i="1" s="1"/>
  <c r="AF95" i="1" s="1"/>
  <c r="AJ95" i="1" s="1"/>
  <c r="AP95" i="1" s="1"/>
  <c r="AV95" i="1" s="1"/>
  <c r="BF95" i="1" s="1"/>
  <c r="BH95" i="1" s="1"/>
  <c r="N360" i="1"/>
  <c r="T360" i="1" s="1"/>
  <c r="Z360" i="1" s="1"/>
  <c r="AF360" i="1" s="1"/>
  <c r="AJ360" i="1" s="1"/>
  <c r="AP360" i="1" s="1"/>
  <c r="AV360" i="1" s="1"/>
  <c r="BF360" i="1" s="1"/>
  <c r="BH360" i="1" s="1"/>
  <c r="H337" i="1"/>
  <c r="N337" i="1" s="1"/>
  <c r="T337" i="1" s="1"/>
  <c r="Z337" i="1" s="1"/>
  <c r="AF337" i="1" s="1"/>
  <c r="AJ337" i="1" s="1"/>
  <c r="AP337" i="1" s="1"/>
  <c r="AV337" i="1" s="1"/>
  <c r="BF337" i="1" s="1"/>
  <c r="BH337" i="1" s="1"/>
  <c r="G1120" i="1"/>
  <c r="M1120" i="1" s="1"/>
  <c r="S1120" i="1" s="1"/>
  <c r="Y1120" i="1" s="1"/>
  <c r="AE1120" i="1" s="1"/>
  <c r="AI1120" i="1" s="1"/>
  <c r="AO1120" i="1" s="1"/>
  <c r="AU1120" i="1" s="1"/>
  <c r="BC1120" i="1" s="1"/>
  <c r="BE1120" i="1" s="1"/>
  <c r="M1066" i="1"/>
  <c r="S1066" i="1" s="1"/>
  <c r="Y1066" i="1" s="1"/>
  <c r="AE1066" i="1" s="1"/>
  <c r="AI1066" i="1" s="1"/>
  <c r="AO1066" i="1" s="1"/>
  <c r="AU1066" i="1" s="1"/>
  <c r="BC1066" i="1" s="1"/>
  <c r="BE1066" i="1" s="1"/>
  <c r="G1065" i="1"/>
  <c r="M1065" i="1" s="1"/>
  <c r="S1065" i="1" s="1"/>
  <c r="Y1065" i="1" s="1"/>
  <c r="AE1065" i="1" s="1"/>
  <c r="AI1065" i="1" s="1"/>
  <c r="AO1065" i="1" s="1"/>
  <c r="AU1065" i="1" s="1"/>
  <c r="BC1065" i="1" s="1"/>
  <c r="BE1065" i="1" s="1"/>
  <c r="N448" i="1"/>
  <c r="T448" i="1" s="1"/>
  <c r="Z448" i="1" s="1"/>
  <c r="AF448" i="1" s="1"/>
  <c r="AJ448" i="1" s="1"/>
  <c r="AP448" i="1" s="1"/>
  <c r="AV448" i="1" s="1"/>
  <c r="BF448" i="1" s="1"/>
  <c r="BH448" i="1" s="1"/>
  <c r="H447" i="1"/>
  <c r="N447" i="1" s="1"/>
  <c r="T447" i="1" s="1"/>
  <c r="Z447" i="1" s="1"/>
  <c r="AF447" i="1" s="1"/>
  <c r="AJ447" i="1" s="1"/>
  <c r="AP447" i="1" s="1"/>
  <c r="AV447" i="1" s="1"/>
  <c r="BF447" i="1" s="1"/>
  <c r="BH447" i="1" s="1"/>
  <c r="N150" i="1"/>
  <c r="T150" i="1" s="1"/>
  <c r="Z150" i="1" s="1"/>
  <c r="AF150" i="1" s="1"/>
  <c r="AJ150" i="1" s="1"/>
  <c r="AP150" i="1" s="1"/>
  <c r="AV150" i="1" s="1"/>
  <c r="BF150" i="1" s="1"/>
  <c r="BH150" i="1" s="1"/>
  <c r="H149" i="1"/>
  <c r="N149" i="1" s="1"/>
  <c r="T149" i="1" s="1"/>
  <c r="Z149" i="1" s="1"/>
  <c r="AF149" i="1" s="1"/>
  <c r="AJ149" i="1" s="1"/>
  <c r="AP149" i="1" s="1"/>
  <c r="AV149" i="1" s="1"/>
  <c r="BF149" i="1" s="1"/>
  <c r="BH149" i="1" s="1"/>
  <c r="H16" i="1"/>
  <c r="N16" i="1" s="1"/>
  <c r="T16" i="1" s="1"/>
  <c r="Z16" i="1" s="1"/>
  <c r="AF16" i="1" s="1"/>
  <c r="AJ16" i="1" s="1"/>
  <c r="AP16" i="1" s="1"/>
  <c r="AV16" i="1" s="1"/>
  <c r="BF16" i="1" s="1"/>
  <c r="BH16" i="1" s="1"/>
  <c r="N17" i="1"/>
  <c r="T17" i="1" s="1"/>
  <c r="Z17" i="1" s="1"/>
  <c r="AF17" i="1" s="1"/>
  <c r="AJ17" i="1" s="1"/>
  <c r="AP17" i="1" s="1"/>
  <c r="AV17" i="1" s="1"/>
  <c r="BF17" i="1" s="1"/>
  <c r="BH17" i="1" s="1"/>
  <c r="AF539" i="1"/>
  <c r="AJ539" i="1" s="1"/>
  <c r="AP539" i="1" s="1"/>
  <c r="AV539" i="1" s="1"/>
  <c r="BF539" i="1" s="1"/>
  <c r="BH539" i="1" s="1"/>
  <c r="F17" i="1"/>
  <c r="L18" i="1"/>
  <c r="R18" i="1" s="1"/>
  <c r="X18" i="1" s="1"/>
  <c r="AD18" i="1" s="1"/>
  <c r="AH18" i="1" s="1"/>
  <c r="AN18" i="1" s="1"/>
  <c r="AT18" i="1" s="1"/>
  <c r="AZ18" i="1" s="1"/>
  <c r="BB18" i="1" s="1"/>
  <c r="L1308" i="1"/>
  <c r="R1308" i="1" s="1"/>
  <c r="X1308" i="1" s="1"/>
  <c r="AD1308" i="1" s="1"/>
  <c r="AH1308" i="1" s="1"/>
  <c r="AN1308" i="1" s="1"/>
  <c r="AT1308" i="1" s="1"/>
  <c r="AZ1308" i="1" s="1"/>
  <c r="BB1308" i="1" s="1"/>
  <c r="F1299" i="1"/>
  <c r="L1299" i="1" s="1"/>
  <c r="R1299" i="1" s="1"/>
  <c r="X1299" i="1" s="1"/>
  <c r="AD1299" i="1" s="1"/>
  <c r="AH1299" i="1" s="1"/>
  <c r="AN1299" i="1" s="1"/>
  <c r="AT1299" i="1" s="1"/>
  <c r="AZ1299" i="1" s="1"/>
  <c r="BB1299" i="1" s="1"/>
  <c r="N1300" i="1"/>
  <c r="T1300" i="1" s="1"/>
  <c r="Z1300" i="1" s="1"/>
  <c r="AF1300" i="1" s="1"/>
  <c r="AJ1300" i="1" s="1"/>
  <c r="AP1300" i="1" s="1"/>
  <c r="AV1300" i="1" s="1"/>
  <c r="BF1300" i="1" s="1"/>
  <c r="BH1300" i="1" s="1"/>
  <c r="L823" i="1"/>
  <c r="R823" i="1" s="1"/>
  <c r="X823" i="1" s="1"/>
  <c r="AD823" i="1" s="1"/>
  <c r="AH823" i="1" s="1"/>
  <c r="AN823" i="1" s="1"/>
  <c r="AT823" i="1" s="1"/>
  <c r="AZ823" i="1" s="1"/>
  <c r="BB823" i="1" s="1"/>
  <c r="F1065" i="1"/>
  <c r="L1065" i="1" s="1"/>
  <c r="R1065" i="1" s="1"/>
  <c r="X1065" i="1" s="1"/>
  <c r="AD1065" i="1" s="1"/>
  <c r="AH1065" i="1" s="1"/>
  <c r="AN1065" i="1" s="1"/>
  <c r="AT1065" i="1" s="1"/>
  <c r="AZ1065" i="1" s="1"/>
  <c r="BB1065" i="1" s="1"/>
  <c r="L1076" i="1"/>
  <c r="R1076" i="1" s="1"/>
  <c r="X1076" i="1" s="1"/>
  <c r="AD1076" i="1" s="1"/>
  <c r="AH1076" i="1" s="1"/>
  <c r="AN1076" i="1" s="1"/>
  <c r="AT1076" i="1" s="1"/>
  <c r="AZ1076" i="1" s="1"/>
  <c r="BB1076" i="1" s="1"/>
  <c r="M1300" i="1"/>
  <c r="S1300" i="1" s="1"/>
  <c r="Y1300" i="1" s="1"/>
  <c r="AE1300" i="1" s="1"/>
  <c r="AI1300" i="1" s="1"/>
  <c r="AO1300" i="1" s="1"/>
  <c r="AU1300" i="1" s="1"/>
  <c r="BC1300" i="1" s="1"/>
  <c r="BE1300" i="1" s="1"/>
  <c r="G1299" i="1"/>
  <c r="M1299" i="1" s="1"/>
  <c r="S1299" i="1" s="1"/>
  <c r="Y1299" i="1" s="1"/>
  <c r="AE1299" i="1" s="1"/>
  <c r="AI1299" i="1" s="1"/>
  <c r="AO1299" i="1" s="1"/>
  <c r="AU1299" i="1" s="1"/>
  <c r="BC1299" i="1" s="1"/>
  <c r="BE1299" i="1" s="1"/>
  <c r="F538" i="1"/>
  <c r="L538" i="1" s="1"/>
  <c r="R538" i="1" s="1"/>
  <c r="X538" i="1" s="1"/>
  <c r="AD538" i="1" s="1"/>
  <c r="AH538" i="1" s="1"/>
  <c r="AN538" i="1" s="1"/>
  <c r="AT538" i="1" s="1"/>
  <c r="AZ538" i="1" s="1"/>
  <c r="BB538" i="1" s="1"/>
  <c r="L551" i="1"/>
  <c r="R551" i="1" s="1"/>
  <c r="X551" i="1" s="1"/>
  <c r="AD551" i="1" s="1"/>
  <c r="AH551" i="1" s="1"/>
  <c r="AN551" i="1" s="1"/>
  <c r="AT551" i="1" s="1"/>
  <c r="AZ551" i="1" s="1"/>
  <c r="BB551" i="1" s="1"/>
  <c r="M1043" i="1"/>
  <c r="S1043" i="1" s="1"/>
  <c r="Y1043" i="1" s="1"/>
  <c r="AE1043" i="1" s="1"/>
  <c r="AI1043" i="1" s="1"/>
  <c r="AO1043" i="1" s="1"/>
  <c r="AU1043" i="1" s="1"/>
  <c r="BC1043" i="1" s="1"/>
  <c r="BE1043" i="1" s="1"/>
  <c r="G1042" i="1"/>
  <c r="M1042" i="1" s="1"/>
  <c r="S1042" i="1" s="1"/>
  <c r="Y1042" i="1" s="1"/>
  <c r="AE1042" i="1" s="1"/>
  <c r="AI1042" i="1" s="1"/>
  <c r="AO1042" i="1" s="1"/>
  <c r="AU1042" i="1" s="1"/>
  <c r="BC1042" i="1" s="1"/>
  <c r="BE1042" i="1" s="1"/>
  <c r="L346" i="1"/>
  <c r="R346" i="1" s="1"/>
  <c r="X346" i="1" s="1"/>
  <c r="AD346" i="1" s="1"/>
  <c r="AH346" i="1" s="1"/>
  <c r="AN346" i="1" s="1"/>
  <c r="AT346" i="1" s="1"/>
  <c r="AZ346" i="1" s="1"/>
  <c r="BB346" i="1" s="1"/>
  <c r="H1120" i="1"/>
  <c r="N1120" i="1" s="1"/>
  <c r="T1120" i="1" s="1"/>
  <c r="Z1120" i="1" s="1"/>
  <c r="AF1120" i="1" s="1"/>
  <c r="AJ1120" i="1" s="1"/>
  <c r="AP1120" i="1" s="1"/>
  <c r="AV1120" i="1" s="1"/>
  <c r="BF1120" i="1" s="1"/>
  <c r="BH1120" i="1" s="1"/>
  <c r="L311" i="1"/>
  <c r="R311" i="1" s="1"/>
  <c r="X311" i="1" s="1"/>
  <c r="AD311" i="1" s="1"/>
  <c r="AH311" i="1" s="1"/>
  <c r="AN311" i="1" s="1"/>
  <c r="AT311" i="1" s="1"/>
  <c r="AZ311" i="1" s="1"/>
  <c r="BB311" i="1" s="1"/>
  <c r="F310" i="1"/>
  <c r="L310" i="1" s="1"/>
  <c r="R310" i="1" s="1"/>
  <c r="X310" i="1" s="1"/>
  <c r="AD310" i="1" s="1"/>
  <c r="AH310" i="1" s="1"/>
  <c r="AN310" i="1" s="1"/>
  <c r="AT310" i="1" s="1"/>
  <c r="AZ310" i="1" s="1"/>
  <c r="BB310" i="1" s="1"/>
  <c r="M1680" i="1"/>
  <c r="S1680" i="1" s="1"/>
  <c r="Y1680" i="1" s="1"/>
  <c r="AE1680" i="1" s="1"/>
  <c r="AI1680" i="1" s="1"/>
  <c r="AO1680" i="1" s="1"/>
  <c r="AU1680" i="1" s="1"/>
  <c r="BC1680" i="1" s="1"/>
  <c r="BE1680" i="1" s="1"/>
  <c r="L1680" i="1"/>
  <c r="R1680" i="1" s="1"/>
  <c r="X1680" i="1" s="1"/>
  <c r="AD1680" i="1" s="1"/>
  <c r="AH1680" i="1" s="1"/>
  <c r="AN1680" i="1" s="1"/>
  <c r="AT1680" i="1" s="1"/>
  <c r="AZ1680" i="1" s="1"/>
  <c r="BB1680" i="1" s="1"/>
  <c r="N311" i="1"/>
  <c r="T311" i="1" s="1"/>
  <c r="Z311" i="1" s="1"/>
  <c r="AF311" i="1" s="1"/>
  <c r="AJ311" i="1" s="1"/>
  <c r="AP311" i="1" s="1"/>
  <c r="AV311" i="1" s="1"/>
  <c r="BF311" i="1" s="1"/>
  <c r="BH311" i="1" s="1"/>
  <c r="H310" i="1"/>
  <c r="N310" i="1" s="1"/>
  <c r="T310" i="1" s="1"/>
  <c r="Z310" i="1" s="1"/>
  <c r="AF310" i="1" s="1"/>
  <c r="AJ310" i="1" s="1"/>
  <c r="AP310" i="1" s="1"/>
  <c r="AV310" i="1" s="1"/>
  <c r="BF310" i="1" s="1"/>
  <c r="BH310" i="1" s="1"/>
  <c r="M360" i="1"/>
  <c r="S360" i="1" s="1"/>
  <c r="Y360" i="1" s="1"/>
  <c r="AE360" i="1" s="1"/>
  <c r="AI360" i="1" s="1"/>
  <c r="AO360" i="1" s="1"/>
  <c r="AU360" i="1" s="1"/>
  <c r="BC360" i="1" s="1"/>
  <c r="BE360" i="1" s="1"/>
  <c r="G337" i="1"/>
  <c r="M337" i="1" s="1"/>
  <c r="S337" i="1" s="1"/>
  <c r="Y337" i="1" s="1"/>
  <c r="AE337" i="1" s="1"/>
  <c r="AI337" i="1" s="1"/>
  <c r="AO337" i="1" s="1"/>
  <c r="AU337" i="1" s="1"/>
  <c r="BC337" i="1" s="1"/>
  <c r="BE337" i="1" s="1"/>
  <c r="N1680" i="1"/>
  <c r="T1680" i="1" s="1"/>
  <c r="Z1680" i="1" s="1"/>
  <c r="AF1680" i="1" s="1"/>
  <c r="AJ1680" i="1" s="1"/>
  <c r="AP1680" i="1" s="1"/>
  <c r="AV1680" i="1" s="1"/>
  <c r="BF1680" i="1" s="1"/>
  <c r="BH1680" i="1" s="1"/>
  <c r="L448" i="1"/>
  <c r="R448" i="1" s="1"/>
  <c r="X448" i="1" s="1"/>
  <c r="AD448" i="1" s="1"/>
  <c r="AH448" i="1" s="1"/>
  <c r="AN448" i="1" s="1"/>
  <c r="AT448" i="1" s="1"/>
  <c r="AZ448" i="1" s="1"/>
  <c r="BB448" i="1" s="1"/>
  <c r="F447" i="1"/>
  <c r="L447" i="1" s="1"/>
  <c r="R447" i="1" s="1"/>
  <c r="X447" i="1" s="1"/>
  <c r="AD447" i="1" s="1"/>
  <c r="AH447" i="1" s="1"/>
  <c r="AN447" i="1" s="1"/>
  <c r="AT447" i="1" s="1"/>
  <c r="AZ447" i="1" s="1"/>
  <c r="BB447" i="1" s="1"/>
  <c r="M95" i="1"/>
  <c r="S95" i="1" s="1"/>
  <c r="Y95" i="1" s="1"/>
  <c r="AE95" i="1" s="1"/>
  <c r="AI95" i="1" s="1"/>
  <c r="AO95" i="1" s="1"/>
  <c r="AU95" i="1" s="1"/>
  <c r="BC95" i="1" s="1"/>
  <c r="BE95" i="1" s="1"/>
  <c r="G94" i="1"/>
  <c r="M94" i="1" s="1"/>
  <c r="S94" i="1" s="1"/>
  <c r="Y94" i="1" s="1"/>
  <c r="AE94" i="1" s="1"/>
  <c r="AI94" i="1" s="1"/>
  <c r="AO94" i="1" s="1"/>
  <c r="AU94" i="1" s="1"/>
  <c r="BC94" i="1" s="1"/>
  <c r="BE94" i="1" s="1"/>
  <c r="M823" i="1"/>
  <c r="S823" i="1" s="1"/>
  <c r="Y823" i="1" s="1"/>
  <c r="AE823" i="1" s="1"/>
  <c r="AI823" i="1" s="1"/>
  <c r="AO823" i="1" s="1"/>
  <c r="AU823" i="1" s="1"/>
  <c r="BC823" i="1" s="1"/>
  <c r="BE823" i="1" s="1"/>
  <c r="G822" i="1"/>
  <c r="M822" i="1" s="1"/>
  <c r="S822" i="1" s="1"/>
  <c r="Y822" i="1" s="1"/>
  <c r="AE822" i="1" s="1"/>
  <c r="AI822" i="1" s="1"/>
  <c r="AO822" i="1" s="1"/>
  <c r="AU822" i="1" s="1"/>
  <c r="BC822" i="1" s="1"/>
  <c r="BE822" i="1" s="1"/>
  <c r="N201" i="1"/>
  <c r="T201" i="1" s="1"/>
  <c r="Z201" i="1" s="1"/>
  <c r="AF201" i="1" s="1"/>
  <c r="AJ201" i="1" s="1"/>
  <c r="AP201" i="1" s="1"/>
  <c r="AV201" i="1" s="1"/>
  <c r="BF201" i="1" s="1"/>
  <c r="BH201" i="1" s="1"/>
  <c r="H200" i="1"/>
  <c r="N200" i="1" s="1"/>
  <c r="T200" i="1" s="1"/>
  <c r="Z200" i="1" s="1"/>
  <c r="AF200" i="1" s="1"/>
  <c r="AJ200" i="1" s="1"/>
  <c r="AP200" i="1" s="1"/>
  <c r="AV200" i="1" s="1"/>
  <c r="BF200" i="1" s="1"/>
  <c r="BH200" i="1" s="1"/>
  <c r="L1399" i="1"/>
  <c r="R1399" i="1" s="1"/>
  <c r="X1399" i="1" s="1"/>
  <c r="AD1399" i="1" s="1"/>
  <c r="AH1399" i="1" s="1"/>
  <c r="AN1399" i="1" s="1"/>
  <c r="AT1399" i="1" s="1"/>
  <c r="AZ1399" i="1" s="1"/>
  <c r="BB1399" i="1" s="1"/>
  <c r="R1457" i="1"/>
  <c r="X1457" i="1" s="1"/>
  <c r="AD1457" i="1" s="1"/>
  <c r="AH1457" i="1" s="1"/>
  <c r="AN1457" i="1" s="1"/>
  <c r="AT1457" i="1" s="1"/>
  <c r="AZ1457" i="1" s="1"/>
  <c r="BB1457" i="1" s="1"/>
  <c r="R1488" i="1"/>
  <c r="X1488" i="1" s="1"/>
  <c r="AD1488" i="1" s="1"/>
  <c r="AH1488" i="1" s="1"/>
  <c r="AN1488" i="1" s="1"/>
  <c r="AT1488" i="1" s="1"/>
  <c r="AZ1488" i="1" s="1"/>
  <c r="BB1488" i="1" s="1"/>
  <c r="J1690" i="1" l="1"/>
  <c r="M538" i="1"/>
  <c r="S538" i="1" s="1"/>
  <c r="Y538" i="1" s="1"/>
  <c r="AE538" i="1" s="1"/>
  <c r="AI538" i="1" s="1"/>
  <c r="AO538" i="1" s="1"/>
  <c r="AU538" i="1" s="1"/>
  <c r="BC538" i="1" s="1"/>
  <c r="BE538" i="1" s="1"/>
  <c r="F822" i="1"/>
  <c r="L822" i="1" s="1"/>
  <c r="H538" i="1"/>
  <c r="N538" i="1" s="1"/>
  <c r="T538" i="1" s="1"/>
  <c r="Z538" i="1" s="1"/>
  <c r="AF538" i="1" s="1"/>
  <c r="AJ538" i="1" s="1"/>
  <c r="AP538" i="1" s="1"/>
  <c r="AV538" i="1" s="1"/>
  <c r="BF538" i="1" s="1"/>
  <c r="BH538" i="1" s="1"/>
  <c r="H1299" i="1"/>
  <c r="N1299" i="1" s="1"/>
  <c r="T1299" i="1" s="1"/>
  <c r="Z1299" i="1" s="1"/>
  <c r="AF1299" i="1" s="1"/>
  <c r="AJ1299" i="1" s="1"/>
  <c r="AP1299" i="1" s="1"/>
  <c r="AV1299" i="1" s="1"/>
  <c r="BF1299" i="1" s="1"/>
  <c r="BH1299" i="1" s="1"/>
  <c r="F337" i="1"/>
  <c r="L337" i="1" s="1"/>
  <c r="R337" i="1" s="1"/>
  <c r="X337" i="1" s="1"/>
  <c r="AD337" i="1" s="1"/>
  <c r="AH337" i="1" s="1"/>
  <c r="AN337" i="1" s="1"/>
  <c r="AT337" i="1" s="1"/>
  <c r="AZ337" i="1" s="1"/>
  <c r="BB337" i="1" s="1"/>
  <c r="F1120" i="1"/>
  <c r="L1120" i="1" s="1"/>
  <c r="R1120" i="1" s="1"/>
  <c r="X1120" i="1" s="1"/>
  <c r="AD1120" i="1" s="1"/>
  <c r="AH1120" i="1" s="1"/>
  <c r="AN1120" i="1" s="1"/>
  <c r="AT1120" i="1" s="1"/>
  <c r="AZ1120" i="1" s="1"/>
  <c r="BB1120" i="1" s="1"/>
  <c r="G1690" i="1"/>
  <c r="O822" i="1"/>
  <c r="O1690" i="1" s="1"/>
  <c r="R857" i="1"/>
  <c r="X857" i="1" s="1"/>
  <c r="AD857" i="1" s="1"/>
  <c r="AH857" i="1" s="1"/>
  <c r="AN857" i="1" s="1"/>
  <c r="AT857" i="1" s="1"/>
  <c r="AZ857" i="1" s="1"/>
  <c r="BB857" i="1" s="1"/>
  <c r="F16" i="1"/>
  <c r="L16" i="1" s="1"/>
  <c r="R16" i="1" s="1"/>
  <c r="X16" i="1" s="1"/>
  <c r="AD16" i="1" s="1"/>
  <c r="AH16" i="1" s="1"/>
  <c r="AN16" i="1" s="1"/>
  <c r="AT16" i="1" s="1"/>
  <c r="AZ16" i="1" s="1"/>
  <c r="BB16" i="1" s="1"/>
  <c r="L17" i="1"/>
  <c r="R17" i="1" s="1"/>
  <c r="X17" i="1" s="1"/>
  <c r="AD17" i="1" s="1"/>
  <c r="AH17" i="1" s="1"/>
  <c r="AN17" i="1" s="1"/>
  <c r="AT17" i="1" s="1"/>
  <c r="AZ17" i="1" s="1"/>
  <c r="BB17" i="1" s="1"/>
  <c r="H94" i="1"/>
  <c r="M1690" i="1" l="1"/>
  <c r="S1690" i="1" s="1"/>
  <c r="Y1690" i="1" s="1"/>
  <c r="AE1690" i="1" s="1"/>
  <c r="AI1690" i="1" s="1"/>
  <c r="AO1690" i="1" s="1"/>
  <c r="AU1690" i="1" s="1"/>
  <c r="BC1690" i="1" s="1"/>
  <c r="BE1690" i="1" s="1"/>
  <c r="R822" i="1"/>
  <c r="X822" i="1" s="1"/>
  <c r="AD822" i="1" s="1"/>
  <c r="AH822" i="1" s="1"/>
  <c r="AN822" i="1" s="1"/>
  <c r="AT822" i="1" s="1"/>
  <c r="AZ822" i="1" s="1"/>
  <c r="BB822" i="1" s="1"/>
  <c r="N94" i="1"/>
  <c r="T94" i="1" s="1"/>
  <c r="Z94" i="1" s="1"/>
  <c r="AF94" i="1" s="1"/>
  <c r="AJ94" i="1" s="1"/>
  <c r="AP94" i="1" s="1"/>
  <c r="AV94" i="1" s="1"/>
  <c r="BF94" i="1" s="1"/>
  <c r="BH94" i="1" s="1"/>
  <c r="H1690" i="1"/>
  <c r="N1690" i="1" s="1"/>
  <c r="T1690" i="1" s="1"/>
  <c r="Z1690" i="1" s="1"/>
  <c r="AF1690" i="1" s="1"/>
  <c r="AJ1690" i="1" s="1"/>
  <c r="AP1690" i="1" s="1"/>
  <c r="AV1690" i="1" s="1"/>
  <c r="BF1690" i="1" s="1"/>
  <c r="BH1690" i="1" s="1"/>
  <c r="F1690" i="1"/>
  <c r="L1690" i="1" s="1"/>
  <c r="R1690" i="1" s="1"/>
  <c r="X1690" i="1" s="1"/>
  <c r="AD1690" i="1" s="1"/>
  <c r="AH1690" i="1" s="1"/>
  <c r="AN1690" i="1" s="1"/>
  <c r="AT1690" i="1" s="1"/>
  <c r="AZ1690" i="1" s="1"/>
  <c r="BB1690" i="1" s="1"/>
</calcChain>
</file>

<file path=xl/sharedStrings.xml><?xml version="1.0" encoding="utf-8"?>
<sst xmlns="http://schemas.openxmlformats.org/spreadsheetml/2006/main" count="5275" uniqueCount="1098">
  <si>
    <t>ПРИЛОЖЕНИЕ 1</t>
  </si>
  <si>
    <t>к решению</t>
  </si>
  <si>
    <t>Пермской городской Думы</t>
  </si>
  <si>
    <t>от 17.12.2024 № 218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</si>
  <si>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видов расходов, разделам, подразделам классификации расходов бюджетов на 2025 год и на плановый период 2026 и 2027 годов</t>
  </si>
  <si>
    <t>тыс.руб.</t>
  </si>
  <si>
    <t>Целевая статья</t>
  </si>
  <si>
    <t>Вид расходов</t>
  </si>
  <si>
    <t>Раздел</t>
  </si>
  <si>
    <t>Подраздел</t>
  </si>
  <si>
    <t>Наименование расходов</t>
  </si>
  <si>
    <t>2025 год</t>
  </si>
  <si>
    <t>2026 год</t>
  </si>
  <si>
    <t>2027 год</t>
  </si>
  <si>
    <t>Поправки ко 2 чтению</t>
  </si>
  <si>
    <t>Изменения</t>
  </si>
  <si>
    <t>Изменения комитет 20.02.2025</t>
  </si>
  <si>
    <t>Изменения уточ апрель</t>
  </si>
  <si>
    <t>2025 год с комитетом</t>
  </si>
  <si>
    <t>2026 год с комитетом</t>
  </si>
  <si>
    <t>2027 год с комитетом</t>
  </si>
  <si>
    <t>Изменения уточ июнь</t>
  </si>
  <si>
    <t>решение комитета 19.06.2025</t>
  </si>
  <si>
    <t>изменения август</t>
  </si>
  <si>
    <t>формулы</t>
  </si>
  <si>
    <t>реш комит-а 17.04.2025</t>
  </si>
  <si>
    <t>№ поправки</t>
  </si>
  <si>
    <t>0100000000</t>
  </si>
  <si>
    <t>Муниципальная программа "Общественное согласие"</t>
  </si>
  <si>
    <t>0130000000</t>
  </si>
  <si>
    <t>Муниципальные проекты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</si>
  <si>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</si>
  <si>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</si>
  <si>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</si>
  <si>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</si>
  <si>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400</t>
  </si>
  <si>
    <t>Капитальные вложения в объекты государственной (муниципальной) собственности</t>
  </si>
  <si>
    <t>01</t>
  </si>
  <si>
    <t>13</t>
  </si>
  <si>
    <t>Другие общегосударственные вопросы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</si>
  <si>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</si>
  <si>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</si>
  <si>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</si>
  <si>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</si>
  <si>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</si>
  <si>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</si>
  <si>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</si>
  <si>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</si>
  <si>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</si>
  <si>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</si>
  <si>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0130223100</t>
  </si>
  <si>
    <t>Проведение мероприятий в рамках реализации проектов инициативного бюджетирования в городе Перми</t>
  </si>
  <si>
    <t>800</t>
  </si>
  <si>
    <t>Иные бюджетные ассигнования</t>
  </si>
  <si>
    <t>0130223180</t>
  </si>
  <si>
    <t>Проведение мероприятий в рамках реализации инициативных проектов на территории города Перми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</si>
  <si>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</si>
  <si>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</si>
  <si>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600</t>
  </si>
  <si>
    <t>Предоставление субсидий бюджетным, автономным учреждениям и иным некоммерческим организациям</t>
  </si>
  <si>
    <t>0140000000</t>
  </si>
  <si>
    <t>Комплексы процессных мероприятий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</si>
  <si>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</si>
  <si>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</si>
  <si>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0140121310</t>
  </si>
  <si>
    <t>Содержание имущества и обеспечение деятельности общественных центров</t>
  </si>
  <si>
    <t>200</t>
  </si>
  <si>
    <t>Закупка товаров, работ и услуг для обеспечения государственных (муниципальных) нужд</t>
  </si>
  <si>
    <t>0140122220</t>
  </si>
  <si>
    <t>Мероприятия в сфере укрепления межнационального и межконфессионального согласия в городе Перми</t>
  </si>
  <si>
    <t>08</t>
  </si>
  <si>
    <t>Культура</t>
  </si>
  <si>
    <t>07</t>
  </si>
  <si>
    <t>Молодежная политика</t>
  </si>
  <si>
    <t>09</t>
  </si>
  <si>
    <t>Другие вопросы в области образования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</si>
  <si>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</si>
  <si>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</si>
  <si>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</si>
  <si>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</si>
  <si>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</si>
  <si>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</si>
  <si>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</si>
  <si>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</si>
  <si>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</si>
  <si>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</si>
  <si>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</si>
  <si>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</si>
  <si>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</si>
  <si>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</si>
  <si>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</si>
  <si>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</si>
  <si>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</si>
  <si>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</si>
  <si>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</si>
  <si>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</si>
  <si>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</si>
  <si>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</si>
  <si>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87а</t>
  </si>
  <si>
    <t>0200000000</t>
  </si>
  <si>
    <t>Муниципальная программа "Безопасный город"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</si>
  <si>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</si>
  <si>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</si>
  <si>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</si>
  <si>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</si>
  <si>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</si>
  <si>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03</t>
  </si>
  <si>
    <t>10</t>
  </si>
  <si>
    <t>Защита населения и территории от чрезвычайных ситуаций природного и техногенного характера, пожарная безопасность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</si>
  <si>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</si>
  <si>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</si>
  <si>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</si>
  <si>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</si>
  <si>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</si>
  <si>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</si>
  <si>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</si>
  <si>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</si>
  <si>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</si>
  <si>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</si>
  <si>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</si>
  <si>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</si>
  <si>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</si>
  <si>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</si>
  <si>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</si>
  <si>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</si>
  <si>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</si>
  <si>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</si>
  <si>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</si>
  <si>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</si>
  <si>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</si>
  <si>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</si>
  <si>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</si>
  <si>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</si>
  <si>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</si>
  <si>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</si>
  <si>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</si>
  <si>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</si>
  <si>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</si>
  <si>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</si>
  <si>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</si>
  <si>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</si>
  <si>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</si>
  <si>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</si>
  <si>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0240000000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</si>
  <si>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</si>
  <si>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</si>
  <si>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0240100590</t>
  </si>
  <si>
    <t>Обеспечение деятельности (оказание услуг, выполнение работ) муниципальных учреждений (организаций)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</si>
  <si>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</si>
  <si>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</si>
  <si>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Гражданская оборона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</si>
  <si>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</si>
  <si>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</si>
  <si>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</si>
  <si>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</si>
  <si>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</si>
  <si>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</si>
  <si>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0240121110</t>
  </si>
  <si>
    <t>Мероприятия, направленные на обеспечение первичных мер пожарной безопасности в границах города Перми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</si>
  <si>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</si>
  <si>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</si>
  <si>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</si>
  <si>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</si>
  <si>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</si>
  <si>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</si>
  <si>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</si>
  <si>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</si>
  <si>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0240223550</t>
  </si>
  <si>
    <t>Профилактика правонарушений на территории города Перми</t>
  </si>
  <si>
    <t>14</t>
  </si>
  <si>
    <t>Другие вопросы в области национальной безопасности и правоохранительной деятельности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</si>
  <si>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</si>
  <si>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</si>
  <si>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</si>
  <si>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</si>
  <si>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</si>
  <si>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Содержание муниципальных органов города Перми</t>
  </si>
  <si>
    <t>0300000000</t>
  </si>
  <si>
    <t>Муниципальная программа "Культура и молодежная политика города Перми"</t>
  </si>
  <si>
    <t>0330000000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</si>
  <si>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</si>
  <si>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</si>
  <si>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0330141910</t>
  </si>
  <si>
    <t>Реконструкция здания МАУ "Дворец молодежи" г. Перми</t>
  </si>
  <si>
    <t>0330141980</t>
  </si>
  <si>
    <t>Приобретение в собственность муниципального образования город Пермь нежилого здания</t>
  </si>
  <si>
    <t>0340000000</t>
  </si>
  <si>
    <t>0340100000</t>
  </si>
  <si>
    <t>Комплекс процессных мероприятий "Городские культурно-зрелищные мероприятия"</t>
  </si>
  <si>
    <t>0340100590</t>
  </si>
  <si>
    <t>0340121980</t>
  </si>
  <si>
    <t>Культурно-зрелищные мероприятия на территории города Перми</t>
  </si>
  <si>
    <t>300</t>
  </si>
  <si>
    <t>Социальное обеспечение и иные выплаты населению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</si>
  <si>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</si>
  <si>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</si>
  <si>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</si>
  <si>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</si>
  <si>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</si>
  <si>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</si>
  <si>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</si>
  <si>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</si>
  <si>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Повышение фонда оплаты труда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</si>
  <si>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</si>
  <si>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</si>
  <si>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</si>
  <si>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</si>
  <si>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0340300000</t>
  </si>
  <si>
    <t>Комплекс процессных мероприятий "Обеспечение качественно нового уровня развития инфраструктуры"</t>
  </si>
  <si>
    <t>0340300750</t>
  </si>
  <si>
    <t>Сохранение историко-культурного наследия</t>
  </si>
  <si>
    <t>0340301070</t>
  </si>
  <si>
    <t>Взносы на капитальный ремонт общего имущества в многоквартирных домах</t>
  </si>
  <si>
    <t>Дополнительное образование детей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</si>
  <si>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</si>
  <si>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</si>
  <si>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</si>
  <si>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</si>
  <si>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</si>
  <si>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</si>
  <si>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</si>
  <si>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</si>
  <si>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</si>
  <si>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</si>
  <si>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Социальное обеспечение населения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</si>
  <si>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</si>
  <si>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</si>
  <si>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</si>
  <si>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</si>
  <si>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</si>
  <si>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</si>
  <si>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</si>
  <si>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</si>
  <si>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</si>
  <si>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</si>
  <si>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</si>
  <si>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</si>
  <si>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</si>
  <si>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</si>
  <si>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</si>
  <si>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</si>
  <si>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</si>
  <si>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04</t>
  </si>
  <si>
    <t>Другие вопросы в области культуры, кинематографии</t>
  </si>
  <si>
    <t>0340600590</t>
  </si>
  <si>
    <t>0400000000</t>
  </si>
  <si>
    <t>Муниципальная программа "Управление муниципальным имуществом города Перми"</t>
  </si>
  <si>
    <t>0440000000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</si>
  <si>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</si>
  <si>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</si>
  <si>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</si>
  <si>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</si>
  <si>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</si>
  <si>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</si>
  <si>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</si>
  <si>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</si>
  <si>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</si>
  <si>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</si>
  <si>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</si>
  <si>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0440200590</t>
  </si>
  <si>
    <t>0500000000</t>
  </si>
  <si>
    <t>Муниципальная программа "Развитие физической культуры и спорта города Перми"</t>
  </si>
  <si>
    <t>0520000000</t>
  </si>
  <si>
    <t>Муниципальные проекты в рамках региональных проектов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</si>
  <si>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</si>
  <si>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</si>
  <si>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</si>
  <si>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</si>
  <si>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11</t>
  </si>
  <si>
    <t>Спорт высших достижений</t>
  </si>
  <si>
    <t>05201SФ350</t>
  </si>
  <si>
    <t>Капитальный ремонт объектов спортивной инфраструктуры муниципального значения</t>
  </si>
  <si>
    <t>69а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</si>
  <si>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</si>
  <si>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</si>
  <si>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</si>
  <si>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</si>
  <si>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</si>
  <si>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</si>
  <si>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</si>
  <si>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</si>
  <si>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</si>
  <si>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</si>
  <si>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</si>
  <si>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0540000000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</si>
  <si>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</si>
  <si>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</si>
  <si>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</si>
  <si>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Физическая культура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</si>
  <si>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</si>
  <si>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</si>
  <si>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</si>
  <si>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</si>
  <si>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</si>
  <si>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</si>
  <si>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</si>
  <si>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</si>
  <si>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</si>
  <si>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</si>
  <si>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0540200590</t>
  </si>
  <si>
    <t>0540201060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</si>
  <si>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</si>
  <si>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</si>
  <si>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02</t>
  </si>
  <si>
    <t>Массовый спорт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</si>
  <si>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</si>
  <si>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</si>
  <si>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</si>
  <si>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</si>
  <si>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</si>
  <si>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</si>
  <si>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</si>
  <si>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</si>
  <si>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05402SФ320</t>
  </si>
  <si>
    <t>Реализация мероприятия  "Умею плавать"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</si>
  <si>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</si>
  <si>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</si>
  <si>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</si>
  <si>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</si>
  <si>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</si>
  <si>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0540301060</t>
  </si>
  <si>
    <t>0540381110</t>
  </si>
  <si>
    <t>Присуждение стипендии Главы города Перми-главы администрации города Перми "Спортивные надежды"</t>
  </si>
  <si>
    <t>0540382020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</si>
  <si>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</si>
  <si>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</si>
  <si>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</si>
  <si>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</t>
  </si>
  <si>
    <t>Другие вопросы в области физической культуры и спорта</t>
  </si>
  <si>
    <t>0540400590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</si>
  <si>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</si>
  <si>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</si>
  <si>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</si>
  <si>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</si>
  <si>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</si>
  <si>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</si>
  <si>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</si>
  <si>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</t>
  </si>
  <si>
    <t>Другие вопросы в области социальной политики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</si>
  <si>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</si>
  <si>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</si>
  <si>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0640181020</t>
  </si>
  <si>
    <t>Дополнительные меры социальной поддержки отдельных категорий жителей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</si>
  <si>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</si>
  <si>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</si>
  <si>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</si>
  <si>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</si>
  <si>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</si>
  <si>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</si>
  <si>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</si>
  <si>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</si>
  <si>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0640221010</t>
  </si>
  <si>
    <t>Проведение мероприятий в сфере социальной политики</t>
  </si>
  <si>
    <t>0640221050</t>
  </si>
  <si>
    <t>Проведение мероприятий в сфере социальной политики, развития человеческого потенциала</t>
  </si>
  <si>
    <t>0640223570</t>
  </si>
  <si>
    <t>Оборудование объектов городской инфраструктуры средствами беспрепятственного доступа</t>
  </si>
  <si>
    <t>Общее образование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</si>
  <si>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</si>
  <si>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</si>
  <si>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</si>
  <si>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</si>
  <si>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</si>
  <si>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</si>
  <si>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0640323630</t>
  </si>
  <si>
    <t>Администрирование отдыха детей в каникулярное время</t>
  </si>
  <si>
    <t>064032С140</t>
  </si>
  <si>
    <t>Обеспечение отдыха и оздоровления детей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</si>
  <si>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</si>
  <si>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</si>
  <si>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</si>
  <si>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</si>
  <si>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</si>
  <si>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</si>
  <si>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0640400110</t>
  </si>
  <si>
    <t>064042С150</t>
  </si>
  <si>
    <t>Образование комиссий по делам несовершеннолетних и защите их прав и организация их деятельности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</si>
  <si>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</si>
  <si>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0700000000</t>
  </si>
  <si>
    <t>Муниципальная программа "Доступное и качественное образование"</t>
  </si>
  <si>
    <t>0710000000</t>
  </si>
  <si>
    <t>Муниципальные проекты в рамках национальных проектов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</si>
  <si>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</si>
  <si>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</si>
  <si>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</si>
  <si>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</si>
  <si>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</si>
  <si>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</si>
  <si>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071Ю442550</t>
  </si>
  <si>
    <t>Строительство здания общеобразовательного учреждения в Индустриальном районе города Перми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</si>
  <si>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</si>
  <si>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</si>
  <si>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</si>
  <si>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</si>
  <si>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>Муниципальный проект "Развитие инфраструктуры в сфере образования"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</si>
  <si>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</si>
  <si>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</si>
  <si>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</si>
  <si>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</si>
  <si>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</si>
  <si>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</si>
  <si>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</si>
  <si>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</si>
  <si>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</si>
  <si>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</si>
  <si>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</si>
  <si>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</si>
  <si>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</si>
  <si>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</si>
  <si>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0730141160</t>
  </si>
  <si>
    <t>Реконструкция здания под размещение общеобразовательной организации по ул. Целинной, 15</t>
  </si>
  <si>
    <t>0730142550</t>
  </si>
  <si>
    <t>0730142640</t>
  </si>
  <si>
    <t>Строительство спортивного зала МАОУ "СОШ № 79" г. Перми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</si>
  <si>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</si>
  <si>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</si>
  <si>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</si>
  <si>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</si>
  <si>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</si>
  <si>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</si>
  <si>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</si>
  <si>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</si>
  <si>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Дошкольное образование</t>
  </si>
  <si>
    <t>0740100690</t>
  </si>
  <si>
    <t>Организация подвоза учащихся, проживающих в отдаленных жилых районах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</si>
  <si>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</si>
  <si>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</si>
  <si>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</si>
  <si>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</si>
  <si>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</si>
  <si>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</si>
  <si>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074012Н020</t>
  </si>
  <si>
    <t>Единая субвенция на выполнение отдельных государственных полномочий в сфере образования</t>
  </si>
  <si>
    <t>Охрана семьи и детства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</si>
  <si>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</si>
  <si>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</si>
  <si>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07401L3030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</si>
  <si>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</si>
  <si>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</si>
  <si>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</si>
  <si>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</si>
  <si>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</si>
  <si>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</si>
  <si>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</si>
  <si>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0740200590</t>
  </si>
  <si>
    <t>0740200900</t>
  </si>
  <si>
    <t>Создание условий для реализации программ дополнительного образования направлений IT-сферы</t>
  </si>
  <si>
    <t>0740201060</t>
  </si>
  <si>
    <t>0740282020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</si>
  <si>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</si>
  <si>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</si>
  <si>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0740300590</t>
  </si>
  <si>
    <t>Профессиональная подготовка, переподготовка и повышение квалификации</t>
  </si>
  <si>
    <t>0740301060</t>
  </si>
  <si>
    <t>0740321190</t>
  </si>
  <si>
    <t>Организация и проведение мероприятий в сфере образования города Перми</t>
  </si>
  <si>
    <t>0740381030</t>
  </si>
  <si>
    <t>Присуждение премии Главы города Перми "Золотой резерв"</t>
  </si>
  <si>
    <t>0740382020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</si>
  <si>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</si>
  <si>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</si>
  <si>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</si>
  <si>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</si>
  <si>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</si>
  <si>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</si>
  <si>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</si>
  <si>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</si>
  <si>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</si>
  <si>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</si>
  <si>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</si>
  <si>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0740471390</t>
  </si>
  <si>
    <t>Субсидия частным организациям на реализацию дополнительных общеразвивающих программ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</si>
  <si>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</si>
  <si>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</si>
  <si>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0740500610</t>
  </si>
  <si>
    <t>Устройство спортивных площадок в муниципальных образовательных организациях города Перми</t>
  </si>
  <si>
    <t>0740500920</t>
  </si>
  <si>
    <t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</si>
  <si>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</si>
  <si>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</si>
  <si>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</si>
  <si>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</si>
  <si>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</si>
  <si>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07405L7500</t>
  </si>
  <si>
    <t>Реализация мероприятий по модернизации школьных систем образования</t>
  </si>
  <si>
    <t>07405SP350</t>
  </si>
  <si>
    <t>Реализация мероприятий по направлению "Школьный двор"</t>
  </si>
  <si>
    <t>07405SН420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</si>
  <si>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</si>
  <si>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</si>
  <si>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</si>
  <si>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</si>
  <si>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</si>
  <si>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</si>
  <si>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</si>
  <si>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</si>
  <si>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</si>
  <si>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</si>
  <si>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</si>
  <si>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</si>
  <si>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12</t>
  </si>
  <si>
    <t>Другие вопросы в области национальной экономики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</si>
  <si>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</si>
  <si>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</si>
  <si>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</si>
  <si>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</si>
  <si>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</si>
  <si>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</si>
  <si>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</si>
  <si>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</si>
  <si>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</si>
  <si>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</si>
  <si>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</si>
  <si>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</si>
  <si>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</si>
  <si>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</si>
  <si>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</si>
  <si>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</si>
  <si>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</si>
  <si>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</si>
  <si>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</si>
  <si>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</si>
  <si>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</si>
  <si>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</si>
  <si>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</si>
  <si>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</si>
  <si>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</si>
  <si>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</si>
  <si>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1000000000</t>
  </si>
  <si>
    <t>Муниципальная программа "Дорожная деятельность и благоустройство города Перми"</t>
  </si>
  <si>
    <t>1010000000</t>
  </si>
  <si>
    <t>101F200000</t>
  </si>
  <si>
    <t>Муниципальный проект "Формирование комфортной городской среды"</t>
  </si>
  <si>
    <t>101F255550</t>
  </si>
  <si>
    <t>Реализация программ формирования современной городской среды</t>
  </si>
  <si>
    <t>Благоустройство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</si>
  <si>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</si>
  <si>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</si>
  <si>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</si>
  <si>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</si>
  <si>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Дорожное хозяйство (дорожные фонды)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</si>
  <si>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</si>
  <si>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</si>
  <si>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</si>
  <si>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</si>
  <si>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Муниципальный проект "Местные дороги"</t>
  </si>
  <si>
    <t>10201SД110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</si>
  <si>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</si>
  <si>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1020200000</t>
  </si>
  <si>
    <t>Муниципальный проект "Комплексное благоустройство"</t>
  </si>
  <si>
    <t>1020223150</t>
  </si>
  <si>
    <t>Архитектурная подсветка зданий</t>
  </si>
  <si>
    <t>10202SЖ090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</si>
  <si>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</si>
  <si>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</si>
  <si>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</si>
  <si>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</si>
  <si>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Развитие городского пространства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</si>
  <si>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</si>
  <si>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</si>
  <si>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</si>
  <si>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</si>
  <si>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</si>
  <si>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</si>
  <si>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</si>
  <si>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77а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</si>
  <si>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</si>
  <si>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</si>
  <si>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</si>
  <si>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</si>
  <si>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</si>
  <si>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</si>
  <si>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</si>
  <si>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</si>
  <si>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</si>
  <si>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</si>
  <si>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</si>
  <si>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</si>
  <si>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</si>
  <si>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</si>
  <si>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</si>
  <si>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</si>
  <si>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</si>
  <si>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</si>
  <si>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</si>
  <si>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</si>
  <si>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103019Д024</t>
  </si>
  <si>
    <t>Строительство автомобильной дороги по Ивинскому проспекту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</si>
  <si>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</si>
  <si>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</si>
  <si>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</si>
  <si>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</si>
  <si>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</si>
  <si>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</si>
  <si>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</si>
  <si>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</si>
  <si>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22,82,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</si>
  <si>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</si>
  <si>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</si>
  <si>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</si>
  <si>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</si>
  <si>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</si>
  <si>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</si>
  <si>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</si>
  <si>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</si>
  <si>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1040000000</t>
  </si>
  <si>
    <t>1040100000</t>
  </si>
  <si>
    <t>Комплекс процессных мероприятий "Приведение в нормативное состояние автомобильных дорог"</t>
  </si>
  <si>
    <t>104019Д030</t>
  </si>
  <si>
    <t>Капитальный ремонт автомобильных дорог и искусственных дорожных сооружений</t>
  </si>
  <si>
    <t>104019Д040</t>
  </si>
  <si>
    <t>Содержание,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</si>
  <si>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</si>
  <si>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</si>
  <si>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</si>
  <si>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</si>
  <si>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</si>
  <si>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</si>
  <si>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</si>
  <si>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</si>
  <si>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</si>
  <si>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</si>
  <si>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</si>
  <si>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</si>
  <si>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</si>
  <si>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</si>
  <si>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</si>
  <si>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104029Д100</t>
  </si>
  <si>
    <t>104029Д180</t>
  </si>
  <si>
    <t>Приобретение транспортных средств</t>
  </si>
  <si>
    <t>104029Д620</t>
  </si>
  <si>
    <t>1040300000</t>
  </si>
  <si>
    <t>Комплекс процессных мероприятий "Организация благоустройства территории города Перми"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</si>
  <si>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</si>
  <si>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</si>
  <si>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</si>
  <si>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</si>
  <si>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</si>
  <si>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</si>
  <si>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</si>
  <si>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</si>
  <si>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</si>
  <si>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</si>
  <si>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</si>
  <si>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</si>
  <si>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1040323410</t>
  </si>
  <si>
    <t>Содержание и ремонт гидротехнических сооружений</t>
  </si>
  <si>
    <t>Водное хозяйство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</si>
  <si>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</si>
  <si>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</si>
  <si>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</si>
  <si>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</si>
  <si>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1040323920</t>
  </si>
  <si>
    <t>Капитальный ремонт берегоукрепительных сооружений</t>
  </si>
  <si>
    <t>104039Д120</t>
  </si>
  <si>
    <t>Благоустройство территорий индивидуальной жилой застройки в городе Перми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</si>
  <si>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</si>
  <si>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</si>
  <si>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</si>
  <si>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</si>
  <si>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</si>
  <si>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</si>
  <si>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</si>
  <si>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</si>
  <si>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</si>
  <si>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</si>
  <si>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</si>
  <si>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</si>
  <si>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</si>
  <si>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</si>
  <si>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</si>
  <si>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</si>
  <si>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</si>
  <si>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</si>
  <si>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Другие вопросы в области жилищно-коммунального хозяйства</t>
  </si>
  <si>
    <t>1040500590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</si>
  <si>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</si>
  <si>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</si>
  <si>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</si>
  <si>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</si>
  <si>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</si>
  <si>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</si>
  <si>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</si>
  <si>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</si>
  <si>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</si>
  <si>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</si>
  <si>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</si>
  <si>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</si>
  <si>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</si>
  <si>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</si>
  <si>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</si>
  <si>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</si>
  <si>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1200000000</t>
  </si>
  <si>
    <t>Муниципальная программа "Организация регулярных перевозок общественным транспортом в городе Перми"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</si>
  <si>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</si>
  <si>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</si>
  <si>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</si>
  <si>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</si>
  <si>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</si>
  <si>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Транспорт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</si>
  <si>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</si>
  <si>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</si>
  <si>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</si>
  <si>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</si>
  <si>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</si>
  <si>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</si>
  <si>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</si>
  <si>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</si>
  <si>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</si>
  <si>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</si>
  <si>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</si>
  <si>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</si>
  <si>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</si>
  <si>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</si>
  <si>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</si>
  <si>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</si>
  <si>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</si>
  <si>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</si>
  <si>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</si>
  <si>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</si>
  <si>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>Обустройство остановочных пунктов, используемых в регулярных перевозках пассажиров</t>
  </si>
  <si>
    <t>124019Д140</t>
  </si>
  <si>
    <t>Содержание и ремонт остановочных пунктов с элементами благоустройства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</si>
  <si>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</si>
  <si>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</si>
  <si>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</si>
  <si>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</si>
  <si>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</si>
  <si>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</si>
  <si>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1300000000</t>
  </si>
  <si>
    <t>Муниципальная программа "Развитие системы жилищно-коммунального хозяйства в городе Перми"</t>
  </si>
  <si>
    <t>1320000000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</si>
  <si>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</si>
  <si>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</si>
  <si>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</si>
  <si>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Жилищное хозяйство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</si>
  <si>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</si>
  <si>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</si>
  <si>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</si>
  <si>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</si>
  <si>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</si>
  <si>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1320200000</t>
  </si>
  <si>
    <t>13202SД110</t>
  </si>
  <si>
    <t>1330000000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</si>
  <si>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</si>
  <si>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</si>
  <si>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1330141090</t>
  </si>
  <si>
    <t>Реконструкция системы очистки сточных вод в микрорайоне "Крым" Кировского района города Перми</t>
  </si>
  <si>
    <t>Коммунальное хозяйство</t>
  </si>
  <si>
    <t>1330141220</t>
  </si>
  <si>
    <t>Строительство водопроводных сетей в микрорайоне "Вышка-1" Мотовилихинского района города Перми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</si>
  <si>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</si>
  <si>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</si>
  <si>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</si>
  <si>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</si>
  <si>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</si>
  <si>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</si>
  <si>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</si>
  <si>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</si>
  <si>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</si>
  <si>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</si>
  <si>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1330142020</t>
  </si>
  <si>
    <t>Выкуп здания центрального теплового пункта, расположенного по улице Ивана Франко, дом 38а</t>
  </si>
  <si>
    <t>1330142040</t>
  </si>
  <si>
    <t>Строительство места отвала снега по ул. Промышленной</t>
  </si>
  <si>
    <t>1330142050</t>
  </si>
  <si>
    <t>Санация и строительство 2-й нитки водовода Гайва-Заозерье</t>
  </si>
  <si>
    <t>1330142060</t>
  </si>
  <si>
    <t>Строительство водопроводных сетей в микрорайоне Январский</t>
  </si>
  <si>
    <t>1330142070</t>
  </si>
  <si>
    <t>Приобретение тепловых сетей, проходящих в границах Дзержинского района города Перми (ул. Хабаровская, Вагонная, Красноводская)</t>
  </si>
  <si>
    <t>1330142100</t>
  </si>
  <si>
    <t>Строительство напорной канализации по отводу дождевых стоков от здания по ул. Маяковского, 57</t>
  </si>
  <si>
    <t>1330142110</t>
  </si>
  <si>
    <t>Строительство водопроводных сетей в микрорайоне Чапаевский</t>
  </si>
  <si>
    <t>1330142130</t>
  </si>
  <si>
    <t>Строительство сети водоотведения в микрорайоне Юбилейный по ул. Братская</t>
  </si>
  <si>
    <t>1330142140</t>
  </si>
  <si>
    <t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</si>
  <si>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1330142150</t>
  </si>
  <si>
    <t>Принятие тепловой сети, расположенной по адресу: Пермский край, г. Пермь, Дзержинский район, ул. Гатчинская, 20, в муниципальную собственность</t>
  </si>
  <si>
    <t>1330142160</t>
  </si>
  <si>
    <t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</si>
  <si>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</si>
  <si>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</si>
  <si>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</si>
  <si>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</si>
  <si>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1330200000</t>
  </si>
  <si>
    <t>Муниципальный проект "Благоустройство территорий многоквартирных домов города Перми"</t>
  </si>
  <si>
    <t>1330271290</t>
  </si>
  <si>
    <t>Возмещение затрат по благоустройству дворовых территорий многоквартирных домов города</t>
  </si>
  <si>
    <t>44,46,48,50,52,54,56</t>
  </si>
  <si>
    <t>133029Д220</t>
  </si>
  <si>
    <t>Возмещение затрат по благоустройству придомовых территорий многоквартирных домов города</t>
  </si>
  <si>
    <t>1330300000</t>
  </si>
  <si>
    <t>Муниципальный проект "Создание мест отвала снега"</t>
  </si>
  <si>
    <t>1330300910</t>
  </si>
  <si>
    <t>Обустройство мест отвала снега</t>
  </si>
  <si>
    <t>133039Д190</t>
  </si>
  <si>
    <t>1340000000</t>
  </si>
  <si>
    <t>1340100000</t>
  </si>
  <si>
    <t>Комплекс процессных мероприятий "Содержание объектов инженерной инфраструктуры"</t>
  </si>
  <si>
    <t>1340100590</t>
  </si>
  <si>
    <t>1340121680</t>
  </si>
  <si>
    <t>Мероприятия в сфере коммунального хозяйства</t>
  </si>
  <si>
    <t>Прикладные научные исследования в области жилищно-коммунального хозяйства</t>
  </si>
  <si>
    <t>1340121740</t>
  </si>
  <si>
    <t>Содержание и ремонт объектов инженерной инфраструктуры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</si>
  <si>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</si>
  <si>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</si>
  <si>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1340171120</t>
  </si>
  <si>
    <t>Возмещение затрат по подключению к системе газоснабжения жилых домов в зонах индивидуальной жилой застройки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</si>
  <si>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</si>
  <si>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</si>
  <si>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134019Д160</t>
  </si>
  <si>
    <t>Содержание и ремонт системы ливневой канализации, очистных сооружений</t>
  </si>
  <si>
    <t>134019Д620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</si>
  <si>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</si>
  <si>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</si>
  <si>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</si>
  <si>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</si>
  <si>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</si>
  <si>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</si>
  <si>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</si>
  <si>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</si>
  <si>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</si>
  <si>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</si>
  <si>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</si>
  <si>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</si>
  <si>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</si>
  <si>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</si>
  <si>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</si>
  <si>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</si>
  <si>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</si>
  <si>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1340401060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</si>
  <si>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</si>
  <si>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</si>
  <si>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</si>
  <si>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</si>
  <si>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1340423880</t>
  </si>
  <si>
    <t>Ликвидация несанкционированных свалок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</si>
  <si>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</si>
  <si>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</si>
  <si>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</si>
  <si>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1400000000</t>
  </si>
  <si>
    <t>Муниципальная программа "Охрана природы и лесное хозяйство города Перми"</t>
  </si>
  <si>
    <t>1420000000</t>
  </si>
  <si>
    <t>1420100000</t>
  </si>
  <si>
    <t>14201SЖ090</t>
  </si>
  <si>
    <t>14201SЖ410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</si>
  <si>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</si>
  <si>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</si>
  <si>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</si>
  <si>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</si>
  <si>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</si>
  <si>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1440000000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</si>
  <si>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</si>
  <si>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</si>
  <si>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1440121630</t>
  </si>
  <si>
    <t>Реализация природоохранных мероприятий</t>
  </si>
  <si>
    <t>Охрана объектов растительного и животного мира и среды их обитания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</si>
  <si>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</si>
  <si>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</si>
  <si>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</si>
  <si>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</si>
  <si>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1440200590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</si>
  <si>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</si>
  <si>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</si>
  <si>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</si>
  <si>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</si>
  <si>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1440300000</t>
  </si>
  <si>
    <t>Комплекс процессных мероприятий "Сохранение и воспроизводство городских лесов"</t>
  </si>
  <si>
    <t>1440300590</t>
  </si>
  <si>
    <t>Лесное хозяйство</t>
  </si>
  <si>
    <t>1440321650</t>
  </si>
  <si>
    <t>Мероприятия в сфере использования, охраны, защиты и воспроизводства городских лесов</t>
  </si>
  <si>
    <t>1440400000</t>
  </si>
  <si>
    <t>Комплекс процессных мероприятий "Обращение с животными без владельцев"</t>
  </si>
  <si>
    <t>1440400590</t>
  </si>
  <si>
    <t>Сельское хозяйство и рыболовство</t>
  </si>
  <si>
    <t>1440421260</t>
  </si>
  <si>
    <t>Мероприятия по обустройству и содержанию площадок для выгула и дрессировки собак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</si>
  <si>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</si>
  <si>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</si>
  <si>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</si>
  <si>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</si>
  <si>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</si>
  <si>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</si>
  <si>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</si>
  <si>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</si>
  <si>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</si>
  <si>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Другие вопросы в области охраны окружающей среды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</si>
  <si>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</si>
  <si>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</si>
  <si>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1500000000</t>
  </si>
  <si>
    <t>Муниципальная программа "Обеспечение жильем жителей города Перми"</t>
  </si>
  <si>
    <t>1510000000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</si>
  <si>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</si>
  <si>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</si>
  <si>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</si>
  <si>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</si>
  <si>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</si>
  <si>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</si>
  <si>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</si>
  <si>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</si>
  <si>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</si>
  <si>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</si>
  <si>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</si>
  <si>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1530000000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</si>
  <si>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</si>
  <si>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</si>
  <si>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</si>
  <si>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</si>
  <si>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15301214С0</t>
  </si>
  <si>
    <t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 за счет средств федерального бюджета)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</si>
  <si>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</si>
  <si>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</si>
  <si>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</si>
  <si>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</si>
  <si>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</si>
  <si>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</si>
  <si>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</si>
  <si>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</si>
  <si>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</si>
  <si>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</si>
  <si>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1540000000</t>
  </si>
  <si>
    <t>1540100000</t>
  </si>
  <si>
    <t>Комплекс процессных мероприятий "Осуществление мероприятий в сфере жилищных отношений"</t>
  </si>
  <si>
    <t>1540121500</t>
  </si>
  <si>
    <t>Обеспечение нормативного содержания муниципального жилищного фонда</t>
  </si>
  <si>
    <t>1540122110</t>
  </si>
  <si>
    <t>Мероприятия в сфере жилищных отношений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</si>
  <si>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</si>
  <si>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</si>
  <si>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</si>
  <si>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</si>
  <si>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</si>
  <si>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</si>
  <si>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</si>
  <si>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</si>
  <si>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</si>
  <si>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</si>
  <si>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</si>
  <si>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</si>
  <si>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9100000000</t>
  </si>
  <si>
    <t>Непрограммные расходы бюджета города Перми по реализации иных мероприятий</t>
  </si>
  <si>
    <t>9110000000</t>
  </si>
  <si>
    <t>Содержание централизованных бухгалтерий</t>
  </si>
  <si>
    <t>9110000590</t>
  </si>
  <si>
    <t>9120000000</t>
  </si>
  <si>
    <t>Повышение уровня благоустройства территории города Перми</t>
  </si>
  <si>
    <t>9120000590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</si>
  <si>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</si>
  <si>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</si>
  <si>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</si>
  <si>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</si>
  <si>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</si>
  <si>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</si>
  <si>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</si>
  <si>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</si>
  <si>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</si>
  <si>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</si>
  <si>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</si>
  <si>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</si>
  <si>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</si>
  <si>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</si>
  <si>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</si>
  <si>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9190000000</t>
  </si>
  <si>
    <t>Иные непрограммные мероприятия</t>
  </si>
  <si>
    <t>9190020600</t>
  </si>
  <si>
    <t>Мероприятия по проведению выборов в Пермскую городскую Думу</t>
  </si>
  <si>
    <t>Обеспечение проведения выборов и референдумов</t>
  </si>
  <si>
    <t>9190021200</t>
  </si>
  <si>
    <t>Исполнение обязанностей по уплате платежей в федеральный бюджет</t>
  </si>
  <si>
    <t>9190021440</t>
  </si>
  <si>
    <t>Организация обучения муниципальных служащих и иных работников администрации города Перми</t>
  </si>
  <si>
    <t>9190021460</t>
  </si>
  <si>
    <t>Мероприятия в сфере применения информационных технологий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</si>
  <si>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</si>
  <si>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</si>
  <si>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</si>
  <si>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</si>
  <si>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</si>
  <si>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</si>
  <si>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</si>
  <si>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</si>
  <si>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</si>
  <si>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</si>
  <si>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</si>
  <si>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</si>
  <si>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</si>
  <si>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</si>
  <si>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</si>
  <si>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</si>
  <si>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9190023640</t>
  </si>
  <si>
    <t>Исполнение обязательств по обслуживанию муниципального долга</t>
  </si>
  <si>
    <t>700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</si>
  <si>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</si>
  <si>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</si>
  <si>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</si>
  <si>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</si>
  <si>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</si>
  <si>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</si>
  <si>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</si>
  <si>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</si>
  <si>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</si>
  <si>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</si>
  <si>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9190023980</t>
  </si>
  <si>
    <t>Возврат средств в бюджет Пермского края на обеспечение устойчивого сокращения непригодного для проживания жилищного фонда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</si>
  <si>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</si>
  <si>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</si>
  <si>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919002П040</t>
  </si>
  <si>
    <t>Составление протоколов об административных правонарушениях</t>
  </si>
  <si>
    <t>919002П060</t>
  </si>
  <si>
    <t>Осуществление полномочий по созданию и организации деятельности административных комиссий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</si>
  <si>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</si>
  <si>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</si>
  <si>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</si>
  <si>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</si>
  <si>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</si>
  <si>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9190059300</t>
  </si>
  <si>
    <t>Государственная регистрация актов гражданского состояния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</si>
  <si>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</si>
  <si>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</si>
  <si>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</si>
  <si>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</si>
  <si>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</si>
  <si>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</si>
  <si>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</si>
  <si>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</si>
  <si>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</si>
  <si>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</si>
  <si>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Пенсионное обеспечение</t>
  </si>
  <si>
    <t>919009Д800</t>
  </si>
  <si>
    <t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</si>
  <si>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</si>
  <si>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</si>
  <si>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</si>
  <si>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</si>
  <si>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</si>
  <si>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</si>
  <si>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9290000000</t>
  </si>
  <si>
    <t>Аппарат органа городского самоуправления</t>
  </si>
  <si>
    <t>9290000110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</si>
  <si>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</si>
  <si>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</si>
  <si>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</si>
  <si>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</si>
  <si>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</si>
  <si>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</si>
  <si>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9390000000</t>
  </si>
  <si>
    <t>9390000110</t>
  </si>
  <si>
    <t>9500000000</t>
  </si>
  <si>
    <t>Непрограммные расходы по обеспечению деятельности администрации города Перми</t>
  </si>
  <si>
    <t>9510000000</t>
  </si>
  <si>
    <t>Глава города Перми</t>
  </si>
  <si>
    <t>9510000110</t>
  </si>
  <si>
    <t>Функционирование высшего должностного лица субъекта Российской Федерации и муниципального образования</t>
  </si>
  <si>
    <t>9570000000</t>
  </si>
  <si>
    <t>Территориальные органы администрации города Перми</t>
  </si>
  <si>
    <t>9570000110</t>
  </si>
  <si>
    <t>45,47,49,51,53,55,57</t>
  </si>
  <si>
    <t>9580000000</t>
  </si>
  <si>
    <t>Функциональные органы администрации города Перми</t>
  </si>
  <si>
    <t>9580000110</t>
  </si>
  <si>
    <t>9590000000</t>
  </si>
  <si>
    <t>9590000110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</si>
  <si>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</si>
  <si>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</si>
  <si>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</si>
  <si>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</si>
  <si>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</si>
  <si>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</si>
  <si>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9620000000</t>
  </si>
  <si>
    <t>Резервный фонд</t>
  </si>
  <si>
    <t>9620093000</t>
  </si>
  <si>
    <t>Резервный фонд администрации города Перми</t>
  </si>
  <si>
    <t>Резервные фонды</t>
  </si>
  <si>
    <t>93б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</si>
  <si>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</si>
  <si>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</si>
  <si>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</si>
  <si>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</si>
  <si>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</si>
  <si>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0000000000</t>
  </si>
  <si>
    <t>000</t>
  </si>
  <si>
    <t>00</t>
  </si>
  <si>
    <t>Условно утвержденные расходы</t>
  </si>
  <si>
    <t>95б</t>
  </si>
  <si>
    <t>Общий итог</t>
  </si>
  <si>
    <t>2025 год проект</t>
  </si>
  <si>
    <t>решение</t>
  </si>
  <si>
    <t>2026 год проект</t>
  </si>
  <si>
    <t>2027 год проект</t>
  </si>
  <si>
    <t>0540223370</t>
  </si>
  <si>
    <t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</si>
  <si>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Содержание и ремонт сетей наружного освещения</t>
  </si>
  <si>
    <t>от 26.08.2025 № 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</si>
</sst>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8" x14ac:knownFonts="1">
    <font>
      <sz val="11"/>
      <color theme="1"/>
      <name val="Calibri"/>
      <scheme val="minor"/>
    </font>
    <font>
      <sz val="12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2" fillId="0" borderId="0" xfId="0" applyFont="1"/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3" fillId="0" borderId="0" xfId="0" applyFont="1"/>
    <xf numFmtId="164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/>
    <xf numFmtId="164" fontId="4" fillId="0" borderId="2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0" xfId="0" applyFont="1" applyFill="1"/>
    <xf numFmtId="164" fontId="5" fillId="3" borderId="2" xfId="0" applyNumberFormat="1" applyFont="1" applyFill="1" applyBorder="1" applyAlignment="1">
      <alignment horizontal="center" vertical="center"/>
    </xf>
    <xf numFmtId="0" fontId="7" fillId="0" borderId="0" xfId="0" applyFont="1"/>
    <xf numFmtId="0" fontId="1" fillId="0" borderId="0" xfId="0" applyFont="1" applyFill="1"/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right"/>
    </xf>
    <xf numFmtId="164" fontId="7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top" wrapText="1"/>
    </xf>
    <xf numFmtId="0" fontId="4" fillId="0" borderId="0" xfId="0" applyFont="1" applyFill="1"/>
    <xf numFmtId="0" fontId="5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Fill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P1690"/>
  <sheetViews>
    <sheetView tabSelected="1" zoomScale="90" zoomScaleNormal="90" workbookViewId="0">
      <selection activeCell="E7" sqref="E7"/>
    </sheetView>
  </sheetViews>
  <sheetFormatPr defaultColWidth="9.109375" defaultRowHeight="15.6" x14ac:dyDescent="0.3"/>
  <cols>
    <col min="1" max="1" width="14.88671875" style="43" customWidth="1"/>
    <col min="2" max="2" width="11.109375" style="43" customWidth="1"/>
    <col min="3" max="4" width="7.6640625" style="43" customWidth="1"/>
    <col min="5" max="5" width="49" style="43" customWidth="1"/>
    <col min="6" max="52" width="18.6640625" style="1" hidden="1" customWidth="1"/>
    <col min="53" max="53" width="12.109375" style="1" hidden="1" customWidth="1"/>
    <col min="54" max="54" width="17.44140625" style="43" customWidth="1"/>
    <col min="55" max="55" width="18.6640625" style="1" hidden="1" customWidth="1"/>
    <col min="56" max="56" width="12" style="1" hidden="1" customWidth="1"/>
    <col min="57" max="57" width="16.5546875" style="43" customWidth="1"/>
    <col min="58" max="58" width="18.6640625" style="1" hidden="1" customWidth="1"/>
    <col min="59" max="59" width="12.77734375" style="1" hidden="1" customWidth="1"/>
    <col min="60" max="60" width="16.5546875" style="43" customWidth="1"/>
    <col min="61" max="62" width="9.109375" style="1" hidden="1" customWidth="1"/>
    <col min="63" max="63" width="21.109375" style="1" hidden="1" customWidth="1"/>
    <col min="64" max="68" width="9.109375" style="1" hidden="1" customWidth="1"/>
    <col min="69" max="16384" width="9.109375" style="43"/>
  </cols>
  <sheetData>
    <row r="1" spans="1:68" x14ac:dyDescent="0.3">
      <c r="D1" s="44"/>
      <c r="E1" s="44"/>
      <c r="G1" s="77"/>
      <c r="H1" s="77"/>
      <c r="I1" s="2"/>
      <c r="J1" s="2"/>
      <c r="K1" s="2"/>
      <c r="L1" s="2"/>
      <c r="M1" s="77" t="s">
        <v>0</v>
      </c>
      <c r="N1" s="7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C1" s="77" t="s">
        <v>0</v>
      </c>
      <c r="BD1" s="78"/>
      <c r="BE1" s="79"/>
      <c r="BF1" s="77"/>
      <c r="BG1" s="77"/>
      <c r="BH1" s="80"/>
    </row>
    <row r="2" spans="1:68" x14ac:dyDescent="0.3">
      <c r="D2" s="44"/>
      <c r="E2" s="44"/>
      <c r="G2" s="77"/>
      <c r="H2" s="77"/>
      <c r="I2" s="2"/>
      <c r="J2" s="2"/>
      <c r="K2" s="2"/>
      <c r="L2" s="2"/>
      <c r="M2" s="77" t="s">
        <v>1</v>
      </c>
      <c r="N2" s="7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C2" s="77" t="s">
        <v>1</v>
      </c>
      <c r="BD2" s="78"/>
      <c r="BE2" s="79"/>
      <c r="BF2" s="77"/>
      <c r="BG2" s="77"/>
      <c r="BH2" s="80"/>
    </row>
    <row r="3" spans="1:68" x14ac:dyDescent="0.3">
      <c r="D3" s="44"/>
      <c r="E3" s="44"/>
      <c r="G3" s="77"/>
      <c r="H3" s="77"/>
      <c r="I3" s="2"/>
      <c r="J3" s="2"/>
      <c r="K3" s="2"/>
      <c r="L3" s="2"/>
      <c r="M3" s="77" t="s">
        <v>2</v>
      </c>
      <c r="N3" s="7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C3" s="77" t="s">
        <v>2</v>
      </c>
      <c r="BD3" s="78"/>
      <c r="BE3" s="79"/>
      <c r="BF3" s="77"/>
      <c r="BG3" s="77"/>
      <c r="BH3" s="80"/>
    </row>
    <row r="4" spans="1:68" x14ac:dyDescent="0.3">
      <c r="D4" s="44"/>
      <c r="E4" s="4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C4" s="34"/>
      <c r="BD4" s="3"/>
      <c r="BE4" s="77" t="s">
        <v>1097</v>
      </c>
      <c r="BF4" s="93"/>
      <c r="BG4" s="93"/>
      <c r="BH4" s="77"/>
    </row>
    <row r="5" spans="1:68" x14ac:dyDescent="0.3">
      <c r="D5" s="44"/>
      <c r="E5" s="4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C5" s="2"/>
      <c r="BF5" s="2"/>
    </row>
    <row r="6" spans="1:68" x14ac:dyDescent="0.3">
      <c r="D6" s="44"/>
      <c r="E6" s="4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C6" s="77" t="s">
        <v>0</v>
      </c>
      <c r="BD6" s="78"/>
      <c r="BE6" s="79"/>
      <c r="BF6" s="77"/>
      <c r="BG6" s="77"/>
      <c r="BH6" s="80"/>
    </row>
    <row r="7" spans="1:68" x14ac:dyDescent="0.3">
      <c r="D7" s="44"/>
      <c r="E7" s="4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C7" s="77" t="s">
        <v>1</v>
      </c>
      <c r="BD7" s="78"/>
      <c r="BE7" s="79"/>
      <c r="BF7" s="77"/>
      <c r="BG7" s="77"/>
      <c r="BH7" s="80"/>
    </row>
    <row r="8" spans="1:68" x14ac:dyDescent="0.3">
      <c r="D8" s="44"/>
      <c r="E8" s="4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C8" s="77" t="s">
        <v>2</v>
      </c>
      <c r="BD8" s="78"/>
      <c r="BE8" s="79"/>
      <c r="BF8" s="77"/>
      <c r="BG8" s="77"/>
      <c r="BH8" s="80"/>
    </row>
    <row r="9" spans="1:68" x14ac:dyDescent="0.3">
      <c r="A9" s="45"/>
      <c r="B9" s="46"/>
      <c r="C9" s="45"/>
      <c r="D9" s="80"/>
      <c r="E9" s="80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C9" s="77" t="s">
        <v>3</v>
      </c>
      <c r="BD9" s="78"/>
      <c r="BE9" s="79"/>
      <c r="BF9" s="77"/>
      <c r="BG9" s="77"/>
      <c r="BH9" s="80"/>
    </row>
    <row r="10" spans="1:68" x14ac:dyDescent="0.3">
      <c r="A10" s="45"/>
      <c r="B10" s="46"/>
      <c r="C10" s="45"/>
      <c r="D10" s="47"/>
      <c r="E10" s="47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C10" s="3"/>
      <c r="BD10" s="3"/>
      <c r="BE10" s="46"/>
      <c r="BF10" s="3"/>
      <c r="BG10" s="3"/>
      <c r="BH10" s="46"/>
    </row>
    <row r="11" spans="1:68" ht="58.5" customHeight="1" x14ac:dyDescent="0.3">
      <c r="A11" s="91" t="s">
        <v>4</v>
      </c>
      <c r="B11" s="91"/>
      <c r="C11" s="91"/>
      <c r="D11" s="91"/>
      <c r="E11" s="91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1"/>
      <c r="BC11" s="92"/>
      <c r="BD11" s="92"/>
      <c r="BE11" s="91"/>
      <c r="BF11" s="92"/>
      <c r="BG11" s="92"/>
      <c r="BH11" s="91"/>
    </row>
    <row r="12" spans="1:68" x14ac:dyDescent="0.3">
      <c r="A12" s="48"/>
      <c r="B12" s="48"/>
      <c r="C12" s="48"/>
      <c r="D12" s="48"/>
      <c r="E12" s="48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48"/>
      <c r="BC12" s="35"/>
      <c r="BD12" s="35"/>
      <c r="BE12" s="48"/>
      <c r="BF12" s="35"/>
      <c r="BG12" s="35"/>
      <c r="BH12" s="48"/>
    </row>
    <row r="13" spans="1:68" x14ac:dyDescent="0.3">
      <c r="A13" s="49"/>
      <c r="B13" s="50"/>
      <c r="C13" s="49"/>
      <c r="D13" s="49"/>
      <c r="E13" s="51"/>
      <c r="F13" s="4"/>
      <c r="G13" s="4"/>
      <c r="H13" s="4"/>
      <c r="I13" s="4"/>
      <c r="J13" s="4"/>
      <c r="K13" s="4"/>
      <c r="L13" s="4"/>
      <c r="M13" s="4"/>
      <c r="N13" s="5"/>
      <c r="O13" s="5"/>
      <c r="P13" s="5"/>
      <c r="Q13" s="5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5" t="s">
        <v>5</v>
      </c>
      <c r="BB13" s="62"/>
      <c r="BC13" s="6"/>
      <c r="BD13" s="5" t="s">
        <v>5</v>
      </c>
      <c r="BE13" s="62"/>
      <c r="BF13" s="5" t="s">
        <v>5</v>
      </c>
      <c r="BG13" s="89" t="s">
        <v>5</v>
      </c>
      <c r="BH13" s="90"/>
      <c r="BI13" s="5" t="s">
        <v>5</v>
      </c>
      <c r="BJ13" s="5"/>
      <c r="BK13" s="5"/>
    </row>
    <row r="14" spans="1:68" ht="24.75" customHeight="1" x14ac:dyDescent="0.3">
      <c r="A14" s="83" t="s">
        <v>6</v>
      </c>
      <c r="B14" s="84" t="s">
        <v>7</v>
      </c>
      <c r="C14" s="83" t="s">
        <v>8</v>
      </c>
      <c r="D14" s="83" t="s">
        <v>9</v>
      </c>
      <c r="E14" s="84" t="s">
        <v>10</v>
      </c>
      <c r="F14" s="81" t="s">
        <v>11</v>
      </c>
      <c r="G14" s="81" t="s">
        <v>12</v>
      </c>
      <c r="H14" s="81" t="s">
        <v>13</v>
      </c>
      <c r="I14" s="82" t="s">
        <v>14</v>
      </c>
      <c r="J14" s="82"/>
      <c r="K14" s="82"/>
      <c r="L14" s="81" t="s">
        <v>11</v>
      </c>
      <c r="M14" s="81" t="s">
        <v>12</v>
      </c>
      <c r="N14" s="81" t="s">
        <v>13</v>
      </c>
      <c r="O14" s="82" t="s">
        <v>15</v>
      </c>
      <c r="P14" s="82"/>
      <c r="Q14" s="82"/>
      <c r="R14" s="81" t="s">
        <v>11</v>
      </c>
      <c r="S14" s="81" t="s">
        <v>12</v>
      </c>
      <c r="T14" s="81" t="s">
        <v>13</v>
      </c>
      <c r="U14" s="82" t="s">
        <v>16</v>
      </c>
      <c r="V14" s="82"/>
      <c r="W14" s="82"/>
      <c r="X14" s="81" t="s">
        <v>11</v>
      </c>
      <c r="Y14" s="81" t="s">
        <v>12</v>
      </c>
      <c r="Z14" s="81" t="s">
        <v>13</v>
      </c>
      <c r="AA14" s="82" t="s">
        <v>17</v>
      </c>
      <c r="AB14" s="82"/>
      <c r="AC14" s="82"/>
      <c r="AD14" s="81" t="s">
        <v>11</v>
      </c>
      <c r="AE14" s="81" t="s">
        <v>12</v>
      </c>
      <c r="AF14" s="81" t="s">
        <v>13</v>
      </c>
      <c r="AG14" s="9" t="s">
        <v>11</v>
      </c>
      <c r="AH14" s="85" t="s">
        <v>18</v>
      </c>
      <c r="AI14" s="85" t="s">
        <v>19</v>
      </c>
      <c r="AJ14" s="85" t="s">
        <v>20</v>
      </c>
      <c r="AK14" s="82" t="s">
        <v>21</v>
      </c>
      <c r="AL14" s="82"/>
      <c r="AM14" s="82"/>
      <c r="AN14" s="81" t="s">
        <v>11</v>
      </c>
      <c r="AO14" s="81" t="s">
        <v>12</v>
      </c>
      <c r="AP14" s="81" t="s">
        <v>13</v>
      </c>
      <c r="AQ14" s="81" t="s">
        <v>22</v>
      </c>
      <c r="AR14" s="81"/>
      <c r="AS14" s="81"/>
      <c r="AT14" s="81" t="s">
        <v>11</v>
      </c>
      <c r="AU14" s="81" t="s">
        <v>12</v>
      </c>
      <c r="AV14" s="81" t="s">
        <v>13</v>
      </c>
      <c r="AW14" s="81" t="s">
        <v>23</v>
      </c>
      <c r="AX14" s="81"/>
      <c r="AY14" s="81"/>
      <c r="AZ14" s="81" t="s">
        <v>1090</v>
      </c>
      <c r="BA14" s="81" t="s">
        <v>1091</v>
      </c>
      <c r="BB14" s="87" t="s">
        <v>11</v>
      </c>
      <c r="BC14" s="81" t="s">
        <v>1092</v>
      </c>
      <c r="BD14" s="81" t="s">
        <v>1091</v>
      </c>
      <c r="BE14" s="87" t="s">
        <v>12</v>
      </c>
      <c r="BF14" s="81" t="s">
        <v>1093</v>
      </c>
      <c r="BG14" s="81" t="s">
        <v>1091</v>
      </c>
      <c r="BH14" s="87" t="s">
        <v>13</v>
      </c>
      <c r="BI14" s="81" t="s">
        <v>24</v>
      </c>
      <c r="BJ14" s="3"/>
      <c r="BK14" s="3"/>
    </row>
    <row r="15" spans="1:68" x14ac:dyDescent="0.3">
      <c r="A15" s="83"/>
      <c r="B15" s="84"/>
      <c r="C15" s="83"/>
      <c r="D15" s="83"/>
      <c r="E15" s="84"/>
      <c r="F15" s="81"/>
      <c r="G15" s="81"/>
      <c r="H15" s="81"/>
      <c r="I15" s="9" t="s">
        <v>11</v>
      </c>
      <c r="J15" s="9" t="s">
        <v>12</v>
      </c>
      <c r="K15" s="9" t="s">
        <v>13</v>
      </c>
      <c r="L15" s="81"/>
      <c r="M15" s="81"/>
      <c r="N15" s="81"/>
      <c r="O15" s="9" t="s">
        <v>11</v>
      </c>
      <c r="P15" s="9" t="s">
        <v>12</v>
      </c>
      <c r="Q15" s="9" t="s">
        <v>13</v>
      </c>
      <c r="R15" s="81"/>
      <c r="S15" s="81"/>
      <c r="T15" s="81"/>
      <c r="U15" s="9" t="s">
        <v>11</v>
      </c>
      <c r="V15" s="9" t="s">
        <v>12</v>
      </c>
      <c r="W15" s="9" t="s">
        <v>13</v>
      </c>
      <c r="X15" s="81"/>
      <c r="Y15" s="81"/>
      <c r="Z15" s="81"/>
      <c r="AA15" s="9" t="s">
        <v>11</v>
      </c>
      <c r="AB15" s="9" t="s">
        <v>12</v>
      </c>
      <c r="AC15" s="9" t="s">
        <v>13</v>
      </c>
      <c r="AD15" s="81"/>
      <c r="AE15" s="81"/>
      <c r="AF15" s="81"/>
      <c r="AG15" s="9" t="s">
        <v>25</v>
      </c>
      <c r="AH15" s="85"/>
      <c r="AI15" s="85"/>
      <c r="AJ15" s="85"/>
      <c r="AK15" s="9" t="s">
        <v>11</v>
      </c>
      <c r="AL15" s="9" t="s">
        <v>12</v>
      </c>
      <c r="AM15" s="9" t="s">
        <v>13</v>
      </c>
      <c r="AN15" s="81"/>
      <c r="AO15" s="81"/>
      <c r="AP15" s="81"/>
      <c r="AQ15" s="9" t="s">
        <v>11</v>
      </c>
      <c r="AR15" s="9" t="s">
        <v>12</v>
      </c>
      <c r="AS15" s="9" t="s">
        <v>13</v>
      </c>
      <c r="AT15" s="81"/>
      <c r="AU15" s="81"/>
      <c r="AV15" s="81"/>
      <c r="AW15" s="9" t="s">
        <v>11</v>
      </c>
      <c r="AX15" s="9" t="s">
        <v>12</v>
      </c>
      <c r="AY15" s="9" t="s">
        <v>13</v>
      </c>
      <c r="AZ15" s="81"/>
      <c r="BA15" s="81"/>
      <c r="BB15" s="88"/>
      <c r="BC15" s="81"/>
      <c r="BD15" s="81"/>
      <c r="BE15" s="88"/>
      <c r="BF15" s="81"/>
      <c r="BG15" s="81"/>
      <c r="BH15" s="88"/>
      <c r="BI15" s="81"/>
      <c r="BJ15" s="3">
        <v>0</v>
      </c>
      <c r="BK15" s="3" t="s">
        <v>26</v>
      </c>
    </row>
    <row r="16" spans="1:68" s="66" customFormat="1" ht="31.2" x14ac:dyDescent="0.3">
      <c r="A16" s="52" t="s">
        <v>27</v>
      </c>
      <c r="B16" s="53"/>
      <c r="C16" s="52"/>
      <c r="D16" s="52"/>
      <c r="E16" s="54" t="s">
        <v>28</v>
      </c>
      <c r="F16" s="14">
        <f t="shared" ref="F16:K16" si="0">F17+F44</f>
        <v>292040.5</v>
      </c>
      <c r="G16" s="14">
        <f t="shared" si="0"/>
        <v>250517.80000000005</v>
      </c>
      <c r="H16" s="14">
        <f t="shared" si="0"/>
        <v>213726.30000000002</v>
      </c>
      <c r="I16" s="14">
        <f t="shared" si="0"/>
        <v>11719.6</v>
      </c>
      <c r="J16" s="14">
        <f t="shared" si="0"/>
        <v>5000</v>
      </c>
      <c r="K16" s="14">
        <f t="shared" si="0"/>
        <v>5000</v>
      </c>
      <c r="L16" s="14">
        <f t="shared" ref="L16:L79" si="1">F16+I16</f>
        <v>303760.09999999998</v>
      </c>
      <c r="M16" s="14">
        <f t="shared" ref="M16:M79" si="2">G16+J16</f>
        <v>255517.80000000005</v>
      </c>
      <c r="N16" s="14">
        <f t="shared" ref="N16:N79" si="3">H16+K16</f>
        <v>218726.30000000002</v>
      </c>
      <c r="O16" s="14">
        <f>O17+O44</f>
        <v>67624.583729999998</v>
      </c>
      <c r="P16" s="14">
        <f>P17+P44</f>
        <v>990</v>
      </c>
      <c r="Q16" s="14">
        <f>Q17+Q44</f>
        <v>990</v>
      </c>
      <c r="R16" s="14">
        <f t="shared" ref="R16:R79" si="4">L16+O16</f>
        <v>371384.68372999999</v>
      </c>
      <c r="S16" s="14">
        <f t="shared" ref="S16:S79" si="5">M16+P16</f>
        <v>256507.80000000005</v>
      </c>
      <c r="T16" s="14">
        <f t="shared" ref="T16:T79" si="6">N16+Q16</f>
        <v>219716.30000000002</v>
      </c>
      <c r="U16" s="14">
        <f>U17+U44</f>
        <v>0</v>
      </c>
      <c r="V16" s="14">
        <f>V17+V44</f>
        <v>0</v>
      </c>
      <c r="W16" s="14">
        <f>W17+W44</f>
        <v>0</v>
      </c>
      <c r="X16" s="14">
        <f t="shared" ref="X16:X79" si="7">R16+U16</f>
        <v>371384.68372999999</v>
      </c>
      <c r="Y16" s="14">
        <f t="shared" ref="Y16:Y79" si="8">S16+V16</f>
        <v>256507.80000000005</v>
      </c>
      <c r="Z16" s="14">
        <f t="shared" ref="Z16:Z79" si="9">T16+W16</f>
        <v>219716.30000000002</v>
      </c>
      <c r="AA16" s="14">
        <f>AA17+AA44</f>
        <v>-18341.219000000001</v>
      </c>
      <c r="AB16" s="14">
        <f>AB17+AB44</f>
        <v>20760.788</v>
      </c>
      <c r="AC16" s="14">
        <f>AC17+AC44</f>
        <v>476.23800000000028</v>
      </c>
      <c r="AD16" s="14">
        <f t="shared" ref="AD16:AD79" si="10">X16+AA16</f>
        <v>353043.46473000001</v>
      </c>
      <c r="AE16" s="14">
        <f t="shared" ref="AE16:AE79" si="11">Y16+AB16</f>
        <v>277268.58800000005</v>
      </c>
      <c r="AF16" s="14">
        <f t="shared" ref="AF16:AF79" si="12">Z16+AC16</f>
        <v>220192.53800000003</v>
      </c>
      <c r="AG16" s="14">
        <f>AG17+AG44</f>
        <v>0</v>
      </c>
      <c r="AH16" s="14">
        <f t="shared" ref="AH16:AH79" si="13">AD16+AG16</f>
        <v>353043.46473000001</v>
      </c>
      <c r="AI16" s="14">
        <f t="shared" ref="AI16:AI79" si="14">AE16</f>
        <v>277268.58800000005</v>
      </c>
      <c r="AJ16" s="14">
        <f t="shared" ref="AJ16:AJ79" si="15">AF16</f>
        <v>220192.53800000003</v>
      </c>
      <c r="AK16" s="14">
        <f>AK17+AK44</f>
        <v>4266.76</v>
      </c>
      <c r="AL16" s="14">
        <f>AL17+AL44</f>
        <v>3034.4549999999999</v>
      </c>
      <c r="AM16" s="14">
        <f>AM17+AM44</f>
        <v>3228.4169999999999</v>
      </c>
      <c r="AN16" s="14">
        <f t="shared" ref="AN16:AN79" si="16">AH16+AK16</f>
        <v>357310.22473000002</v>
      </c>
      <c r="AO16" s="14">
        <f t="shared" ref="AO16:AO79" si="17">AI16+AL16</f>
        <v>280303.04300000006</v>
      </c>
      <c r="AP16" s="14">
        <f t="shared" ref="AP16:AP79" si="18">AJ16+AM16</f>
        <v>223420.95500000002</v>
      </c>
      <c r="AQ16" s="14">
        <f>AQ17+AQ44</f>
        <v>0</v>
      </c>
      <c r="AR16" s="14">
        <f>AR17+AR44</f>
        <v>0</v>
      </c>
      <c r="AS16" s="14">
        <f>AS17+AS44</f>
        <v>0</v>
      </c>
      <c r="AT16" s="14">
        <f t="shared" ref="AT16:AT79" si="19">AN16+AQ16</f>
        <v>357310.22473000002</v>
      </c>
      <c r="AU16" s="14">
        <f t="shared" ref="AU16:AU79" si="20">AO16+AR16</f>
        <v>280303.04300000006</v>
      </c>
      <c r="AV16" s="14">
        <f t="shared" ref="AV16:AV79" si="21">AP16+AS16</f>
        <v>223420.95500000002</v>
      </c>
      <c r="AW16" s="14">
        <f>AW17+AW44</f>
        <v>-10945.053</v>
      </c>
      <c r="AX16" s="14">
        <f>AX17+AX44</f>
        <v>10945.053</v>
      </c>
      <c r="AY16" s="14">
        <f>AY17+AY44</f>
        <v>0</v>
      </c>
      <c r="AZ16" s="14">
        <f t="shared" ref="AZ16:AZ79" si="22">AT16+AW16</f>
        <v>346365.17173</v>
      </c>
      <c r="BA16" s="14">
        <f>BA17+BA44</f>
        <v>0</v>
      </c>
      <c r="BB16" s="63">
        <f>AZ16+BA16</f>
        <v>346365.17173</v>
      </c>
      <c r="BC16" s="14">
        <f t="shared" ref="BC16:BC79" si="23">AU16+AX16</f>
        <v>291248.09600000008</v>
      </c>
      <c r="BD16" s="14">
        <f>BD17+BD44</f>
        <v>0</v>
      </c>
      <c r="BE16" s="63">
        <f>BC16+BD16</f>
        <v>291248.09600000008</v>
      </c>
      <c r="BF16" s="14">
        <f t="shared" ref="BF16:BF79" si="24">AV16+AY16</f>
        <v>223420.95500000002</v>
      </c>
      <c r="BG16" s="14">
        <f>BG17+BG44</f>
        <v>0</v>
      </c>
      <c r="BH16" s="63">
        <f>BF16+BG16</f>
        <v>223420.95500000002</v>
      </c>
      <c r="BI16" s="14">
        <f>BI17+BI44</f>
        <v>0</v>
      </c>
      <c r="BJ16" s="15"/>
      <c r="BK16" s="15"/>
      <c r="BL16" s="11"/>
      <c r="BM16" s="11"/>
      <c r="BN16" s="11"/>
      <c r="BO16" s="11"/>
      <c r="BP16" s="11"/>
    </row>
    <row r="17" spans="1:68" s="67" customFormat="1" x14ac:dyDescent="0.3">
      <c r="A17" s="55" t="s">
        <v>29</v>
      </c>
      <c r="B17" s="56"/>
      <c r="C17" s="55"/>
      <c r="D17" s="55"/>
      <c r="E17" s="57" t="s">
        <v>30</v>
      </c>
      <c r="F17" s="17">
        <f t="shared" ref="F17:K17" si="25">F18+F34</f>
        <v>129948</v>
      </c>
      <c r="G17" s="17">
        <f t="shared" si="25"/>
        <v>97908.6</v>
      </c>
      <c r="H17" s="17">
        <f t="shared" si="25"/>
        <v>65200</v>
      </c>
      <c r="I17" s="17">
        <f t="shared" si="25"/>
        <v>5000</v>
      </c>
      <c r="J17" s="17">
        <f t="shared" si="25"/>
        <v>5000</v>
      </c>
      <c r="K17" s="17">
        <f t="shared" si="25"/>
        <v>5000</v>
      </c>
      <c r="L17" s="17">
        <f t="shared" si="1"/>
        <v>134948</v>
      </c>
      <c r="M17" s="17">
        <f t="shared" si="2"/>
        <v>102908.6</v>
      </c>
      <c r="N17" s="17">
        <f t="shared" si="3"/>
        <v>70200</v>
      </c>
      <c r="O17" s="17">
        <f>O18+O34</f>
        <v>65434.583729999998</v>
      </c>
      <c r="P17" s="17">
        <f>P18+P34</f>
        <v>0</v>
      </c>
      <c r="Q17" s="17">
        <f>Q18+Q34</f>
        <v>0</v>
      </c>
      <c r="R17" s="17">
        <f t="shared" si="4"/>
        <v>200382.58373000001</v>
      </c>
      <c r="S17" s="17">
        <f t="shared" si="5"/>
        <v>102908.6</v>
      </c>
      <c r="T17" s="17">
        <f t="shared" si="6"/>
        <v>70200</v>
      </c>
      <c r="U17" s="17">
        <f>U18+U34</f>
        <v>0</v>
      </c>
      <c r="V17" s="17">
        <f>V18+V34</f>
        <v>0</v>
      </c>
      <c r="W17" s="17">
        <f>W18+W34</f>
        <v>0</v>
      </c>
      <c r="X17" s="17">
        <f t="shared" si="7"/>
        <v>200382.58373000001</v>
      </c>
      <c r="Y17" s="17">
        <f t="shared" si="8"/>
        <v>102908.6</v>
      </c>
      <c r="Z17" s="17">
        <f t="shared" si="9"/>
        <v>70200</v>
      </c>
      <c r="AA17" s="17">
        <f>AA18+AA34</f>
        <v>-15284.093000000001</v>
      </c>
      <c r="AB17" s="17">
        <f>AB18+AB34</f>
        <v>25284.093000000001</v>
      </c>
      <c r="AC17" s="17">
        <f>AC18+AC34</f>
        <v>5000</v>
      </c>
      <c r="AD17" s="17">
        <f t="shared" si="10"/>
        <v>185098.49073000002</v>
      </c>
      <c r="AE17" s="17">
        <f t="shared" si="11"/>
        <v>128192.693</v>
      </c>
      <c r="AF17" s="17">
        <f t="shared" si="12"/>
        <v>75200</v>
      </c>
      <c r="AG17" s="17">
        <f>AG18+AG34</f>
        <v>0</v>
      </c>
      <c r="AH17" s="17">
        <f t="shared" si="13"/>
        <v>185098.49073000002</v>
      </c>
      <c r="AI17" s="17">
        <f t="shared" si="14"/>
        <v>128192.693</v>
      </c>
      <c r="AJ17" s="17">
        <f t="shared" si="15"/>
        <v>75200</v>
      </c>
      <c r="AK17" s="17">
        <f>AK18+AK34</f>
        <v>-977.79200000000003</v>
      </c>
      <c r="AL17" s="17">
        <f>AL18+AL34</f>
        <v>0</v>
      </c>
      <c r="AM17" s="17">
        <f>AM18+AM34</f>
        <v>0</v>
      </c>
      <c r="AN17" s="17">
        <f t="shared" si="16"/>
        <v>184120.69873000003</v>
      </c>
      <c r="AO17" s="17">
        <f t="shared" si="17"/>
        <v>128192.693</v>
      </c>
      <c r="AP17" s="17">
        <f t="shared" si="18"/>
        <v>75200</v>
      </c>
      <c r="AQ17" s="17">
        <f>AQ18+AQ34</f>
        <v>0</v>
      </c>
      <c r="AR17" s="17">
        <f>AR18+AR34</f>
        <v>0</v>
      </c>
      <c r="AS17" s="17">
        <f>AS18+AS34</f>
        <v>0</v>
      </c>
      <c r="AT17" s="17">
        <f t="shared" si="19"/>
        <v>184120.69873000003</v>
      </c>
      <c r="AU17" s="17">
        <f t="shared" si="20"/>
        <v>128192.693</v>
      </c>
      <c r="AV17" s="17">
        <f t="shared" si="21"/>
        <v>75200</v>
      </c>
      <c r="AW17" s="17">
        <f>AW18+AW34</f>
        <v>-11043.804</v>
      </c>
      <c r="AX17" s="17">
        <f>AX18+AX34</f>
        <v>10945.053</v>
      </c>
      <c r="AY17" s="17">
        <f>AY18+AY34</f>
        <v>0</v>
      </c>
      <c r="AZ17" s="17">
        <f t="shared" si="22"/>
        <v>173076.89473000003</v>
      </c>
      <c r="BA17" s="17">
        <f>BA18+BA34</f>
        <v>0</v>
      </c>
      <c r="BB17" s="64">
        <f t="shared" ref="BB17:BB80" si="26">AZ17+BA17</f>
        <v>173076.89473000003</v>
      </c>
      <c r="BC17" s="17">
        <f t="shared" si="23"/>
        <v>139137.74599999998</v>
      </c>
      <c r="BD17" s="17">
        <f>BD18+BD34</f>
        <v>0</v>
      </c>
      <c r="BE17" s="64">
        <f t="shared" ref="BE17:BE80" si="27">BC17+BD17</f>
        <v>139137.74599999998</v>
      </c>
      <c r="BF17" s="17">
        <f t="shared" si="24"/>
        <v>75200</v>
      </c>
      <c r="BG17" s="17">
        <f>BG18+BG34</f>
        <v>0</v>
      </c>
      <c r="BH17" s="64">
        <f t="shared" ref="BH17:BH80" si="28">BF17+BG17</f>
        <v>75200</v>
      </c>
      <c r="BI17" s="17">
        <f>BI18+BI34</f>
        <v>0</v>
      </c>
      <c r="BJ17" s="18"/>
      <c r="BK17" s="18"/>
      <c r="BL17" s="16"/>
      <c r="BM17" s="16"/>
      <c r="BN17" s="16"/>
      <c r="BO17" s="16"/>
      <c r="BP17" s="16"/>
    </row>
    <row r="18" spans="1:68" ht="31.2" x14ac:dyDescent="0.3">
      <c r="A18" s="58" t="s">
        <v>31</v>
      </c>
      <c r="B18" s="59"/>
      <c r="C18" s="58"/>
      <c r="D18" s="58"/>
      <c r="E18" s="60" t="s">
        <v>32</v>
      </c>
      <c r="F18" s="10">
        <f t="shared" ref="F18:K18" si="29">F19+F22+F25+F28+F31</f>
        <v>64748</v>
      </c>
      <c r="G18" s="10">
        <f t="shared" si="29"/>
        <v>32708.6</v>
      </c>
      <c r="H18" s="10">
        <f t="shared" si="29"/>
        <v>0</v>
      </c>
      <c r="I18" s="10">
        <f t="shared" si="29"/>
        <v>0</v>
      </c>
      <c r="J18" s="10">
        <f t="shared" si="29"/>
        <v>0</v>
      </c>
      <c r="K18" s="10">
        <f t="shared" si="29"/>
        <v>0</v>
      </c>
      <c r="L18" s="10">
        <f t="shared" si="1"/>
        <v>64748</v>
      </c>
      <c r="M18" s="10">
        <f t="shared" si="2"/>
        <v>32708.6</v>
      </c>
      <c r="N18" s="10">
        <f t="shared" si="3"/>
        <v>0</v>
      </c>
      <c r="O18" s="10">
        <f>O19+O22+O25+O28+O31</f>
        <v>65434.583729999998</v>
      </c>
      <c r="P18" s="10">
        <f>P19+P22+P25+P28+P31</f>
        <v>0</v>
      </c>
      <c r="Q18" s="10">
        <f>Q19+Q22+Q25+Q28+Q31</f>
        <v>0</v>
      </c>
      <c r="R18" s="10">
        <f t="shared" si="4"/>
        <v>130182.58373</v>
      </c>
      <c r="S18" s="10">
        <f t="shared" si="5"/>
        <v>32708.6</v>
      </c>
      <c r="T18" s="10">
        <f t="shared" si="6"/>
        <v>0</v>
      </c>
      <c r="U18" s="10">
        <f>U19+U22+U25+U28+U31</f>
        <v>0</v>
      </c>
      <c r="V18" s="10">
        <f>V19+V22+V25+V28+V31</f>
        <v>0</v>
      </c>
      <c r="W18" s="10">
        <f>W19+W22+W25+W28+W31</f>
        <v>0</v>
      </c>
      <c r="X18" s="10">
        <f t="shared" si="7"/>
        <v>130182.58373</v>
      </c>
      <c r="Y18" s="10">
        <f t="shared" si="8"/>
        <v>32708.6</v>
      </c>
      <c r="Z18" s="10">
        <f t="shared" si="9"/>
        <v>0</v>
      </c>
      <c r="AA18" s="10">
        <f>AA19+AA22+AA25+AA28+AA31</f>
        <v>-20284.093000000001</v>
      </c>
      <c r="AB18" s="10">
        <f>AB19+AB22+AB25+AB28+AB31</f>
        <v>20284.093000000001</v>
      </c>
      <c r="AC18" s="10">
        <f>AC19+AC22+AC25+AC28+AC31</f>
        <v>0</v>
      </c>
      <c r="AD18" s="10">
        <f t="shared" si="10"/>
        <v>109898.49072999999</v>
      </c>
      <c r="AE18" s="10">
        <f t="shared" si="11"/>
        <v>52992.692999999999</v>
      </c>
      <c r="AF18" s="10">
        <f t="shared" si="12"/>
        <v>0</v>
      </c>
      <c r="AG18" s="10">
        <f>AG19+AG22+AG25+AG28+AG31</f>
        <v>0</v>
      </c>
      <c r="AH18" s="10">
        <f t="shared" si="13"/>
        <v>109898.49072999999</v>
      </c>
      <c r="AI18" s="10">
        <f t="shared" si="14"/>
        <v>52992.692999999999</v>
      </c>
      <c r="AJ18" s="10">
        <f t="shared" si="15"/>
        <v>0</v>
      </c>
      <c r="AK18" s="10">
        <f>AK19+AK22+AK25+AK28+AK31</f>
        <v>0</v>
      </c>
      <c r="AL18" s="10">
        <f>AL19+AL22+AL25+AL28+AL31</f>
        <v>0</v>
      </c>
      <c r="AM18" s="10">
        <f>AM19+AM22+AM25+AM28+AM31</f>
        <v>0</v>
      </c>
      <c r="AN18" s="10">
        <f t="shared" si="16"/>
        <v>109898.49072999999</v>
      </c>
      <c r="AO18" s="10">
        <f t="shared" si="17"/>
        <v>52992.692999999999</v>
      </c>
      <c r="AP18" s="10">
        <f t="shared" si="18"/>
        <v>0</v>
      </c>
      <c r="AQ18" s="10">
        <f>AQ19+AQ22+AQ25+AQ28+AQ31</f>
        <v>0</v>
      </c>
      <c r="AR18" s="10">
        <f>AR19+AR22+AR25+AR28+AR31</f>
        <v>0</v>
      </c>
      <c r="AS18" s="10">
        <f>AS19+AS22+AS25+AS28+AS31</f>
        <v>0</v>
      </c>
      <c r="AT18" s="10">
        <f t="shared" si="19"/>
        <v>109898.49072999999</v>
      </c>
      <c r="AU18" s="10">
        <f t="shared" si="20"/>
        <v>52992.692999999999</v>
      </c>
      <c r="AV18" s="10">
        <f t="shared" si="21"/>
        <v>0</v>
      </c>
      <c r="AW18" s="10">
        <f>AW19+AW22+AW25+AW28+AW31</f>
        <v>-10945.053</v>
      </c>
      <c r="AX18" s="10">
        <f>AX19+AX22+AX25+AX28+AX31</f>
        <v>10945.053</v>
      </c>
      <c r="AY18" s="10">
        <f>AY19+AY22+AY25+AY28+AY31</f>
        <v>0</v>
      </c>
      <c r="AZ18" s="10">
        <f t="shared" si="22"/>
        <v>98953.437729999991</v>
      </c>
      <c r="BA18" s="10">
        <f>BA19+BA22+BA25+BA28+BA31</f>
        <v>0</v>
      </c>
      <c r="BB18" s="65">
        <f t="shared" si="26"/>
        <v>98953.437729999991</v>
      </c>
      <c r="BC18" s="10">
        <f t="shared" si="23"/>
        <v>63937.745999999999</v>
      </c>
      <c r="BD18" s="10">
        <f>BD19+BD22+BD25+BD28+BD31</f>
        <v>0</v>
      </c>
      <c r="BE18" s="65">
        <f t="shared" si="27"/>
        <v>63937.745999999999</v>
      </c>
      <c r="BF18" s="10">
        <f t="shared" si="24"/>
        <v>0</v>
      </c>
      <c r="BG18" s="10">
        <f>BG19+BG22+BG25+BG28+BG31</f>
        <v>0</v>
      </c>
      <c r="BH18" s="65">
        <f t="shared" si="28"/>
        <v>0</v>
      </c>
      <c r="BI18" s="10">
        <f>BI19+BI22+BI25+BI28+BI31</f>
        <v>0</v>
      </c>
      <c r="BJ18" s="20"/>
      <c r="BK18" s="20"/>
    </row>
    <row r="19" spans="1:68" ht="46.8" x14ac:dyDescent="0.3">
      <c r="A19" s="58" t="s">
        <v>33</v>
      </c>
      <c r="B19" s="59"/>
      <c r="C19" s="58"/>
      <c r="D19" s="58"/>
      <c r="E19" s="60" t="s">
        <v>34</v>
      </c>
      <c r="F19" s="10">
        <f t="shared" ref="F19:F32" si="30">F20</f>
        <v>5965.3</v>
      </c>
      <c r="G19" s="10">
        <f t="shared" ref="G19:G32" si="31">G20</f>
        <v>0</v>
      </c>
      <c r="H19" s="10">
        <f t="shared" ref="H19:H32" si="32">H20</f>
        <v>0</v>
      </c>
      <c r="I19" s="10">
        <f t="shared" ref="I19:I32" si="33">I20</f>
        <v>0</v>
      </c>
      <c r="J19" s="10">
        <f t="shared" ref="J19:J32" si="34">J20</f>
        <v>0</v>
      </c>
      <c r="K19" s="10">
        <f t="shared" ref="K19:K32" si="35">K20</f>
        <v>0</v>
      </c>
      <c r="L19" s="10">
        <f t="shared" si="1"/>
        <v>5965.3</v>
      </c>
      <c r="M19" s="10">
        <f t="shared" si="2"/>
        <v>0</v>
      </c>
      <c r="N19" s="10">
        <f t="shared" si="3"/>
        <v>0</v>
      </c>
      <c r="O19" s="10">
        <f t="shared" ref="O19:O32" si="36">O20</f>
        <v>6034.6826300000002</v>
      </c>
      <c r="P19" s="10">
        <f t="shared" ref="P19:P32" si="37">P20</f>
        <v>0</v>
      </c>
      <c r="Q19" s="10">
        <f t="shared" ref="Q19:Q32" si="38">Q20</f>
        <v>0</v>
      </c>
      <c r="R19" s="10">
        <f t="shared" si="4"/>
        <v>11999.98263</v>
      </c>
      <c r="S19" s="10">
        <f t="shared" si="5"/>
        <v>0</v>
      </c>
      <c r="T19" s="10">
        <f t="shared" si="6"/>
        <v>0</v>
      </c>
      <c r="U19" s="10">
        <f t="shared" ref="U19:U32" si="39">U20</f>
        <v>0</v>
      </c>
      <c r="V19" s="10">
        <f t="shared" ref="V19:V32" si="40">V20</f>
        <v>0</v>
      </c>
      <c r="W19" s="10">
        <f t="shared" ref="W19:W32" si="41">W20</f>
        <v>0</v>
      </c>
      <c r="X19" s="10">
        <f t="shared" si="7"/>
        <v>11999.98263</v>
      </c>
      <c r="Y19" s="10">
        <f t="shared" si="8"/>
        <v>0</v>
      </c>
      <c r="Z19" s="10">
        <f t="shared" si="9"/>
        <v>0</v>
      </c>
      <c r="AA19" s="10">
        <f t="shared" ref="AA19:AA32" si="42">AA20</f>
        <v>0</v>
      </c>
      <c r="AB19" s="10">
        <f t="shared" ref="AB19:AB32" si="43">AB20</f>
        <v>0</v>
      </c>
      <c r="AC19" s="10">
        <f t="shared" ref="AC19:AC32" si="44">AC20</f>
        <v>0</v>
      </c>
      <c r="AD19" s="10">
        <f t="shared" si="10"/>
        <v>11999.98263</v>
      </c>
      <c r="AE19" s="10">
        <f t="shared" si="11"/>
        <v>0</v>
      </c>
      <c r="AF19" s="10">
        <f t="shared" si="12"/>
        <v>0</v>
      </c>
      <c r="AG19" s="10">
        <f t="shared" ref="AG19:AG32" si="45">AG20</f>
        <v>0</v>
      </c>
      <c r="AH19" s="10">
        <f t="shared" si="13"/>
        <v>11999.98263</v>
      </c>
      <c r="AI19" s="10">
        <f t="shared" si="14"/>
        <v>0</v>
      </c>
      <c r="AJ19" s="10">
        <f t="shared" si="15"/>
        <v>0</v>
      </c>
      <c r="AK19" s="10">
        <f t="shared" ref="AK19:AK32" si="46">AK20</f>
        <v>0</v>
      </c>
      <c r="AL19" s="10">
        <f t="shared" ref="AL19:AL32" si="47">AL20</f>
        <v>0</v>
      </c>
      <c r="AM19" s="10">
        <f t="shared" ref="AM19:AM32" si="48">AM20</f>
        <v>0</v>
      </c>
      <c r="AN19" s="10">
        <f t="shared" si="16"/>
        <v>11999.98263</v>
      </c>
      <c r="AO19" s="10">
        <f t="shared" si="17"/>
        <v>0</v>
      </c>
      <c r="AP19" s="10">
        <f t="shared" si="18"/>
        <v>0</v>
      </c>
      <c r="AQ19" s="10">
        <f t="shared" ref="AQ19:AQ32" si="49">AQ20</f>
        <v>0</v>
      </c>
      <c r="AR19" s="10">
        <f t="shared" ref="AR19:AR32" si="50">AR20</f>
        <v>0</v>
      </c>
      <c r="AS19" s="10">
        <f t="shared" ref="AS19:AS32" si="51">AS20</f>
        <v>0</v>
      </c>
      <c r="AT19" s="10">
        <f t="shared" si="19"/>
        <v>11999.98263</v>
      </c>
      <c r="AU19" s="10">
        <f t="shared" si="20"/>
        <v>0</v>
      </c>
      <c r="AV19" s="10">
        <f t="shared" si="21"/>
        <v>0</v>
      </c>
      <c r="AW19" s="10">
        <f t="shared" ref="AW19:AW32" si="52">AW20</f>
        <v>0</v>
      </c>
      <c r="AX19" s="10">
        <f t="shared" ref="AX19:AX32" si="53">AX20</f>
        <v>0</v>
      </c>
      <c r="AY19" s="10">
        <f t="shared" ref="AY19:AY32" si="54">AY20</f>
        <v>0</v>
      </c>
      <c r="AZ19" s="10">
        <f t="shared" si="22"/>
        <v>11999.98263</v>
      </c>
      <c r="BA19" s="10">
        <f t="shared" ref="BA19:BA32" si="55">BA20</f>
        <v>0</v>
      </c>
      <c r="BB19" s="65">
        <f t="shared" si="26"/>
        <v>11999.98263</v>
      </c>
      <c r="BC19" s="10">
        <f t="shared" si="23"/>
        <v>0</v>
      </c>
      <c r="BD19" s="10">
        <f t="shared" ref="BD19:BI32" si="56">BD20</f>
        <v>0</v>
      </c>
      <c r="BE19" s="65">
        <f t="shared" si="27"/>
        <v>0</v>
      </c>
      <c r="BF19" s="10">
        <f t="shared" si="24"/>
        <v>0</v>
      </c>
      <c r="BG19" s="10">
        <f t="shared" si="56"/>
        <v>0</v>
      </c>
      <c r="BH19" s="65">
        <f t="shared" si="28"/>
        <v>0</v>
      </c>
      <c r="BI19" s="10">
        <f t="shared" si="56"/>
        <v>0</v>
      </c>
      <c r="BJ19" s="20"/>
      <c r="BK19" s="20"/>
    </row>
    <row r="20" spans="1:68" ht="46.8" x14ac:dyDescent="0.3">
      <c r="A20" s="58" t="s">
        <v>33</v>
      </c>
      <c r="B20" s="59" t="s">
        <v>35</v>
      </c>
      <c r="C20" s="58"/>
      <c r="D20" s="58"/>
      <c r="E20" s="60" t="s">
        <v>36</v>
      </c>
      <c r="F20" s="10">
        <f t="shared" si="30"/>
        <v>5965.3</v>
      </c>
      <c r="G20" s="10">
        <f t="shared" si="31"/>
        <v>0</v>
      </c>
      <c r="H20" s="10">
        <f t="shared" si="32"/>
        <v>0</v>
      </c>
      <c r="I20" s="10">
        <f t="shared" si="33"/>
        <v>0</v>
      </c>
      <c r="J20" s="10">
        <f t="shared" si="34"/>
        <v>0</v>
      </c>
      <c r="K20" s="10">
        <f t="shared" si="35"/>
        <v>0</v>
      </c>
      <c r="L20" s="10">
        <f t="shared" si="1"/>
        <v>5965.3</v>
      </c>
      <c r="M20" s="10">
        <f t="shared" si="2"/>
        <v>0</v>
      </c>
      <c r="N20" s="10">
        <f t="shared" si="3"/>
        <v>0</v>
      </c>
      <c r="O20" s="10">
        <f t="shared" si="36"/>
        <v>6034.6826300000002</v>
      </c>
      <c r="P20" s="10">
        <f t="shared" si="37"/>
        <v>0</v>
      </c>
      <c r="Q20" s="10">
        <f t="shared" si="38"/>
        <v>0</v>
      </c>
      <c r="R20" s="10">
        <f t="shared" si="4"/>
        <v>11999.98263</v>
      </c>
      <c r="S20" s="10">
        <f t="shared" si="5"/>
        <v>0</v>
      </c>
      <c r="T20" s="10">
        <f t="shared" si="6"/>
        <v>0</v>
      </c>
      <c r="U20" s="10">
        <f t="shared" si="39"/>
        <v>0</v>
      </c>
      <c r="V20" s="10">
        <f t="shared" si="40"/>
        <v>0</v>
      </c>
      <c r="W20" s="10">
        <f t="shared" si="41"/>
        <v>0</v>
      </c>
      <c r="X20" s="10">
        <f t="shared" si="7"/>
        <v>11999.98263</v>
      </c>
      <c r="Y20" s="10">
        <f t="shared" si="8"/>
        <v>0</v>
      </c>
      <c r="Z20" s="10">
        <f t="shared" si="9"/>
        <v>0</v>
      </c>
      <c r="AA20" s="10">
        <f t="shared" si="42"/>
        <v>0</v>
      </c>
      <c r="AB20" s="10">
        <f t="shared" si="43"/>
        <v>0</v>
      </c>
      <c r="AC20" s="10">
        <f t="shared" si="44"/>
        <v>0</v>
      </c>
      <c r="AD20" s="10">
        <f t="shared" si="10"/>
        <v>11999.98263</v>
      </c>
      <c r="AE20" s="10">
        <f t="shared" si="11"/>
        <v>0</v>
      </c>
      <c r="AF20" s="10">
        <f t="shared" si="12"/>
        <v>0</v>
      </c>
      <c r="AG20" s="10">
        <f t="shared" si="45"/>
        <v>0</v>
      </c>
      <c r="AH20" s="10">
        <f t="shared" si="13"/>
        <v>11999.98263</v>
      </c>
      <c r="AI20" s="10">
        <f t="shared" si="14"/>
        <v>0</v>
      </c>
      <c r="AJ20" s="10">
        <f t="shared" si="15"/>
        <v>0</v>
      </c>
      <c r="AK20" s="10">
        <f t="shared" si="46"/>
        <v>0</v>
      </c>
      <c r="AL20" s="10">
        <f t="shared" si="47"/>
        <v>0</v>
      </c>
      <c r="AM20" s="10">
        <f t="shared" si="48"/>
        <v>0</v>
      </c>
      <c r="AN20" s="10">
        <f t="shared" si="16"/>
        <v>11999.98263</v>
      </c>
      <c r="AO20" s="10">
        <f t="shared" si="17"/>
        <v>0</v>
      </c>
      <c r="AP20" s="10">
        <f t="shared" si="18"/>
        <v>0</v>
      </c>
      <c r="AQ20" s="10">
        <f t="shared" si="49"/>
        <v>0</v>
      </c>
      <c r="AR20" s="10">
        <f t="shared" si="50"/>
        <v>0</v>
      </c>
      <c r="AS20" s="10">
        <f t="shared" si="51"/>
        <v>0</v>
      </c>
      <c r="AT20" s="10">
        <f t="shared" si="19"/>
        <v>11999.98263</v>
      </c>
      <c r="AU20" s="10">
        <f t="shared" si="20"/>
        <v>0</v>
      </c>
      <c r="AV20" s="10">
        <f t="shared" si="21"/>
        <v>0</v>
      </c>
      <c r="AW20" s="10">
        <f t="shared" si="52"/>
        <v>0</v>
      </c>
      <c r="AX20" s="10">
        <f t="shared" si="53"/>
        <v>0</v>
      </c>
      <c r="AY20" s="10">
        <f t="shared" si="54"/>
        <v>0</v>
      </c>
      <c r="AZ20" s="10">
        <f t="shared" si="22"/>
        <v>11999.98263</v>
      </c>
      <c r="BA20" s="10">
        <f t="shared" si="55"/>
        <v>0</v>
      </c>
      <c r="BB20" s="65">
        <f t="shared" si="26"/>
        <v>11999.98263</v>
      </c>
      <c r="BC20" s="10">
        <f t="shared" si="23"/>
        <v>0</v>
      </c>
      <c r="BD20" s="10">
        <f t="shared" si="56"/>
        <v>0</v>
      </c>
      <c r="BE20" s="65">
        <f t="shared" si="27"/>
        <v>0</v>
      </c>
      <c r="BF20" s="10">
        <f t="shared" si="24"/>
        <v>0</v>
      </c>
      <c r="BG20" s="10">
        <f t="shared" si="56"/>
        <v>0</v>
      </c>
      <c r="BH20" s="65">
        <f t="shared" si="28"/>
        <v>0</v>
      </c>
      <c r="BI20" s="10">
        <f t="shared" si="56"/>
        <v>0</v>
      </c>
      <c r="BJ20" s="20"/>
      <c r="BK20" s="20"/>
    </row>
    <row r="21" spans="1:68" x14ac:dyDescent="0.3">
      <c r="A21" s="58" t="s">
        <v>33</v>
      </c>
      <c r="B21" s="59">
        <v>400</v>
      </c>
      <c r="C21" s="58" t="s">
        <v>37</v>
      </c>
      <c r="D21" s="58" t="s">
        <v>38</v>
      </c>
      <c r="E21" s="60" t="s">
        <v>39</v>
      </c>
      <c r="F21" s="10">
        <f>5844.6+120.7</f>
        <v>5965.3</v>
      </c>
      <c r="G21" s="10">
        <v>0</v>
      </c>
      <c r="H21" s="10">
        <v>0</v>
      </c>
      <c r="I21" s="10"/>
      <c r="J21" s="10"/>
      <c r="K21" s="10"/>
      <c r="L21" s="10">
        <f t="shared" si="1"/>
        <v>5965.3</v>
      </c>
      <c r="M21" s="10">
        <f t="shared" si="2"/>
        <v>0</v>
      </c>
      <c r="N21" s="10">
        <f t="shared" si="3"/>
        <v>0</v>
      </c>
      <c r="O21" s="10">
        <v>6034.6826300000002</v>
      </c>
      <c r="P21" s="10"/>
      <c r="Q21" s="10"/>
      <c r="R21" s="10">
        <f t="shared" si="4"/>
        <v>11999.98263</v>
      </c>
      <c r="S21" s="10">
        <f t="shared" si="5"/>
        <v>0</v>
      </c>
      <c r="T21" s="10">
        <f t="shared" si="6"/>
        <v>0</v>
      </c>
      <c r="U21" s="10"/>
      <c r="V21" s="10"/>
      <c r="W21" s="10"/>
      <c r="X21" s="10">
        <f t="shared" si="7"/>
        <v>11999.98263</v>
      </c>
      <c r="Y21" s="10">
        <f t="shared" si="8"/>
        <v>0</v>
      </c>
      <c r="Z21" s="10">
        <f t="shared" si="9"/>
        <v>0</v>
      </c>
      <c r="AA21" s="10"/>
      <c r="AB21" s="10"/>
      <c r="AC21" s="10"/>
      <c r="AD21" s="10">
        <f t="shared" si="10"/>
        <v>11999.98263</v>
      </c>
      <c r="AE21" s="10">
        <f t="shared" si="11"/>
        <v>0</v>
      </c>
      <c r="AF21" s="10">
        <f t="shared" si="12"/>
        <v>0</v>
      </c>
      <c r="AG21" s="10"/>
      <c r="AH21" s="10">
        <f t="shared" si="13"/>
        <v>11999.98263</v>
      </c>
      <c r="AI21" s="10">
        <f t="shared" si="14"/>
        <v>0</v>
      </c>
      <c r="AJ21" s="10">
        <f t="shared" si="15"/>
        <v>0</v>
      </c>
      <c r="AK21" s="10"/>
      <c r="AL21" s="10"/>
      <c r="AM21" s="10"/>
      <c r="AN21" s="10">
        <f t="shared" si="16"/>
        <v>11999.98263</v>
      </c>
      <c r="AO21" s="10">
        <f t="shared" si="17"/>
        <v>0</v>
      </c>
      <c r="AP21" s="10">
        <f t="shared" si="18"/>
        <v>0</v>
      </c>
      <c r="AQ21" s="10"/>
      <c r="AR21" s="10"/>
      <c r="AS21" s="10"/>
      <c r="AT21" s="10">
        <f t="shared" si="19"/>
        <v>11999.98263</v>
      </c>
      <c r="AU21" s="10">
        <f t="shared" si="20"/>
        <v>0</v>
      </c>
      <c r="AV21" s="10">
        <f t="shared" si="21"/>
        <v>0</v>
      </c>
      <c r="AW21" s="10"/>
      <c r="AX21" s="10"/>
      <c r="AY21" s="10"/>
      <c r="AZ21" s="10">
        <f t="shared" si="22"/>
        <v>11999.98263</v>
      </c>
      <c r="BA21" s="10"/>
      <c r="BB21" s="65">
        <f t="shared" si="26"/>
        <v>11999.98263</v>
      </c>
      <c r="BC21" s="10">
        <f t="shared" si="23"/>
        <v>0</v>
      </c>
      <c r="BD21" s="10"/>
      <c r="BE21" s="65">
        <f t="shared" si="27"/>
        <v>0</v>
      </c>
      <c r="BF21" s="10">
        <f t="shared" si="24"/>
        <v>0</v>
      </c>
      <c r="BG21" s="10"/>
      <c r="BH21" s="65">
        <f t="shared" si="28"/>
        <v>0</v>
      </c>
      <c r="BI21" s="10"/>
      <c r="BJ21" s="20"/>
      <c r="BK21" s="20"/>
    </row>
    <row r="22" spans="1:68" ht="62.4" x14ac:dyDescent="0.3">
      <c r="A22" s="58" t="s">
        <v>40</v>
      </c>
      <c r="B22" s="59"/>
      <c r="C22" s="58"/>
      <c r="D22" s="58"/>
      <c r="E22" s="60" t="s">
        <v>41</v>
      </c>
      <c r="F22" s="10">
        <f t="shared" si="30"/>
        <v>17596.900000000001</v>
      </c>
      <c r="G22" s="10">
        <f t="shared" si="31"/>
        <v>0</v>
      </c>
      <c r="H22" s="10">
        <f t="shared" si="32"/>
        <v>0</v>
      </c>
      <c r="I22" s="10">
        <f t="shared" si="33"/>
        <v>0</v>
      </c>
      <c r="J22" s="10">
        <f t="shared" si="34"/>
        <v>0</v>
      </c>
      <c r="K22" s="10">
        <f t="shared" si="35"/>
        <v>0</v>
      </c>
      <c r="L22" s="10">
        <f t="shared" si="1"/>
        <v>17596.900000000001</v>
      </c>
      <c r="M22" s="10">
        <f t="shared" si="2"/>
        <v>0</v>
      </c>
      <c r="N22" s="10">
        <f t="shared" si="3"/>
        <v>0</v>
      </c>
      <c r="O22" s="10">
        <f t="shared" si="36"/>
        <v>29707.4503</v>
      </c>
      <c r="P22" s="10">
        <f t="shared" si="37"/>
        <v>0</v>
      </c>
      <c r="Q22" s="10">
        <f t="shared" si="38"/>
        <v>0</v>
      </c>
      <c r="R22" s="10">
        <f t="shared" si="4"/>
        <v>47304.350300000006</v>
      </c>
      <c r="S22" s="10">
        <f t="shared" si="5"/>
        <v>0</v>
      </c>
      <c r="T22" s="10">
        <f t="shared" si="6"/>
        <v>0</v>
      </c>
      <c r="U22" s="10">
        <f t="shared" si="39"/>
        <v>0</v>
      </c>
      <c r="V22" s="10">
        <f t="shared" si="40"/>
        <v>0</v>
      </c>
      <c r="W22" s="10">
        <f t="shared" si="41"/>
        <v>0</v>
      </c>
      <c r="X22" s="10">
        <f t="shared" si="7"/>
        <v>47304.350300000006</v>
      </c>
      <c r="Y22" s="10">
        <f t="shared" si="8"/>
        <v>0</v>
      </c>
      <c r="Z22" s="10">
        <f t="shared" si="9"/>
        <v>0</v>
      </c>
      <c r="AA22" s="10">
        <f t="shared" si="42"/>
        <v>-20284.093000000001</v>
      </c>
      <c r="AB22" s="10">
        <f t="shared" si="43"/>
        <v>20284.093000000001</v>
      </c>
      <c r="AC22" s="10">
        <f t="shared" si="44"/>
        <v>0</v>
      </c>
      <c r="AD22" s="10">
        <f t="shared" si="10"/>
        <v>27020.257300000005</v>
      </c>
      <c r="AE22" s="10">
        <f t="shared" si="11"/>
        <v>20284.093000000001</v>
      </c>
      <c r="AF22" s="10">
        <f t="shared" si="12"/>
        <v>0</v>
      </c>
      <c r="AG22" s="10">
        <f t="shared" si="45"/>
        <v>0</v>
      </c>
      <c r="AH22" s="10">
        <f t="shared" si="13"/>
        <v>27020.257300000005</v>
      </c>
      <c r="AI22" s="10">
        <f t="shared" si="14"/>
        <v>20284.093000000001</v>
      </c>
      <c r="AJ22" s="10">
        <f t="shared" si="15"/>
        <v>0</v>
      </c>
      <c r="AK22" s="10">
        <f t="shared" si="46"/>
        <v>0</v>
      </c>
      <c r="AL22" s="10">
        <f t="shared" si="47"/>
        <v>0</v>
      </c>
      <c r="AM22" s="10">
        <f t="shared" si="48"/>
        <v>0</v>
      </c>
      <c r="AN22" s="10">
        <f t="shared" si="16"/>
        <v>27020.257300000005</v>
      </c>
      <c r="AO22" s="10">
        <f t="shared" si="17"/>
        <v>20284.093000000001</v>
      </c>
      <c r="AP22" s="10">
        <f t="shared" si="18"/>
        <v>0</v>
      </c>
      <c r="AQ22" s="10">
        <f t="shared" si="49"/>
        <v>0</v>
      </c>
      <c r="AR22" s="10">
        <f t="shared" si="50"/>
        <v>0</v>
      </c>
      <c r="AS22" s="10">
        <f t="shared" si="51"/>
        <v>0</v>
      </c>
      <c r="AT22" s="10">
        <f t="shared" si="19"/>
        <v>27020.257300000005</v>
      </c>
      <c r="AU22" s="10">
        <f t="shared" si="20"/>
        <v>20284.093000000001</v>
      </c>
      <c r="AV22" s="10">
        <f t="shared" si="21"/>
        <v>0</v>
      </c>
      <c r="AW22" s="10">
        <f t="shared" si="52"/>
        <v>-10945.053</v>
      </c>
      <c r="AX22" s="10">
        <f t="shared" si="53"/>
        <v>10945.053</v>
      </c>
      <c r="AY22" s="10">
        <f t="shared" si="54"/>
        <v>0</v>
      </c>
      <c r="AZ22" s="10">
        <f t="shared" si="22"/>
        <v>16075.204300000005</v>
      </c>
      <c r="BA22" s="10">
        <f t="shared" si="55"/>
        <v>0</v>
      </c>
      <c r="BB22" s="65">
        <f t="shared" si="26"/>
        <v>16075.204300000005</v>
      </c>
      <c r="BC22" s="10">
        <f t="shared" si="23"/>
        <v>31229.146000000001</v>
      </c>
      <c r="BD22" s="10">
        <f t="shared" si="56"/>
        <v>0</v>
      </c>
      <c r="BE22" s="65">
        <f t="shared" si="27"/>
        <v>31229.146000000001</v>
      </c>
      <c r="BF22" s="10">
        <f t="shared" si="24"/>
        <v>0</v>
      </c>
      <c r="BG22" s="10">
        <f t="shared" si="56"/>
        <v>0</v>
      </c>
      <c r="BH22" s="65">
        <f t="shared" si="28"/>
        <v>0</v>
      </c>
      <c r="BI22" s="10">
        <f t="shared" si="56"/>
        <v>0</v>
      </c>
      <c r="BJ22" s="20"/>
      <c r="BK22" s="20"/>
    </row>
    <row r="23" spans="1:68" ht="46.8" x14ac:dyDescent="0.3">
      <c r="A23" s="58" t="s">
        <v>40</v>
      </c>
      <c r="B23" s="59" t="s">
        <v>35</v>
      </c>
      <c r="C23" s="58"/>
      <c r="D23" s="58"/>
      <c r="E23" s="60" t="s">
        <v>36</v>
      </c>
      <c r="F23" s="10">
        <f t="shared" si="30"/>
        <v>17596.900000000001</v>
      </c>
      <c r="G23" s="10">
        <f t="shared" si="31"/>
        <v>0</v>
      </c>
      <c r="H23" s="10">
        <f t="shared" si="32"/>
        <v>0</v>
      </c>
      <c r="I23" s="10">
        <f t="shared" si="33"/>
        <v>0</v>
      </c>
      <c r="J23" s="10">
        <f t="shared" si="34"/>
        <v>0</v>
      </c>
      <c r="K23" s="10">
        <f t="shared" si="35"/>
        <v>0</v>
      </c>
      <c r="L23" s="10">
        <f t="shared" si="1"/>
        <v>17596.900000000001</v>
      </c>
      <c r="M23" s="10">
        <f t="shared" si="2"/>
        <v>0</v>
      </c>
      <c r="N23" s="10">
        <f t="shared" si="3"/>
        <v>0</v>
      </c>
      <c r="O23" s="10">
        <f t="shared" si="36"/>
        <v>29707.4503</v>
      </c>
      <c r="P23" s="10">
        <f t="shared" si="37"/>
        <v>0</v>
      </c>
      <c r="Q23" s="10">
        <f t="shared" si="38"/>
        <v>0</v>
      </c>
      <c r="R23" s="10">
        <f t="shared" si="4"/>
        <v>47304.350300000006</v>
      </c>
      <c r="S23" s="10">
        <f t="shared" si="5"/>
        <v>0</v>
      </c>
      <c r="T23" s="10">
        <f t="shared" si="6"/>
        <v>0</v>
      </c>
      <c r="U23" s="10">
        <f t="shared" si="39"/>
        <v>0</v>
      </c>
      <c r="V23" s="10">
        <f t="shared" si="40"/>
        <v>0</v>
      </c>
      <c r="W23" s="10">
        <f t="shared" si="41"/>
        <v>0</v>
      </c>
      <c r="X23" s="10">
        <f t="shared" si="7"/>
        <v>47304.350300000006</v>
      </c>
      <c r="Y23" s="10">
        <f t="shared" si="8"/>
        <v>0</v>
      </c>
      <c r="Z23" s="10">
        <f t="shared" si="9"/>
        <v>0</v>
      </c>
      <c r="AA23" s="10">
        <f t="shared" si="42"/>
        <v>-20284.093000000001</v>
      </c>
      <c r="AB23" s="10">
        <f t="shared" si="43"/>
        <v>20284.093000000001</v>
      </c>
      <c r="AC23" s="10">
        <f t="shared" si="44"/>
        <v>0</v>
      </c>
      <c r="AD23" s="10">
        <f t="shared" si="10"/>
        <v>27020.257300000005</v>
      </c>
      <c r="AE23" s="10">
        <f t="shared" si="11"/>
        <v>20284.093000000001</v>
      </c>
      <c r="AF23" s="10">
        <f t="shared" si="12"/>
        <v>0</v>
      </c>
      <c r="AG23" s="10">
        <f t="shared" si="45"/>
        <v>0</v>
      </c>
      <c r="AH23" s="10">
        <f t="shared" si="13"/>
        <v>27020.257300000005</v>
      </c>
      <c r="AI23" s="10">
        <f t="shared" si="14"/>
        <v>20284.093000000001</v>
      </c>
      <c r="AJ23" s="10">
        <f t="shared" si="15"/>
        <v>0</v>
      </c>
      <c r="AK23" s="10">
        <f t="shared" si="46"/>
        <v>0</v>
      </c>
      <c r="AL23" s="10">
        <f t="shared" si="47"/>
        <v>0</v>
      </c>
      <c r="AM23" s="10">
        <f t="shared" si="48"/>
        <v>0</v>
      </c>
      <c r="AN23" s="10">
        <f t="shared" si="16"/>
        <v>27020.257300000005</v>
      </c>
      <c r="AO23" s="10">
        <f t="shared" si="17"/>
        <v>20284.093000000001</v>
      </c>
      <c r="AP23" s="10">
        <f t="shared" si="18"/>
        <v>0</v>
      </c>
      <c r="AQ23" s="10">
        <f t="shared" si="49"/>
        <v>0</v>
      </c>
      <c r="AR23" s="10">
        <f t="shared" si="50"/>
        <v>0</v>
      </c>
      <c r="AS23" s="10">
        <f t="shared" si="51"/>
        <v>0</v>
      </c>
      <c r="AT23" s="10">
        <f t="shared" si="19"/>
        <v>27020.257300000005</v>
      </c>
      <c r="AU23" s="10">
        <f t="shared" si="20"/>
        <v>20284.093000000001</v>
      </c>
      <c r="AV23" s="10">
        <f t="shared" si="21"/>
        <v>0</v>
      </c>
      <c r="AW23" s="10">
        <f t="shared" si="52"/>
        <v>-10945.053</v>
      </c>
      <c r="AX23" s="10">
        <f t="shared" si="53"/>
        <v>10945.053</v>
      </c>
      <c r="AY23" s="10">
        <f t="shared" si="54"/>
        <v>0</v>
      </c>
      <c r="AZ23" s="10">
        <f t="shared" si="22"/>
        <v>16075.204300000005</v>
      </c>
      <c r="BA23" s="10">
        <f t="shared" si="55"/>
        <v>0</v>
      </c>
      <c r="BB23" s="65">
        <f t="shared" si="26"/>
        <v>16075.204300000005</v>
      </c>
      <c r="BC23" s="10">
        <f t="shared" si="23"/>
        <v>31229.146000000001</v>
      </c>
      <c r="BD23" s="10">
        <f t="shared" si="56"/>
        <v>0</v>
      </c>
      <c r="BE23" s="65">
        <f t="shared" si="27"/>
        <v>31229.146000000001</v>
      </c>
      <c r="BF23" s="10">
        <f t="shared" si="24"/>
        <v>0</v>
      </c>
      <c r="BG23" s="10">
        <f t="shared" si="56"/>
        <v>0</v>
      </c>
      <c r="BH23" s="65">
        <f t="shared" si="28"/>
        <v>0</v>
      </c>
      <c r="BI23" s="10">
        <f t="shared" si="56"/>
        <v>0</v>
      </c>
      <c r="BJ23" s="20"/>
      <c r="BK23" s="20"/>
    </row>
    <row r="24" spans="1:68" x14ac:dyDescent="0.3">
      <c r="A24" s="58" t="s">
        <v>40</v>
      </c>
      <c r="B24" s="59">
        <v>400</v>
      </c>
      <c r="C24" s="58" t="s">
        <v>37</v>
      </c>
      <c r="D24" s="58" t="s">
        <v>38</v>
      </c>
      <c r="E24" s="60" t="s">
        <v>39</v>
      </c>
      <c r="F24" s="10">
        <f>17964-367.1</f>
        <v>17596.900000000001</v>
      </c>
      <c r="G24" s="10">
        <v>0</v>
      </c>
      <c r="H24" s="10">
        <v>0</v>
      </c>
      <c r="I24" s="10"/>
      <c r="J24" s="10"/>
      <c r="K24" s="10"/>
      <c r="L24" s="10">
        <f t="shared" si="1"/>
        <v>17596.900000000001</v>
      </c>
      <c r="M24" s="10">
        <f t="shared" si="2"/>
        <v>0</v>
      </c>
      <c r="N24" s="10">
        <f t="shared" si="3"/>
        <v>0</v>
      </c>
      <c r="O24" s="10">
        <f>25700.58505+4006.86525</f>
        <v>29707.4503</v>
      </c>
      <c r="P24" s="10"/>
      <c r="Q24" s="10"/>
      <c r="R24" s="10">
        <f t="shared" si="4"/>
        <v>47304.350300000006</v>
      </c>
      <c r="S24" s="10">
        <f t="shared" si="5"/>
        <v>0</v>
      </c>
      <c r="T24" s="10">
        <f t="shared" si="6"/>
        <v>0</v>
      </c>
      <c r="U24" s="10"/>
      <c r="V24" s="10"/>
      <c r="W24" s="10"/>
      <c r="X24" s="10">
        <f t="shared" si="7"/>
        <v>47304.350300000006</v>
      </c>
      <c r="Y24" s="10">
        <f t="shared" si="8"/>
        <v>0</v>
      </c>
      <c r="Z24" s="10">
        <f t="shared" si="9"/>
        <v>0</v>
      </c>
      <c r="AA24" s="10">
        <v>-20284.093000000001</v>
      </c>
      <c r="AB24" s="10">
        <v>20284.093000000001</v>
      </c>
      <c r="AC24" s="10"/>
      <c r="AD24" s="10">
        <f t="shared" si="10"/>
        <v>27020.257300000005</v>
      </c>
      <c r="AE24" s="10">
        <f t="shared" si="11"/>
        <v>20284.093000000001</v>
      </c>
      <c r="AF24" s="10">
        <f t="shared" si="12"/>
        <v>0</v>
      </c>
      <c r="AG24" s="10"/>
      <c r="AH24" s="10">
        <f t="shared" si="13"/>
        <v>27020.257300000005</v>
      </c>
      <c r="AI24" s="10">
        <f t="shared" si="14"/>
        <v>20284.093000000001</v>
      </c>
      <c r="AJ24" s="10">
        <f t="shared" si="15"/>
        <v>0</v>
      </c>
      <c r="AK24" s="10"/>
      <c r="AL24" s="10"/>
      <c r="AM24" s="10"/>
      <c r="AN24" s="10">
        <f t="shared" si="16"/>
        <v>27020.257300000005</v>
      </c>
      <c r="AO24" s="10">
        <f t="shared" si="17"/>
        <v>20284.093000000001</v>
      </c>
      <c r="AP24" s="10">
        <f t="shared" si="18"/>
        <v>0</v>
      </c>
      <c r="AQ24" s="10"/>
      <c r="AR24" s="10"/>
      <c r="AS24" s="10"/>
      <c r="AT24" s="10">
        <f t="shared" si="19"/>
        <v>27020.257300000005</v>
      </c>
      <c r="AU24" s="10">
        <f t="shared" si="20"/>
        <v>20284.093000000001</v>
      </c>
      <c r="AV24" s="10">
        <f t="shared" si="21"/>
        <v>0</v>
      </c>
      <c r="AW24" s="10">
        <v>-10945.053</v>
      </c>
      <c r="AX24" s="10">
        <v>10945.053</v>
      </c>
      <c r="AY24" s="10"/>
      <c r="AZ24" s="10">
        <f t="shared" si="22"/>
        <v>16075.204300000005</v>
      </c>
      <c r="BA24" s="10"/>
      <c r="BB24" s="65">
        <f t="shared" si="26"/>
        <v>16075.204300000005</v>
      </c>
      <c r="BC24" s="10">
        <f t="shared" si="23"/>
        <v>31229.146000000001</v>
      </c>
      <c r="BD24" s="10"/>
      <c r="BE24" s="65">
        <f t="shared" si="27"/>
        <v>31229.146000000001</v>
      </c>
      <c r="BF24" s="10">
        <f t="shared" si="24"/>
        <v>0</v>
      </c>
      <c r="BG24" s="10"/>
      <c r="BH24" s="65">
        <f t="shared" si="28"/>
        <v>0</v>
      </c>
      <c r="BI24" s="10"/>
      <c r="BJ24" s="20"/>
      <c r="BK24" s="20"/>
    </row>
    <row r="25" spans="1:68" ht="46.8" x14ac:dyDescent="0.3">
      <c r="A25" s="58" t="s">
        <v>42</v>
      </c>
      <c r="B25" s="59"/>
      <c r="C25" s="58"/>
      <c r="D25" s="58"/>
      <c r="E25" s="60" t="s">
        <v>43</v>
      </c>
      <c r="F25" s="10">
        <f t="shared" si="30"/>
        <v>9975.2999999999993</v>
      </c>
      <c r="G25" s="10">
        <f t="shared" si="31"/>
        <v>0</v>
      </c>
      <c r="H25" s="10">
        <f t="shared" si="32"/>
        <v>0</v>
      </c>
      <c r="I25" s="10">
        <f t="shared" si="33"/>
        <v>0</v>
      </c>
      <c r="J25" s="10">
        <f t="shared" si="34"/>
        <v>0</v>
      </c>
      <c r="K25" s="10">
        <f t="shared" si="35"/>
        <v>0</v>
      </c>
      <c r="L25" s="10">
        <f t="shared" si="1"/>
        <v>9975.2999999999993</v>
      </c>
      <c r="M25" s="10">
        <f t="shared" si="2"/>
        <v>0</v>
      </c>
      <c r="N25" s="10">
        <f t="shared" si="3"/>
        <v>0</v>
      </c>
      <c r="O25" s="10">
        <f t="shared" si="36"/>
        <v>29692.450799999999</v>
      </c>
      <c r="P25" s="10">
        <f t="shared" si="37"/>
        <v>0</v>
      </c>
      <c r="Q25" s="10">
        <f t="shared" si="38"/>
        <v>0</v>
      </c>
      <c r="R25" s="10">
        <f t="shared" si="4"/>
        <v>39667.750799999994</v>
      </c>
      <c r="S25" s="10">
        <f t="shared" si="5"/>
        <v>0</v>
      </c>
      <c r="T25" s="10">
        <f t="shared" si="6"/>
        <v>0</v>
      </c>
      <c r="U25" s="10">
        <f t="shared" si="39"/>
        <v>0</v>
      </c>
      <c r="V25" s="10">
        <f t="shared" si="40"/>
        <v>0</v>
      </c>
      <c r="W25" s="10">
        <f t="shared" si="41"/>
        <v>0</v>
      </c>
      <c r="X25" s="10">
        <f t="shared" si="7"/>
        <v>39667.750799999994</v>
      </c>
      <c r="Y25" s="10">
        <f t="shared" si="8"/>
        <v>0</v>
      </c>
      <c r="Z25" s="10">
        <f t="shared" si="9"/>
        <v>0</v>
      </c>
      <c r="AA25" s="10">
        <f t="shared" si="42"/>
        <v>0</v>
      </c>
      <c r="AB25" s="10">
        <f t="shared" si="43"/>
        <v>0</v>
      </c>
      <c r="AC25" s="10">
        <f t="shared" si="44"/>
        <v>0</v>
      </c>
      <c r="AD25" s="10">
        <f t="shared" si="10"/>
        <v>39667.750799999994</v>
      </c>
      <c r="AE25" s="10">
        <f t="shared" si="11"/>
        <v>0</v>
      </c>
      <c r="AF25" s="10">
        <f t="shared" si="12"/>
        <v>0</v>
      </c>
      <c r="AG25" s="10">
        <f t="shared" si="45"/>
        <v>0</v>
      </c>
      <c r="AH25" s="10">
        <f t="shared" si="13"/>
        <v>39667.750799999994</v>
      </c>
      <c r="AI25" s="10">
        <f t="shared" si="14"/>
        <v>0</v>
      </c>
      <c r="AJ25" s="10">
        <f t="shared" si="15"/>
        <v>0</v>
      </c>
      <c r="AK25" s="10">
        <f t="shared" si="46"/>
        <v>0</v>
      </c>
      <c r="AL25" s="10">
        <f t="shared" si="47"/>
        <v>0</v>
      </c>
      <c r="AM25" s="10">
        <f t="shared" si="48"/>
        <v>0</v>
      </c>
      <c r="AN25" s="10">
        <f t="shared" si="16"/>
        <v>39667.750799999994</v>
      </c>
      <c r="AO25" s="10">
        <f t="shared" si="17"/>
        <v>0</v>
      </c>
      <c r="AP25" s="10">
        <f t="shared" si="18"/>
        <v>0</v>
      </c>
      <c r="AQ25" s="10">
        <f t="shared" si="49"/>
        <v>0</v>
      </c>
      <c r="AR25" s="10">
        <f t="shared" si="50"/>
        <v>0</v>
      </c>
      <c r="AS25" s="10">
        <f t="shared" si="51"/>
        <v>0</v>
      </c>
      <c r="AT25" s="10">
        <f t="shared" si="19"/>
        <v>39667.750799999994</v>
      </c>
      <c r="AU25" s="10">
        <f t="shared" si="20"/>
        <v>0</v>
      </c>
      <c r="AV25" s="10">
        <f t="shared" si="21"/>
        <v>0</v>
      </c>
      <c r="AW25" s="10">
        <f t="shared" si="52"/>
        <v>0</v>
      </c>
      <c r="AX25" s="10">
        <f t="shared" si="53"/>
        <v>0</v>
      </c>
      <c r="AY25" s="10">
        <f t="shared" si="54"/>
        <v>0</v>
      </c>
      <c r="AZ25" s="10">
        <f t="shared" si="22"/>
        <v>39667.750799999994</v>
      </c>
      <c r="BA25" s="10">
        <f t="shared" si="55"/>
        <v>0</v>
      </c>
      <c r="BB25" s="65">
        <f t="shared" si="26"/>
        <v>39667.750799999994</v>
      </c>
      <c r="BC25" s="10">
        <f t="shared" si="23"/>
        <v>0</v>
      </c>
      <c r="BD25" s="10">
        <f t="shared" si="56"/>
        <v>0</v>
      </c>
      <c r="BE25" s="65">
        <f t="shared" si="27"/>
        <v>0</v>
      </c>
      <c r="BF25" s="10">
        <f t="shared" si="24"/>
        <v>0</v>
      </c>
      <c r="BG25" s="10">
        <f t="shared" si="56"/>
        <v>0</v>
      </c>
      <c r="BH25" s="65">
        <f t="shared" si="28"/>
        <v>0</v>
      </c>
      <c r="BI25" s="10">
        <f t="shared" si="56"/>
        <v>0</v>
      </c>
      <c r="BJ25" s="20"/>
      <c r="BK25" s="20"/>
    </row>
    <row r="26" spans="1:68" ht="46.8" x14ac:dyDescent="0.3">
      <c r="A26" s="58" t="s">
        <v>42</v>
      </c>
      <c r="B26" s="59" t="s">
        <v>35</v>
      </c>
      <c r="C26" s="58"/>
      <c r="D26" s="58"/>
      <c r="E26" s="60" t="s">
        <v>36</v>
      </c>
      <c r="F26" s="10">
        <f t="shared" si="30"/>
        <v>9975.2999999999993</v>
      </c>
      <c r="G26" s="10">
        <f t="shared" si="31"/>
        <v>0</v>
      </c>
      <c r="H26" s="10">
        <f t="shared" si="32"/>
        <v>0</v>
      </c>
      <c r="I26" s="10">
        <f t="shared" si="33"/>
        <v>0</v>
      </c>
      <c r="J26" s="10">
        <f t="shared" si="34"/>
        <v>0</v>
      </c>
      <c r="K26" s="10">
        <f t="shared" si="35"/>
        <v>0</v>
      </c>
      <c r="L26" s="10">
        <f t="shared" si="1"/>
        <v>9975.2999999999993</v>
      </c>
      <c r="M26" s="10">
        <f t="shared" si="2"/>
        <v>0</v>
      </c>
      <c r="N26" s="10">
        <f t="shared" si="3"/>
        <v>0</v>
      </c>
      <c r="O26" s="10">
        <f t="shared" si="36"/>
        <v>29692.450799999999</v>
      </c>
      <c r="P26" s="10">
        <f t="shared" si="37"/>
        <v>0</v>
      </c>
      <c r="Q26" s="10">
        <f t="shared" si="38"/>
        <v>0</v>
      </c>
      <c r="R26" s="10">
        <f t="shared" si="4"/>
        <v>39667.750799999994</v>
      </c>
      <c r="S26" s="10">
        <f t="shared" si="5"/>
        <v>0</v>
      </c>
      <c r="T26" s="10">
        <f t="shared" si="6"/>
        <v>0</v>
      </c>
      <c r="U26" s="10">
        <f t="shared" si="39"/>
        <v>0</v>
      </c>
      <c r="V26" s="10">
        <f t="shared" si="40"/>
        <v>0</v>
      </c>
      <c r="W26" s="10">
        <f t="shared" si="41"/>
        <v>0</v>
      </c>
      <c r="X26" s="10">
        <f t="shared" si="7"/>
        <v>39667.750799999994</v>
      </c>
      <c r="Y26" s="10">
        <f t="shared" si="8"/>
        <v>0</v>
      </c>
      <c r="Z26" s="10">
        <f t="shared" si="9"/>
        <v>0</v>
      </c>
      <c r="AA26" s="10">
        <f t="shared" si="42"/>
        <v>0</v>
      </c>
      <c r="AB26" s="10">
        <f t="shared" si="43"/>
        <v>0</v>
      </c>
      <c r="AC26" s="10">
        <f t="shared" si="44"/>
        <v>0</v>
      </c>
      <c r="AD26" s="10">
        <f t="shared" si="10"/>
        <v>39667.750799999994</v>
      </c>
      <c r="AE26" s="10">
        <f t="shared" si="11"/>
        <v>0</v>
      </c>
      <c r="AF26" s="10">
        <f t="shared" si="12"/>
        <v>0</v>
      </c>
      <c r="AG26" s="10">
        <f t="shared" si="45"/>
        <v>0</v>
      </c>
      <c r="AH26" s="10">
        <f t="shared" si="13"/>
        <v>39667.750799999994</v>
      </c>
      <c r="AI26" s="10">
        <f t="shared" si="14"/>
        <v>0</v>
      </c>
      <c r="AJ26" s="10">
        <f t="shared" si="15"/>
        <v>0</v>
      </c>
      <c r="AK26" s="10">
        <f t="shared" si="46"/>
        <v>0</v>
      </c>
      <c r="AL26" s="10">
        <f t="shared" si="47"/>
        <v>0</v>
      </c>
      <c r="AM26" s="10">
        <f t="shared" si="48"/>
        <v>0</v>
      </c>
      <c r="AN26" s="10">
        <f t="shared" si="16"/>
        <v>39667.750799999994</v>
      </c>
      <c r="AO26" s="10">
        <f t="shared" si="17"/>
        <v>0</v>
      </c>
      <c r="AP26" s="10">
        <f t="shared" si="18"/>
        <v>0</v>
      </c>
      <c r="AQ26" s="10">
        <f t="shared" si="49"/>
        <v>0</v>
      </c>
      <c r="AR26" s="10">
        <f t="shared" si="50"/>
        <v>0</v>
      </c>
      <c r="AS26" s="10">
        <f t="shared" si="51"/>
        <v>0</v>
      </c>
      <c r="AT26" s="10">
        <f t="shared" si="19"/>
        <v>39667.750799999994</v>
      </c>
      <c r="AU26" s="10">
        <f t="shared" si="20"/>
        <v>0</v>
      </c>
      <c r="AV26" s="10">
        <f t="shared" si="21"/>
        <v>0</v>
      </c>
      <c r="AW26" s="10">
        <f t="shared" si="52"/>
        <v>0</v>
      </c>
      <c r="AX26" s="10">
        <f t="shared" si="53"/>
        <v>0</v>
      </c>
      <c r="AY26" s="10">
        <f t="shared" si="54"/>
        <v>0</v>
      </c>
      <c r="AZ26" s="10">
        <f t="shared" si="22"/>
        <v>39667.750799999994</v>
      </c>
      <c r="BA26" s="10">
        <f t="shared" si="55"/>
        <v>0</v>
      </c>
      <c r="BB26" s="65">
        <f t="shared" si="26"/>
        <v>39667.750799999994</v>
      </c>
      <c r="BC26" s="10">
        <f t="shared" si="23"/>
        <v>0</v>
      </c>
      <c r="BD26" s="10">
        <f t="shared" si="56"/>
        <v>0</v>
      </c>
      <c r="BE26" s="65">
        <f t="shared" si="27"/>
        <v>0</v>
      </c>
      <c r="BF26" s="10">
        <f t="shared" si="24"/>
        <v>0</v>
      </c>
      <c r="BG26" s="10">
        <f t="shared" si="56"/>
        <v>0</v>
      </c>
      <c r="BH26" s="65">
        <f t="shared" si="28"/>
        <v>0</v>
      </c>
      <c r="BI26" s="10">
        <f t="shared" si="56"/>
        <v>0</v>
      </c>
      <c r="BJ26" s="20"/>
      <c r="BK26" s="20"/>
    </row>
    <row r="27" spans="1:68" x14ac:dyDescent="0.3">
      <c r="A27" s="58" t="s">
        <v>42</v>
      </c>
      <c r="B27" s="59">
        <v>400</v>
      </c>
      <c r="C27" s="58" t="s">
        <v>37</v>
      </c>
      <c r="D27" s="58" t="s">
        <v>38</v>
      </c>
      <c r="E27" s="60" t="s">
        <v>39</v>
      </c>
      <c r="F27" s="10">
        <v>9975.2999999999993</v>
      </c>
      <c r="G27" s="10">
        <v>0</v>
      </c>
      <c r="H27" s="10">
        <v>0</v>
      </c>
      <c r="I27" s="10"/>
      <c r="J27" s="10"/>
      <c r="K27" s="10"/>
      <c r="L27" s="10">
        <f t="shared" si="1"/>
        <v>9975.2999999999993</v>
      </c>
      <c r="M27" s="10">
        <f t="shared" si="2"/>
        <v>0</v>
      </c>
      <c r="N27" s="10">
        <f t="shared" si="3"/>
        <v>0</v>
      </c>
      <c r="O27" s="10">
        <f>25721.09692+3971.35388</f>
        <v>29692.450799999999</v>
      </c>
      <c r="P27" s="10"/>
      <c r="Q27" s="10"/>
      <c r="R27" s="10">
        <f t="shared" si="4"/>
        <v>39667.750799999994</v>
      </c>
      <c r="S27" s="10">
        <f t="shared" si="5"/>
        <v>0</v>
      </c>
      <c r="T27" s="10">
        <f t="shared" si="6"/>
        <v>0</v>
      </c>
      <c r="U27" s="10"/>
      <c r="V27" s="10"/>
      <c r="W27" s="10"/>
      <c r="X27" s="10">
        <f t="shared" si="7"/>
        <v>39667.750799999994</v>
      </c>
      <c r="Y27" s="10">
        <f t="shared" si="8"/>
        <v>0</v>
      </c>
      <c r="Z27" s="10">
        <f t="shared" si="9"/>
        <v>0</v>
      </c>
      <c r="AA27" s="10"/>
      <c r="AB27" s="10"/>
      <c r="AC27" s="10"/>
      <c r="AD27" s="10">
        <f t="shared" si="10"/>
        <v>39667.750799999994</v>
      </c>
      <c r="AE27" s="10">
        <f t="shared" si="11"/>
        <v>0</v>
      </c>
      <c r="AF27" s="10">
        <f t="shared" si="12"/>
        <v>0</v>
      </c>
      <c r="AG27" s="10"/>
      <c r="AH27" s="10">
        <f t="shared" si="13"/>
        <v>39667.750799999994</v>
      </c>
      <c r="AI27" s="10">
        <f t="shared" si="14"/>
        <v>0</v>
      </c>
      <c r="AJ27" s="10">
        <f t="shared" si="15"/>
        <v>0</v>
      </c>
      <c r="AK27" s="10"/>
      <c r="AL27" s="10"/>
      <c r="AM27" s="10"/>
      <c r="AN27" s="10">
        <f t="shared" si="16"/>
        <v>39667.750799999994</v>
      </c>
      <c r="AO27" s="10">
        <f t="shared" si="17"/>
        <v>0</v>
      </c>
      <c r="AP27" s="10">
        <f t="shared" si="18"/>
        <v>0</v>
      </c>
      <c r="AQ27" s="10"/>
      <c r="AR27" s="10"/>
      <c r="AS27" s="10"/>
      <c r="AT27" s="10">
        <f t="shared" si="19"/>
        <v>39667.750799999994</v>
      </c>
      <c r="AU27" s="10">
        <f t="shared" si="20"/>
        <v>0</v>
      </c>
      <c r="AV27" s="10">
        <f t="shared" si="21"/>
        <v>0</v>
      </c>
      <c r="AW27" s="10"/>
      <c r="AX27" s="10"/>
      <c r="AY27" s="10"/>
      <c r="AZ27" s="10">
        <f t="shared" si="22"/>
        <v>39667.750799999994</v>
      </c>
      <c r="BA27" s="10"/>
      <c r="BB27" s="65">
        <f t="shared" si="26"/>
        <v>39667.750799999994</v>
      </c>
      <c r="BC27" s="10">
        <f t="shared" si="23"/>
        <v>0</v>
      </c>
      <c r="BD27" s="10"/>
      <c r="BE27" s="65">
        <f t="shared" si="27"/>
        <v>0</v>
      </c>
      <c r="BF27" s="10">
        <f t="shared" si="24"/>
        <v>0</v>
      </c>
      <c r="BG27" s="10"/>
      <c r="BH27" s="65">
        <f t="shared" si="28"/>
        <v>0</v>
      </c>
      <c r="BI27" s="10"/>
      <c r="BJ27" s="20"/>
      <c r="BK27" s="20"/>
    </row>
    <row r="28" spans="1:68" ht="62.4" x14ac:dyDescent="0.3">
      <c r="A28" s="58" t="s">
        <v>44</v>
      </c>
      <c r="B28" s="59"/>
      <c r="C28" s="58"/>
      <c r="D28" s="58"/>
      <c r="E28" s="60" t="s">
        <v>45</v>
      </c>
      <c r="F28" s="10">
        <f t="shared" si="30"/>
        <v>31210.5</v>
      </c>
      <c r="G28" s="10">
        <f t="shared" si="31"/>
        <v>0</v>
      </c>
      <c r="H28" s="10">
        <f t="shared" si="32"/>
        <v>0</v>
      </c>
      <c r="I28" s="10">
        <f t="shared" si="33"/>
        <v>0</v>
      </c>
      <c r="J28" s="10">
        <f t="shared" si="34"/>
        <v>0</v>
      </c>
      <c r="K28" s="10">
        <f t="shared" si="35"/>
        <v>0</v>
      </c>
      <c r="L28" s="10">
        <f t="shared" si="1"/>
        <v>31210.5</v>
      </c>
      <c r="M28" s="10">
        <f t="shared" si="2"/>
        <v>0</v>
      </c>
      <c r="N28" s="10">
        <f t="shared" si="3"/>
        <v>0</v>
      </c>
      <c r="O28" s="10">
        <f t="shared" si="36"/>
        <v>0</v>
      </c>
      <c r="P28" s="10">
        <f t="shared" si="37"/>
        <v>0</v>
      </c>
      <c r="Q28" s="10">
        <f t="shared" si="38"/>
        <v>0</v>
      </c>
      <c r="R28" s="10">
        <f t="shared" si="4"/>
        <v>31210.5</v>
      </c>
      <c r="S28" s="10">
        <f t="shared" si="5"/>
        <v>0</v>
      </c>
      <c r="T28" s="10">
        <f t="shared" si="6"/>
        <v>0</v>
      </c>
      <c r="U28" s="10">
        <f t="shared" si="39"/>
        <v>0</v>
      </c>
      <c r="V28" s="10">
        <f t="shared" si="40"/>
        <v>0</v>
      </c>
      <c r="W28" s="10">
        <f t="shared" si="41"/>
        <v>0</v>
      </c>
      <c r="X28" s="10">
        <f t="shared" si="7"/>
        <v>31210.5</v>
      </c>
      <c r="Y28" s="10">
        <f t="shared" si="8"/>
        <v>0</v>
      </c>
      <c r="Z28" s="10">
        <f t="shared" si="9"/>
        <v>0</v>
      </c>
      <c r="AA28" s="10">
        <f t="shared" si="42"/>
        <v>0</v>
      </c>
      <c r="AB28" s="10">
        <f t="shared" si="43"/>
        <v>0</v>
      </c>
      <c r="AC28" s="10">
        <f t="shared" si="44"/>
        <v>0</v>
      </c>
      <c r="AD28" s="10">
        <f t="shared" si="10"/>
        <v>31210.5</v>
      </c>
      <c r="AE28" s="10">
        <f t="shared" si="11"/>
        <v>0</v>
      </c>
      <c r="AF28" s="10">
        <f t="shared" si="12"/>
        <v>0</v>
      </c>
      <c r="AG28" s="10">
        <f t="shared" si="45"/>
        <v>0</v>
      </c>
      <c r="AH28" s="10">
        <f t="shared" si="13"/>
        <v>31210.5</v>
      </c>
      <c r="AI28" s="10">
        <f t="shared" si="14"/>
        <v>0</v>
      </c>
      <c r="AJ28" s="10">
        <f t="shared" si="15"/>
        <v>0</v>
      </c>
      <c r="AK28" s="10">
        <f t="shared" si="46"/>
        <v>0</v>
      </c>
      <c r="AL28" s="10">
        <f t="shared" si="47"/>
        <v>0</v>
      </c>
      <c r="AM28" s="10">
        <f t="shared" si="48"/>
        <v>0</v>
      </c>
      <c r="AN28" s="10">
        <f t="shared" si="16"/>
        <v>31210.5</v>
      </c>
      <c r="AO28" s="10">
        <f t="shared" si="17"/>
        <v>0</v>
      </c>
      <c r="AP28" s="10">
        <f t="shared" si="18"/>
        <v>0</v>
      </c>
      <c r="AQ28" s="10">
        <f t="shared" si="49"/>
        <v>0</v>
      </c>
      <c r="AR28" s="10">
        <f t="shared" si="50"/>
        <v>0</v>
      </c>
      <c r="AS28" s="10">
        <f t="shared" si="51"/>
        <v>0</v>
      </c>
      <c r="AT28" s="10">
        <f t="shared" si="19"/>
        <v>31210.5</v>
      </c>
      <c r="AU28" s="10">
        <f t="shared" si="20"/>
        <v>0</v>
      </c>
      <c r="AV28" s="10">
        <f t="shared" si="21"/>
        <v>0</v>
      </c>
      <c r="AW28" s="10">
        <f t="shared" si="52"/>
        <v>0</v>
      </c>
      <c r="AX28" s="10">
        <f t="shared" si="53"/>
        <v>0</v>
      </c>
      <c r="AY28" s="10">
        <f t="shared" si="54"/>
        <v>0</v>
      </c>
      <c r="AZ28" s="10">
        <f t="shared" si="22"/>
        <v>31210.5</v>
      </c>
      <c r="BA28" s="10">
        <f t="shared" si="55"/>
        <v>0</v>
      </c>
      <c r="BB28" s="65">
        <f t="shared" si="26"/>
        <v>31210.5</v>
      </c>
      <c r="BC28" s="10">
        <f t="shared" si="23"/>
        <v>0</v>
      </c>
      <c r="BD28" s="10">
        <f t="shared" si="56"/>
        <v>0</v>
      </c>
      <c r="BE28" s="65">
        <f t="shared" si="27"/>
        <v>0</v>
      </c>
      <c r="BF28" s="10">
        <f t="shared" si="24"/>
        <v>0</v>
      </c>
      <c r="BG28" s="10">
        <f t="shared" si="56"/>
        <v>0</v>
      </c>
      <c r="BH28" s="65">
        <f t="shared" si="28"/>
        <v>0</v>
      </c>
      <c r="BI28" s="10">
        <f t="shared" si="56"/>
        <v>0</v>
      </c>
      <c r="BJ28" s="20"/>
      <c r="BK28" s="20"/>
    </row>
    <row r="29" spans="1:68" ht="46.8" x14ac:dyDescent="0.3">
      <c r="A29" s="58" t="s">
        <v>44</v>
      </c>
      <c r="B29" s="59" t="s">
        <v>35</v>
      </c>
      <c r="C29" s="58"/>
      <c r="D29" s="58"/>
      <c r="E29" s="60" t="s">
        <v>36</v>
      </c>
      <c r="F29" s="10">
        <f t="shared" si="30"/>
        <v>31210.5</v>
      </c>
      <c r="G29" s="10">
        <f t="shared" si="31"/>
        <v>0</v>
      </c>
      <c r="H29" s="10">
        <f t="shared" si="32"/>
        <v>0</v>
      </c>
      <c r="I29" s="10">
        <f t="shared" si="33"/>
        <v>0</v>
      </c>
      <c r="J29" s="10">
        <f t="shared" si="34"/>
        <v>0</v>
      </c>
      <c r="K29" s="10">
        <f t="shared" si="35"/>
        <v>0</v>
      </c>
      <c r="L29" s="10">
        <f t="shared" si="1"/>
        <v>31210.5</v>
      </c>
      <c r="M29" s="10">
        <f t="shared" si="2"/>
        <v>0</v>
      </c>
      <c r="N29" s="10">
        <f t="shared" si="3"/>
        <v>0</v>
      </c>
      <c r="O29" s="10">
        <f t="shared" si="36"/>
        <v>0</v>
      </c>
      <c r="P29" s="10">
        <f t="shared" si="37"/>
        <v>0</v>
      </c>
      <c r="Q29" s="10">
        <f t="shared" si="38"/>
        <v>0</v>
      </c>
      <c r="R29" s="10">
        <f t="shared" si="4"/>
        <v>31210.5</v>
      </c>
      <c r="S29" s="10">
        <f t="shared" si="5"/>
        <v>0</v>
      </c>
      <c r="T29" s="10">
        <f t="shared" si="6"/>
        <v>0</v>
      </c>
      <c r="U29" s="10">
        <f t="shared" si="39"/>
        <v>0</v>
      </c>
      <c r="V29" s="10">
        <f t="shared" si="40"/>
        <v>0</v>
      </c>
      <c r="W29" s="10">
        <f t="shared" si="41"/>
        <v>0</v>
      </c>
      <c r="X29" s="10">
        <f t="shared" si="7"/>
        <v>31210.5</v>
      </c>
      <c r="Y29" s="10">
        <f t="shared" si="8"/>
        <v>0</v>
      </c>
      <c r="Z29" s="10">
        <f t="shared" si="9"/>
        <v>0</v>
      </c>
      <c r="AA29" s="10">
        <f t="shared" si="42"/>
        <v>0</v>
      </c>
      <c r="AB29" s="10">
        <f t="shared" si="43"/>
        <v>0</v>
      </c>
      <c r="AC29" s="10">
        <f t="shared" si="44"/>
        <v>0</v>
      </c>
      <c r="AD29" s="10">
        <f t="shared" si="10"/>
        <v>31210.5</v>
      </c>
      <c r="AE29" s="10">
        <f t="shared" si="11"/>
        <v>0</v>
      </c>
      <c r="AF29" s="10">
        <f t="shared" si="12"/>
        <v>0</v>
      </c>
      <c r="AG29" s="10">
        <f t="shared" si="45"/>
        <v>0</v>
      </c>
      <c r="AH29" s="10">
        <f t="shared" si="13"/>
        <v>31210.5</v>
      </c>
      <c r="AI29" s="10">
        <f t="shared" si="14"/>
        <v>0</v>
      </c>
      <c r="AJ29" s="10">
        <f t="shared" si="15"/>
        <v>0</v>
      </c>
      <c r="AK29" s="10">
        <f t="shared" si="46"/>
        <v>0</v>
      </c>
      <c r="AL29" s="10">
        <f t="shared" si="47"/>
        <v>0</v>
      </c>
      <c r="AM29" s="10">
        <f t="shared" si="48"/>
        <v>0</v>
      </c>
      <c r="AN29" s="10">
        <f t="shared" si="16"/>
        <v>31210.5</v>
      </c>
      <c r="AO29" s="10">
        <f t="shared" si="17"/>
        <v>0</v>
      </c>
      <c r="AP29" s="10">
        <f t="shared" si="18"/>
        <v>0</v>
      </c>
      <c r="AQ29" s="10">
        <f t="shared" si="49"/>
        <v>0</v>
      </c>
      <c r="AR29" s="10">
        <f t="shared" si="50"/>
        <v>0</v>
      </c>
      <c r="AS29" s="10">
        <f t="shared" si="51"/>
        <v>0</v>
      </c>
      <c r="AT29" s="10">
        <f t="shared" si="19"/>
        <v>31210.5</v>
      </c>
      <c r="AU29" s="10">
        <f t="shared" si="20"/>
        <v>0</v>
      </c>
      <c r="AV29" s="10">
        <f t="shared" si="21"/>
        <v>0</v>
      </c>
      <c r="AW29" s="10">
        <f t="shared" si="52"/>
        <v>0</v>
      </c>
      <c r="AX29" s="10">
        <f t="shared" si="53"/>
        <v>0</v>
      </c>
      <c r="AY29" s="10">
        <f t="shared" si="54"/>
        <v>0</v>
      </c>
      <c r="AZ29" s="10">
        <f t="shared" si="22"/>
        <v>31210.5</v>
      </c>
      <c r="BA29" s="10">
        <f t="shared" si="55"/>
        <v>0</v>
      </c>
      <c r="BB29" s="65">
        <f t="shared" si="26"/>
        <v>31210.5</v>
      </c>
      <c r="BC29" s="10">
        <f t="shared" si="23"/>
        <v>0</v>
      </c>
      <c r="BD29" s="10">
        <f t="shared" si="56"/>
        <v>0</v>
      </c>
      <c r="BE29" s="65">
        <f t="shared" si="27"/>
        <v>0</v>
      </c>
      <c r="BF29" s="10">
        <f t="shared" si="24"/>
        <v>0</v>
      </c>
      <c r="BG29" s="10">
        <f t="shared" si="56"/>
        <v>0</v>
      </c>
      <c r="BH29" s="65">
        <f t="shared" si="28"/>
        <v>0</v>
      </c>
      <c r="BI29" s="10">
        <f t="shared" si="56"/>
        <v>0</v>
      </c>
      <c r="BJ29" s="20"/>
      <c r="BK29" s="20"/>
    </row>
    <row r="30" spans="1:68" x14ac:dyDescent="0.3">
      <c r="A30" s="58" t="s">
        <v>44</v>
      </c>
      <c r="B30" s="59">
        <v>400</v>
      </c>
      <c r="C30" s="58" t="s">
        <v>37</v>
      </c>
      <c r="D30" s="58" t="s">
        <v>38</v>
      </c>
      <c r="E30" s="60" t="s">
        <v>39</v>
      </c>
      <c r="F30" s="10">
        <v>31210.5</v>
      </c>
      <c r="G30" s="10">
        <v>0</v>
      </c>
      <c r="H30" s="10">
        <v>0</v>
      </c>
      <c r="I30" s="10"/>
      <c r="J30" s="10"/>
      <c r="K30" s="10"/>
      <c r="L30" s="10">
        <f t="shared" si="1"/>
        <v>31210.5</v>
      </c>
      <c r="M30" s="10">
        <f t="shared" si="2"/>
        <v>0</v>
      </c>
      <c r="N30" s="10">
        <f t="shared" si="3"/>
        <v>0</v>
      </c>
      <c r="O30" s="10"/>
      <c r="P30" s="10"/>
      <c r="Q30" s="10"/>
      <c r="R30" s="10">
        <f t="shared" si="4"/>
        <v>31210.5</v>
      </c>
      <c r="S30" s="10">
        <f t="shared" si="5"/>
        <v>0</v>
      </c>
      <c r="T30" s="10">
        <f t="shared" si="6"/>
        <v>0</v>
      </c>
      <c r="U30" s="10"/>
      <c r="V30" s="10"/>
      <c r="W30" s="10"/>
      <c r="X30" s="10">
        <f t="shared" si="7"/>
        <v>31210.5</v>
      </c>
      <c r="Y30" s="10">
        <f t="shared" si="8"/>
        <v>0</v>
      </c>
      <c r="Z30" s="10">
        <f t="shared" si="9"/>
        <v>0</v>
      </c>
      <c r="AA30" s="10"/>
      <c r="AB30" s="10"/>
      <c r="AC30" s="10"/>
      <c r="AD30" s="10">
        <f t="shared" si="10"/>
        <v>31210.5</v>
      </c>
      <c r="AE30" s="10">
        <f t="shared" si="11"/>
        <v>0</v>
      </c>
      <c r="AF30" s="10">
        <f t="shared" si="12"/>
        <v>0</v>
      </c>
      <c r="AG30" s="10"/>
      <c r="AH30" s="10">
        <f t="shared" si="13"/>
        <v>31210.5</v>
      </c>
      <c r="AI30" s="10">
        <f t="shared" si="14"/>
        <v>0</v>
      </c>
      <c r="AJ30" s="10">
        <f t="shared" si="15"/>
        <v>0</v>
      </c>
      <c r="AK30" s="10"/>
      <c r="AL30" s="10"/>
      <c r="AM30" s="10"/>
      <c r="AN30" s="10">
        <f t="shared" si="16"/>
        <v>31210.5</v>
      </c>
      <c r="AO30" s="10">
        <f t="shared" si="17"/>
        <v>0</v>
      </c>
      <c r="AP30" s="10">
        <f t="shared" si="18"/>
        <v>0</v>
      </c>
      <c r="AQ30" s="10"/>
      <c r="AR30" s="10"/>
      <c r="AS30" s="10"/>
      <c r="AT30" s="10">
        <f t="shared" si="19"/>
        <v>31210.5</v>
      </c>
      <c r="AU30" s="10">
        <f t="shared" si="20"/>
        <v>0</v>
      </c>
      <c r="AV30" s="10">
        <f t="shared" si="21"/>
        <v>0</v>
      </c>
      <c r="AW30" s="10"/>
      <c r="AX30" s="10"/>
      <c r="AY30" s="10"/>
      <c r="AZ30" s="10">
        <f t="shared" si="22"/>
        <v>31210.5</v>
      </c>
      <c r="BA30" s="10"/>
      <c r="BB30" s="65">
        <f t="shared" si="26"/>
        <v>31210.5</v>
      </c>
      <c r="BC30" s="10">
        <f t="shared" si="23"/>
        <v>0</v>
      </c>
      <c r="BD30" s="10"/>
      <c r="BE30" s="65">
        <f t="shared" si="27"/>
        <v>0</v>
      </c>
      <c r="BF30" s="10">
        <f t="shared" si="24"/>
        <v>0</v>
      </c>
      <c r="BG30" s="10"/>
      <c r="BH30" s="65">
        <f t="shared" si="28"/>
        <v>0</v>
      </c>
      <c r="BI30" s="10"/>
      <c r="BJ30" s="20"/>
      <c r="BK30" s="20"/>
    </row>
    <row r="31" spans="1:68" ht="62.4" x14ac:dyDescent="0.3">
      <c r="A31" s="58" t="s">
        <v>46</v>
      </c>
      <c r="B31" s="59"/>
      <c r="C31" s="58"/>
      <c r="D31" s="58"/>
      <c r="E31" s="60" t="s">
        <v>47</v>
      </c>
      <c r="F31" s="10">
        <f t="shared" si="30"/>
        <v>0</v>
      </c>
      <c r="G31" s="10">
        <f t="shared" si="31"/>
        <v>32708.6</v>
      </c>
      <c r="H31" s="10">
        <f t="shared" si="32"/>
        <v>0</v>
      </c>
      <c r="I31" s="10">
        <f t="shared" si="33"/>
        <v>0</v>
      </c>
      <c r="J31" s="10">
        <f t="shared" si="34"/>
        <v>0</v>
      </c>
      <c r="K31" s="10">
        <f t="shared" si="35"/>
        <v>0</v>
      </c>
      <c r="L31" s="10">
        <f t="shared" si="1"/>
        <v>0</v>
      </c>
      <c r="M31" s="10">
        <f t="shared" si="2"/>
        <v>32708.6</v>
      </c>
      <c r="N31" s="10">
        <f t="shared" si="3"/>
        <v>0</v>
      </c>
      <c r="O31" s="10">
        <f t="shared" si="36"/>
        <v>0</v>
      </c>
      <c r="P31" s="10">
        <f t="shared" si="37"/>
        <v>0</v>
      </c>
      <c r="Q31" s="10">
        <f t="shared" si="38"/>
        <v>0</v>
      </c>
      <c r="R31" s="10">
        <f t="shared" si="4"/>
        <v>0</v>
      </c>
      <c r="S31" s="10">
        <f t="shared" si="5"/>
        <v>32708.6</v>
      </c>
      <c r="T31" s="10">
        <f t="shared" si="6"/>
        <v>0</v>
      </c>
      <c r="U31" s="10">
        <f t="shared" si="39"/>
        <v>0</v>
      </c>
      <c r="V31" s="10">
        <f t="shared" si="40"/>
        <v>0</v>
      </c>
      <c r="W31" s="10">
        <f t="shared" si="41"/>
        <v>0</v>
      </c>
      <c r="X31" s="10">
        <f t="shared" si="7"/>
        <v>0</v>
      </c>
      <c r="Y31" s="10">
        <f t="shared" si="8"/>
        <v>32708.6</v>
      </c>
      <c r="Z31" s="10">
        <f t="shared" si="9"/>
        <v>0</v>
      </c>
      <c r="AA31" s="10">
        <f t="shared" si="42"/>
        <v>0</v>
      </c>
      <c r="AB31" s="10">
        <f t="shared" si="43"/>
        <v>0</v>
      </c>
      <c r="AC31" s="10">
        <f t="shared" si="44"/>
        <v>0</v>
      </c>
      <c r="AD31" s="10">
        <f t="shared" si="10"/>
        <v>0</v>
      </c>
      <c r="AE31" s="10">
        <f t="shared" si="11"/>
        <v>32708.6</v>
      </c>
      <c r="AF31" s="10">
        <f t="shared" si="12"/>
        <v>0</v>
      </c>
      <c r="AG31" s="10">
        <f t="shared" si="45"/>
        <v>0</v>
      </c>
      <c r="AH31" s="10">
        <f t="shared" si="13"/>
        <v>0</v>
      </c>
      <c r="AI31" s="10">
        <f t="shared" si="14"/>
        <v>32708.6</v>
      </c>
      <c r="AJ31" s="10">
        <f t="shared" si="15"/>
        <v>0</v>
      </c>
      <c r="AK31" s="10">
        <f t="shared" si="46"/>
        <v>0</v>
      </c>
      <c r="AL31" s="10">
        <f t="shared" si="47"/>
        <v>0</v>
      </c>
      <c r="AM31" s="10">
        <f t="shared" si="48"/>
        <v>0</v>
      </c>
      <c r="AN31" s="10">
        <f t="shared" si="16"/>
        <v>0</v>
      </c>
      <c r="AO31" s="10">
        <f t="shared" si="17"/>
        <v>32708.6</v>
      </c>
      <c r="AP31" s="10">
        <f t="shared" si="18"/>
        <v>0</v>
      </c>
      <c r="AQ31" s="10">
        <f t="shared" si="49"/>
        <v>0</v>
      </c>
      <c r="AR31" s="10">
        <f t="shared" si="50"/>
        <v>0</v>
      </c>
      <c r="AS31" s="10">
        <f t="shared" si="51"/>
        <v>0</v>
      </c>
      <c r="AT31" s="10">
        <f t="shared" si="19"/>
        <v>0</v>
      </c>
      <c r="AU31" s="10">
        <f t="shared" si="20"/>
        <v>32708.6</v>
      </c>
      <c r="AV31" s="10">
        <f t="shared" si="21"/>
        <v>0</v>
      </c>
      <c r="AW31" s="10">
        <f t="shared" si="52"/>
        <v>0</v>
      </c>
      <c r="AX31" s="10">
        <f t="shared" si="53"/>
        <v>0</v>
      </c>
      <c r="AY31" s="10">
        <f t="shared" si="54"/>
        <v>0</v>
      </c>
      <c r="AZ31" s="10">
        <f t="shared" si="22"/>
        <v>0</v>
      </c>
      <c r="BA31" s="10">
        <f t="shared" si="55"/>
        <v>0</v>
      </c>
      <c r="BB31" s="65">
        <f t="shared" si="26"/>
        <v>0</v>
      </c>
      <c r="BC31" s="10">
        <f t="shared" si="23"/>
        <v>32708.6</v>
      </c>
      <c r="BD31" s="10">
        <f t="shared" si="56"/>
        <v>0</v>
      </c>
      <c r="BE31" s="65">
        <f t="shared" si="27"/>
        <v>32708.6</v>
      </c>
      <c r="BF31" s="10">
        <f t="shared" si="24"/>
        <v>0</v>
      </c>
      <c r="BG31" s="10">
        <f t="shared" si="56"/>
        <v>0</v>
      </c>
      <c r="BH31" s="65">
        <f t="shared" si="28"/>
        <v>0</v>
      </c>
      <c r="BI31" s="10">
        <f t="shared" si="56"/>
        <v>0</v>
      </c>
      <c r="BJ31" s="20"/>
      <c r="BK31" s="20"/>
    </row>
    <row r="32" spans="1:68" ht="46.8" x14ac:dyDescent="0.3">
      <c r="A32" s="58" t="s">
        <v>46</v>
      </c>
      <c r="B32" s="59" t="s">
        <v>35</v>
      </c>
      <c r="C32" s="58"/>
      <c r="D32" s="58"/>
      <c r="E32" s="60" t="s">
        <v>36</v>
      </c>
      <c r="F32" s="10">
        <f t="shared" si="30"/>
        <v>0</v>
      </c>
      <c r="G32" s="10">
        <f t="shared" si="31"/>
        <v>32708.6</v>
      </c>
      <c r="H32" s="10">
        <f t="shared" si="32"/>
        <v>0</v>
      </c>
      <c r="I32" s="10">
        <f t="shared" si="33"/>
        <v>0</v>
      </c>
      <c r="J32" s="10">
        <f t="shared" si="34"/>
        <v>0</v>
      </c>
      <c r="K32" s="10">
        <f t="shared" si="35"/>
        <v>0</v>
      </c>
      <c r="L32" s="10">
        <f t="shared" si="1"/>
        <v>0</v>
      </c>
      <c r="M32" s="10">
        <f t="shared" si="2"/>
        <v>32708.6</v>
      </c>
      <c r="N32" s="10">
        <f t="shared" si="3"/>
        <v>0</v>
      </c>
      <c r="O32" s="10">
        <f t="shared" si="36"/>
        <v>0</v>
      </c>
      <c r="P32" s="10">
        <f t="shared" si="37"/>
        <v>0</v>
      </c>
      <c r="Q32" s="10">
        <f t="shared" si="38"/>
        <v>0</v>
      </c>
      <c r="R32" s="10">
        <f t="shared" si="4"/>
        <v>0</v>
      </c>
      <c r="S32" s="10">
        <f t="shared" si="5"/>
        <v>32708.6</v>
      </c>
      <c r="T32" s="10">
        <f t="shared" si="6"/>
        <v>0</v>
      </c>
      <c r="U32" s="10">
        <f t="shared" si="39"/>
        <v>0</v>
      </c>
      <c r="V32" s="10">
        <f t="shared" si="40"/>
        <v>0</v>
      </c>
      <c r="W32" s="10">
        <f t="shared" si="41"/>
        <v>0</v>
      </c>
      <c r="X32" s="10">
        <f t="shared" si="7"/>
        <v>0</v>
      </c>
      <c r="Y32" s="10">
        <f t="shared" si="8"/>
        <v>32708.6</v>
      </c>
      <c r="Z32" s="10">
        <f t="shared" si="9"/>
        <v>0</v>
      </c>
      <c r="AA32" s="10">
        <f t="shared" si="42"/>
        <v>0</v>
      </c>
      <c r="AB32" s="10">
        <f t="shared" si="43"/>
        <v>0</v>
      </c>
      <c r="AC32" s="10">
        <f t="shared" si="44"/>
        <v>0</v>
      </c>
      <c r="AD32" s="10">
        <f t="shared" si="10"/>
        <v>0</v>
      </c>
      <c r="AE32" s="10">
        <f t="shared" si="11"/>
        <v>32708.6</v>
      </c>
      <c r="AF32" s="10">
        <f t="shared" si="12"/>
        <v>0</v>
      </c>
      <c r="AG32" s="10">
        <f t="shared" si="45"/>
        <v>0</v>
      </c>
      <c r="AH32" s="10">
        <f t="shared" si="13"/>
        <v>0</v>
      </c>
      <c r="AI32" s="10">
        <f t="shared" si="14"/>
        <v>32708.6</v>
      </c>
      <c r="AJ32" s="10">
        <f t="shared" si="15"/>
        <v>0</v>
      </c>
      <c r="AK32" s="10">
        <f t="shared" si="46"/>
        <v>0</v>
      </c>
      <c r="AL32" s="10">
        <f t="shared" si="47"/>
        <v>0</v>
      </c>
      <c r="AM32" s="10">
        <f t="shared" si="48"/>
        <v>0</v>
      </c>
      <c r="AN32" s="10">
        <f t="shared" si="16"/>
        <v>0</v>
      </c>
      <c r="AO32" s="10">
        <f t="shared" si="17"/>
        <v>32708.6</v>
      </c>
      <c r="AP32" s="10">
        <f t="shared" si="18"/>
        <v>0</v>
      </c>
      <c r="AQ32" s="10">
        <f t="shared" si="49"/>
        <v>0</v>
      </c>
      <c r="AR32" s="10">
        <f t="shared" si="50"/>
        <v>0</v>
      </c>
      <c r="AS32" s="10">
        <f t="shared" si="51"/>
        <v>0</v>
      </c>
      <c r="AT32" s="10">
        <f t="shared" si="19"/>
        <v>0</v>
      </c>
      <c r="AU32" s="10">
        <f t="shared" si="20"/>
        <v>32708.6</v>
      </c>
      <c r="AV32" s="10">
        <f t="shared" si="21"/>
        <v>0</v>
      </c>
      <c r="AW32" s="10">
        <f t="shared" si="52"/>
        <v>0</v>
      </c>
      <c r="AX32" s="10">
        <f t="shared" si="53"/>
        <v>0</v>
      </c>
      <c r="AY32" s="10">
        <f t="shared" si="54"/>
        <v>0</v>
      </c>
      <c r="AZ32" s="10">
        <f t="shared" si="22"/>
        <v>0</v>
      </c>
      <c r="BA32" s="10">
        <f t="shared" si="55"/>
        <v>0</v>
      </c>
      <c r="BB32" s="65">
        <f t="shared" si="26"/>
        <v>0</v>
      </c>
      <c r="BC32" s="10">
        <f t="shared" si="23"/>
        <v>32708.6</v>
      </c>
      <c r="BD32" s="10">
        <f t="shared" si="56"/>
        <v>0</v>
      </c>
      <c r="BE32" s="65">
        <f t="shared" si="27"/>
        <v>32708.6</v>
      </c>
      <c r="BF32" s="10">
        <f t="shared" si="24"/>
        <v>0</v>
      </c>
      <c r="BG32" s="10">
        <f t="shared" si="56"/>
        <v>0</v>
      </c>
      <c r="BH32" s="65">
        <f t="shared" si="28"/>
        <v>0</v>
      </c>
      <c r="BI32" s="10">
        <f t="shared" si="56"/>
        <v>0</v>
      </c>
      <c r="BJ32" s="20"/>
      <c r="BK32" s="20"/>
    </row>
    <row r="33" spans="1:68" x14ac:dyDescent="0.3">
      <c r="A33" s="58" t="s">
        <v>46</v>
      </c>
      <c r="B33" s="59">
        <v>400</v>
      </c>
      <c r="C33" s="58" t="s">
        <v>37</v>
      </c>
      <c r="D33" s="58" t="s">
        <v>38</v>
      </c>
      <c r="E33" s="60" t="s">
        <v>39</v>
      </c>
      <c r="F33" s="10">
        <v>0</v>
      </c>
      <c r="G33" s="10">
        <v>32708.6</v>
      </c>
      <c r="H33" s="10">
        <v>0</v>
      </c>
      <c r="I33" s="10"/>
      <c r="J33" s="10"/>
      <c r="K33" s="10"/>
      <c r="L33" s="10">
        <f t="shared" si="1"/>
        <v>0</v>
      </c>
      <c r="M33" s="10">
        <f t="shared" si="2"/>
        <v>32708.6</v>
      </c>
      <c r="N33" s="10">
        <f t="shared" si="3"/>
        <v>0</v>
      </c>
      <c r="O33" s="10"/>
      <c r="P33" s="10"/>
      <c r="Q33" s="10"/>
      <c r="R33" s="10">
        <f t="shared" si="4"/>
        <v>0</v>
      </c>
      <c r="S33" s="10">
        <f t="shared" si="5"/>
        <v>32708.6</v>
      </c>
      <c r="T33" s="10">
        <f t="shared" si="6"/>
        <v>0</v>
      </c>
      <c r="U33" s="10"/>
      <c r="V33" s="10"/>
      <c r="W33" s="10"/>
      <c r="X33" s="10">
        <f t="shared" si="7"/>
        <v>0</v>
      </c>
      <c r="Y33" s="10">
        <f t="shared" si="8"/>
        <v>32708.6</v>
      </c>
      <c r="Z33" s="10">
        <f t="shared" si="9"/>
        <v>0</v>
      </c>
      <c r="AA33" s="10"/>
      <c r="AB33" s="10"/>
      <c r="AC33" s="10"/>
      <c r="AD33" s="10">
        <f t="shared" si="10"/>
        <v>0</v>
      </c>
      <c r="AE33" s="10">
        <f t="shared" si="11"/>
        <v>32708.6</v>
      </c>
      <c r="AF33" s="10">
        <f t="shared" si="12"/>
        <v>0</v>
      </c>
      <c r="AG33" s="10"/>
      <c r="AH33" s="10">
        <f t="shared" si="13"/>
        <v>0</v>
      </c>
      <c r="AI33" s="10">
        <f t="shared" si="14"/>
        <v>32708.6</v>
      </c>
      <c r="AJ33" s="10">
        <f t="shared" si="15"/>
        <v>0</v>
      </c>
      <c r="AK33" s="10"/>
      <c r="AL33" s="10"/>
      <c r="AM33" s="10"/>
      <c r="AN33" s="10">
        <f t="shared" si="16"/>
        <v>0</v>
      </c>
      <c r="AO33" s="10">
        <f t="shared" si="17"/>
        <v>32708.6</v>
      </c>
      <c r="AP33" s="10">
        <f t="shared" si="18"/>
        <v>0</v>
      </c>
      <c r="AQ33" s="10"/>
      <c r="AR33" s="10"/>
      <c r="AS33" s="10"/>
      <c r="AT33" s="10">
        <f t="shared" si="19"/>
        <v>0</v>
      </c>
      <c r="AU33" s="10">
        <f t="shared" si="20"/>
        <v>32708.6</v>
      </c>
      <c r="AV33" s="10">
        <f t="shared" si="21"/>
        <v>0</v>
      </c>
      <c r="AW33" s="10"/>
      <c r="AX33" s="10"/>
      <c r="AY33" s="10"/>
      <c r="AZ33" s="10">
        <f t="shared" si="22"/>
        <v>0</v>
      </c>
      <c r="BA33" s="10"/>
      <c r="BB33" s="65">
        <f t="shared" si="26"/>
        <v>0</v>
      </c>
      <c r="BC33" s="10">
        <f t="shared" si="23"/>
        <v>32708.6</v>
      </c>
      <c r="BD33" s="10"/>
      <c r="BE33" s="65">
        <f t="shared" si="27"/>
        <v>32708.6</v>
      </c>
      <c r="BF33" s="10">
        <f t="shared" si="24"/>
        <v>0</v>
      </c>
      <c r="BG33" s="10"/>
      <c r="BH33" s="65">
        <f t="shared" si="28"/>
        <v>0</v>
      </c>
      <c r="BI33" s="10"/>
      <c r="BJ33" s="20"/>
      <c r="BK33" s="20"/>
    </row>
    <row r="34" spans="1:68" ht="46.8" x14ac:dyDescent="0.3">
      <c r="A34" s="58" t="s">
        <v>48</v>
      </c>
      <c r="B34" s="59"/>
      <c r="C34" s="58"/>
      <c r="D34" s="58"/>
      <c r="E34" s="60" t="s">
        <v>49</v>
      </c>
      <c r="F34" s="10">
        <f t="shared" ref="F34:K34" si="57">F35+F38+F41</f>
        <v>65200</v>
      </c>
      <c r="G34" s="10">
        <f t="shared" si="57"/>
        <v>65200</v>
      </c>
      <c r="H34" s="10">
        <f t="shared" si="57"/>
        <v>65200</v>
      </c>
      <c r="I34" s="10">
        <f t="shared" si="57"/>
        <v>5000</v>
      </c>
      <c r="J34" s="10">
        <f t="shared" si="57"/>
        <v>5000</v>
      </c>
      <c r="K34" s="10">
        <f t="shared" si="57"/>
        <v>5000</v>
      </c>
      <c r="L34" s="10">
        <f t="shared" si="1"/>
        <v>70200</v>
      </c>
      <c r="M34" s="10">
        <f t="shared" si="2"/>
        <v>70200</v>
      </c>
      <c r="N34" s="10">
        <f t="shared" si="3"/>
        <v>70200</v>
      </c>
      <c r="O34" s="10">
        <f>O35+O38+O41</f>
        <v>0</v>
      </c>
      <c r="P34" s="10">
        <f>P35+P38+P41</f>
        <v>0</v>
      </c>
      <c r="Q34" s="10">
        <f>Q35+Q38+Q41</f>
        <v>0</v>
      </c>
      <c r="R34" s="10">
        <f t="shared" si="4"/>
        <v>70200</v>
      </c>
      <c r="S34" s="10">
        <f t="shared" si="5"/>
        <v>70200</v>
      </c>
      <c r="T34" s="10">
        <f t="shared" si="6"/>
        <v>70200</v>
      </c>
      <c r="U34" s="10">
        <f>U35+U38+U41</f>
        <v>0</v>
      </c>
      <c r="V34" s="10">
        <f>V35+V38+V41</f>
        <v>0</v>
      </c>
      <c r="W34" s="10">
        <f>W35+W38+W41</f>
        <v>0</v>
      </c>
      <c r="X34" s="10">
        <f t="shared" si="7"/>
        <v>70200</v>
      </c>
      <c r="Y34" s="10">
        <f t="shared" si="8"/>
        <v>70200</v>
      </c>
      <c r="Z34" s="10">
        <f t="shared" si="9"/>
        <v>70200</v>
      </c>
      <c r="AA34" s="10">
        <f>AA35+AA38+AA41</f>
        <v>5000</v>
      </c>
      <c r="AB34" s="10">
        <f>AB35+AB38+AB41</f>
        <v>5000</v>
      </c>
      <c r="AC34" s="10">
        <f>AC35+AC38+AC41</f>
        <v>5000</v>
      </c>
      <c r="AD34" s="10">
        <f t="shared" si="10"/>
        <v>75200</v>
      </c>
      <c r="AE34" s="10">
        <f t="shared" si="11"/>
        <v>75200</v>
      </c>
      <c r="AF34" s="10">
        <f t="shared" si="12"/>
        <v>75200</v>
      </c>
      <c r="AG34" s="10">
        <f>AG35+AG38+AG41</f>
        <v>0</v>
      </c>
      <c r="AH34" s="10">
        <f t="shared" si="13"/>
        <v>75200</v>
      </c>
      <c r="AI34" s="10">
        <f t="shared" si="14"/>
        <v>75200</v>
      </c>
      <c r="AJ34" s="10">
        <f t="shared" si="15"/>
        <v>75200</v>
      </c>
      <c r="AK34" s="10">
        <f>AK35+AK38+AK41</f>
        <v>-977.79200000000003</v>
      </c>
      <c r="AL34" s="10">
        <f>AL35+AL38+AL41</f>
        <v>0</v>
      </c>
      <c r="AM34" s="10">
        <f>AM35+AM38+AM41</f>
        <v>0</v>
      </c>
      <c r="AN34" s="10">
        <f t="shared" si="16"/>
        <v>74222.207999999999</v>
      </c>
      <c r="AO34" s="10">
        <f t="shared" si="17"/>
        <v>75200</v>
      </c>
      <c r="AP34" s="10">
        <f t="shared" si="18"/>
        <v>75200</v>
      </c>
      <c r="AQ34" s="10">
        <f>AQ35+AQ38+AQ41</f>
        <v>0</v>
      </c>
      <c r="AR34" s="10">
        <f>AR35+AR38+AR41</f>
        <v>0</v>
      </c>
      <c r="AS34" s="10">
        <f>AS35+AS38+AS41</f>
        <v>0</v>
      </c>
      <c r="AT34" s="10">
        <f t="shared" si="19"/>
        <v>74222.207999999999</v>
      </c>
      <c r="AU34" s="10">
        <f t="shared" si="20"/>
        <v>75200</v>
      </c>
      <c r="AV34" s="10">
        <f t="shared" si="21"/>
        <v>75200</v>
      </c>
      <c r="AW34" s="10">
        <f>AW35+AW38+AW41</f>
        <v>-98.751000000000005</v>
      </c>
      <c r="AX34" s="10">
        <f>AX35+AX38+AX41</f>
        <v>0</v>
      </c>
      <c r="AY34" s="10">
        <f>AY35+AY38+AY41</f>
        <v>0</v>
      </c>
      <c r="AZ34" s="10">
        <f t="shared" si="22"/>
        <v>74123.456999999995</v>
      </c>
      <c r="BA34" s="10">
        <f>BA35+BA38+BA41</f>
        <v>0</v>
      </c>
      <c r="BB34" s="65">
        <f t="shared" si="26"/>
        <v>74123.456999999995</v>
      </c>
      <c r="BC34" s="10">
        <f t="shared" si="23"/>
        <v>75200</v>
      </c>
      <c r="BD34" s="10">
        <f>BD35+BD38+BD41</f>
        <v>0</v>
      </c>
      <c r="BE34" s="65">
        <f t="shared" si="27"/>
        <v>75200</v>
      </c>
      <c r="BF34" s="10">
        <f t="shared" si="24"/>
        <v>75200</v>
      </c>
      <c r="BG34" s="10">
        <f>BG35+BG38+BG41</f>
        <v>0</v>
      </c>
      <c r="BH34" s="65">
        <f t="shared" si="28"/>
        <v>75200</v>
      </c>
      <c r="BI34" s="10">
        <f>BI35+BI38+BI41</f>
        <v>0</v>
      </c>
      <c r="BJ34" s="20"/>
      <c r="BK34" s="20"/>
    </row>
    <row r="35" spans="1:68" ht="46.8" x14ac:dyDescent="0.3">
      <c r="A35" s="58" t="s">
        <v>50</v>
      </c>
      <c r="B35" s="59"/>
      <c r="C35" s="58"/>
      <c r="D35" s="58"/>
      <c r="E35" s="60" t="s">
        <v>51</v>
      </c>
      <c r="F35" s="10">
        <f t="shared" ref="F35:F44" si="58">F36</f>
        <v>200</v>
      </c>
      <c r="G35" s="10">
        <f t="shared" ref="G35:G44" si="59">G36</f>
        <v>200</v>
      </c>
      <c r="H35" s="10">
        <f t="shared" ref="H35:H44" si="60">H36</f>
        <v>200</v>
      </c>
      <c r="I35" s="10">
        <f t="shared" ref="I35:I44" si="61">I36</f>
        <v>0</v>
      </c>
      <c r="J35" s="10">
        <f t="shared" ref="J35:J44" si="62">J36</f>
        <v>0</v>
      </c>
      <c r="K35" s="10">
        <f t="shared" ref="K35:K44" si="63">K36</f>
        <v>0</v>
      </c>
      <c r="L35" s="10">
        <f t="shared" si="1"/>
        <v>200</v>
      </c>
      <c r="M35" s="10">
        <f t="shared" si="2"/>
        <v>200</v>
      </c>
      <c r="N35" s="10">
        <f t="shared" si="3"/>
        <v>200</v>
      </c>
      <c r="O35" s="10">
        <f t="shared" ref="O35:O44" si="64">O36</f>
        <v>0</v>
      </c>
      <c r="P35" s="10">
        <f t="shared" ref="P35:P44" si="65">P36</f>
        <v>0</v>
      </c>
      <c r="Q35" s="10">
        <f t="shared" ref="Q35:Q44" si="66">Q36</f>
        <v>0</v>
      </c>
      <c r="R35" s="10">
        <f t="shared" si="4"/>
        <v>200</v>
      </c>
      <c r="S35" s="10">
        <f t="shared" si="5"/>
        <v>200</v>
      </c>
      <c r="T35" s="10">
        <f t="shared" si="6"/>
        <v>200</v>
      </c>
      <c r="U35" s="10">
        <f t="shared" ref="U35:U44" si="67">U36</f>
        <v>0</v>
      </c>
      <c r="V35" s="10">
        <f t="shared" ref="V35:V44" si="68">V36</f>
        <v>0</v>
      </c>
      <c r="W35" s="10">
        <f t="shared" ref="W35:W44" si="69">W36</f>
        <v>0</v>
      </c>
      <c r="X35" s="10">
        <f t="shared" si="7"/>
        <v>200</v>
      </c>
      <c r="Y35" s="10">
        <f t="shared" si="8"/>
        <v>200</v>
      </c>
      <c r="Z35" s="10">
        <f t="shared" si="9"/>
        <v>200</v>
      </c>
      <c r="AA35" s="10">
        <f t="shared" ref="AA35:AA44" si="70">AA36</f>
        <v>0</v>
      </c>
      <c r="AB35" s="10">
        <f t="shared" ref="AB35:AB44" si="71">AB36</f>
        <v>0</v>
      </c>
      <c r="AC35" s="10">
        <f t="shared" ref="AC35:AC44" si="72">AC36</f>
        <v>0</v>
      </c>
      <c r="AD35" s="10">
        <f t="shared" si="10"/>
        <v>200</v>
      </c>
      <c r="AE35" s="10">
        <f t="shared" si="11"/>
        <v>200</v>
      </c>
      <c r="AF35" s="10">
        <f t="shared" si="12"/>
        <v>200</v>
      </c>
      <c r="AG35" s="10">
        <f t="shared" ref="AG35:AG44" si="73">AG36</f>
        <v>0</v>
      </c>
      <c r="AH35" s="10">
        <f t="shared" si="13"/>
        <v>200</v>
      </c>
      <c r="AI35" s="10">
        <f t="shared" si="14"/>
        <v>200</v>
      </c>
      <c r="AJ35" s="10">
        <f t="shared" si="15"/>
        <v>200</v>
      </c>
      <c r="AK35" s="10">
        <f t="shared" ref="AK35:AK44" si="74">AK36</f>
        <v>0</v>
      </c>
      <c r="AL35" s="10">
        <f t="shared" ref="AL35:AL44" si="75">AL36</f>
        <v>0</v>
      </c>
      <c r="AM35" s="10">
        <f t="shared" ref="AM35:AM44" si="76">AM36</f>
        <v>0</v>
      </c>
      <c r="AN35" s="10">
        <f t="shared" si="16"/>
        <v>200</v>
      </c>
      <c r="AO35" s="10">
        <f t="shared" si="17"/>
        <v>200</v>
      </c>
      <c r="AP35" s="10">
        <f t="shared" si="18"/>
        <v>200</v>
      </c>
      <c r="AQ35" s="10">
        <f t="shared" ref="AQ35:AQ44" si="77">AQ36</f>
        <v>0</v>
      </c>
      <c r="AR35" s="10">
        <f t="shared" ref="AR35:AR44" si="78">AR36</f>
        <v>0</v>
      </c>
      <c r="AS35" s="10">
        <f t="shared" ref="AS35:AS44" si="79">AS36</f>
        <v>0</v>
      </c>
      <c r="AT35" s="10">
        <f t="shared" si="19"/>
        <v>200</v>
      </c>
      <c r="AU35" s="10">
        <f t="shared" si="20"/>
        <v>200</v>
      </c>
      <c r="AV35" s="10">
        <f t="shared" si="21"/>
        <v>200</v>
      </c>
      <c r="AW35" s="10">
        <f t="shared" ref="AW35:AW44" si="80">AW36</f>
        <v>0</v>
      </c>
      <c r="AX35" s="10">
        <f t="shared" ref="AX35:AX44" si="81">AX36</f>
        <v>0</v>
      </c>
      <c r="AY35" s="10">
        <f t="shared" ref="AY35:AY44" si="82">AY36</f>
        <v>0</v>
      </c>
      <c r="AZ35" s="10">
        <f t="shared" si="22"/>
        <v>200</v>
      </c>
      <c r="BA35" s="10">
        <f t="shared" ref="BA35:BA44" si="83">BA36</f>
        <v>0</v>
      </c>
      <c r="BB35" s="65">
        <f t="shared" si="26"/>
        <v>200</v>
      </c>
      <c r="BC35" s="10">
        <f t="shared" si="23"/>
        <v>200</v>
      </c>
      <c r="BD35" s="10">
        <f t="shared" ref="BD35:BI44" si="84">BD36</f>
        <v>0</v>
      </c>
      <c r="BE35" s="65">
        <f t="shared" si="27"/>
        <v>200</v>
      </c>
      <c r="BF35" s="10">
        <f t="shared" si="24"/>
        <v>200</v>
      </c>
      <c r="BG35" s="10">
        <f t="shared" si="84"/>
        <v>0</v>
      </c>
      <c r="BH35" s="65">
        <f t="shared" si="28"/>
        <v>200</v>
      </c>
      <c r="BI35" s="10">
        <f t="shared" si="84"/>
        <v>0</v>
      </c>
      <c r="BJ35" s="20"/>
      <c r="BK35" s="20"/>
    </row>
    <row r="36" spans="1:68" x14ac:dyDescent="0.3">
      <c r="A36" s="58" t="s">
        <v>50</v>
      </c>
      <c r="B36" s="59" t="s">
        <v>52</v>
      </c>
      <c r="C36" s="58"/>
      <c r="D36" s="58"/>
      <c r="E36" s="60" t="s">
        <v>53</v>
      </c>
      <c r="F36" s="10">
        <f t="shared" si="58"/>
        <v>200</v>
      </c>
      <c r="G36" s="10">
        <f t="shared" si="59"/>
        <v>200</v>
      </c>
      <c r="H36" s="10">
        <f t="shared" si="60"/>
        <v>200</v>
      </c>
      <c r="I36" s="10">
        <f t="shared" si="61"/>
        <v>0</v>
      </c>
      <c r="J36" s="10">
        <f t="shared" si="62"/>
        <v>0</v>
      </c>
      <c r="K36" s="10">
        <f t="shared" si="63"/>
        <v>0</v>
      </c>
      <c r="L36" s="10">
        <f t="shared" si="1"/>
        <v>200</v>
      </c>
      <c r="M36" s="10">
        <f t="shared" si="2"/>
        <v>200</v>
      </c>
      <c r="N36" s="10">
        <f t="shared" si="3"/>
        <v>200</v>
      </c>
      <c r="O36" s="10">
        <f t="shared" si="64"/>
        <v>0</v>
      </c>
      <c r="P36" s="10">
        <f t="shared" si="65"/>
        <v>0</v>
      </c>
      <c r="Q36" s="10">
        <f t="shared" si="66"/>
        <v>0</v>
      </c>
      <c r="R36" s="10">
        <f t="shared" si="4"/>
        <v>200</v>
      </c>
      <c r="S36" s="10">
        <f t="shared" si="5"/>
        <v>200</v>
      </c>
      <c r="T36" s="10">
        <f t="shared" si="6"/>
        <v>200</v>
      </c>
      <c r="U36" s="10">
        <f t="shared" si="67"/>
        <v>0</v>
      </c>
      <c r="V36" s="10">
        <f t="shared" si="68"/>
        <v>0</v>
      </c>
      <c r="W36" s="10">
        <f t="shared" si="69"/>
        <v>0</v>
      </c>
      <c r="X36" s="10">
        <f t="shared" si="7"/>
        <v>200</v>
      </c>
      <c r="Y36" s="10">
        <f t="shared" si="8"/>
        <v>200</v>
      </c>
      <c r="Z36" s="10">
        <f t="shared" si="9"/>
        <v>200</v>
      </c>
      <c r="AA36" s="10">
        <f t="shared" si="70"/>
        <v>0</v>
      </c>
      <c r="AB36" s="10">
        <f t="shared" si="71"/>
        <v>0</v>
      </c>
      <c r="AC36" s="10">
        <f t="shared" si="72"/>
        <v>0</v>
      </c>
      <c r="AD36" s="10">
        <f t="shared" si="10"/>
        <v>200</v>
      </c>
      <c r="AE36" s="10">
        <f t="shared" si="11"/>
        <v>200</v>
      </c>
      <c r="AF36" s="10">
        <f t="shared" si="12"/>
        <v>200</v>
      </c>
      <c r="AG36" s="10">
        <f t="shared" si="73"/>
        <v>0</v>
      </c>
      <c r="AH36" s="10">
        <f t="shared" si="13"/>
        <v>200</v>
      </c>
      <c r="AI36" s="10">
        <f t="shared" si="14"/>
        <v>200</v>
      </c>
      <c r="AJ36" s="10">
        <f t="shared" si="15"/>
        <v>200</v>
      </c>
      <c r="AK36" s="10">
        <f t="shared" si="74"/>
        <v>0</v>
      </c>
      <c r="AL36" s="10">
        <f t="shared" si="75"/>
        <v>0</v>
      </c>
      <c r="AM36" s="10">
        <f t="shared" si="76"/>
        <v>0</v>
      </c>
      <c r="AN36" s="10">
        <f t="shared" si="16"/>
        <v>200</v>
      </c>
      <c r="AO36" s="10">
        <f t="shared" si="17"/>
        <v>200</v>
      </c>
      <c r="AP36" s="10">
        <f t="shared" si="18"/>
        <v>200</v>
      </c>
      <c r="AQ36" s="10">
        <f t="shared" si="77"/>
        <v>0</v>
      </c>
      <c r="AR36" s="10">
        <f t="shared" si="78"/>
        <v>0</v>
      </c>
      <c r="AS36" s="10">
        <f t="shared" si="79"/>
        <v>0</v>
      </c>
      <c r="AT36" s="10">
        <f t="shared" si="19"/>
        <v>200</v>
      </c>
      <c r="AU36" s="10">
        <f t="shared" si="20"/>
        <v>200</v>
      </c>
      <c r="AV36" s="10">
        <f t="shared" si="21"/>
        <v>200</v>
      </c>
      <c r="AW36" s="10">
        <f t="shared" si="80"/>
        <v>0</v>
      </c>
      <c r="AX36" s="10">
        <f t="shared" si="81"/>
        <v>0</v>
      </c>
      <c r="AY36" s="10">
        <f t="shared" si="82"/>
        <v>0</v>
      </c>
      <c r="AZ36" s="10">
        <f t="shared" si="22"/>
        <v>200</v>
      </c>
      <c r="BA36" s="10">
        <f t="shared" si="83"/>
        <v>0</v>
      </c>
      <c r="BB36" s="65">
        <f t="shared" si="26"/>
        <v>200</v>
      </c>
      <c r="BC36" s="10">
        <f t="shared" si="23"/>
        <v>200</v>
      </c>
      <c r="BD36" s="10">
        <f t="shared" si="84"/>
        <v>0</v>
      </c>
      <c r="BE36" s="65">
        <f t="shared" si="27"/>
        <v>200</v>
      </c>
      <c r="BF36" s="10">
        <f t="shared" si="24"/>
        <v>200</v>
      </c>
      <c r="BG36" s="10">
        <f t="shared" si="84"/>
        <v>0</v>
      </c>
      <c r="BH36" s="65">
        <f t="shared" si="28"/>
        <v>200</v>
      </c>
      <c r="BI36" s="10">
        <f t="shared" si="84"/>
        <v>0</v>
      </c>
      <c r="BJ36" s="20"/>
      <c r="BK36" s="20"/>
    </row>
    <row r="37" spans="1:68" x14ac:dyDescent="0.3">
      <c r="A37" s="58" t="s">
        <v>50</v>
      </c>
      <c r="B37" s="59">
        <v>800</v>
      </c>
      <c r="C37" s="58" t="s">
        <v>37</v>
      </c>
      <c r="D37" s="58" t="s">
        <v>38</v>
      </c>
      <c r="E37" s="60" t="s">
        <v>39</v>
      </c>
      <c r="F37" s="10">
        <v>200</v>
      </c>
      <c r="G37" s="10">
        <v>200</v>
      </c>
      <c r="H37" s="10">
        <v>200</v>
      </c>
      <c r="I37" s="10"/>
      <c r="J37" s="10"/>
      <c r="K37" s="10"/>
      <c r="L37" s="10">
        <f t="shared" si="1"/>
        <v>200</v>
      </c>
      <c r="M37" s="10">
        <f t="shared" si="2"/>
        <v>200</v>
      </c>
      <c r="N37" s="10">
        <f t="shared" si="3"/>
        <v>200</v>
      </c>
      <c r="O37" s="10"/>
      <c r="P37" s="10"/>
      <c r="Q37" s="10"/>
      <c r="R37" s="10">
        <f t="shared" si="4"/>
        <v>200</v>
      </c>
      <c r="S37" s="10">
        <f t="shared" si="5"/>
        <v>200</v>
      </c>
      <c r="T37" s="10">
        <f t="shared" si="6"/>
        <v>200</v>
      </c>
      <c r="U37" s="10"/>
      <c r="V37" s="10"/>
      <c r="W37" s="10"/>
      <c r="X37" s="10">
        <f t="shared" si="7"/>
        <v>200</v>
      </c>
      <c r="Y37" s="10">
        <f t="shared" si="8"/>
        <v>200</v>
      </c>
      <c r="Z37" s="10">
        <f t="shared" si="9"/>
        <v>200</v>
      </c>
      <c r="AA37" s="10"/>
      <c r="AB37" s="10"/>
      <c r="AC37" s="10"/>
      <c r="AD37" s="10">
        <f t="shared" si="10"/>
        <v>200</v>
      </c>
      <c r="AE37" s="10">
        <f t="shared" si="11"/>
        <v>200</v>
      </c>
      <c r="AF37" s="10">
        <f t="shared" si="12"/>
        <v>200</v>
      </c>
      <c r="AG37" s="10"/>
      <c r="AH37" s="10">
        <f t="shared" si="13"/>
        <v>200</v>
      </c>
      <c r="AI37" s="10">
        <f t="shared" si="14"/>
        <v>200</v>
      </c>
      <c r="AJ37" s="10">
        <f t="shared" si="15"/>
        <v>200</v>
      </c>
      <c r="AK37" s="10"/>
      <c r="AL37" s="10"/>
      <c r="AM37" s="10"/>
      <c r="AN37" s="10">
        <f t="shared" si="16"/>
        <v>200</v>
      </c>
      <c r="AO37" s="10">
        <f t="shared" si="17"/>
        <v>200</v>
      </c>
      <c r="AP37" s="10">
        <f t="shared" si="18"/>
        <v>200</v>
      </c>
      <c r="AQ37" s="10"/>
      <c r="AR37" s="10"/>
      <c r="AS37" s="10"/>
      <c r="AT37" s="10">
        <f t="shared" si="19"/>
        <v>200</v>
      </c>
      <c r="AU37" s="10">
        <f t="shared" si="20"/>
        <v>200</v>
      </c>
      <c r="AV37" s="10">
        <f t="shared" si="21"/>
        <v>200</v>
      </c>
      <c r="AW37" s="10"/>
      <c r="AX37" s="10"/>
      <c r="AY37" s="10"/>
      <c r="AZ37" s="10">
        <f t="shared" si="22"/>
        <v>200</v>
      </c>
      <c r="BA37" s="10"/>
      <c r="BB37" s="65">
        <f t="shared" si="26"/>
        <v>200</v>
      </c>
      <c r="BC37" s="10">
        <f t="shared" si="23"/>
        <v>200</v>
      </c>
      <c r="BD37" s="10"/>
      <c r="BE37" s="65">
        <f t="shared" si="27"/>
        <v>200</v>
      </c>
      <c r="BF37" s="10">
        <f t="shared" si="24"/>
        <v>200</v>
      </c>
      <c r="BG37" s="10"/>
      <c r="BH37" s="65">
        <f t="shared" si="28"/>
        <v>200</v>
      </c>
      <c r="BI37" s="10"/>
      <c r="BJ37" s="20"/>
      <c r="BK37" s="20"/>
    </row>
    <row r="38" spans="1:68" ht="46.8" x14ac:dyDescent="0.3">
      <c r="A38" s="58" t="s">
        <v>54</v>
      </c>
      <c r="B38" s="59"/>
      <c r="C38" s="58"/>
      <c r="D38" s="58"/>
      <c r="E38" s="60" t="s">
        <v>55</v>
      </c>
      <c r="F38" s="10">
        <f t="shared" si="58"/>
        <v>40000</v>
      </c>
      <c r="G38" s="10">
        <f t="shared" si="59"/>
        <v>40000</v>
      </c>
      <c r="H38" s="10">
        <f t="shared" si="60"/>
        <v>40000</v>
      </c>
      <c r="I38" s="10">
        <f t="shared" si="61"/>
        <v>0</v>
      </c>
      <c r="J38" s="10">
        <f t="shared" si="62"/>
        <v>0</v>
      </c>
      <c r="K38" s="10">
        <f t="shared" si="63"/>
        <v>0</v>
      </c>
      <c r="L38" s="10">
        <f t="shared" si="1"/>
        <v>40000</v>
      </c>
      <c r="M38" s="10">
        <f t="shared" si="2"/>
        <v>40000</v>
      </c>
      <c r="N38" s="10">
        <f t="shared" si="3"/>
        <v>40000</v>
      </c>
      <c r="O38" s="10">
        <f t="shared" si="64"/>
        <v>0</v>
      </c>
      <c r="P38" s="10">
        <f t="shared" si="65"/>
        <v>0</v>
      </c>
      <c r="Q38" s="10">
        <f t="shared" si="66"/>
        <v>0</v>
      </c>
      <c r="R38" s="10">
        <f t="shared" si="4"/>
        <v>40000</v>
      </c>
      <c r="S38" s="10">
        <f t="shared" si="5"/>
        <v>40000</v>
      </c>
      <c r="T38" s="10">
        <f t="shared" si="6"/>
        <v>40000</v>
      </c>
      <c r="U38" s="10">
        <f t="shared" si="67"/>
        <v>0</v>
      </c>
      <c r="V38" s="10">
        <f t="shared" si="68"/>
        <v>0</v>
      </c>
      <c r="W38" s="10">
        <f t="shared" si="69"/>
        <v>0</v>
      </c>
      <c r="X38" s="10">
        <f t="shared" si="7"/>
        <v>40000</v>
      </c>
      <c r="Y38" s="10">
        <f t="shared" si="8"/>
        <v>40000</v>
      </c>
      <c r="Z38" s="10">
        <f t="shared" si="9"/>
        <v>40000</v>
      </c>
      <c r="AA38" s="10">
        <f t="shared" si="70"/>
        <v>0</v>
      </c>
      <c r="AB38" s="10">
        <f t="shared" si="71"/>
        <v>0</v>
      </c>
      <c r="AC38" s="10">
        <f t="shared" si="72"/>
        <v>0</v>
      </c>
      <c r="AD38" s="10">
        <f t="shared" si="10"/>
        <v>40000</v>
      </c>
      <c r="AE38" s="10">
        <f t="shared" si="11"/>
        <v>40000</v>
      </c>
      <c r="AF38" s="10">
        <f t="shared" si="12"/>
        <v>40000</v>
      </c>
      <c r="AG38" s="10">
        <f t="shared" si="73"/>
        <v>0</v>
      </c>
      <c r="AH38" s="10">
        <f t="shared" si="13"/>
        <v>40000</v>
      </c>
      <c r="AI38" s="10">
        <f t="shared" si="14"/>
        <v>40000</v>
      </c>
      <c r="AJ38" s="10">
        <f t="shared" si="15"/>
        <v>40000</v>
      </c>
      <c r="AK38" s="10">
        <f t="shared" si="74"/>
        <v>-896.64700000000005</v>
      </c>
      <c r="AL38" s="10">
        <f t="shared" si="75"/>
        <v>0</v>
      </c>
      <c r="AM38" s="10">
        <f t="shared" si="76"/>
        <v>0</v>
      </c>
      <c r="AN38" s="10">
        <f t="shared" si="16"/>
        <v>39103.353000000003</v>
      </c>
      <c r="AO38" s="10">
        <f t="shared" si="17"/>
        <v>40000</v>
      </c>
      <c r="AP38" s="10">
        <f t="shared" si="18"/>
        <v>40000</v>
      </c>
      <c r="AQ38" s="10">
        <f t="shared" si="77"/>
        <v>0</v>
      </c>
      <c r="AR38" s="10">
        <f t="shared" si="78"/>
        <v>0</v>
      </c>
      <c r="AS38" s="10">
        <f t="shared" si="79"/>
        <v>0</v>
      </c>
      <c r="AT38" s="10">
        <f t="shared" si="19"/>
        <v>39103.353000000003</v>
      </c>
      <c r="AU38" s="10">
        <f t="shared" si="20"/>
        <v>40000</v>
      </c>
      <c r="AV38" s="10">
        <f t="shared" si="21"/>
        <v>40000</v>
      </c>
      <c r="AW38" s="10">
        <f t="shared" si="80"/>
        <v>-98.751000000000005</v>
      </c>
      <c r="AX38" s="10">
        <f t="shared" si="81"/>
        <v>0</v>
      </c>
      <c r="AY38" s="10">
        <f t="shared" si="82"/>
        <v>0</v>
      </c>
      <c r="AZ38" s="10">
        <f t="shared" si="22"/>
        <v>39004.602000000006</v>
      </c>
      <c r="BA38" s="10">
        <f t="shared" si="83"/>
        <v>0</v>
      </c>
      <c r="BB38" s="65">
        <f t="shared" si="26"/>
        <v>39004.602000000006</v>
      </c>
      <c r="BC38" s="10">
        <f t="shared" si="23"/>
        <v>40000</v>
      </c>
      <c r="BD38" s="10">
        <f t="shared" si="84"/>
        <v>0</v>
      </c>
      <c r="BE38" s="65">
        <f t="shared" si="27"/>
        <v>40000</v>
      </c>
      <c r="BF38" s="10">
        <f t="shared" si="24"/>
        <v>40000</v>
      </c>
      <c r="BG38" s="10">
        <f t="shared" si="84"/>
        <v>0</v>
      </c>
      <c r="BH38" s="65">
        <f t="shared" si="28"/>
        <v>40000</v>
      </c>
      <c r="BI38" s="10">
        <f t="shared" si="84"/>
        <v>0</v>
      </c>
      <c r="BJ38" s="20"/>
      <c r="BK38" s="20"/>
    </row>
    <row r="39" spans="1:68" x14ac:dyDescent="0.3">
      <c r="A39" s="58" t="s">
        <v>54</v>
      </c>
      <c r="B39" s="59" t="s">
        <v>52</v>
      </c>
      <c r="C39" s="58"/>
      <c r="D39" s="58"/>
      <c r="E39" s="60" t="s">
        <v>53</v>
      </c>
      <c r="F39" s="10">
        <f t="shared" si="58"/>
        <v>40000</v>
      </c>
      <c r="G39" s="10">
        <f t="shared" si="59"/>
        <v>40000</v>
      </c>
      <c r="H39" s="10">
        <f t="shared" si="60"/>
        <v>40000</v>
      </c>
      <c r="I39" s="10">
        <f t="shared" si="61"/>
        <v>0</v>
      </c>
      <c r="J39" s="10">
        <f t="shared" si="62"/>
        <v>0</v>
      </c>
      <c r="K39" s="10">
        <f t="shared" si="63"/>
        <v>0</v>
      </c>
      <c r="L39" s="10">
        <f t="shared" si="1"/>
        <v>40000</v>
      </c>
      <c r="M39" s="10">
        <f t="shared" si="2"/>
        <v>40000</v>
      </c>
      <c r="N39" s="10">
        <f t="shared" si="3"/>
        <v>40000</v>
      </c>
      <c r="O39" s="10">
        <f t="shared" si="64"/>
        <v>0</v>
      </c>
      <c r="P39" s="10">
        <f t="shared" si="65"/>
        <v>0</v>
      </c>
      <c r="Q39" s="10">
        <f t="shared" si="66"/>
        <v>0</v>
      </c>
      <c r="R39" s="10">
        <f t="shared" si="4"/>
        <v>40000</v>
      </c>
      <c r="S39" s="10">
        <f t="shared" si="5"/>
        <v>40000</v>
      </c>
      <c r="T39" s="10">
        <f t="shared" si="6"/>
        <v>40000</v>
      </c>
      <c r="U39" s="10">
        <f t="shared" si="67"/>
        <v>0</v>
      </c>
      <c r="V39" s="10">
        <f t="shared" si="68"/>
        <v>0</v>
      </c>
      <c r="W39" s="10">
        <f t="shared" si="69"/>
        <v>0</v>
      </c>
      <c r="X39" s="10">
        <f t="shared" si="7"/>
        <v>40000</v>
      </c>
      <c r="Y39" s="10">
        <f t="shared" si="8"/>
        <v>40000</v>
      </c>
      <c r="Z39" s="10">
        <f t="shared" si="9"/>
        <v>40000</v>
      </c>
      <c r="AA39" s="10">
        <f t="shared" si="70"/>
        <v>0</v>
      </c>
      <c r="AB39" s="10">
        <f t="shared" si="71"/>
        <v>0</v>
      </c>
      <c r="AC39" s="10">
        <f t="shared" si="72"/>
        <v>0</v>
      </c>
      <c r="AD39" s="10">
        <f t="shared" si="10"/>
        <v>40000</v>
      </c>
      <c r="AE39" s="10">
        <f t="shared" si="11"/>
        <v>40000</v>
      </c>
      <c r="AF39" s="10">
        <f t="shared" si="12"/>
        <v>40000</v>
      </c>
      <c r="AG39" s="10">
        <f t="shared" si="73"/>
        <v>0</v>
      </c>
      <c r="AH39" s="10">
        <f t="shared" si="13"/>
        <v>40000</v>
      </c>
      <c r="AI39" s="10">
        <f t="shared" si="14"/>
        <v>40000</v>
      </c>
      <c r="AJ39" s="10">
        <f t="shared" si="15"/>
        <v>40000</v>
      </c>
      <c r="AK39" s="10">
        <f t="shared" si="74"/>
        <v>-896.64700000000005</v>
      </c>
      <c r="AL39" s="10">
        <f t="shared" si="75"/>
        <v>0</v>
      </c>
      <c r="AM39" s="10">
        <f t="shared" si="76"/>
        <v>0</v>
      </c>
      <c r="AN39" s="10">
        <f t="shared" si="16"/>
        <v>39103.353000000003</v>
      </c>
      <c r="AO39" s="10">
        <f t="shared" si="17"/>
        <v>40000</v>
      </c>
      <c r="AP39" s="10">
        <f t="shared" si="18"/>
        <v>40000</v>
      </c>
      <c r="AQ39" s="10">
        <f t="shared" si="77"/>
        <v>0</v>
      </c>
      <c r="AR39" s="10">
        <f t="shared" si="78"/>
        <v>0</v>
      </c>
      <c r="AS39" s="10">
        <f t="shared" si="79"/>
        <v>0</v>
      </c>
      <c r="AT39" s="10">
        <f t="shared" si="19"/>
        <v>39103.353000000003</v>
      </c>
      <c r="AU39" s="10">
        <f t="shared" si="20"/>
        <v>40000</v>
      </c>
      <c r="AV39" s="10">
        <f t="shared" si="21"/>
        <v>40000</v>
      </c>
      <c r="AW39" s="10">
        <f t="shared" si="80"/>
        <v>-98.751000000000005</v>
      </c>
      <c r="AX39" s="10">
        <f t="shared" si="81"/>
        <v>0</v>
      </c>
      <c r="AY39" s="10">
        <f t="shared" si="82"/>
        <v>0</v>
      </c>
      <c r="AZ39" s="10">
        <f t="shared" si="22"/>
        <v>39004.602000000006</v>
      </c>
      <c r="BA39" s="10">
        <f t="shared" si="83"/>
        <v>0</v>
      </c>
      <c r="BB39" s="65">
        <f t="shared" si="26"/>
        <v>39004.602000000006</v>
      </c>
      <c r="BC39" s="10">
        <f t="shared" si="23"/>
        <v>40000</v>
      </c>
      <c r="BD39" s="10">
        <f t="shared" si="84"/>
        <v>0</v>
      </c>
      <c r="BE39" s="65">
        <f t="shared" si="27"/>
        <v>40000</v>
      </c>
      <c r="BF39" s="10">
        <f t="shared" si="24"/>
        <v>40000</v>
      </c>
      <c r="BG39" s="10">
        <f t="shared" si="84"/>
        <v>0</v>
      </c>
      <c r="BH39" s="65">
        <f t="shared" si="28"/>
        <v>40000</v>
      </c>
      <c r="BI39" s="10">
        <f t="shared" si="84"/>
        <v>0</v>
      </c>
      <c r="BJ39" s="20"/>
      <c r="BK39" s="20"/>
    </row>
    <row r="40" spans="1:68" x14ac:dyDescent="0.3">
      <c r="A40" s="58" t="s">
        <v>54</v>
      </c>
      <c r="B40" s="59">
        <v>800</v>
      </c>
      <c r="C40" s="58" t="s">
        <v>37</v>
      </c>
      <c r="D40" s="58" t="s">
        <v>38</v>
      </c>
      <c r="E40" s="60" t="s">
        <v>39</v>
      </c>
      <c r="F40" s="10">
        <v>40000</v>
      </c>
      <c r="G40" s="10">
        <v>40000</v>
      </c>
      <c r="H40" s="10">
        <v>40000</v>
      </c>
      <c r="I40" s="10"/>
      <c r="J40" s="10"/>
      <c r="K40" s="10"/>
      <c r="L40" s="10">
        <f t="shared" si="1"/>
        <v>40000</v>
      </c>
      <c r="M40" s="10">
        <f t="shared" si="2"/>
        <v>40000</v>
      </c>
      <c r="N40" s="10">
        <f t="shared" si="3"/>
        <v>40000</v>
      </c>
      <c r="O40" s="10"/>
      <c r="P40" s="10"/>
      <c r="Q40" s="10"/>
      <c r="R40" s="10">
        <f t="shared" si="4"/>
        <v>40000</v>
      </c>
      <c r="S40" s="10">
        <f t="shared" si="5"/>
        <v>40000</v>
      </c>
      <c r="T40" s="10">
        <f t="shared" si="6"/>
        <v>40000</v>
      </c>
      <c r="U40" s="10"/>
      <c r="V40" s="10"/>
      <c r="W40" s="10"/>
      <c r="X40" s="10">
        <f t="shared" si="7"/>
        <v>40000</v>
      </c>
      <c r="Y40" s="10">
        <f t="shared" si="8"/>
        <v>40000</v>
      </c>
      <c r="Z40" s="10">
        <f t="shared" si="9"/>
        <v>40000</v>
      </c>
      <c r="AA40" s="10"/>
      <c r="AB40" s="10"/>
      <c r="AC40" s="10"/>
      <c r="AD40" s="10">
        <f t="shared" si="10"/>
        <v>40000</v>
      </c>
      <c r="AE40" s="10">
        <f t="shared" si="11"/>
        <v>40000</v>
      </c>
      <c r="AF40" s="10">
        <f t="shared" si="12"/>
        <v>40000</v>
      </c>
      <c r="AG40" s="10"/>
      <c r="AH40" s="10">
        <f t="shared" si="13"/>
        <v>40000</v>
      </c>
      <c r="AI40" s="10">
        <f t="shared" si="14"/>
        <v>40000</v>
      </c>
      <c r="AJ40" s="10">
        <f t="shared" si="15"/>
        <v>40000</v>
      </c>
      <c r="AK40" s="10">
        <v>-896.64700000000005</v>
      </c>
      <c r="AL40" s="10"/>
      <c r="AM40" s="10"/>
      <c r="AN40" s="10">
        <f t="shared" si="16"/>
        <v>39103.353000000003</v>
      </c>
      <c r="AO40" s="10">
        <f t="shared" si="17"/>
        <v>40000</v>
      </c>
      <c r="AP40" s="10">
        <f t="shared" si="18"/>
        <v>40000</v>
      </c>
      <c r="AQ40" s="10"/>
      <c r="AR40" s="10"/>
      <c r="AS40" s="10"/>
      <c r="AT40" s="10">
        <f t="shared" si="19"/>
        <v>39103.353000000003</v>
      </c>
      <c r="AU40" s="10">
        <f t="shared" si="20"/>
        <v>40000</v>
      </c>
      <c r="AV40" s="10">
        <f t="shared" si="21"/>
        <v>40000</v>
      </c>
      <c r="AW40" s="10">
        <v>-98.751000000000005</v>
      </c>
      <c r="AX40" s="10"/>
      <c r="AY40" s="10"/>
      <c r="AZ40" s="10">
        <f t="shared" si="22"/>
        <v>39004.602000000006</v>
      </c>
      <c r="BA40" s="10"/>
      <c r="BB40" s="65">
        <f t="shared" si="26"/>
        <v>39004.602000000006</v>
      </c>
      <c r="BC40" s="10">
        <f t="shared" si="23"/>
        <v>40000</v>
      </c>
      <c r="BD40" s="10"/>
      <c r="BE40" s="65">
        <f t="shared" si="27"/>
        <v>40000</v>
      </c>
      <c r="BF40" s="10">
        <f t="shared" si="24"/>
        <v>40000</v>
      </c>
      <c r="BG40" s="10"/>
      <c r="BH40" s="65">
        <f t="shared" si="28"/>
        <v>40000</v>
      </c>
      <c r="BI40" s="10"/>
      <c r="BJ40" s="20"/>
      <c r="BK40" s="20"/>
    </row>
    <row r="41" spans="1:68" ht="46.8" x14ac:dyDescent="0.3">
      <c r="A41" s="58" t="s">
        <v>56</v>
      </c>
      <c r="B41" s="59"/>
      <c r="C41" s="58"/>
      <c r="D41" s="58"/>
      <c r="E41" s="61" t="s">
        <v>57</v>
      </c>
      <c r="F41" s="10">
        <f t="shared" si="58"/>
        <v>25000</v>
      </c>
      <c r="G41" s="10">
        <f t="shared" si="59"/>
        <v>25000</v>
      </c>
      <c r="H41" s="10">
        <f t="shared" si="60"/>
        <v>25000</v>
      </c>
      <c r="I41" s="10">
        <f t="shared" si="61"/>
        <v>5000</v>
      </c>
      <c r="J41" s="10">
        <f t="shared" si="62"/>
        <v>5000</v>
      </c>
      <c r="K41" s="10">
        <f t="shared" si="63"/>
        <v>5000</v>
      </c>
      <c r="L41" s="10">
        <f t="shared" si="1"/>
        <v>30000</v>
      </c>
      <c r="M41" s="10">
        <f t="shared" si="2"/>
        <v>30000</v>
      </c>
      <c r="N41" s="10">
        <f t="shared" si="3"/>
        <v>30000</v>
      </c>
      <c r="O41" s="10">
        <f t="shared" si="64"/>
        <v>0</v>
      </c>
      <c r="P41" s="10">
        <f t="shared" si="65"/>
        <v>0</v>
      </c>
      <c r="Q41" s="10">
        <f t="shared" si="66"/>
        <v>0</v>
      </c>
      <c r="R41" s="10">
        <f t="shared" si="4"/>
        <v>30000</v>
      </c>
      <c r="S41" s="10">
        <f t="shared" si="5"/>
        <v>30000</v>
      </c>
      <c r="T41" s="10">
        <f t="shared" si="6"/>
        <v>30000</v>
      </c>
      <c r="U41" s="10">
        <f t="shared" si="67"/>
        <v>0</v>
      </c>
      <c r="V41" s="10">
        <f t="shared" si="68"/>
        <v>0</v>
      </c>
      <c r="W41" s="10">
        <f t="shared" si="69"/>
        <v>0</v>
      </c>
      <c r="X41" s="10">
        <f t="shared" si="7"/>
        <v>30000</v>
      </c>
      <c r="Y41" s="10">
        <f t="shared" si="8"/>
        <v>30000</v>
      </c>
      <c r="Z41" s="10">
        <f t="shared" si="9"/>
        <v>30000</v>
      </c>
      <c r="AA41" s="10">
        <f t="shared" si="70"/>
        <v>5000</v>
      </c>
      <c r="AB41" s="10">
        <f t="shared" si="71"/>
        <v>5000</v>
      </c>
      <c r="AC41" s="10">
        <f t="shared" si="72"/>
        <v>5000</v>
      </c>
      <c r="AD41" s="10">
        <f t="shared" si="10"/>
        <v>35000</v>
      </c>
      <c r="AE41" s="10">
        <f t="shared" si="11"/>
        <v>35000</v>
      </c>
      <c r="AF41" s="10">
        <f t="shared" si="12"/>
        <v>35000</v>
      </c>
      <c r="AG41" s="10">
        <f t="shared" si="73"/>
        <v>0</v>
      </c>
      <c r="AH41" s="10">
        <f t="shared" si="13"/>
        <v>35000</v>
      </c>
      <c r="AI41" s="10">
        <f t="shared" si="14"/>
        <v>35000</v>
      </c>
      <c r="AJ41" s="10">
        <f t="shared" si="15"/>
        <v>35000</v>
      </c>
      <c r="AK41" s="10">
        <f t="shared" si="74"/>
        <v>-81.144999999999996</v>
      </c>
      <c r="AL41" s="10">
        <f t="shared" si="75"/>
        <v>0</v>
      </c>
      <c r="AM41" s="10">
        <f t="shared" si="76"/>
        <v>0</v>
      </c>
      <c r="AN41" s="10">
        <f t="shared" si="16"/>
        <v>34918.855000000003</v>
      </c>
      <c r="AO41" s="10">
        <f t="shared" si="17"/>
        <v>35000</v>
      </c>
      <c r="AP41" s="10">
        <f t="shared" si="18"/>
        <v>35000</v>
      </c>
      <c r="AQ41" s="10">
        <f t="shared" si="77"/>
        <v>0</v>
      </c>
      <c r="AR41" s="10">
        <f t="shared" si="78"/>
        <v>0</v>
      </c>
      <c r="AS41" s="10">
        <f t="shared" si="79"/>
        <v>0</v>
      </c>
      <c r="AT41" s="10">
        <f t="shared" si="19"/>
        <v>34918.855000000003</v>
      </c>
      <c r="AU41" s="10">
        <f t="shared" si="20"/>
        <v>35000</v>
      </c>
      <c r="AV41" s="10">
        <f t="shared" si="21"/>
        <v>35000</v>
      </c>
      <c r="AW41" s="10">
        <f t="shared" si="80"/>
        <v>0</v>
      </c>
      <c r="AX41" s="10">
        <f t="shared" si="81"/>
        <v>0</v>
      </c>
      <c r="AY41" s="10">
        <f t="shared" si="82"/>
        <v>0</v>
      </c>
      <c r="AZ41" s="10">
        <f t="shared" si="22"/>
        <v>34918.855000000003</v>
      </c>
      <c r="BA41" s="10">
        <f t="shared" si="83"/>
        <v>0</v>
      </c>
      <c r="BB41" s="65">
        <f t="shared" si="26"/>
        <v>34918.855000000003</v>
      </c>
      <c r="BC41" s="10">
        <f t="shared" si="23"/>
        <v>35000</v>
      </c>
      <c r="BD41" s="10">
        <f t="shared" si="84"/>
        <v>0</v>
      </c>
      <c r="BE41" s="65">
        <f t="shared" si="27"/>
        <v>35000</v>
      </c>
      <c r="BF41" s="10">
        <f t="shared" si="24"/>
        <v>35000</v>
      </c>
      <c r="BG41" s="10">
        <f t="shared" si="84"/>
        <v>0</v>
      </c>
      <c r="BH41" s="65">
        <f t="shared" si="28"/>
        <v>35000</v>
      </c>
      <c r="BI41" s="10">
        <f t="shared" si="84"/>
        <v>0</v>
      </c>
      <c r="BJ41" s="20"/>
      <c r="BK41" s="20"/>
    </row>
    <row r="42" spans="1:68" ht="46.8" x14ac:dyDescent="0.3">
      <c r="A42" s="58" t="s">
        <v>56</v>
      </c>
      <c r="B42" s="59" t="s">
        <v>58</v>
      </c>
      <c r="C42" s="58"/>
      <c r="D42" s="58"/>
      <c r="E42" s="60" t="s">
        <v>59</v>
      </c>
      <c r="F42" s="10">
        <f t="shared" si="58"/>
        <v>25000</v>
      </c>
      <c r="G42" s="10">
        <f t="shared" si="59"/>
        <v>25000</v>
      </c>
      <c r="H42" s="10">
        <f t="shared" si="60"/>
        <v>25000</v>
      </c>
      <c r="I42" s="10">
        <f t="shared" si="61"/>
        <v>5000</v>
      </c>
      <c r="J42" s="10">
        <f t="shared" si="62"/>
        <v>5000</v>
      </c>
      <c r="K42" s="10">
        <f t="shared" si="63"/>
        <v>5000</v>
      </c>
      <c r="L42" s="10">
        <f t="shared" si="1"/>
        <v>30000</v>
      </c>
      <c r="M42" s="10">
        <f t="shared" si="2"/>
        <v>30000</v>
      </c>
      <c r="N42" s="10">
        <f t="shared" si="3"/>
        <v>30000</v>
      </c>
      <c r="O42" s="10">
        <f t="shared" si="64"/>
        <v>0</v>
      </c>
      <c r="P42" s="10">
        <f t="shared" si="65"/>
        <v>0</v>
      </c>
      <c r="Q42" s="10">
        <f t="shared" si="66"/>
        <v>0</v>
      </c>
      <c r="R42" s="10">
        <f t="shared" si="4"/>
        <v>30000</v>
      </c>
      <c r="S42" s="10">
        <f t="shared" si="5"/>
        <v>30000</v>
      </c>
      <c r="T42" s="10">
        <f t="shared" si="6"/>
        <v>30000</v>
      </c>
      <c r="U42" s="10">
        <f t="shared" si="67"/>
        <v>0</v>
      </c>
      <c r="V42" s="10">
        <f t="shared" si="68"/>
        <v>0</v>
      </c>
      <c r="W42" s="10">
        <f t="shared" si="69"/>
        <v>0</v>
      </c>
      <c r="X42" s="10">
        <f t="shared" si="7"/>
        <v>30000</v>
      </c>
      <c r="Y42" s="10">
        <f t="shared" si="8"/>
        <v>30000</v>
      </c>
      <c r="Z42" s="10">
        <f t="shared" si="9"/>
        <v>30000</v>
      </c>
      <c r="AA42" s="10">
        <f t="shared" si="70"/>
        <v>5000</v>
      </c>
      <c r="AB42" s="10">
        <f t="shared" si="71"/>
        <v>5000</v>
      </c>
      <c r="AC42" s="10">
        <f t="shared" si="72"/>
        <v>5000</v>
      </c>
      <c r="AD42" s="10">
        <f t="shared" si="10"/>
        <v>35000</v>
      </c>
      <c r="AE42" s="10">
        <f t="shared" si="11"/>
        <v>35000</v>
      </c>
      <c r="AF42" s="10">
        <f t="shared" si="12"/>
        <v>35000</v>
      </c>
      <c r="AG42" s="10">
        <f t="shared" si="73"/>
        <v>0</v>
      </c>
      <c r="AH42" s="10">
        <f t="shared" si="13"/>
        <v>35000</v>
      </c>
      <c r="AI42" s="10">
        <f t="shared" si="14"/>
        <v>35000</v>
      </c>
      <c r="AJ42" s="10">
        <f t="shared" si="15"/>
        <v>35000</v>
      </c>
      <c r="AK42" s="10">
        <f t="shared" si="74"/>
        <v>-81.144999999999996</v>
      </c>
      <c r="AL42" s="10">
        <f t="shared" si="75"/>
        <v>0</v>
      </c>
      <c r="AM42" s="10">
        <f t="shared" si="76"/>
        <v>0</v>
      </c>
      <c r="AN42" s="10">
        <f t="shared" si="16"/>
        <v>34918.855000000003</v>
      </c>
      <c r="AO42" s="10">
        <f t="shared" si="17"/>
        <v>35000</v>
      </c>
      <c r="AP42" s="10">
        <f t="shared" si="18"/>
        <v>35000</v>
      </c>
      <c r="AQ42" s="10">
        <f t="shared" si="77"/>
        <v>0</v>
      </c>
      <c r="AR42" s="10">
        <f t="shared" si="78"/>
        <v>0</v>
      </c>
      <c r="AS42" s="10">
        <f t="shared" si="79"/>
        <v>0</v>
      </c>
      <c r="AT42" s="10">
        <f t="shared" si="19"/>
        <v>34918.855000000003</v>
      </c>
      <c r="AU42" s="10">
        <f t="shared" si="20"/>
        <v>35000</v>
      </c>
      <c r="AV42" s="10">
        <f t="shared" si="21"/>
        <v>35000</v>
      </c>
      <c r="AW42" s="10">
        <f t="shared" si="80"/>
        <v>0</v>
      </c>
      <c r="AX42" s="10">
        <f t="shared" si="81"/>
        <v>0</v>
      </c>
      <c r="AY42" s="10">
        <f t="shared" si="82"/>
        <v>0</v>
      </c>
      <c r="AZ42" s="10">
        <f t="shared" si="22"/>
        <v>34918.855000000003</v>
      </c>
      <c r="BA42" s="10">
        <f t="shared" si="83"/>
        <v>0</v>
      </c>
      <c r="BB42" s="65">
        <f t="shared" si="26"/>
        <v>34918.855000000003</v>
      </c>
      <c r="BC42" s="10">
        <f t="shared" si="23"/>
        <v>35000</v>
      </c>
      <c r="BD42" s="10">
        <f t="shared" si="84"/>
        <v>0</v>
      </c>
      <c r="BE42" s="65">
        <f t="shared" si="27"/>
        <v>35000</v>
      </c>
      <c r="BF42" s="10">
        <f t="shared" si="24"/>
        <v>35000</v>
      </c>
      <c r="BG42" s="10">
        <f t="shared" si="84"/>
        <v>0</v>
      </c>
      <c r="BH42" s="65">
        <f t="shared" si="28"/>
        <v>35000</v>
      </c>
      <c r="BI42" s="10">
        <f t="shared" si="84"/>
        <v>0</v>
      </c>
      <c r="BJ42" s="20"/>
      <c r="BK42" s="20"/>
    </row>
    <row r="43" spans="1:68" x14ac:dyDescent="0.3">
      <c r="A43" s="58" t="s">
        <v>56</v>
      </c>
      <c r="B43" s="59">
        <v>600</v>
      </c>
      <c r="C43" s="58" t="s">
        <v>37</v>
      </c>
      <c r="D43" s="58" t="s">
        <v>38</v>
      </c>
      <c r="E43" s="60" t="s">
        <v>39</v>
      </c>
      <c r="F43" s="10">
        <v>25000</v>
      </c>
      <c r="G43" s="10">
        <v>25000</v>
      </c>
      <c r="H43" s="10">
        <v>25000</v>
      </c>
      <c r="I43" s="10">
        <v>5000</v>
      </c>
      <c r="J43" s="10">
        <v>5000</v>
      </c>
      <c r="K43" s="10">
        <v>5000</v>
      </c>
      <c r="L43" s="10">
        <f t="shared" si="1"/>
        <v>30000</v>
      </c>
      <c r="M43" s="10">
        <f t="shared" si="2"/>
        <v>30000</v>
      </c>
      <c r="N43" s="10">
        <f t="shared" si="3"/>
        <v>30000</v>
      </c>
      <c r="O43" s="10"/>
      <c r="P43" s="10"/>
      <c r="Q43" s="10"/>
      <c r="R43" s="10">
        <f t="shared" si="4"/>
        <v>30000</v>
      </c>
      <c r="S43" s="10">
        <f t="shared" si="5"/>
        <v>30000</v>
      </c>
      <c r="T43" s="10">
        <f t="shared" si="6"/>
        <v>30000</v>
      </c>
      <c r="U43" s="10"/>
      <c r="V43" s="10"/>
      <c r="W43" s="10"/>
      <c r="X43" s="10">
        <f t="shared" si="7"/>
        <v>30000</v>
      </c>
      <c r="Y43" s="10">
        <f t="shared" si="8"/>
        <v>30000</v>
      </c>
      <c r="Z43" s="10">
        <f t="shared" si="9"/>
        <v>30000</v>
      </c>
      <c r="AA43" s="10">
        <v>5000</v>
      </c>
      <c r="AB43" s="10">
        <v>5000</v>
      </c>
      <c r="AC43" s="10">
        <v>5000</v>
      </c>
      <c r="AD43" s="10">
        <f t="shared" si="10"/>
        <v>35000</v>
      </c>
      <c r="AE43" s="10">
        <f t="shared" si="11"/>
        <v>35000</v>
      </c>
      <c r="AF43" s="10">
        <f t="shared" si="12"/>
        <v>35000</v>
      </c>
      <c r="AG43" s="10"/>
      <c r="AH43" s="10">
        <f t="shared" si="13"/>
        <v>35000</v>
      </c>
      <c r="AI43" s="10">
        <f t="shared" si="14"/>
        <v>35000</v>
      </c>
      <c r="AJ43" s="10">
        <f t="shared" si="15"/>
        <v>35000</v>
      </c>
      <c r="AK43" s="10">
        <v>-81.144999999999996</v>
      </c>
      <c r="AL43" s="10"/>
      <c r="AM43" s="10"/>
      <c r="AN43" s="10">
        <f t="shared" si="16"/>
        <v>34918.855000000003</v>
      </c>
      <c r="AO43" s="10">
        <f t="shared" si="17"/>
        <v>35000</v>
      </c>
      <c r="AP43" s="10">
        <f t="shared" si="18"/>
        <v>35000</v>
      </c>
      <c r="AQ43" s="10"/>
      <c r="AR43" s="10"/>
      <c r="AS43" s="10"/>
      <c r="AT43" s="10">
        <f t="shared" si="19"/>
        <v>34918.855000000003</v>
      </c>
      <c r="AU43" s="10">
        <f t="shared" si="20"/>
        <v>35000</v>
      </c>
      <c r="AV43" s="10">
        <f t="shared" si="21"/>
        <v>35000</v>
      </c>
      <c r="AW43" s="10"/>
      <c r="AX43" s="10"/>
      <c r="AY43" s="10"/>
      <c r="AZ43" s="10">
        <f t="shared" si="22"/>
        <v>34918.855000000003</v>
      </c>
      <c r="BA43" s="10"/>
      <c r="BB43" s="65">
        <f t="shared" si="26"/>
        <v>34918.855000000003</v>
      </c>
      <c r="BC43" s="10">
        <f t="shared" si="23"/>
        <v>35000</v>
      </c>
      <c r="BD43" s="10"/>
      <c r="BE43" s="65">
        <f t="shared" si="27"/>
        <v>35000</v>
      </c>
      <c r="BF43" s="10">
        <f t="shared" si="24"/>
        <v>35000</v>
      </c>
      <c r="BG43" s="10"/>
      <c r="BH43" s="65">
        <f t="shared" si="28"/>
        <v>35000</v>
      </c>
      <c r="BI43" s="10"/>
      <c r="BJ43" s="20"/>
      <c r="BK43" s="20">
        <v>88</v>
      </c>
    </row>
    <row r="44" spans="1:68" s="67" customFormat="1" x14ac:dyDescent="0.3">
      <c r="A44" s="55" t="s">
        <v>60</v>
      </c>
      <c r="B44" s="56"/>
      <c r="C44" s="55"/>
      <c r="D44" s="55"/>
      <c r="E44" s="57" t="s">
        <v>61</v>
      </c>
      <c r="F44" s="17">
        <f t="shared" si="58"/>
        <v>162092.50000000003</v>
      </c>
      <c r="G44" s="17">
        <f t="shared" si="59"/>
        <v>152609.20000000004</v>
      </c>
      <c r="H44" s="17">
        <f t="shared" si="60"/>
        <v>148526.30000000002</v>
      </c>
      <c r="I44" s="17">
        <f t="shared" si="61"/>
        <v>6719.6</v>
      </c>
      <c r="J44" s="17">
        <f t="shared" si="62"/>
        <v>0</v>
      </c>
      <c r="K44" s="17">
        <f t="shared" si="63"/>
        <v>0</v>
      </c>
      <c r="L44" s="17">
        <f t="shared" si="1"/>
        <v>168812.10000000003</v>
      </c>
      <c r="M44" s="17">
        <f t="shared" si="2"/>
        <v>152609.20000000004</v>
      </c>
      <c r="N44" s="17">
        <f t="shared" si="3"/>
        <v>148526.30000000002</v>
      </c>
      <c r="O44" s="17">
        <f t="shared" si="64"/>
        <v>2190</v>
      </c>
      <c r="P44" s="17">
        <f t="shared" si="65"/>
        <v>990</v>
      </c>
      <c r="Q44" s="17">
        <f t="shared" si="66"/>
        <v>990</v>
      </c>
      <c r="R44" s="17">
        <f t="shared" si="4"/>
        <v>171002.10000000003</v>
      </c>
      <c r="S44" s="17">
        <f t="shared" si="5"/>
        <v>153599.20000000004</v>
      </c>
      <c r="T44" s="17">
        <f t="shared" si="6"/>
        <v>149516.30000000002</v>
      </c>
      <c r="U44" s="17">
        <f t="shared" si="67"/>
        <v>0</v>
      </c>
      <c r="V44" s="17">
        <f t="shared" si="68"/>
        <v>0</v>
      </c>
      <c r="W44" s="17">
        <f t="shared" si="69"/>
        <v>0</v>
      </c>
      <c r="X44" s="17">
        <f t="shared" si="7"/>
        <v>171002.10000000003</v>
      </c>
      <c r="Y44" s="17">
        <f t="shared" si="8"/>
        <v>153599.20000000004</v>
      </c>
      <c r="Z44" s="17">
        <f t="shared" si="9"/>
        <v>149516.30000000002</v>
      </c>
      <c r="AA44" s="17">
        <f t="shared" si="70"/>
        <v>-3057.1260000000002</v>
      </c>
      <c r="AB44" s="17">
        <f t="shared" si="71"/>
        <v>-4523.3050000000003</v>
      </c>
      <c r="AC44" s="17">
        <f t="shared" si="72"/>
        <v>-4523.7619999999997</v>
      </c>
      <c r="AD44" s="17">
        <f t="shared" si="10"/>
        <v>167944.97400000005</v>
      </c>
      <c r="AE44" s="17">
        <f t="shared" si="11"/>
        <v>149075.89500000005</v>
      </c>
      <c r="AF44" s="17">
        <f t="shared" si="12"/>
        <v>144992.53800000003</v>
      </c>
      <c r="AG44" s="17">
        <f t="shared" si="73"/>
        <v>0</v>
      </c>
      <c r="AH44" s="17">
        <f t="shared" si="13"/>
        <v>167944.97400000005</v>
      </c>
      <c r="AI44" s="17">
        <f t="shared" si="14"/>
        <v>149075.89500000005</v>
      </c>
      <c r="AJ44" s="17">
        <f t="shared" si="15"/>
        <v>144992.53800000003</v>
      </c>
      <c r="AK44" s="17">
        <f t="shared" si="74"/>
        <v>5244.5520000000006</v>
      </c>
      <c r="AL44" s="17">
        <f t="shared" si="75"/>
        <v>3034.4549999999999</v>
      </c>
      <c r="AM44" s="17">
        <f t="shared" si="76"/>
        <v>3228.4169999999999</v>
      </c>
      <c r="AN44" s="17">
        <f t="shared" si="16"/>
        <v>173189.52600000004</v>
      </c>
      <c r="AO44" s="17">
        <f t="shared" si="17"/>
        <v>152110.35000000003</v>
      </c>
      <c r="AP44" s="17">
        <f t="shared" si="18"/>
        <v>148220.95500000002</v>
      </c>
      <c r="AQ44" s="17">
        <f t="shared" si="77"/>
        <v>0</v>
      </c>
      <c r="AR44" s="17">
        <f t="shared" si="78"/>
        <v>0</v>
      </c>
      <c r="AS44" s="17">
        <f t="shared" si="79"/>
        <v>0</v>
      </c>
      <c r="AT44" s="17">
        <f t="shared" si="19"/>
        <v>173189.52600000004</v>
      </c>
      <c r="AU44" s="17">
        <f t="shared" si="20"/>
        <v>152110.35000000003</v>
      </c>
      <c r="AV44" s="17">
        <f t="shared" si="21"/>
        <v>148220.95500000002</v>
      </c>
      <c r="AW44" s="17">
        <f t="shared" si="80"/>
        <v>98.751000000000005</v>
      </c>
      <c r="AX44" s="17">
        <f t="shared" si="81"/>
        <v>0</v>
      </c>
      <c r="AY44" s="17">
        <f t="shared" si="82"/>
        <v>0</v>
      </c>
      <c r="AZ44" s="17">
        <f t="shared" si="22"/>
        <v>173288.27700000003</v>
      </c>
      <c r="BA44" s="17">
        <f t="shared" si="83"/>
        <v>0</v>
      </c>
      <c r="BB44" s="64">
        <f t="shared" si="26"/>
        <v>173288.27700000003</v>
      </c>
      <c r="BC44" s="17">
        <f t="shared" si="23"/>
        <v>152110.35000000003</v>
      </c>
      <c r="BD44" s="17">
        <f t="shared" si="84"/>
        <v>0</v>
      </c>
      <c r="BE44" s="64">
        <f t="shared" si="27"/>
        <v>152110.35000000003</v>
      </c>
      <c r="BF44" s="17">
        <f t="shared" si="24"/>
        <v>148220.95500000002</v>
      </c>
      <c r="BG44" s="17">
        <f t="shared" si="84"/>
        <v>0</v>
      </c>
      <c r="BH44" s="64">
        <f t="shared" si="28"/>
        <v>148220.95500000002</v>
      </c>
      <c r="BI44" s="17">
        <f t="shared" si="84"/>
        <v>0</v>
      </c>
      <c r="BJ44" s="18"/>
      <c r="BK44" s="18"/>
      <c r="BL44" s="16"/>
      <c r="BM44" s="16"/>
      <c r="BN44" s="16"/>
      <c r="BO44" s="16"/>
      <c r="BP44" s="16"/>
    </row>
    <row r="45" spans="1:68" ht="62.4" x14ac:dyDescent="0.3">
      <c r="A45" s="58" t="s">
        <v>62</v>
      </c>
      <c r="B45" s="59"/>
      <c r="C45" s="58"/>
      <c r="D45" s="58"/>
      <c r="E45" s="60" t="s">
        <v>63</v>
      </c>
      <c r="F45" s="10">
        <f t="shared" ref="F45:K45" si="85">F46+F51+F59+F62+F89+F65+F68+F71+F74+F77+F80+F83+F86</f>
        <v>162092.50000000003</v>
      </c>
      <c r="G45" s="10">
        <f t="shared" si="85"/>
        <v>152609.20000000004</v>
      </c>
      <c r="H45" s="10">
        <f t="shared" si="85"/>
        <v>148526.30000000002</v>
      </c>
      <c r="I45" s="10">
        <f t="shared" si="85"/>
        <v>6719.6</v>
      </c>
      <c r="J45" s="10">
        <f t="shared" si="85"/>
        <v>0</v>
      </c>
      <c r="K45" s="10">
        <f t="shared" si="85"/>
        <v>0</v>
      </c>
      <c r="L45" s="10">
        <f t="shared" si="1"/>
        <v>168812.10000000003</v>
      </c>
      <c r="M45" s="10">
        <f t="shared" si="2"/>
        <v>152609.20000000004</v>
      </c>
      <c r="N45" s="10">
        <f t="shared" si="3"/>
        <v>148526.30000000002</v>
      </c>
      <c r="O45" s="10">
        <f>O46+O51+O59+O62+O89+O65+O68+O71+O74+O77+O80+O83+O86</f>
        <v>2190</v>
      </c>
      <c r="P45" s="10">
        <f>P46+P51+P59+P62+P89+P65+P68+P71+P74+P77+P80+P83+P86</f>
        <v>990</v>
      </c>
      <c r="Q45" s="10">
        <f>Q46+Q51+Q59+Q62+Q89+Q65+Q68+Q71+Q74+Q77+Q80+Q83+Q86</f>
        <v>990</v>
      </c>
      <c r="R45" s="10">
        <f t="shared" si="4"/>
        <v>171002.10000000003</v>
      </c>
      <c r="S45" s="10">
        <f t="shared" si="5"/>
        <v>153599.20000000004</v>
      </c>
      <c r="T45" s="10">
        <f t="shared" si="6"/>
        <v>149516.30000000002</v>
      </c>
      <c r="U45" s="10">
        <f>U46+U51+U59+U62+U89+U65+U68+U71+U74+U77+U80+U83+U86</f>
        <v>0</v>
      </c>
      <c r="V45" s="10">
        <f>V46+V51+V59+V62+V89+V65+V68+V71+V74+V77+V80+V83+V86</f>
        <v>0</v>
      </c>
      <c r="W45" s="10">
        <f>W46+W51+W59+W62+W89+W65+W68+W71+W74+W77+W80+W83+W86</f>
        <v>0</v>
      </c>
      <c r="X45" s="10">
        <f t="shared" si="7"/>
        <v>171002.10000000003</v>
      </c>
      <c r="Y45" s="10">
        <f t="shared" si="8"/>
        <v>153599.20000000004</v>
      </c>
      <c r="Z45" s="10">
        <f t="shared" si="9"/>
        <v>149516.30000000002</v>
      </c>
      <c r="AA45" s="10">
        <f>AA46+AA51+AA59+AA62+AA89+AA65+AA68+AA71+AA74+AA77+AA80+AA83+AA86</f>
        <v>-3057.1260000000002</v>
      </c>
      <c r="AB45" s="10">
        <f>AB46+AB51+AB59+AB62+AB89+AB65+AB68+AB71+AB74+AB77+AB80+AB83+AB86</f>
        <v>-4523.3050000000003</v>
      </c>
      <c r="AC45" s="10">
        <f>AC46+AC51+AC59+AC62+AC89+AC65+AC68+AC71+AC74+AC77+AC80+AC83+AC86</f>
        <v>-4523.7619999999997</v>
      </c>
      <c r="AD45" s="10">
        <f t="shared" si="10"/>
        <v>167944.97400000005</v>
      </c>
      <c r="AE45" s="10">
        <f t="shared" si="11"/>
        <v>149075.89500000005</v>
      </c>
      <c r="AF45" s="10">
        <f t="shared" si="12"/>
        <v>144992.53800000003</v>
      </c>
      <c r="AG45" s="10">
        <f>AG46+AG51+AG59+AG62+AG89+AG65+AG68+AG71+AG74+AG77+AG80+AG83+AG86</f>
        <v>0</v>
      </c>
      <c r="AH45" s="10">
        <f t="shared" si="13"/>
        <v>167944.97400000005</v>
      </c>
      <c r="AI45" s="10">
        <f t="shared" si="14"/>
        <v>149075.89500000005</v>
      </c>
      <c r="AJ45" s="10">
        <f t="shared" si="15"/>
        <v>144992.53800000003</v>
      </c>
      <c r="AK45" s="10">
        <f>AK46+AK51+AK59+AK62+AK89+AK65+AK68+AK71+AK74+AK77+AK80+AK83+AK86</f>
        <v>5244.5520000000006</v>
      </c>
      <c r="AL45" s="10">
        <f>AL46+AL51+AL59+AL62+AL89+AL65+AL68+AL71+AL74+AL77+AL80+AL83+AL86</f>
        <v>3034.4549999999999</v>
      </c>
      <c r="AM45" s="10">
        <f>AM46+AM51+AM59+AM62+AM89+AM65+AM68+AM71+AM74+AM77+AM80+AM83+AM86</f>
        <v>3228.4169999999999</v>
      </c>
      <c r="AN45" s="10">
        <f t="shared" si="16"/>
        <v>173189.52600000004</v>
      </c>
      <c r="AO45" s="10">
        <f t="shared" si="17"/>
        <v>152110.35000000003</v>
      </c>
      <c r="AP45" s="10">
        <f t="shared" si="18"/>
        <v>148220.95500000002</v>
      </c>
      <c r="AQ45" s="10">
        <f>AQ46+AQ51+AQ59+AQ62+AQ89+AQ65+AQ68+AQ71+AQ74+AQ77+AQ80+AQ83+AQ86</f>
        <v>0</v>
      </c>
      <c r="AR45" s="10">
        <f>AR46+AR51+AR59+AR62+AR89+AR65+AR68+AR71+AR74+AR77+AR80+AR83+AR86</f>
        <v>0</v>
      </c>
      <c r="AS45" s="10">
        <f>AS46+AS51+AS59+AS62+AS89+AS65+AS68+AS71+AS74+AS77+AS80+AS83+AS86</f>
        <v>0</v>
      </c>
      <c r="AT45" s="10">
        <f t="shared" si="19"/>
        <v>173189.52600000004</v>
      </c>
      <c r="AU45" s="10">
        <f t="shared" si="20"/>
        <v>152110.35000000003</v>
      </c>
      <c r="AV45" s="10">
        <f t="shared" si="21"/>
        <v>148220.95500000002</v>
      </c>
      <c r="AW45" s="10">
        <f>AW46+AW51+AW59+AW62+AW89+AW65+AW68+AW71+AW74+AW77+AW80+AW83+AW86</f>
        <v>98.751000000000005</v>
      </c>
      <c r="AX45" s="10">
        <f>AX46+AX51+AX59+AX62+AX89+AX65+AX68+AX71+AX74+AX77+AX80+AX83+AX86</f>
        <v>0</v>
      </c>
      <c r="AY45" s="10">
        <f>AY46+AY51+AY59+AY62+AY89+AY65+AY68+AY71+AY74+AY77+AY80+AY83+AY86</f>
        <v>0</v>
      </c>
      <c r="AZ45" s="10">
        <f t="shared" si="22"/>
        <v>173288.27700000003</v>
      </c>
      <c r="BA45" s="10">
        <f>BA46+BA51+BA59+BA62+BA89+BA65+BA68+BA71+BA74+BA77+BA80+BA83+BA86</f>
        <v>0</v>
      </c>
      <c r="BB45" s="65">
        <f t="shared" si="26"/>
        <v>173288.27700000003</v>
      </c>
      <c r="BC45" s="10">
        <f t="shared" si="23"/>
        <v>152110.35000000003</v>
      </c>
      <c r="BD45" s="10">
        <f>BD46+BD51+BD59+BD62+BD89+BD65+BD68+BD71+BD74+BD77+BD80+BD83+BD86</f>
        <v>0</v>
      </c>
      <c r="BE45" s="65">
        <f t="shared" si="27"/>
        <v>152110.35000000003</v>
      </c>
      <c r="BF45" s="10">
        <f t="shared" si="24"/>
        <v>148220.95500000002</v>
      </c>
      <c r="BG45" s="10">
        <f>BG46+BG51+BG59+BG62+BG89+BG65+BG68+BG71+BG74+BG77+BG80+BG83+BG86</f>
        <v>0</v>
      </c>
      <c r="BH45" s="65">
        <f t="shared" si="28"/>
        <v>148220.95500000002</v>
      </c>
      <c r="BI45" s="10">
        <f>BI46+BI51+BI59+BI62+BI89+BI65+BI68+BI71+BI74+BI77+BI80+BI83+BI86</f>
        <v>0</v>
      </c>
      <c r="BJ45" s="20"/>
      <c r="BK45" s="20"/>
    </row>
    <row r="46" spans="1:68" ht="31.2" x14ac:dyDescent="0.3">
      <c r="A46" s="58" t="s">
        <v>64</v>
      </c>
      <c r="B46" s="59"/>
      <c r="C46" s="58"/>
      <c r="D46" s="58"/>
      <c r="E46" s="60" t="s">
        <v>65</v>
      </c>
      <c r="F46" s="10">
        <f t="shared" ref="F46:K46" si="86">F47+F49</f>
        <v>68822.499999999985</v>
      </c>
      <c r="G46" s="10">
        <f t="shared" si="86"/>
        <v>64189.2</v>
      </c>
      <c r="H46" s="10">
        <f t="shared" si="86"/>
        <v>59856.3</v>
      </c>
      <c r="I46" s="10">
        <f t="shared" si="86"/>
        <v>0</v>
      </c>
      <c r="J46" s="10">
        <f t="shared" si="86"/>
        <v>0</v>
      </c>
      <c r="K46" s="10">
        <f t="shared" si="86"/>
        <v>0</v>
      </c>
      <c r="L46" s="10">
        <f t="shared" si="1"/>
        <v>68822.499999999985</v>
      </c>
      <c r="M46" s="10">
        <f t="shared" si="2"/>
        <v>64189.2</v>
      </c>
      <c r="N46" s="10">
        <f t="shared" si="3"/>
        <v>59856.3</v>
      </c>
      <c r="O46" s="10">
        <f>O47+O49</f>
        <v>0</v>
      </c>
      <c r="P46" s="10">
        <f>P47+P49</f>
        <v>0</v>
      </c>
      <c r="Q46" s="10">
        <f>Q47+Q49</f>
        <v>0</v>
      </c>
      <c r="R46" s="10">
        <f t="shared" si="4"/>
        <v>68822.499999999985</v>
      </c>
      <c r="S46" s="10">
        <f t="shared" si="5"/>
        <v>64189.2</v>
      </c>
      <c r="T46" s="10">
        <f t="shared" si="6"/>
        <v>59856.3</v>
      </c>
      <c r="U46" s="10">
        <f>U47+U49</f>
        <v>0</v>
      </c>
      <c r="V46" s="10">
        <f>V47+V49</f>
        <v>0</v>
      </c>
      <c r="W46" s="10">
        <f>W47+W49</f>
        <v>0</v>
      </c>
      <c r="X46" s="10">
        <f t="shared" si="7"/>
        <v>68822.499999999985</v>
      </c>
      <c r="Y46" s="10">
        <f t="shared" si="8"/>
        <v>64189.2</v>
      </c>
      <c r="Z46" s="10">
        <f t="shared" si="9"/>
        <v>59856.3</v>
      </c>
      <c r="AA46" s="10">
        <f>AA47+AA49</f>
        <v>1942.874</v>
      </c>
      <c r="AB46" s="10">
        <f>AB47+AB49</f>
        <v>476.69499999999999</v>
      </c>
      <c r="AC46" s="10">
        <f>AC47+AC49</f>
        <v>476.238</v>
      </c>
      <c r="AD46" s="10">
        <f t="shared" si="10"/>
        <v>70765.373999999982</v>
      </c>
      <c r="AE46" s="10">
        <f t="shared" si="11"/>
        <v>64665.894999999997</v>
      </c>
      <c r="AF46" s="10">
        <f t="shared" si="12"/>
        <v>60332.538</v>
      </c>
      <c r="AG46" s="10">
        <f>AG47+AG49</f>
        <v>0</v>
      </c>
      <c r="AH46" s="10">
        <f t="shared" si="13"/>
        <v>70765.373999999982</v>
      </c>
      <c r="AI46" s="10">
        <f t="shared" si="14"/>
        <v>64665.894999999997</v>
      </c>
      <c r="AJ46" s="10">
        <f t="shared" si="15"/>
        <v>60332.538</v>
      </c>
      <c r="AK46" s="10">
        <f>AK47+AK49</f>
        <v>5163.4070000000002</v>
      </c>
      <c r="AL46" s="10">
        <f>AL47+AL49</f>
        <v>3034.4549999999999</v>
      </c>
      <c r="AM46" s="10">
        <f>AM47+AM49</f>
        <v>3228.4169999999999</v>
      </c>
      <c r="AN46" s="10">
        <f t="shared" si="16"/>
        <v>75928.780999999988</v>
      </c>
      <c r="AO46" s="10">
        <f t="shared" si="17"/>
        <v>67700.349999999991</v>
      </c>
      <c r="AP46" s="10">
        <f t="shared" si="18"/>
        <v>63560.955000000002</v>
      </c>
      <c r="AQ46" s="10">
        <f>AQ47+AQ49</f>
        <v>0</v>
      </c>
      <c r="AR46" s="10">
        <f>AR47+AR49</f>
        <v>0</v>
      </c>
      <c r="AS46" s="10">
        <f>AS47+AS49</f>
        <v>0</v>
      </c>
      <c r="AT46" s="10">
        <f t="shared" si="19"/>
        <v>75928.780999999988</v>
      </c>
      <c r="AU46" s="10">
        <f t="shared" si="20"/>
        <v>67700.349999999991</v>
      </c>
      <c r="AV46" s="10">
        <f t="shared" si="21"/>
        <v>63560.955000000002</v>
      </c>
      <c r="AW46" s="10">
        <f>AW47+AW49</f>
        <v>0</v>
      </c>
      <c r="AX46" s="10">
        <f>AX47+AX49</f>
        <v>0</v>
      </c>
      <c r="AY46" s="10">
        <f>AY47+AY49</f>
        <v>0</v>
      </c>
      <c r="AZ46" s="10">
        <f t="shared" si="22"/>
        <v>75928.780999999988</v>
      </c>
      <c r="BA46" s="10">
        <f>BA47+BA49</f>
        <v>0</v>
      </c>
      <c r="BB46" s="65">
        <f t="shared" si="26"/>
        <v>75928.780999999988</v>
      </c>
      <c r="BC46" s="10">
        <f t="shared" si="23"/>
        <v>67700.349999999991</v>
      </c>
      <c r="BD46" s="10">
        <f>BD47+BD49</f>
        <v>0</v>
      </c>
      <c r="BE46" s="65">
        <f t="shared" si="27"/>
        <v>67700.349999999991</v>
      </c>
      <c r="BF46" s="10">
        <f t="shared" si="24"/>
        <v>63560.955000000002</v>
      </c>
      <c r="BG46" s="10">
        <f>BG47+BG49</f>
        <v>0</v>
      </c>
      <c r="BH46" s="65">
        <f t="shared" si="28"/>
        <v>63560.955000000002</v>
      </c>
      <c r="BI46" s="10">
        <f>BI47+BI49</f>
        <v>0</v>
      </c>
      <c r="BJ46" s="20"/>
      <c r="BK46" s="20"/>
    </row>
    <row r="47" spans="1:68" ht="31.2" x14ac:dyDescent="0.3">
      <c r="A47" s="58" t="s">
        <v>64</v>
      </c>
      <c r="B47" s="59" t="s">
        <v>66</v>
      </c>
      <c r="C47" s="58"/>
      <c r="D47" s="58"/>
      <c r="E47" s="60" t="s">
        <v>67</v>
      </c>
      <c r="F47" s="10">
        <f t="shared" ref="F47:K47" si="87">F48</f>
        <v>68052.199999999983</v>
      </c>
      <c r="G47" s="10">
        <f t="shared" si="87"/>
        <v>63438.1</v>
      </c>
      <c r="H47" s="10">
        <f t="shared" si="87"/>
        <v>59113.8</v>
      </c>
      <c r="I47" s="10">
        <f t="shared" si="87"/>
        <v>0</v>
      </c>
      <c r="J47" s="10">
        <f t="shared" si="87"/>
        <v>0</v>
      </c>
      <c r="K47" s="10">
        <f t="shared" si="87"/>
        <v>0</v>
      </c>
      <c r="L47" s="10">
        <f t="shared" si="1"/>
        <v>68052.199999999983</v>
      </c>
      <c r="M47" s="10">
        <f t="shared" si="2"/>
        <v>63438.1</v>
      </c>
      <c r="N47" s="10">
        <f t="shared" si="3"/>
        <v>59113.8</v>
      </c>
      <c r="O47" s="10">
        <f>O48</f>
        <v>0</v>
      </c>
      <c r="P47" s="10">
        <f>P48</f>
        <v>0</v>
      </c>
      <c r="Q47" s="10">
        <f>Q48</f>
        <v>0</v>
      </c>
      <c r="R47" s="10">
        <f t="shared" si="4"/>
        <v>68052.199999999983</v>
      </c>
      <c r="S47" s="10">
        <f t="shared" si="5"/>
        <v>63438.1</v>
      </c>
      <c r="T47" s="10">
        <f t="shared" si="6"/>
        <v>59113.8</v>
      </c>
      <c r="U47" s="10">
        <f>U48</f>
        <v>0</v>
      </c>
      <c r="V47" s="10">
        <f>V48</f>
        <v>0</v>
      </c>
      <c r="W47" s="10">
        <f>W48</f>
        <v>0</v>
      </c>
      <c r="X47" s="10">
        <f t="shared" si="7"/>
        <v>68052.199999999983</v>
      </c>
      <c r="Y47" s="10">
        <f t="shared" si="8"/>
        <v>63438.1</v>
      </c>
      <c r="Z47" s="10">
        <f t="shared" si="9"/>
        <v>59113.8</v>
      </c>
      <c r="AA47" s="10">
        <f>AA48</f>
        <v>1942.874</v>
      </c>
      <c r="AB47" s="10">
        <f>AB48</f>
        <v>476.69499999999999</v>
      </c>
      <c r="AC47" s="10">
        <f>AC48</f>
        <v>476.238</v>
      </c>
      <c r="AD47" s="10">
        <f t="shared" si="10"/>
        <v>69995.073999999979</v>
      </c>
      <c r="AE47" s="10">
        <f t="shared" si="11"/>
        <v>63914.794999999998</v>
      </c>
      <c r="AF47" s="10">
        <f t="shared" si="12"/>
        <v>59590.038</v>
      </c>
      <c r="AG47" s="10">
        <f>AG48</f>
        <v>0</v>
      </c>
      <c r="AH47" s="10">
        <f t="shared" si="13"/>
        <v>69995.073999999979</v>
      </c>
      <c r="AI47" s="10">
        <f t="shared" si="14"/>
        <v>63914.794999999998</v>
      </c>
      <c r="AJ47" s="10">
        <f t="shared" si="15"/>
        <v>59590.038</v>
      </c>
      <c r="AK47" s="10">
        <f>AK48</f>
        <v>5163.4070000000002</v>
      </c>
      <c r="AL47" s="10">
        <f>AL48</f>
        <v>3034.4549999999999</v>
      </c>
      <c r="AM47" s="10">
        <f>AM48</f>
        <v>3228.4169999999999</v>
      </c>
      <c r="AN47" s="10">
        <f t="shared" si="16"/>
        <v>75158.480999999985</v>
      </c>
      <c r="AO47" s="10">
        <f t="shared" si="17"/>
        <v>66949.25</v>
      </c>
      <c r="AP47" s="10">
        <f t="shared" si="18"/>
        <v>62818.455000000002</v>
      </c>
      <c r="AQ47" s="10">
        <f>AQ48</f>
        <v>0</v>
      </c>
      <c r="AR47" s="10">
        <f>AR48</f>
        <v>0</v>
      </c>
      <c r="AS47" s="10">
        <f>AS48</f>
        <v>0</v>
      </c>
      <c r="AT47" s="10">
        <f t="shared" si="19"/>
        <v>75158.480999999985</v>
      </c>
      <c r="AU47" s="10">
        <f t="shared" si="20"/>
        <v>66949.25</v>
      </c>
      <c r="AV47" s="10">
        <f t="shared" si="21"/>
        <v>62818.455000000002</v>
      </c>
      <c r="AW47" s="10">
        <f>AW48</f>
        <v>0</v>
      </c>
      <c r="AX47" s="10">
        <f>AX48</f>
        <v>0</v>
      </c>
      <c r="AY47" s="10">
        <f>AY48</f>
        <v>0</v>
      </c>
      <c r="AZ47" s="10">
        <f t="shared" si="22"/>
        <v>75158.480999999985</v>
      </c>
      <c r="BA47" s="10">
        <f>BA48</f>
        <v>0</v>
      </c>
      <c r="BB47" s="65">
        <f t="shared" si="26"/>
        <v>75158.480999999985</v>
      </c>
      <c r="BC47" s="10">
        <f t="shared" si="23"/>
        <v>66949.25</v>
      </c>
      <c r="BD47" s="10">
        <f>BD48</f>
        <v>0</v>
      </c>
      <c r="BE47" s="65">
        <f t="shared" si="27"/>
        <v>66949.25</v>
      </c>
      <c r="BF47" s="10">
        <f t="shared" si="24"/>
        <v>62818.455000000002</v>
      </c>
      <c r="BG47" s="10">
        <f>BG48</f>
        <v>0</v>
      </c>
      <c r="BH47" s="65">
        <f t="shared" si="28"/>
        <v>62818.455000000002</v>
      </c>
      <c r="BI47" s="10">
        <f>BI48</f>
        <v>0</v>
      </c>
      <c r="BJ47" s="20"/>
      <c r="BK47" s="20"/>
    </row>
    <row r="48" spans="1:68" x14ac:dyDescent="0.3">
      <c r="A48" s="58" t="s">
        <v>64</v>
      </c>
      <c r="B48" s="59">
        <v>200</v>
      </c>
      <c r="C48" s="58" t="s">
        <v>37</v>
      </c>
      <c r="D48" s="58" t="s">
        <v>38</v>
      </c>
      <c r="E48" s="60" t="s">
        <v>39</v>
      </c>
      <c r="F48" s="10">
        <v>68052.199999999983</v>
      </c>
      <c r="G48" s="10">
        <v>63438.1</v>
      </c>
      <c r="H48" s="10">
        <v>59113.8</v>
      </c>
      <c r="I48" s="10"/>
      <c r="J48" s="10"/>
      <c r="K48" s="10"/>
      <c r="L48" s="10">
        <f t="shared" si="1"/>
        <v>68052.199999999983</v>
      </c>
      <c r="M48" s="10">
        <f t="shared" si="2"/>
        <v>63438.1</v>
      </c>
      <c r="N48" s="10">
        <f t="shared" si="3"/>
        <v>59113.8</v>
      </c>
      <c r="O48" s="10"/>
      <c r="P48" s="10"/>
      <c r="Q48" s="10"/>
      <c r="R48" s="10">
        <f t="shared" si="4"/>
        <v>68052.199999999983</v>
      </c>
      <c r="S48" s="10">
        <f t="shared" si="5"/>
        <v>63438.1</v>
      </c>
      <c r="T48" s="10">
        <f t="shared" si="6"/>
        <v>59113.8</v>
      </c>
      <c r="U48" s="10"/>
      <c r="V48" s="10"/>
      <c r="W48" s="10"/>
      <c r="X48" s="10">
        <f t="shared" si="7"/>
        <v>68052.199999999983</v>
      </c>
      <c r="Y48" s="10">
        <f t="shared" si="8"/>
        <v>63438.1</v>
      </c>
      <c r="Z48" s="10">
        <f t="shared" si="9"/>
        <v>59113.8</v>
      </c>
      <c r="AA48" s="10">
        <f>343.441+796.085+803.348</f>
        <v>1942.874</v>
      </c>
      <c r="AB48" s="10">
        <v>476.69499999999999</v>
      </c>
      <c r="AC48" s="10">
        <v>476.238</v>
      </c>
      <c r="AD48" s="10">
        <f t="shared" si="10"/>
        <v>69995.073999999979</v>
      </c>
      <c r="AE48" s="10">
        <f t="shared" si="11"/>
        <v>63914.794999999998</v>
      </c>
      <c r="AF48" s="10">
        <f t="shared" si="12"/>
        <v>59590.038</v>
      </c>
      <c r="AG48" s="10"/>
      <c r="AH48" s="10">
        <f t="shared" si="13"/>
        <v>69995.073999999979</v>
      </c>
      <c r="AI48" s="10">
        <f t="shared" si="14"/>
        <v>63914.794999999998</v>
      </c>
      <c r="AJ48" s="10">
        <f t="shared" si="15"/>
        <v>59590.038</v>
      </c>
      <c r="AK48" s="10">
        <f>603.964+292.683+4266.76</f>
        <v>5163.4070000000002</v>
      </c>
      <c r="AL48" s="10">
        <v>3034.4549999999999</v>
      </c>
      <c r="AM48" s="10">
        <v>3228.4169999999999</v>
      </c>
      <c r="AN48" s="10">
        <f t="shared" si="16"/>
        <v>75158.480999999985</v>
      </c>
      <c r="AO48" s="10">
        <f t="shared" si="17"/>
        <v>66949.25</v>
      </c>
      <c r="AP48" s="10">
        <f t="shared" si="18"/>
        <v>62818.455000000002</v>
      </c>
      <c r="AQ48" s="10"/>
      <c r="AR48" s="10"/>
      <c r="AS48" s="10"/>
      <c r="AT48" s="10">
        <f t="shared" si="19"/>
        <v>75158.480999999985</v>
      </c>
      <c r="AU48" s="10">
        <f t="shared" si="20"/>
        <v>66949.25</v>
      </c>
      <c r="AV48" s="10">
        <f t="shared" si="21"/>
        <v>62818.455000000002</v>
      </c>
      <c r="AW48" s="10"/>
      <c r="AX48" s="10"/>
      <c r="AY48" s="10"/>
      <c r="AZ48" s="10">
        <f t="shared" si="22"/>
        <v>75158.480999999985</v>
      </c>
      <c r="BA48" s="10"/>
      <c r="BB48" s="65">
        <f t="shared" si="26"/>
        <v>75158.480999999985</v>
      </c>
      <c r="BC48" s="10">
        <f t="shared" si="23"/>
        <v>66949.25</v>
      </c>
      <c r="BD48" s="10"/>
      <c r="BE48" s="65">
        <f t="shared" si="27"/>
        <v>66949.25</v>
      </c>
      <c r="BF48" s="10">
        <f t="shared" si="24"/>
        <v>62818.455000000002</v>
      </c>
      <c r="BG48" s="10"/>
      <c r="BH48" s="65">
        <f t="shared" si="28"/>
        <v>62818.455000000002</v>
      </c>
      <c r="BI48" s="10"/>
      <c r="BJ48" s="20"/>
      <c r="BK48" s="20"/>
    </row>
    <row r="49" spans="1:63" x14ac:dyDescent="0.3">
      <c r="A49" s="58" t="s">
        <v>64</v>
      </c>
      <c r="B49" s="59" t="s">
        <v>52</v>
      </c>
      <c r="C49" s="58"/>
      <c r="D49" s="58"/>
      <c r="E49" s="60" t="s">
        <v>53</v>
      </c>
      <c r="F49" s="10">
        <f t="shared" ref="F49:K49" si="88">F50</f>
        <v>770.3</v>
      </c>
      <c r="G49" s="10">
        <f t="shared" si="88"/>
        <v>751.1</v>
      </c>
      <c r="H49" s="10">
        <f t="shared" si="88"/>
        <v>742.5</v>
      </c>
      <c r="I49" s="10">
        <f t="shared" si="88"/>
        <v>0</v>
      </c>
      <c r="J49" s="10">
        <f t="shared" si="88"/>
        <v>0</v>
      </c>
      <c r="K49" s="10">
        <f t="shared" si="88"/>
        <v>0</v>
      </c>
      <c r="L49" s="10">
        <f t="shared" si="1"/>
        <v>770.3</v>
      </c>
      <c r="M49" s="10">
        <f t="shared" si="2"/>
        <v>751.1</v>
      </c>
      <c r="N49" s="10">
        <f t="shared" si="3"/>
        <v>742.5</v>
      </c>
      <c r="O49" s="10">
        <f>O50</f>
        <v>0</v>
      </c>
      <c r="P49" s="10">
        <f>P50</f>
        <v>0</v>
      </c>
      <c r="Q49" s="10">
        <f>Q50</f>
        <v>0</v>
      </c>
      <c r="R49" s="10">
        <f t="shared" si="4"/>
        <v>770.3</v>
      </c>
      <c r="S49" s="10">
        <f t="shared" si="5"/>
        <v>751.1</v>
      </c>
      <c r="T49" s="10">
        <f t="shared" si="6"/>
        <v>742.5</v>
      </c>
      <c r="U49" s="10">
        <f>U50</f>
        <v>0</v>
      </c>
      <c r="V49" s="10">
        <f>V50</f>
        <v>0</v>
      </c>
      <c r="W49" s="10">
        <f>W50</f>
        <v>0</v>
      </c>
      <c r="X49" s="10">
        <f t="shared" si="7"/>
        <v>770.3</v>
      </c>
      <c r="Y49" s="10">
        <f t="shared" si="8"/>
        <v>751.1</v>
      </c>
      <c r="Z49" s="10">
        <f t="shared" si="9"/>
        <v>742.5</v>
      </c>
      <c r="AA49" s="10">
        <f>AA50</f>
        <v>0</v>
      </c>
      <c r="AB49" s="10">
        <f>AB50</f>
        <v>0</v>
      </c>
      <c r="AC49" s="10">
        <f>AC50</f>
        <v>0</v>
      </c>
      <c r="AD49" s="10">
        <f t="shared" si="10"/>
        <v>770.3</v>
      </c>
      <c r="AE49" s="10">
        <f t="shared" si="11"/>
        <v>751.1</v>
      </c>
      <c r="AF49" s="10">
        <f t="shared" si="12"/>
        <v>742.5</v>
      </c>
      <c r="AG49" s="10">
        <f>AG50</f>
        <v>0</v>
      </c>
      <c r="AH49" s="10">
        <f t="shared" si="13"/>
        <v>770.3</v>
      </c>
      <c r="AI49" s="10">
        <f t="shared" si="14"/>
        <v>751.1</v>
      </c>
      <c r="AJ49" s="10">
        <f t="shared" si="15"/>
        <v>742.5</v>
      </c>
      <c r="AK49" s="10">
        <f>AK50</f>
        <v>0</v>
      </c>
      <c r="AL49" s="10">
        <f>AL50</f>
        <v>0</v>
      </c>
      <c r="AM49" s="10">
        <f>AM50</f>
        <v>0</v>
      </c>
      <c r="AN49" s="10">
        <f t="shared" si="16"/>
        <v>770.3</v>
      </c>
      <c r="AO49" s="10">
        <f t="shared" si="17"/>
        <v>751.1</v>
      </c>
      <c r="AP49" s="10">
        <f t="shared" si="18"/>
        <v>742.5</v>
      </c>
      <c r="AQ49" s="10">
        <f>AQ50</f>
        <v>0</v>
      </c>
      <c r="AR49" s="10">
        <f>AR50</f>
        <v>0</v>
      </c>
      <c r="AS49" s="10">
        <f>AS50</f>
        <v>0</v>
      </c>
      <c r="AT49" s="10">
        <f t="shared" si="19"/>
        <v>770.3</v>
      </c>
      <c r="AU49" s="10">
        <f t="shared" si="20"/>
        <v>751.1</v>
      </c>
      <c r="AV49" s="10">
        <f t="shared" si="21"/>
        <v>742.5</v>
      </c>
      <c r="AW49" s="10">
        <f>AW50</f>
        <v>0</v>
      </c>
      <c r="AX49" s="10">
        <f>AX50</f>
        <v>0</v>
      </c>
      <c r="AY49" s="10">
        <f>AY50</f>
        <v>0</v>
      </c>
      <c r="AZ49" s="10">
        <f t="shared" si="22"/>
        <v>770.3</v>
      </c>
      <c r="BA49" s="10">
        <f>BA50</f>
        <v>0</v>
      </c>
      <c r="BB49" s="65">
        <f t="shared" si="26"/>
        <v>770.3</v>
      </c>
      <c r="BC49" s="10">
        <f t="shared" si="23"/>
        <v>751.1</v>
      </c>
      <c r="BD49" s="10">
        <f>BD50</f>
        <v>0</v>
      </c>
      <c r="BE49" s="65">
        <f t="shared" si="27"/>
        <v>751.1</v>
      </c>
      <c r="BF49" s="10">
        <f t="shared" si="24"/>
        <v>742.5</v>
      </c>
      <c r="BG49" s="10">
        <f>BG50</f>
        <v>0</v>
      </c>
      <c r="BH49" s="65">
        <f t="shared" si="28"/>
        <v>742.5</v>
      </c>
      <c r="BI49" s="10">
        <f>BI50</f>
        <v>0</v>
      </c>
      <c r="BJ49" s="20"/>
      <c r="BK49" s="20"/>
    </row>
    <row r="50" spans="1:63" x14ac:dyDescent="0.3">
      <c r="A50" s="58" t="s">
        <v>64</v>
      </c>
      <c r="B50" s="59">
        <v>800</v>
      </c>
      <c r="C50" s="58" t="s">
        <v>37</v>
      </c>
      <c r="D50" s="58" t="s">
        <v>38</v>
      </c>
      <c r="E50" s="60" t="s">
        <v>39</v>
      </c>
      <c r="F50" s="10">
        <v>770.3</v>
      </c>
      <c r="G50" s="10">
        <v>751.1</v>
      </c>
      <c r="H50" s="10">
        <v>742.5</v>
      </c>
      <c r="I50" s="10"/>
      <c r="J50" s="10"/>
      <c r="K50" s="10"/>
      <c r="L50" s="10">
        <f t="shared" si="1"/>
        <v>770.3</v>
      </c>
      <c r="M50" s="10">
        <f t="shared" si="2"/>
        <v>751.1</v>
      </c>
      <c r="N50" s="10">
        <f t="shared" si="3"/>
        <v>742.5</v>
      </c>
      <c r="O50" s="10"/>
      <c r="P50" s="10"/>
      <c r="Q50" s="10"/>
      <c r="R50" s="10">
        <f t="shared" si="4"/>
        <v>770.3</v>
      </c>
      <c r="S50" s="10">
        <f t="shared" si="5"/>
        <v>751.1</v>
      </c>
      <c r="T50" s="10">
        <f t="shared" si="6"/>
        <v>742.5</v>
      </c>
      <c r="U50" s="10"/>
      <c r="V50" s="10"/>
      <c r="W50" s="10"/>
      <c r="X50" s="10">
        <f t="shared" si="7"/>
        <v>770.3</v>
      </c>
      <c r="Y50" s="10">
        <f t="shared" si="8"/>
        <v>751.1</v>
      </c>
      <c r="Z50" s="10">
        <f t="shared" si="9"/>
        <v>742.5</v>
      </c>
      <c r="AA50" s="10"/>
      <c r="AB50" s="10"/>
      <c r="AC50" s="10"/>
      <c r="AD50" s="10">
        <f t="shared" si="10"/>
        <v>770.3</v>
      </c>
      <c r="AE50" s="10">
        <f t="shared" si="11"/>
        <v>751.1</v>
      </c>
      <c r="AF50" s="10">
        <f t="shared" si="12"/>
        <v>742.5</v>
      </c>
      <c r="AG50" s="10"/>
      <c r="AH50" s="10">
        <f t="shared" si="13"/>
        <v>770.3</v>
      </c>
      <c r="AI50" s="10">
        <f t="shared" si="14"/>
        <v>751.1</v>
      </c>
      <c r="AJ50" s="10">
        <f t="shared" si="15"/>
        <v>742.5</v>
      </c>
      <c r="AK50" s="10"/>
      <c r="AL50" s="10"/>
      <c r="AM50" s="10"/>
      <c r="AN50" s="10">
        <f t="shared" si="16"/>
        <v>770.3</v>
      </c>
      <c r="AO50" s="10">
        <f t="shared" si="17"/>
        <v>751.1</v>
      </c>
      <c r="AP50" s="10">
        <f t="shared" si="18"/>
        <v>742.5</v>
      </c>
      <c r="AQ50" s="10"/>
      <c r="AR50" s="10"/>
      <c r="AS50" s="10"/>
      <c r="AT50" s="10">
        <f t="shared" si="19"/>
        <v>770.3</v>
      </c>
      <c r="AU50" s="10">
        <f t="shared" si="20"/>
        <v>751.1</v>
      </c>
      <c r="AV50" s="10">
        <f t="shared" si="21"/>
        <v>742.5</v>
      </c>
      <c r="AW50" s="10"/>
      <c r="AX50" s="10"/>
      <c r="AY50" s="10"/>
      <c r="AZ50" s="10">
        <f t="shared" si="22"/>
        <v>770.3</v>
      </c>
      <c r="BA50" s="10"/>
      <c r="BB50" s="65">
        <f t="shared" si="26"/>
        <v>770.3</v>
      </c>
      <c r="BC50" s="10">
        <f t="shared" si="23"/>
        <v>751.1</v>
      </c>
      <c r="BD50" s="10"/>
      <c r="BE50" s="65">
        <f t="shared" si="27"/>
        <v>751.1</v>
      </c>
      <c r="BF50" s="10">
        <f t="shared" si="24"/>
        <v>742.5</v>
      </c>
      <c r="BG50" s="10"/>
      <c r="BH50" s="65">
        <f t="shared" si="28"/>
        <v>742.5</v>
      </c>
      <c r="BI50" s="10"/>
      <c r="BJ50" s="20"/>
      <c r="BK50" s="20"/>
    </row>
    <row r="51" spans="1:63" ht="46.8" x14ac:dyDescent="0.3">
      <c r="A51" s="58" t="s">
        <v>68</v>
      </c>
      <c r="B51" s="59"/>
      <c r="C51" s="58"/>
      <c r="D51" s="58"/>
      <c r="E51" s="61" t="s">
        <v>69</v>
      </c>
      <c r="F51" s="10">
        <f t="shared" ref="F51:K51" si="89">F52+F54</f>
        <v>15608.7</v>
      </c>
      <c r="G51" s="10">
        <f t="shared" si="89"/>
        <v>15608.7</v>
      </c>
      <c r="H51" s="10">
        <f t="shared" si="89"/>
        <v>15608.7</v>
      </c>
      <c r="I51" s="10">
        <f t="shared" si="89"/>
        <v>114.6</v>
      </c>
      <c r="J51" s="10">
        <f t="shared" si="89"/>
        <v>0</v>
      </c>
      <c r="K51" s="10">
        <f t="shared" si="89"/>
        <v>0</v>
      </c>
      <c r="L51" s="10">
        <f t="shared" si="1"/>
        <v>15723.300000000001</v>
      </c>
      <c r="M51" s="10">
        <f t="shared" si="2"/>
        <v>15608.7</v>
      </c>
      <c r="N51" s="10">
        <f t="shared" si="3"/>
        <v>15608.7</v>
      </c>
      <c r="O51" s="10">
        <f>O52+O54</f>
        <v>1200</v>
      </c>
      <c r="P51" s="10">
        <f>P52+P54</f>
        <v>0</v>
      </c>
      <c r="Q51" s="10">
        <f>Q52+Q54</f>
        <v>0</v>
      </c>
      <c r="R51" s="10">
        <f t="shared" si="4"/>
        <v>16923.300000000003</v>
      </c>
      <c r="S51" s="10">
        <f t="shared" si="5"/>
        <v>15608.7</v>
      </c>
      <c r="T51" s="10">
        <f t="shared" si="6"/>
        <v>15608.7</v>
      </c>
      <c r="U51" s="10">
        <f>U52+U54</f>
        <v>0</v>
      </c>
      <c r="V51" s="10">
        <f>V52+V54</f>
        <v>0</v>
      </c>
      <c r="W51" s="10">
        <f>W52+W54</f>
        <v>0</v>
      </c>
      <c r="X51" s="10">
        <f t="shared" si="7"/>
        <v>16923.300000000003</v>
      </c>
      <c r="Y51" s="10">
        <f t="shared" si="8"/>
        <v>15608.7</v>
      </c>
      <c r="Z51" s="10">
        <f t="shared" si="9"/>
        <v>15608.7</v>
      </c>
      <c r="AA51" s="10">
        <f>AA52+AA54</f>
        <v>0</v>
      </c>
      <c r="AB51" s="10">
        <f>AB52+AB54</f>
        <v>0</v>
      </c>
      <c r="AC51" s="10">
        <f>AC52+AC54</f>
        <v>0</v>
      </c>
      <c r="AD51" s="10">
        <f t="shared" si="10"/>
        <v>16923.300000000003</v>
      </c>
      <c r="AE51" s="10">
        <f t="shared" si="11"/>
        <v>15608.7</v>
      </c>
      <c r="AF51" s="10">
        <f t="shared" si="12"/>
        <v>15608.7</v>
      </c>
      <c r="AG51" s="10">
        <f>AG52+AG54</f>
        <v>0</v>
      </c>
      <c r="AH51" s="10">
        <f t="shared" si="13"/>
        <v>16923.300000000003</v>
      </c>
      <c r="AI51" s="10">
        <f t="shared" si="14"/>
        <v>15608.7</v>
      </c>
      <c r="AJ51" s="10">
        <f t="shared" si="15"/>
        <v>15608.7</v>
      </c>
      <c r="AK51" s="10">
        <f>AK52+AK54</f>
        <v>0</v>
      </c>
      <c r="AL51" s="10">
        <f>AL52+AL54</f>
        <v>0</v>
      </c>
      <c r="AM51" s="10">
        <f>AM52+AM54</f>
        <v>0</v>
      </c>
      <c r="AN51" s="10">
        <f t="shared" si="16"/>
        <v>16923.300000000003</v>
      </c>
      <c r="AO51" s="10">
        <f t="shared" si="17"/>
        <v>15608.7</v>
      </c>
      <c r="AP51" s="10">
        <f t="shared" si="18"/>
        <v>15608.7</v>
      </c>
      <c r="AQ51" s="10">
        <f>AQ52+AQ54</f>
        <v>0</v>
      </c>
      <c r="AR51" s="10">
        <f>AR52+AR54</f>
        <v>0</v>
      </c>
      <c r="AS51" s="10">
        <f>AS52+AS54</f>
        <v>0</v>
      </c>
      <c r="AT51" s="10">
        <f t="shared" si="19"/>
        <v>16923.300000000003</v>
      </c>
      <c r="AU51" s="10">
        <f t="shared" si="20"/>
        <v>15608.7</v>
      </c>
      <c r="AV51" s="10">
        <f t="shared" si="21"/>
        <v>15608.7</v>
      </c>
      <c r="AW51" s="10">
        <f>AW52+AW54</f>
        <v>0</v>
      </c>
      <c r="AX51" s="10">
        <f>AX52+AX54</f>
        <v>0</v>
      </c>
      <c r="AY51" s="10">
        <f>AY52+AY54</f>
        <v>0</v>
      </c>
      <c r="AZ51" s="10">
        <f t="shared" si="22"/>
        <v>16923.300000000003</v>
      </c>
      <c r="BA51" s="10">
        <f>BA52+BA54</f>
        <v>0</v>
      </c>
      <c r="BB51" s="65">
        <f t="shared" si="26"/>
        <v>16923.300000000003</v>
      </c>
      <c r="BC51" s="10">
        <f t="shared" si="23"/>
        <v>15608.7</v>
      </c>
      <c r="BD51" s="10">
        <f>BD52+BD54</f>
        <v>0</v>
      </c>
      <c r="BE51" s="65">
        <f t="shared" si="27"/>
        <v>15608.7</v>
      </c>
      <c r="BF51" s="10">
        <f t="shared" si="24"/>
        <v>15608.7</v>
      </c>
      <c r="BG51" s="10">
        <f>BG52+BG54</f>
        <v>0</v>
      </c>
      <c r="BH51" s="65">
        <f t="shared" si="28"/>
        <v>15608.7</v>
      </c>
      <c r="BI51" s="10">
        <f>BI52+BI54</f>
        <v>0</v>
      </c>
      <c r="BJ51" s="20"/>
      <c r="BK51" s="20"/>
    </row>
    <row r="52" spans="1:63" ht="31.2" x14ac:dyDescent="0.3">
      <c r="A52" s="58" t="s">
        <v>68</v>
      </c>
      <c r="B52" s="59" t="s">
        <v>66</v>
      </c>
      <c r="C52" s="58"/>
      <c r="D52" s="58"/>
      <c r="E52" s="60" t="s">
        <v>67</v>
      </c>
      <c r="F52" s="10">
        <f t="shared" ref="F52:K52" si="90">F53</f>
        <v>250</v>
      </c>
      <c r="G52" s="10">
        <f t="shared" si="90"/>
        <v>250</v>
      </c>
      <c r="H52" s="10">
        <f t="shared" si="90"/>
        <v>250</v>
      </c>
      <c r="I52" s="10">
        <f t="shared" si="90"/>
        <v>0</v>
      </c>
      <c r="J52" s="10">
        <f t="shared" si="90"/>
        <v>0</v>
      </c>
      <c r="K52" s="10">
        <f t="shared" si="90"/>
        <v>0</v>
      </c>
      <c r="L52" s="10">
        <f t="shared" si="1"/>
        <v>250</v>
      </c>
      <c r="M52" s="10">
        <f t="shared" si="2"/>
        <v>250</v>
      </c>
      <c r="N52" s="10">
        <f t="shared" si="3"/>
        <v>250</v>
      </c>
      <c r="O52" s="10">
        <f>O53</f>
        <v>0</v>
      </c>
      <c r="P52" s="10">
        <f>P53</f>
        <v>0</v>
      </c>
      <c r="Q52" s="10">
        <f>Q53</f>
        <v>0</v>
      </c>
      <c r="R52" s="10">
        <f t="shared" si="4"/>
        <v>250</v>
      </c>
      <c r="S52" s="10">
        <f t="shared" si="5"/>
        <v>250</v>
      </c>
      <c r="T52" s="10">
        <f t="shared" si="6"/>
        <v>250</v>
      </c>
      <c r="U52" s="10">
        <f>U53</f>
        <v>0</v>
      </c>
      <c r="V52" s="10">
        <f>V53</f>
        <v>0</v>
      </c>
      <c r="W52" s="10">
        <f>W53</f>
        <v>0</v>
      </c>
      <c r="X52" s="10">
        <f t="shared" si="7"/>
        <v>250</v>
      </c>
      <c r="Y52" s="10">
        <f t="shared" si="8"/>
        <v>250</v>
      </c>
      <c r="Z52" s="10">
        <f t="shared" si="9"/>
        <v>250</v>
      </c>
      <c r="AA52" s="10">
        <f>AA53</f>
        <v>0</v>
      </c>
      <c r="AB52" s="10">
        <f>AB53</f>
        <v>0</v>
      </c>
      <c r="AC52" s="10">
        <f>AC53</f>
        <v>0</v>
      </c>
      <c r="AD52" s="10">
        <f t="shared" si="10"/>
        <v>250</v>
      </c>
      <c r="AE52" s="10">
        <f t="shared" si="11"/>
        <v>250</v>
      </c>
      <c r="AF52" s="10">
        <f t="shared" si="12"/>
        <v>250</v>
      </c>
      <c r="AG52" s="10">
        <f>AG53</f>
        <v>0</v>
      </c>
      <c r="AH52" s="10">
        <f t="shared" si="13"/>
        <v>250</v>
      </c>
      <c r="AI52" s="10">
        <f t="shared" si="14"/>
        <v>250</v>
      </c>
      <c r="AJ52" s="10">
        <f t="shared" si="15"/>
        <v>250</v>
      </c>
      <c r="AK52" s="10">
        <f>AK53</f>
        <v>0</v>
      </c>
      <c r="AL52" s="10">
        <f>AL53</f>
        <v>0</v>
      </c>
      <c r="AM52" s="10">
        <f>AM53</f>
        <v>0</v>
      </c>
      <c r="AN52" s="10">
        <f t="shared" si="16"/>
        <v>250</v>
      </c>
      <c r="AO52" s="10">
        <f t="shared" si="17"/>
        <v>250</v>
      </c>
      <c r="AP52" s="10">
        <f t="shared" si="18"/>
        <v>250</v>
      </c>
      <c r="AQ52" s="10">
        <f>AQ53</f>
        <v>0</v>
      </c>
      <c r="AR52" s="10">
        <f>AR53</f>
        <v>0</v>
      </c>
      <c r="AS52" s="10">
        <f>AS53</f>
        <v>0</v>
      </c>
      <c r="AT52" s="10">
        <f t="shared" si="19"/>
        <v>250</v>
      </c>
      <c r="AU52" s="10">
        <f t="shared" si="20"/>
        <v>250</v>
      </c>
      <c r="AV52" s="10">
        <f t="shared" si="21"/>
        <v>250</v>
      </c>
      <c r="AW52" s="10">
        <f>AW53</f>
        <v>0</v>
      </c>
      <c r="AX52" s="10">
        <f>AX53</f>
        <v>0</v>
      </c>
      <c r="AY52" s="10">
        <f>AY53</f>
        <v>0</v>
      </c>
      <c r="AZ52" s="10">
        <f t="shared" si="22"/>
        <v>250</v>
      </c>
      <c r="BA52" s="10">
        <f>BA53</f>
        <v>0</v>
      </c>
      <c r="BB52" s="65">
        <f t="shared" si="26"/>
        <v>250</v>
      </c>
      <c r="BC52" s="10">
        <f t="shared" si="23"/>
        <v>250</v>
      </c>
      <c r="BD52" s="10">
        <f>BD53</f>
        <v>0</v>
      </c>
      <c r="BE52" s="65">
        <f t="shared" si="27"/>
        <v>250</v>
      </c>
      <c r="BF52" s="10">
        <f t="shared" si="24"/>
        <v>250</v>
      </c>
      <c r="BG52" s="10">
        <f>BG53</f>
        <v>0</v>
      </c>
      <c r="BH52" s="65">
        <f t="shared" si="28"/>
        <v>250</v>
      </c>
      <c r="BI52" s="10">
        <f>BI53</f>
        <v>0</v>
      </c>
      <c r="BJ52" s="20"/>
      <c r="BK52" s="20"/>
    </row>
    <row r="53" spans="1:63" x14ac:dyDescent="0.3">
      <c r="A53" s="58" t="s">
        <v>68</v>
      </c>
      <c r="B53" s="59">
        <v>200</v>
      </c>
      <c r="C53" s="58" t="s">
        <v>70</v>
      </c>
      <c r="D53" s="58" t="s">
        <v>37</v>
      </c>
      <c r="E53" s="60" t="s">
        <v>71</v>
      </c>
      <c r="F53" s="10">
        <v>250</v>
      </c>
      <c r="G53" s="10">
        <v>250</v>
      </c>
      <c r="H53" s="10">
        <v>250</v>
      </c>
      <c r="I53" s="10"/>
      <c r="J53" s="10"/>
      <c r="K53" s="10"/>
      <c r="L53" s="10">
        <f t="shared" si="1"/>
        <v>250</v>
      </c>
      <c r="M53" s="10">
        <f t="shared" si="2"/>
        <v>250</v>
      </c>
      <c r="N53" s="10">
        <f t="shared" si="3"/>
        <v>250</v>
      </c>
      <c r="O53" s="10"/>
      <c r="P53" s="10"/>
      <c r="Q53" s="10"/>
      <c r="R53" s="10">
        <f t="shared" si="4"/>
        <v>250</v>
      </c>
      <c r="S53" s="10">
        <f t="shared" si="5"/>
        <v>250</v>
      </c>
      <c r="T53" s="10">
        <f t="shared" si="6"/>
        <v>250</v>
      </c>
      <c r="U53" s="10"/>
      <c r="V53" s="10"/>
      <c r="W53" s="10"/>
      <c r="X53" s="10">
        <f t="shared" si="7"/>
        <v>250</v>
      </c>
      <c r="Y53" s="10">
        <f t="shared" si="8"/>
        <v>250</v>
      </c>
      <c r="Z53" s="10">
        <f t="shared" si="9"/>
        <v>250</v>
      </c>
      <c r="AA53" s="10"/>
      <c r="AB53" s="10"/>
      <c r="AC53" s="10"/>
      <c r="AD53" s="10">
        <f t="shared" si="10"/>
        <v>250</v>
      </c>
      <c r="AE53" s="10">
        <f t="shared" si="11"/>
        <v>250</v>
      </c>
      <c r="AF53" s="10">
        <f t="shared" si="12"/>
        <v>250</v>
      </c>
      <c r="AG53" s="10"/>
      <c r="AH53" s="10">
        <f t="shared" si="13"/>
        <v>250</v>
      </c>
      <c r="AI53" s="10">
        <f t="shared" si="14"/>
        <v>250</v>
      </c>
      <c r="AJ53" s="10">
        <f t="shared" si="15"/>
        <v>250</v>
      </c>
      <c r="AK53" s="10"/>
      <c r="AL53" s="10"/>
      <c r="AM53" s="10"/>
      <c r="AN53" s="10">
        <f t="shared" si="16"/>
        <v>250</v>
      </c>
      <c r="AO53" s="10">
        <f t="shared" si="17"/>
        <v>250</v>
      </c>
      <c r="AP53" s="10">
        <f t="shared" si="18"/>
        <v>250</v>
      </c>
      <c r="AQ53" s="10"/>
      <c r="AR53" s="10"/>
      <c r="AS53" s="10"/>
      <c r="AT53" s="10">
        <f t="shared" si="19"/>
        <v>250</v>
      </c>
      <c r="AU53" s="10">
        <f t="shared" si="20"/>
        <v>250</v>
      </c>
      <c r="AV53" s="10">
        <f t="shared" si="21"/>
        <v>250</v>
      </c>
      <c r="AW53" s="10"/>
      <c r="AX53" s="10"/>
      <c r="AY53" s="10"/>
      <c r="AZ53" s="10">
        <f t="shared" si="22"/>
        <v>250</v>
      </c>
      <c r="BA53" s="10"/>
      <c r="BB53" s="65">
        <f t="shared" si="26"/>
        <v>250</v>
      </c>
      <c r="BC53" s="10">
        <f t="shared" si="23"/>
        <v>250</v>
      </c>
      <c r="BD53" s="10"/>
      <c r="BE53" s="65">
        <f t="shared" si="27"/>
        <v>250</v>
      </c>
      <c r="BF53" s="10">
        <f t="shared" si="24"/>
        <v>250</v>
      </c>
      <c r="BG53" s="10"/>
      <c r="BH53" s="65">
        <f t="shared" si="28"/>
        <v>250</v>
      </c>
      <c r="BI53" s="10"/>
      <c r="BJ53" s="20"/>
      <c r="BK53" s="20"/>
    </row>
    <row r="54" spans="1:63" ht="46.8" x14ac:dyDescent="0.3">
      <c r="A54" s="58" t="s">
        <v>68</v>
      </c>
      <c r="B54" s="59" t="s">
        <v>58</v>
      </c>
      <c r="C54" s="58"/>
      <c r="D54" s="58"/>
      <c r="E54" s="60" t="s">
        <v>59</v>
      </c>
      <c r="F54" s="10">
        <f t="shared" ref="F54:K54" si="91">F55+F56+F57+F58</f>
        <v>15358.7</v>
      </c>
      <c r="G54" s="10">
        <f t="shared" si="91"/>
        <v>15358.7</v>
      </c>
      <c r="H54" s="10">
        <f t="shared" si="91"/>
        <v>15358.7</v>
      </c>
      <c r="I54" s="10">
        <f t="shared" si="91"/>
        <v>114.6</v>
      </c>
      <c r="J54" s="10">
        <f t="shared" si="91"/>
        <v>0</v>
      </c>
      <c r="K54" s="10">
        <f t="shared" si="91"/>
        <v>0</v>
      </c>
      <c r="L54" s="10">
        <f t="shared" si="1"/>
        <v>15473.300000000001</v>
      </c>
      <c r="M54" s="10">
        <f t="shared" si="2"/>
        <v>15358.7</v>
      </c>
      <c r="N54" s="10">
        <f t="shared" si="3"/>
        <v>15358.7</v>
      </c>
      <c r="O54" s="10">
        <f>O55+O56+O57+O58</f>
        <v>1200</v>
      </c>
      <c r="P54" s="10">
        <f>P55+P56+P57+P58</f>
        <v>0</v>
      </c>
      <c r="Q54" s="10">
        <f>Q55+Q56+Q57+Q58</f>
        <v>0</v>
      </c>
      <c r="R54" s="10">
        <f t="shared" si="4"/>
        <v>16673.300000000003</v>
      </c>
      <c r="S54" s="10">
        <f t="shared" si="5"/>
        <v>15358.7</v>
      </c>
      <c r="T54" s="10">
        <f t="shared" si="6"/>
        <v>15358.7</v>
      </c>
      <c r="U54" s="10">
        <f>U55+U56+U57+U58</f>
        <v>0</v>
      </c>
      <c r="V54" s="10">
        <f>V55+V56+V57+V58</f>
        <v>0</v>
      </c>
      <c r="W54" s="10">
        <f>W55+W56+W57+W58</f>
        <v>0</v>
      </c>
      <c r="X54" s="10">
        <f t="shared" si="7"/>
        <v>16673.300000000003</v>
      </c>
      <c r="Y54" s="10">
        <f t="shared" si="8"/>
        <v>15358.7</v>
      </c>
      <c r="Z54" s="10">
        <f t="shared" si="9"/>
        <v>15358.7</v>
      </c>
      <c r="AA54" s="10">
        <f>AA55+AA56+AA57+AA58</f>
        <v>0</v>
      </c>
      <c r="AB54" s="10">
        <f>AB55+AB56+AB57+AB58</f>
        <v>0</v>
      </c>
      <c r="AC54" s="10">
        <f>AC55+AC56+AC57+AC58</f>
        <v>0</v>
      </c>
      <c r="AD54" s="10">
        <f t="shared" si="10"/>
        <v>16673.300000000003</v>
      </c>
      <c r="AE54" s="10">
        <f t="shared" si="11"/>
        <v>15358.7</v>
      </c>
      <c r="AF54" s="10">
        <f t="shared" si="12"/>
        <v>15358.7</v>
      </c>
      <c r="AG54" s="10">
        <f>AG55+AG56+AG57+AG58</f>
        <v>0</v>
      </c>
      <c r="AH54" s="10">
        <f t="shared" si="13"/>
        <v>16673.300000000003</v>
      </c>
      <c r="AI54" s="10">
        <f t="shared" si="14"/>
        <v>15358.7</v>
      </c>
      <c r="AJ54" s="10">
        <f t="shared" si="15"/>
        <v>15358.7</v>
      </c>
      <c r="AK54" s="10">
        <f>AK55+AK56+AK57+AK58</f>
        <v>0</v>
      </c>
      <c r="AL54" s="10">
        <f>AL55+AL56+AL57+AL58</f>
        <v>0</v>
      </c>
      <c r="AM54" s="10">
        <f>AM55+AM56+AM57+AM58</f>
        <v>0</v>
      </c>
      <c r="AN54" s="10">
        <f t="shared" si="16"/>
        <v>16673.300000000003</v>
      </c>
      <c r="AO54" s="10">
        <f t="shared" si="17"/>
        <v>15358.7</v>
      </c>
      <c r="AP54" s="10">
        <f t="shared" si="18"/>
        <v>15358.7</v>
      </c>
      <c r="AQ54" s="10">
        <f>AQ55+AQ56+AQ57+AQ58</f>
        <v>0</v>
      </c>
      <c r="AR54" s="10">
        <f>AR55+AR56+AR57+AR58</f>
        <v>0</v>
      </c>
      <c r="AS54" s="10">
        <f>AS55+AS56+AS57+AS58</f>
        <v>0</v>
      </c>
      <c r="AT54" s="10">
        <f t="shared" si="19"/>
        <v>16673.300000000003</v>
      </c>
      <c r="AU54" s="10">
        <f t="shared" si="20"/>
        <v>15358.7</v>
      </c>
      <c r="AV54" s="10">
        <f t="shared" si="21"/>
        <v>15358.7</v>
      </c>
      <c r="AW54" s="10">
        <f>AW55+AW56+AW57+AW58</f>
        <v>0</v>
      </c>
      <c r="AX54" s="10">
        <f>AX55+AX56+AX57+AX58</f>
        <v>0</v>
      </c>
      <c r="AY54" s="10">
        <f>AY55+AY56+AY57+AY58</f>
        <v>0</v>
      </c>
      <c r="AZ54" s="10">
        <f t="shared" si="22"/>
        <v>16673.300000000003</v>
      </c>
      <c r="BA54" s="10">
        <f>BA55+BA56+BA57+BA58</f>
        <v>0</v>
      </c>
      <c r="BB54" s="65">
        <f t="shared" si="26"/>
        <v>16673.300000000003</v>
      </c>
      <c r="BC54" s="10">
        <f t="shared" si="23"/>
        <v>15358.7</v>
      </c>
      <c r="BD54" s="10">
        <f>BD55+BD56+BD57+BD58</f>
        <v>0</v>
      </c>
      <c r="BE54" s="65">
        <f t="shared" si="27"/>
        <v>15358.7</v>
      </c>
      <c r="BF54" s="10">
        <f t="shared" si="24"/>
        <v>15358.7</v>
      </c>
      <c r="BG54" s="10">
        <f>BG55+BG56+BG57+BG58</f>
        <v>0</v>
      </c>
      <c r="BH54" s="65">
        <f t="shared" si="28"/>
        <v>15358.7</v>
      </c>
      <c r="BI54" s="10">
        <f>BI55+BI56+BI57+BI58</f>
        <v>0</v>
      </c>
      <c r="BJ54" s="20"/>
      <c r="BK54" s="20"/>
    </row>
    <row r="55" spans="1:63" x14ac:dyDescent="0.3">
      <c r="A55" s="58" t="s">
        <v>68</v>
      </c>
      <c r="B55" s="59">
        <v>600</v>
      </c>
      <c r="C55" s="58" t="s">
        <v>37</v>
      </c>
      <c r="D55" s="58" t="s">
        <v>38</v>
      </c>
      <c r="E55" s="60" t="s">
        <v>39</v>
      </c>
      <c r="F55" s="10">
        <v>9925.7000000000007</v>
      </c>
      <c r="G55" s="10">
        <v>9925.7000000000007</v>
      </c>
      <c r="H55" s="10">
        <v>9925.7000000000007</v>
      </c>
      <c r="I55" s="10">
        <v>114.6</v>
      </c>
      <c r="J55" s="10"/>
      <c r="K55" s="10"/>
      <c r="L55" s="10">
        <f t="shared" si="1"/>
        <v>10040.300000000001</v>
      </c>
      <c r="M55" s="10">
        <f t="shared" si="2"/>
        <v>9925.7000000000007</v>
      </c>
      <c r="N55" s="10">
        <f t="shared" si="3"/>
        <v>9925.7000000000007</v>
      </c>
      <c r="O55" s="10">
        <v>1200</v>
      </c>
      <c r="P55" s="10"/>
      <c r="Q55" s="10"/>
      <c r="R55" s="10">
        <f t="shared" si="4"/>
        <v>11240.300000000001</v>
      </c>
      <c r="S55" s="10">
        <f t="shared" si="5"/>
        <v>9925.7000000000007</v>
      </c>
      <c r="T55" s="10">
        <f t="shared" si="6"/>
        <v>9925.7000000000007</v>
      </c>
      <c r="U55" s="10"/>
      <c r="V55" s="10"/>
      <c r="W55" s="10"/>
      <c r="X55" s="10">
        <f t="shared" si="7"/>
        <v>11240.300000000001</v>
      </c>
      <c r="Y55" s="10">
        <f t="shared" si="8"/>
        <v>9925.7000000000007</v>
      </c>
      <c r="Z55" s="10">
        <f t="shared" si="9"/>
        <v>9925.7000000000007</v>
      </c>
      <c r="AA55" s="10"/>
      <c r="AB55" s="10"/>
      <c r="AC55" s="10"/>
      <c r="AD55" s="10">
        <f t="shared" si="10"/>
        <v>11240.300000000001</v>
      </c>
      <c r="AE55" s="10">
        <f t="shared" si="11"/>
        <v>9925.7000000000007</v>
      </c>
      <c r="AF55" s="10">
        <f t="shared" si="12"/>
        <v>9925.7000000000007</v>
      </c>
      <c r="AG55" s="10"/>
      <c r="AH55" s="10">
        <f t="shared" si="13"/>
        <v>11240.300000000001</v>
      </c>
      <c r="AI55" s="10">
        <f t="shared" si="14"/>
        <v>9925.7000000000007</v>
      </c>
      <c r="AJ55" s="10">
        <f t="shared" si="15"/>
        <v>9925.7000000000007</v>
      </c>
      <c r="AK55" s="10"/>
      <c r="AL55" s="10"/>
      <c r="AM55" s="10"/>
      <c r="AN55" s="10">
        <f t="shared" si="16"/>
        <v>11240.300000000001</v>
      </c>
      <c r="AO55" s="10">
        <f t="shared" si="17"/>
        <v>9925.7000000000007</v>
      </c>
      <c r="AP55" s="10">
        <f t="shared" si="18"/>
        <v>9925.7000000000007</v>
      </c>
      <c r="AQ55" s="10"/>
      <c r="AR55" s="10"/>
      <c r="AS55" s="10"/>
      <c r="AT55" s="10">
        <f t="shared" si="19"/>
        <v>11240.300000000001</v>
      </c>
      <c r="AU55" s="10">
        <f t="shared" si="20"/>
        <v>9925.7000000000007</v>
      </c>
      <c r="AV55" s="10">
        <f t="shared" si="21"/>
        <v>9925.7000000000007</v>
      </c>
      <c r="AW55" s="10"/>
      <c r="AX55" s="10"/>
      <c r="AY55" s="10"/>
      <c r="AZ55" s="10">
        <f t="shared" si="22"/>
        <v>11240.300000000001</v>
      </c>
      <c r="BA55" s="10"/>
      <c r="BB55" s="65">
        <f t="shared" si="26"/>
        <v>11240.300000000001</v>
      </c>
      <c r="BC55" s="10">
        <f t="shared" si="23"/>
        <v>9925.7000000000007</v>
      </c>
      <c r="BD55" s="10"/>
      <c r="BE55" s="65">
        <f t="shared" si="27"/>
        <v>9925.7000000000007</v>
      </c>
      <c r="BF55" s="10">
        <f t="shared" si="24"/>
        <v>9925.7000000000007</v>
      </c>
      <c r="BG55" s="10"/>
      <c r="BH55" s="65">
        <f t="shared" si="28"/>
        <v>9925.7000000000007</v>
      </c>
      <c r="BI55" s="10"/>
      <c r="BJ55" s="20"/>
      <c r="BK55" s="20">
        <v>75</v>
      </c>
    </row>
    <row r="56" spans="1:63" x14ac:dyDescent="0.3">
      <c r="A56" s="58" t="s">
        <v>68</v>
      </c>
      <c r="B56" s="59">
        <v>600</v>
      </c>
      <c r="C56" s="58" t="s">
        <v>72</v>
      </c>
      <c r="D56" s="58" t="s">
        <v>72</v>
      </c>
      <c r="E56" s="60" t="s">
        <v>73</v>
      </c>
      <c r="F56" s="10">
        <v>3350</v>
      </c>
      <c r="G56" s="10">
        <v>3350</v>
      </c>
      <c r="H56" s="10">
        <v>3350</v>
      </c>
      <c r="I56" s="10"/>
      <c r="J56" s="10"/>
      <c r="K56" s="10"/>
      <c r="L56" s="10">
        <f t="shared" si="1"/>
        <v>3350</v>
      </c>
      <c r="M56" s="10">
        <f t="shared" si="2"/>
        <v>3350</v>
      </c>
      <c r="N56" s="10">
        <f t="shared" si="3"/>
        <v>3350</v>
      </c>
      <c r="O56" s="10"/>
      <c r="P56" s="10"/>
      <c r="Q56" s="10"/>
      <c r="R56" s="10">
        <f t="shared" si="4"/>
        <v>3350</v>
      </c>
      <c r="S56" s="10">
        <f t="shared" si="5"/>
        <v>3350</v>
      </c>
      <c r="T56" s="10">
        <f t="shared" si="6"/>
        <v>3350</v>
      </c>
      <c r="U56" s="10"/>
      <c r="V56" s="10"/>
      <c r="W56" s="10"/>
      <c r="X56" s="10">
        <f t="shared" si="7"/>
        <v>3350</v>
      </c>
      <c r="Y56" s="10">
        <f t="shared" si="8"/>
        <v>3350</v>
      </c>
      <c r="Z56" s="10">
        <f t="shared" si="9"/>
        <v>3350</v>
      </c>
      <c r="AA56" s="10"/>
      <c r="AB56" s="10"/>
      <c r="AC56" s="10"/>
      <c r="AD56" s="10">
        <f t="shared" si="10"/>
        <v>3350</v>
      </c>
      <c r="AE56" s="10">
        <f t="shared" si="11"/>
        <v>3350</v>
      </c>
      <c r="AF56" s="10">
        <f t="shared" si="12"/>
        <v>3350</v>
      </c>
      <c r="AG56" s="10"/>
      <c r="AH56" s="10">
        <f t="shared" si="13"/>
        <v>3350</v>
      </c>
      <c r="AI56" s="10">
        <f t="shared" si="14"/>
        <v>3350</v>
      </c>
      <c r="AJ56" s="10">
        <f t="shared" si="15"/>
        <v>3350</v>
      </c>
      <c r="AK56" s="10"/>
      <c r="AL56" s="10"/>
      <c r="AM56" s="10"/>
      <c r="AN56" s="10">
        <f t="shared" si="16"/>
        <v>3350</v>
      </c>
      <c r="AO56" s="10">
        <f t="shared" si="17"/>
        <v>3350</v>
      </c>
      <c r="AP56" s="10">
        <f t="shared" si="18"/>
        <v>3350</v>
      </c>
      <c r="AQ56" s="10"/>
      <c r="AR56" s="10"/>
      <c r="AS56" s="10"/>
      <c r="AT56" s="10">
        <f t="shared" si="19"/>
        <v>3350</v>
      </c>
      <c r="AU56" s="10">
        <f t="shared" si="20"/>
        <v>3350</v>
      </c>
      <c r="AV56" s="10">
        <f t="shared" si="21"/>
        <v>3350</v>
      </c>
      <c r="AW56" s="10"/>
      <c r="AX56" s="10"/>
      <c r="AY56" s="10"/>
      <c r="AZ56" s="10">
        <f t="shared" si="22"/>
        <v>3350</v>
      </c>
      <c r="BA56" s="10"/>
      <c r="BB56" s="65">
        <f t="shared" si="26"/>
        <v>3350</v>
      </c>
      <c r="BC56" s="10">
        <f t="shared" si="23"/>
        <v>3350</v>
      </c>
      <c r="BD56" s="10"/>
      <c r="BE56" s="65">
        <f t="shared" si="27"/>
        <v>3350</v>
      </c>
      <c r="BF56" s="10">
        <f t="shared" si="24"/>
        <v>3350</v>
      </c>
      <c r="BG56" s="10"/>
      <c r="BH56" s="65">
        <f t="shared" si="28"/>
        <v>3350</v>
      </c>
      <c r="BI56" s="10"/>
      <c r="BJ56" s="20"/>
      <c r="BK56" s="20"/>
    </row>
    <row r="57" spans="1:63" x14ac:dyDescent="0.3">
      <c r="A57" s="58" t="s">
        <v>68</v>
      </c>
      <c r="B57" s="59">
        <v>600</v>
      </c>
      <c r="C57" s="58" t="s">
        <v>72</v>
      </c>
      <c r="D57" s="58" t="s">
        <v>74</v>
      </c>
      <c r="E57" s="60" t="s">
        <v>75</v>
      </c>
      <c r="F57" s="10">
        <v>200</v>
      </c>
      <c r="G57" s="10">
        <v>200</v>
      </c>
      <c r="H57" s="10">
        <v>200</v>
      </c>
      <c r="I57" s="10"/>
      <c r="J57" s="10"/>
      <c r="K57" s="10"/>
      <c r="L57" s="10">
        <f t="shared" si="1"/>
        <v>200</v>
      </c>
      <c r="M57" s="10">
        <f t="shared" si="2"/>
        <v>200</v>
      </c>
      <c r="N57" s="10">
        <f t="shared" si="3"/>
        <v>200</v>
      </c>
      <c r="O57" s="10"/>
      <c r="P57" s="10"/>
      <c r="Q57" s="10"/>
      <c r="R57" s="10">
        <f t="shared" si="4"/>
        <v>200</v>
      </c>
      <c r="S57" s="10">
        <f t="shared" si="5"/>
        <v>200</v>
      </c>
      <c r="T57" s="10">
        <f t="shared" si="6"/>
        <v>200</v>
      </c>
      <c r="U57" s="10"/>
      <c r="V57" s="10"/>
      <c r="W57" s="10"/>
      <c r="X57" s="10">
        <f t="shared" si="7"/>
        <v>200</v>
      </c>
      <c r="Y57" s="10">
        <f t="shared" si="8"/>
        <v>200</v>
      </c>
      <c r="Z57" s="10">
        <f t="shared" si="9"/>
        <v>200</v>
      </c>
      <c r="AA57" s="10"/>
      <c r="AB57" s="10"/>
      <c r="AC57" s="10"/>
      <c r="AD57" s="10">
        <f t="shared" si="10"/>
        <v>200</v>
      </c>
      <c r="AE57" s="10">
        <f t="shared" si="11"/>
        <v>200</v>
      </c>
      <c r="AF57" s="10">
        <f t="shared" si="12"/>
        <v>200</v>
      </c>
      <c r="AG57" s="10"/>
      <c r="AH57" s="10">
        <f t="shared" si="13"/>
        <v>200</v>
      </c>
      <c r="AI57" s="10">
        <f t="shared" si="14"/>
        <v>200</v>
      </c>
      <c r="AJ57" s="10">
        <f t="shared" si="15"/>
        <v>200</v>
      </c>
      <c r="AK57" s="10"/>
      <c r="AL57" s="10"/>
      <c r="AM57" s="10"/>
      <c r="AN57" s="10">
        <f t="shared" si="16"/>
        <v>200</v>
      </c>
      <c r="AO57" s="10">
        <f t="shared" si="17"/>
        <v>200</v>
      </c>
      <c r="AP57" s="10">
        <f t="shared" si="18"/>
        <v>200</v>
      </c>
      <c r="AQ57" s="10"/>
      <c r="AR57" s="10"/>
      <c r="AS57" s="10"/>
      <c r="AT57" s="10">
        <f t="shared" si="19"/>
        <v>200</v>
      </c>
      <c r="AU57" s="10">
        <f t="shared" si="20"/>
        <v>200</v>
      </c>
      <c r="AV57" s="10">
        <f t="shared" si="21"/>
        <v>200</v>
      </c>
      <c r="AW57" s="10"/>
      <c r="AX57" s="10"/>
      <c r="AY57" s="10"/>
      <c r="AZ57" s="10">
        <f t="shared" si="22"/>
        <v>200</v>
      </c>
      <c r="BA57" s="10"/>
      <c r="BB57" s="65">
        <f t="shared" si="26"/>
        <v>200</v>
      </c>
      <c r="BC57" s="10">
        <f t="shared" si="23"/>
        <v>200</v>
      </c>
      <c r="BD57" s="10"/>
      <c r="BE57" s="65">
        <f t="shared" si="27"/>
        <v>200</v>
      </c>
      <c r="BF57" s="10">
        <f t="shared" si="24"/>
        <v>200</v>
      </c>
      <c r="BG57" s="10"/>
      <c r="BH57" s="65">
        <f t="shared" si="28"/>
        <v>200</v>
      </c>
      <c r="BI57" s="10"/>
      <c r="BJ57" s="20"/>
      <c r="BK57" s="20"/>
    </row>
    <row r="58" spans="1:63" x14ac:dyDescent="0.3">
      <c r="A58" s="58" t="s">
        <v>68</v>
      </c>
      <c r="B58" s="59">
        <v>600</v>
      </c>
      <c r="C58" s="58" t="s">
        <v>70</v>
      </c>
      <c r="D58" s="58" t="s">
        <v>37</v>
      </c>
      <c r="E58" s="60" t="s">
        <v>71</v>
      </c>
      <c r="F58" s="10">
        <v>1883</v>
      </c>
      <c r="G58" s="10">
        <v>1883</v>
      </c>
      <c r="H58" s="10">
        <v>1883</v>
      </c>
      <c r="I58" s="10"/>
      <c r="J58" s="10"/>
      <c r="K58" s="10"/>
      <c r="L58" s="10">
        <f t="shared" si="1"/>
        <v>1883</v>
      </c>
      <c r="M58" s="10">
        <f t="shared" si="2"/>
        <v>1883</v>
      </c>
      <c r="N58" s="10">
        <f t="shared" si="3"/>
        <v>1883</v>
      </c>
      <c r="O58" s="10"/>
      <c r="P58" s="10"/>
      <c r="Q58" s="10"/>
      <c r="R58" s="10">
        <f t="shared" si="4"/>
        <v>1883</v>
      </c>
      <c r="S58" s="10">
        <f t="shared" si="5"/>
        <v>1883</v>
      </c>
      <c r="T58" s="10">
        <f t="shared" si="6"/>
        <v>1883</v>
      </c>
      <c r="U58" s="10"/>
      <c r="V58" s="10"/>
      <c r="W58" s="10"/>
      <c r="X58" s="10">
        <f t="shared" si="7"/>
        <v>1883</v>
      </c>
      <c r="Y58" s="10">
        <f t="shared" si="8"/>
        <v>1883</v>
      </c>
      <c r="Z58" s="10">
        <f t="shared" si="9"/>
        <v>1883</v>
      </c>
      <c r="AA58" s="10"/>
      <c r="AB58" s="10"/>
      <c r="AC58" s="10"/>
      <c r="AD58" s="10">
        <f t="shared" si="10"/>
        <v>1883</v>
      </c>
      <c r="AE58" s="10">
        <f t="shared" si="11"/>
        <v>1883</v>
      </c>
      <c r="AF58" s="10">
        <f t="shared" si="12"/>
        <v>1883</v>
      </c>
      <c r="AG58" s="10"/>
      <c r="AH58" s="10">
        <f t="shared" si="13"/>
        <v>1883</v>
      </c>
      <c r="AI58" s="10">
        <f t="shared" si="14"/>
        <v>1883</v>
      </c>
      <c r="AJ58" s="10">
        <f t="shared" si="15"/>
        <v>1883</v>
      </c>
      <c r="AK58" s="10"/>
      <c r="AL58" s="10"/>
      <c r="AM58" s="10"/>
      <c r="AN58" s="10">
        <f t="shared" si="16"/>
        <v>1883</v>
      </c>
      <c r="AO58" s="10">
        <f t="shared" si="17"/>
        <v>1883</v>
      </c>
      <c r="AP58" s="10">
        <f t="shared" si="18"/>
        <v>1883</v>
      </c>
      <c r="AQ58" s="10"/>
      <c r="AR58" s="10"/>
      <c r="AS58" s="10"/>
      <c r="AT58" s="10">
        <f t="shared" si="19"/>
        <v>1883</v>
      </c>
      <c r="AU58" s="10">
        <f t="shared" si="20"/>
        <v>1883</v>
      </c>
      <c r="AV58" s="10">
        <f t="shared" si="21"/>
        <v>1883</v>
      </c>
      <c r="AW58" s="10"/>
      <c r="AX58" s="10"/>
      <c r="AY58" s="10"/>
      <c r="AZ58" s="10">
        <f t="shared" si="22"/>
        <v>1883</v>
      </c>
      <c r="BA58" s="10"/>
      <c r="BB58" s="65">
        <f t="shared" si="26"/>
        <v>1883</v>
      </c>
      <c r="BC58" s="10">
        <f t="shared" si="23"/>
        <v>1883</v>
      </c>
      <c r="BD58" s="10"/>
      <c r="BE58" s="65">
        <f t="shared" si="27"/>
        <v>1883</v>
      </c>
      <c r="BF58" s="10">
        <f t="shared" si="24"/>
        <v>1883</v>
      </c>
      <c r="BG58" s="10"/>
      <c r="BH58" s="65">
        <f t="shared" si="28"/>
        <v>1883</v>
      </c>
      <c r="BI58" s="10"/>
      <c r="BJ58" s="20"/>
      <c r="BK58" s="20"/>
    </row>
    <row r="59" spans="1:63" ht="46.8" x14ac:dyDescent="0.3">
      <c r="A59" s="58" t="s">
        <v>76</v>
      </c>
      <c r="B59" s="59"/>
      <c r="C59" s="58"/>
      <c r="D59" s="58"/>
      <c r="E59" s="60" t="s">
        <v>77</v>
      </c>
      <c r="F59" s="10">
        <f t="shared" ref="F59:F89" si="92">F60</f>
        <v>46855.6</v>
      </c>
      <c r="G59" s="10">
        <f t="shared" ref="G59:G89" si="93">G60</f>
        <v>46855.6</v>
      </c>
      <c r="H59" s="10">
        <f t="shared" ref="H59:H89" si="94">H60</f>
        <v>46855.6</v>
      </c>
      <c r="I59" s="10">
        <f t="shared" ref="I59:I89" si="95">I60</f>
        <v>0</v>
      </c>
      <c r="J59" s="10">
        <f t="shared" ref="J59:J89" si="96">J60</f>
        <v>0</v>
      </c>
      <c r="K59" s="10">
        <f t="shared" ref="K59:K89" si="97">K60</f>
        <v>0</v>
      </c>
      <c r="L59" s="10">
        <f t="shared" si="1"/>
        <v>46855.6</v>
      </c>
      <c r="M59" s="10">
        <f t="shared" si="2"/>
        <v>46855.6</v>
      </c>
      <c r="N59" s="10">
        <f t="shared" si="3"/>
        <v>46855.6</v>
      </c>
      <c r="O59" s="10">
        <f t="shared" ref="O59:O89" si="98">O60</f>
        <v>0</v>
      </c>
      <c r="P59" s="10">
        <f t="shared" ref="P59:P89" si="99">P60</f>
        <v>0</v>
      </c>
      <c r="Q59" s="10">
        <f t="shared" ref="Q59:Q89" si="100">Q60</f>
        <v>0</v>
      </c>
      <c r="R59" s="10">
        <f t="shared" si="4"/>
        <v>46855.6</v>
      </c>
      <c r="S59" s="10">
        <f t="shared" si="5"/>
        <v>46855.6</v>
      </c>
      <c r="T59" s="10">
        <f t="shared" si="6"/>
        <v>46855.6</v>
      </c>
      <c r="U59" s="10">
        <f t="shared" ref="U59:U89" si="101">U60</f>
        <v>0</v>
      </c>
      <c r="V59" s="10">
        <f t="shared" ref="V59:V89" si="102">V60</f>
        <v>0</v>
      </c>
      <c r="W59" s="10">
        <f t="shared" ref="W59:W89" si="103">W60</f>
        <v>0</v>
      </c>
      <c r="X59" s="10">
        <f t="shared" si="7"/>
        <v>46855.6</v>
      </c>
      <c r="Y59" s="10">
        <f t="shared" si="8"/>
        <v>46855.6</v>
      </c>
      <c r="Z59" s="10">
        <f t="shared" si="9"/>
        <v>46855.6</v>
      </c>
      <c r="AA59" s="10">
        <f t="shared" ref="AA59:AA89" si="104">AA60</f>
        <v>0</v>
      </c>
      <c r="AB59" s="10">
        <f t="shared" ref="AB59:AB89" si="105">AB60</f>
        <v>0</v>
      </c>
      <c r="AC59" s="10">
        <f t="shared" ref="AC59:AC89" si="106">AC60</f>
        <v>0</v>
      </c>
      <c r="AD59" s="10">
        <f t="shared" si="10"/>
        <v>46855.6</v>
      </c>
      <c r="AE59" s="10">
        <f t="shared" si="11"/>
        <v>46855.6</v>
      </c>
      <c r="AF59" s="10">
        <f t="shared" si="12"/>
        <v>46855.6</v>
      </c>
      <c r="AG59" s="10">
        <f t="shared" ref="AG59:AG89" si="107">AG60</f>
        <v>0</v>
      </c>
      <c r="AH59" s="10">
        <f t="shared" si="13"/>
        <v>46855.6</v>
      </c>
      <c r="AI59" s="10">
        <f t="shared" si="14"/>
        <v>46855.6</v>
      </c>
      <c r="AJ59" s="10">
        <f t="shared" si="15"/>
        <v>46855.6</v>
      </c>
      <c r="AK59" s="10">
        <f t="shared" ref="AK59:AK89" si="108">AK60</f>
        <v>0</v>
      </c>
      <c r="AL59" s="10">
        <f t="shared" ref="AL59:AL89" si="109">AL60</f>
        <v>0</v>
      </c>
      <c r="AM59" s="10">
        <f t="shared" ref="AM59:AM89" si="110">AM60</f>
        <v>0</v>
      </c>
      <c r="AN59" s="10">
        <f t="shared" si="16"/>
        <v>46855.6</v>
      </c>
      <c r="AO59" s="10">
        <f t="shared" si="17"/>
        <v>46855.6</v>
      </c>
      <c r="AP59" s="10">
        <f t="shared" si="18"/>
        <v>46855.6</v>
      </c>
      <c r="AQ59" s="10">
        <f t="shared" ref="AQ59:AQ89" si="111">AQ60</f>
        <v>0</v>
      </c>
      <c r="AR59" s="10">
        <f t="shared" ref="AR59:AR89" si="112">AR60</f>
        <v>0</v>
      </c>
      <c r="AS59" s="10">
        <f t="shared" ref="AS59:AS89" si="113">AS60</f>
        <v>0</v>
      </c>
      <c r="AT59" s="10">
        <f t="shared" si="19"/>
        <v>46855.6</v>
      </c>
      <c r="AU59" s="10">
        <f t="shared" si="20"/>
        <v>46855.6</v>
      </c>
      <c r="AV59" s="10">
        <f t="shared" si="21"/>
        <v>46855.6</v>
      </c>
      <c r="AW59" s="10">
        <f t="shared" ref="AW59:AW89" si="114">AW60</f>
        <v>0</v>
      </c>
      <c r="AX59" s="10">
        <f t="shared" ref="AX59:AX89" si="115">AX60</f>
        <v>0</v>
      </c>
      <c r="AY59" s="10">
        <f t="shared" ref="AY59:AY89" si="116">AY60</f>
        <v>0</v>
      </c>
      <c r="AZ59" s="10">
        <f t="shared" si="22"/>
        <v>46855.6</v>
      </c>
      <c r="BA59" s="10">
        <f t="shared" ref="BA59:BA89" si="117">BA60</f>
        <v>0</v>
      </c>
      <c r="BB59" s="65">
        <f t="shared" si="26"/>
        <v>46855.6</v>
      </c>
      <c r="BC59" s="10">
        <f t="shared" si="23"/>
        <v>46855.6</v>
      </c>
      <c r="BD59" s="10">
        <f t="shared" ref="BD59:BI89" si="118">BD60</f>
        <v>0</v>
      </c>
      <c r="BE59" s="65">
        <f t="shared" si="27"/>
        <v>46855.6</v>
      </c>
      <c r="BF59" s="10">
        <f t="shared" si="24"/>
        <v>46855.6</v>
      </c>
      <c r="BG59" s="10">
        <f t="shared" si="118"/>
        <v>0</v>
      </c>
      <c r="BH59" s="65">
        <f t="shared" si="28"/>
        <v>46855.6</v>
      </c>
      <c r="BI59" s="10">
        <f t="shared" si="118"/>
        <v>0</v>
      </c>
      <c r="BJ59" s="20"/>
      <c r="BK59" s="20"/>
    </row>
    <row r="60" spans="1:63" ht="46.8" x14ac:dyDescent="0.3">
      <c r="A60" s="58" t="s">
        <v>76</v>
      </c>
      <c r="B60" s="59" t="s">
        <v>58</v>
      </c>
      <c r="C60" s="58"/>
      <c r="D60" s="58"/>
      <c r="E60" s="60" t="s">
        <v>59</v>
      </c>
      <c r="F60" s="10">
        <f t="shared" si="92"/>
        <v>46855.6</v>
      </c>
      <c r="G60" s="10">
        <f t="shared" si="93"/>
        <v>46855.6</v>
      </c>
      <c r="H60" s="10">
        <f t="shared" si="94"/>
        <v>46855.6</v>
      </c>
      <c r="I60" s="10">
        <f t="shared" si="95"/>
        <v>0</v>
      </c>
      <c r="J60" s="10">
        <f t="shared" si="96"/>
        <v>0</v>
      </c>
      <c r="K60" s="10">
        <f t="shared" si="97"/>
        <v>0</v>
      </c>
      <c r="L60" s="10">
        <f t="shared" si="1"/>
        <v>46855.6</v>
      </c>
      <c r="M60" s="10">
        <f t="shared" si="2"/>
        <v>46855.6</v>
      </c>
      <c r="N60" s="10">
        <f t="shared" si="3"/>
        <v>46855.6</v>
      </c>
      <c r="O60" s="10">
        <f t="shared" si="98"/>
        <v>0</v>
      </c>
      <c r="P60" s="10">
        <f t="shared" si="99"/>
        <v>0</v>
      </c>
      <c r="Q60" s="10">
        <f t="shared" si="100"/>
        <v>0</v>
      </c>
      <c r="R60" s="10">
        <f t="shared" si="4"/>
        <v>46855.6</v>
      </c>
      <c r="S60" s="10">
        <f t="shared" si="5"/>
        <v>46855.6</v>
      </c>
      <c r="T60" s="10">
        <f t="shared" si="6"/>
        <v>46855.6</v>
      </c>
      <c r="U60" s="10">
        <f t="shared" si="101"/>
        <v>0</v>
      </c>
      <c r="V60" s="10">
        <f t="shared" si="102"/>
        <v>0</v>
      </c>
      <c r="W60" s="10">
        <f t="shared" si="103"/>
        <v>0</v>
      </c>
      <c r="X60" s="10">
        <f t="shared" si="7"/>
        <v>46855.6</v>
      </c>
      <c r="Y60" s="10">
        <f t="shared" si="8"/>
        <v>46855.6</v>
      </c>
      <c r="Z60" s="10">
        <f t="shared" si="9"/>
        <v>46855.6</v>
      </c>
      <c r="AA60" s="10">
        <f t="shared" si="104"/>
        <v>0</v>
      </c>
      <c r="AB60" s="10">
        <f t="shared" si="105"/>
        <v>0</v>
      </c>
      <c r="AC60" s="10">
        <f t="shared" si="106"/>
        <v>0</v>
      </c>
      <c r="AD60" s="10">
        <f t="shared" si="10"/>
        <v>46855.6</v>
      </c>
      <c r="AE60" s="10">
        <f t="shared" si="11"/>
        <v>46855.6</v>
      </c>
      <c r="AF60" s="10">
        <f t="shared" si="12"/>
        <v>46855.6</v>
      </c>
      <c r="AG60" s="10">
        <f t="shared" si="107"/>
        <v>0</v>
      </c>
      <c r="AH60" s="10">
        <f t="shared" si="13"/>
        <v>46855.6</v>
      </c>
      <c r="AI60" s="10">
        <f t="shared" si="14"/>
        <v>46855.6</v>
      </c>
      <c r="AJ60" s="10">
        <f t="shared" si="15"/>
        <v>46855.6</v>
      </c>
      <c r="AK60" s="10">
        <f t="shared" si="108"/>
        <v>0</v>
      </c>
      <c r="AL60" s="10">
        <f t="shared" si="109"/>
        <v>0</v>
      </c>
      <c r="AM60" s="10">
        <f t="shared" si="110"/>
        <v>0</v>
      </c>
      <c r="AN60" s="10">
        <f t="shared" si="16"/>
        <v>46855.6</v>
      </c>
      <c r="AO60" s="10">
        <f t="shared" si="17"/>
        <v>46855.6</v>
      </c>
      <c r="AP60" s="10">
        <f t="shared" si="18"/>
        <v>46855.6</v>
      </c>
      <c r="AQ60" s="10">
        <f t="shared" si="111"/>
        <v>0</v>
      </c>
      <c r="AR60" s="10">
        <f t="shared" si="112"/>
        <v>0</v>
      </c>
      <c r="AS60" s="10">
        <f t="shared" si="113"/>
        <v>0</v>
      </c>
      <c r="AT60" s="10">
        <f t="shared" si="19"/>
        <v>46855.6</v>
      </c>
      <c r="AU60" s="10">
        <f t="shared" si="20"/>
        <v>46855.6</v>
      </c>
      <c r="AV60" s="10">
        <f t="shared" si="21"/>
        <v>46855.6</v>
      </c>
      <c r="AW60" s="10">
        <f t="shared" si="114"/>
        <v>0</v>
      </c>
      <c r="AX60" s="10">
        <f t="shared" si="115"/>
        <v>0</v>
      </c>
      <c r="AY60" s="10">
        <f t="shared" si="116"/>
        <v>0</v>
      </c>
      <c r="AZ60" s="10">
        <f t="shared" si="22"/>
        <v>46855.6</v>
      </c>
      <c r="BA60" s="10">
        <f t="shared" si="117"/>
        <v>0</v>
      </c>
      <c r="BB60" s="65">
        <f t="shared" si="26"/>
        <v>46855.6</v>
      </c>
      <c r="BC60" s="10">
        <f t="shared" si="23"/>
        <v>46855.6</v>
      </c>
      <c r="BD60" s="10">
        <f t="shared" si="118"/>
        <v>0</v>
      </c>
      <c r="BE60" s="65">
        <f t="shared" si="27"/>
        <v>46855.6</v>
      </c>
      <c r="BF60" s="10">
        <f t="shared" si="24"/>
        <v>46855.6</v>
      </c>
      <c r="BG60" s="10">
        <f t="shared" si="118"/>
        <v>0</v>
      </c>
      <c r="BH60" s="65">
        <f t="shared" si="28"/>
        <v>46855.6</v>
      </c>
      <c r="BI60" s="10">
        <f t="shared" si="118"/>
        <v>0</v>
      </c>
      <c r="BJ60" s="20"/>
      <c r="BK60" s="20"/>
    </row>
    <row r="61" spans="1:63" x14ac:dyDescent="0.3">
      <c r="A61" s="58" t="s">
        <v>76</v>
      </c>
      <c r="B61" s="59">
        <v>600</v>
      </c>
      <c r="C61" s="58" t="s">
        <v>37</v>
      </c>
      <c r="D61" s="58" t="s">
        <v>38</v>
      </c>
      <c r="E61" s="60" t="s">
        <v>39</v>
      </c>
      <c r="F61" s="10">
        <v>46855.6</v>
      </c>
      <c r="G61" s="10">
        <v>46855.6</v>
      </c>
      <c r="H61" s="10">
        <v>46855.6</v>
      </c>
      <c r="I61" s="10"/>
      <c r="J61" s="10"/>
      <c r="K61" s="10"/>
      <c r="L61" s="10">
        <f t="shared" si="1"/>
        <v>46855.6</v>
      </c>
      <c r="M61" s="10">
        <f t="shared" si="2"/>
        <v>46855.6</v>
      </c>
      <c r="N61" s="10">
        <f t="shared" si="3"/>
        <v>46855.6</v>
      </c>
      <c r="O61" s="10"/>
      <c r="P61" s="10"/>
      <c r="Q61" s="10"/>
      <c r="R61" s="10">
        <f t="shared" si="4"/>
        <v>46855.6</v>
      </c>
      <c r="S61" s="10">
        <f t="shared" si="5"/>
        <v>46855.6</v>
      </c>
      <c r="T61" s="10">
        <f t="shared" si="6"/>
        <v>46855.6</v>
      </c>
      <c r="U61" s="10"/>
      <c r="V61" s="10"/>
      <c r="W61" s="10"/>
      <c r="X61" s="10">
        <f t="shared" si="7"/>
        <v>46855.6</v>
      </c>
      <c r="Y61" s="10">
        <f t="shared" si="8"/>
        <v>46855.6</v>
      </c>
      <c r="Z61" s="10">
        <f t="shared" si="9"/>
        <v>46855.6</v>
      </c>
      <c r="AA61" s="10"/>
      <c r="AB61" s="10"/>
      <c r="AC61" s="10"/>
      <c r="AD61" s="10">
        <f t="shared" si="10"/>
        <v>46855.6</v>
      </c>
      <c r="AE61" s="10">
        <f t="shared" si="11"/>
        <v>46855.6</v>
      </c>
      <c r="AF61" s="10">
        <f t="shared" si="12"/>
        <v>46855.6</v>
      </c>
      <c r="AG61" s="10"/>
      <c r="AH61" s="10">
        <f t="shared" si="13"/>
        <v>46855.6</v>
      </c>
      <c r="AI61" s="10">
        <f t="shared" si="14"/>
        <v>46855.6</v>
      </c>
      <c r="AJ61" s="10">
        <f t="shared" si="15"/>
        <v>46855.6</v>
      </c>
      <c r="AK61" s="10"/>
      <c r="AL61" s="10"/>
      <c r="AM61" s="10"/>
      <c r="AN61" s="10">
        <f t="shared" si="16"/>
        <v>46855.6</v>
      </c>
      <c r="AO61" s="10">
        <f t="shared" si="17"/>
        <v>46855.6</v>
      </c>
      <c r="AP61" s="10">
        <f t="shared" si="18"/>
        <v>46855.6</v>
      </c>
      <c r="AQ61" s="10"/>
      <c r="AR61" s="10"/>
      <c r="AS61" s="10"/>
      <c r="AT61" s="10">
        <f t="shared" si="19"/>
        <v>46855.6</v>
      </c>
      <c r="AU61" s="10">
        <f t="shared" si="20"/>
        <v>46855.6</v>
      </c>
      <c r="AV61" s="10">
        <f t="shared" si="21"/>
        <v>46855.6</v>
      </c>
      <c r="AW61" s="10"/>
      <c r="AX61" s="10"/>
      <c r="AY61" s="10"/>
      <c r="AZ61" s="10">
        <f t="shared" si="22"/>
        <v>46855.6</v>
      </c>
      <c r="BA61" s="10"/>
      <c r="BB61" s="65">
        <f t="shared" si="26"/>
        <v>46855.6</v>
      </c>
      <c r="BC61" s="10">
        <f t="shared" si="23"/>
        <v>46855.6</v>
      </c>
      <c r="BD61" s="10"/>
      <c r="BE61" s="65">
        <f t="shared" si="27"/>
        <v>46855.6</v>
      </c>
      <c r="BF61" s="10">
        <f t="shared" si="24"/>
        <v>46855.6</v>
      </c>
      <c r="BG61" s="10"/>
      <c r="BH61" s="65">
        <f t="shared" si="28"/>
        <v>46855.6</v>
      </c>
      <c r="BI61" s="10"/>
      <c r="BJ61" s="20"/>
      <c r="BK61" s="20"/>
    </row>
    <row r="62" spans="1:63" ht="62.4" x14ac:dyDescent="0.3">
      <c r="A62" s="58" t="s">
        <v>78</v>
      </c>
      <c r="B62" s="59"/>
      <c r="C62" s="58"/>
      <c r="D62" s="58"/>
      <c r="E62" s="60" t="s">
        <v>79</v>
      </c>
      <c r="F62" s="10">
        <f t="shared" si="92"/>
        <v>6230.7000000000007</v>
      </c>
      <c r="G62" s="10">
        <f t="shared" si="93"/>
        <v>6230.7000000000007</v>
      </c>
      <c r="H62" s="10">
        <f t="shared" si="94"/>
        <v>6230.7000000000007</v>
      </c>
      <c r="I62" s="10">
        <f t="shared" si="95"/>
        <v>0</v>
      </c>
      <c r="J62" s="10">
        <f t="shared" si="96"/>
        <v>0</v>
      </c>
      <c r="K62" s="10">
        <f t="shared" si="97"/>
        <v>0</v>
      </c>
      <c r="L62" s="10">
        <f t="shared" si="1"/>
        <v>6230.7000000000007</v>
      </c>
      <c r="M62" s="10">
        <f t="shared" si="2"/>
        <v>6230.7000000000007</v>
      </c>
      <c r="N62" s="10">
        <f t="shared" si="3"/>
        <v>6230.7000000000007</v>
      </c>
      <c r="O62" s="10">
        <f t="shared" si="98"/>
        <v>0</v>
      </c>
      <c r="P62" s="10">
        <f t="shared" si="99"/>
        <v>0</v>
      </c>
      <c r="Q62" s="10">
        <f t="shared" si="100"/>
        <v>0</v>
      </c>
      <c r="R62" s="10">
        <f t="shared" si="4"/>
        <v>6230.7000000000007</v>
      </c>
      <c r="S62" s="10">
        <f t="shared" si="5"/>
        <v>6230.7000000000007</v>
      </c>
      <c r="T62" s="10">
        <f t="shared" si="6"/>
        <v>6230.7000000000007</v>
      </c>
      <c r="U62" s="10">
        <f t="shared" si="101"/>
        <v>0</v>
      </c>
      <c r="V62" s="10">
        <f t="shared" si="102"/>
        <v>0</v>
      </c>
      <c r="W62" s="10">
        <f t="shared" si="103"/>
        <v>0</v>
      </c>
      <c r="X62" s="10">
        <f t="shared" si="7"/>
        <v>6230.7000000000007</v>
      </c>
      <c r="Y62" s="10">
        <f t="shared" si="8"/>
        <v>6230.7000000000007</v>
      </c>
      <c r="Z62" s="10">
        <f t="shared" si="9"/>
        <v>6230.7000000000007</v>
      </c>
      <c r="AA62" s="10">
        <f t="shared" si="104"/>
        <v>0</v>
      </c>
      <c r="AB62" s="10">
        <f t="shared" si="105"/>
        <v>0</v>
      </c>
      <c r="AC62" s="10">
        <f t="shared" si="106"/>
        <v>0</v>
      </c>
      <c r="AD62" s="10">
        <f t="shared" si="10"/>
        <v>6230.7000000000007</v>
      </c>
      <c r="AE62" s="10">
        <f t="shared" si="11"/>
        <v>6230.7000000000007</v>
      </c>
      <c r="AF62" s="10">
        <f t="shared" si="12"/>
        <v>6230.7000000000007</v>
      </c>
      <c r="AG62" s="10">
        <f t="shared" si="107"/>
        <v>0</v>
      </c>
      <c r="AH62" s="10">
        <f t="shared" si="13"/>
        <v>6230.7000000000007</v>
      </c>
      <c r="AI62" s="10">
        <f t="shared" si="14"/>
        <v>6230.7000000000007</v>
      </c>
      <c r="AJ62" s="10">
        <f t="shared" si="15"/>
        <v>6230.7000000000007</v>
      </c>
      <c r="AK62" s="10">
        <f t="shared" si="108"/>
        <v>0</v>
      </c>
      <c r="AL62" s="10">
        <f t="shared" si="109"/>
        <v>0</v>
      </c>
      <c r="AM62" s="10">
        <f t="shared" si="110"/>
        <v>0</v>
      </c>
      <c r="AN62" s="10">
        <f t="shared" si="16"/>
        <v>6230.7000000000007</v>
      </c>
      <c r="AO62" s="10">
        <f t="shared" si="17"/>
        <v>6230.7000000000007</v>
      </c>
      <c r="AP62" s="10">
        <f t="shared" si="18"/>
        <v>6230.7000000000007</v>
      </c>
      <c r="AQ62" s="10">
        <f t="shared" si="111"/>
        <v>0</v>
      </c>
      <c r="AR62" s="10">
        <f t="shared" si="112"/>
        <v>0</v>
      </c>
      <c r="AS62" s="10">
        <f t="shared" si="113"/>
        <v>0</v>
      </c>
      <c r="AT62" s="10">
        <f t="shared" si="19"/>
        <v>6230.7000000000007</v>
      </c>
      <c r="AU62" s="10">
        <f t="shared" si="20"/>
        <v>6230.7000000000007</v>
      </c>
      <c r="AV62" s="10">
        <f t="shared" si="21"/>
        <v>6230.7000000000007</v>
      </c>
      <c r="AW62" s="10">
        <f t="shared" si="114"/>
        <v>0</v>
      </c>
      <c r="AX62" s="10">
        <f t="shared" si="115"/>
        <v>0</v>
      </c>
      <c r="AY62" s="10">
        <f t="shared" si="116"/>
        <v>0</v>
      </c>
      <c r="AZ62" s="10">
        <f t="shared" si="22"/>
        <v>6230.7000000000007</v>
      </c>
      <c r="BA62" s="10">
        <f t="shared" si="117"/>
        <v>0</v>
      </c>
      <c r="BB62" s="65">
        <f t="shared" si="26"/>
        <v>6230.7000000000007</v>
      </c>
      <c r="BC62" s="10">
        <f t="shared" si="23"/>
        <v>6230.7000000000007</v>
      </c>
      <c r="BD62" s="10">
        <f t="shared" si="118"/>
        <v>0</v>
      </c>
      <c r="BE62" s="65">
        <f t="shared" si="27"/>
        <v>6230.7000000000007</v>
      </c>
      <c r="BF62" s="10">
        <f t="shared" si="24"/>
        <v>6230.7000000000007</v>
      </c>
      <c r="BG62" s="10">
        <f t="shared" si="118"/>
        <v>0</v>
      </c>
      <c r="BH62" s="65">
        <f t="shared" si="28"/>
        <v>6230.7000000000007</v>
      </c>
      <c r="BI62" s="10">
        <f t="shared" si="118"/>
        <v>0</v>
      </c>
      <c r="BJ62" s="20"/>
      <c r="BK62" s="20"/>
    </row>
    <row r="63" spans="1:63" ht="46.8" x14ac:dyDescent="0.3">
      <c r="A63" s="58" t="s">
        <v>78</v>
      </c>
      <c r="B63" s="59" t="s">
        <v>58</v>
      </c>
      <c r="C63" s="58"/>
      <c r="D63" s="58"/>
      <c r="E63" s="60" t="s">
        <v>59</v>
      </c>
      <c r="F63" s="10">
        <f t="shared" si="92"/>
        <v>6230.7000000000007</v>
      </c>
      <c r="G63" s="10">
        <f t="shared" si="93"/>
        <v>6230.7000000000007</v>
      </c>
      <c r="H63" s="10">
        <f t="shared" si="94"/>
        <v>6230.7000000000007</v>
      </c>
      <c r="I63" s="10">
        <f t="shared" si="95"/>
        <v>0</v>
      </c>
      <c r="J63" s="10">
        <f t="shared" si="96"/>
        <v>0</v>
      </c>
      <c r="K63" s="10">
        <f t="shared" si="97"/>
        <v>0</v>
      </c>
      <c r="L63" s="10">
        <f t="shared" si="1"/>
        <v>6230.7000000000007</v>
      </c>
      <c r="M63" s="10">
        <f t="shared" si="2"/>
        <v>6230.7000000000007</v>
      </c>
      <c r="N63" s="10">
        <f t="shared" si="3"/>
        <v>6230.7000000000007</v>
      </c>
      <c r="O63" s="10">
        <f t="shared" si="98"/>
        <v>0</v>
      </c>
      <c r="P63" s="10">
        <f t="shared" si="99"/>
        <v>0</v>
      </c>
      <c r="Q63" s="10">
        <f t="shared" si="100"/>
        <v>0</v>
      </c>
      <c r="R63" s="10">
        <f t="shared" si="4"/>
        <v>6230.7000000000007</v>
      </c>
      <c r="S63" s="10">
        <f t="shared" si="5"/>
        <v>6230.7000000000007</v>
      </c>
      <c r="T63" s="10">
        <f t="shared" si="6"/>
        <v>6230.7000000000007</v>
      </c>
      <c r="U63" s="10">
        <f t="shared" si="101"/>
        <v>0</v>
      </c>
      <c r="V63" s="10">
        <f t="shared" si="102"/>
        <v>0</v>
      </c>
      <c r="W63" s="10">
        <f t="shared" si="103"/>
        <v>0</v>
      </c>
      <c r="X63" s="10">
        <f t="shared" si="7"/>
        <v>6230.7000000000007</v>
      </c>
      <c r="Y63" s="10">
        <f t="shared" si="8"/>
        <v>6230.7000000000007</v>
      </c>
      <c r="Z63" s="10">
        <f t="shared" si="9"/>
        <v>6230.7000000000007</v>
      </c>
      <c r="AA63" s="10">
        <f t="shared" si="104"/>
        <v>0</v>
      </c>
      <c r="AB63" s="10">
        <f t="shared" si="105"/>
        <v>0</v>
      </c>
      <c r="AC63" s="10">
        <f t="shared" si="106"/>
        <v>0</v>
      </c>
      <c r="AD63" s="10">
        <f t="shared" si="10"/>
        <v>6230.7000000000007</v>
      </c>
      <c r="AE63" s="10">
        <f t="shared" si="11"/>
        <v>6230.7000000000007</v>
      </c>
      <c r="AF63" s="10">
        <f t="shared" si="12"/>
        <v>6230.7000000000007</v>
      </c>
      <c r="AG63" s="10">
        <f t="shared" si="107"/>
        <v>0</v>
      </c>
      <c r="AH63" s="10">
        <f t="shared" si="13"/>
        <v>6230.7000000000007</v>
      </c>
      <c r="AI63" s="10">
        <f t="shared" si="14"/>
        <v>6230.7000000000007</v>
      </c>
      <c r="AJ63" s="10">
        <f t="shared" si="15"/>
        <v>6230.7000000000007</v>
      </c>
      <c r="AK63" s="10">
        <f t="shared" si="108"/>
        <v>0</v>
      </c>
      <c r="AL63" s="10">
        <f t="shared" si="109"/>
        <v>0</v>
      </c>
      <c r="AM63" s="10">
        <f t="shared" si="110"/>
        <v>0</v>
      </c>
      <c r="AN63" s="10">
        <f t="shared" si="16"/>
        <v>6230.7000000000007</v>
      </c>
      <c r="AO63" s="10">
        <f t="shared" si="17"/>
        <v>6230.7000000000007</v>
      </c>
      <c r="AP63" s="10">
        <f t="shared" si="18"/>
        <v>6230.7000000000007</v>
      </c>
      <c r="AQ63" s="10">
        <f t="shared" si="111"/>
        <v>0</v>
      </c>
      <c r="AR63" s="10">
        <f t="shared" si="112"/>
        <v>0</v>
      </c>
      <c r="AS63" s="10">
        <f t="shared" si="113"/>
        <v>0</v>
      </c>
      <c r="AT63" s="10">
        <f t="shared" si="19"/>
        <v>6230.7000000000007</v>
      </c>
      <c r="AU63" s="10">
        <f t="shared" si="20"/>
        <v>6230.7000000000007</v>
      </c>
      <c r="AV63" s="10">
        <f t="shared" si="21"/>
        <v>6230.7000000000007</v>
      </c>
      <c r="AW63" s="10">
        <f t="shared" si="114"/>
        <v>0</v>
      </c>
      <c r="AX63" s="10">
        <f t="shared" si="115"/>
        <v>0</v>
      </c>
      <c r="AY63" s="10">
        <f t="shared" si="116"/>
        <v>0</v>
      </c>
      <c r="AZ63" s="10">
        <f t="shared" si="22"/>
        <v>6230.7000000000007</v>
      </c>
      <c r="BA63" s="10">
        <f t="shared" si="117"/>
        <v>0</v>
      </c>
      <c r="BB63" s="65">
        <f t="shared" si="26"/>
        <v>6230.7000000000007</v>
      </c>
      <c r="BC63" s="10">
        <f t="shared" si="23"/>
        <v>6230.7000000000007</v>
      </c>
      <c r="BD63" s="10">
        <f t="shared" si="118"/>
        <v>0</v>
      </c>
      <c r="BE63" s="65">
        <f t="shared" si="27"/>
        <v>6230.7000000000007</v>
      </c>
      <c r="BF63" s="10">
        <f t="shared" si="24"/>
        <v>6230.7000000000007</v>
      </c>
      <c r="BG63" s="10">
        <f t="shared" si="118"/>
        <v>0</v>
      </c>
      <c r="BH63" s="65">
        <f t="shared" si="28"/>
        <v>6230.7000000000007</v>
      </c>
      <c r="BI63" s="10">
        <f t="shared" si="118"/>
        <v>0</v>
      </c>
      <c r="BJ63" s="20"/>
      <c r="BK63" s="20"/>
    </row>
    <row r="64" spans="1:63" x14ac:dyDescent="0.3">
      <c r="A64" s="58" t="s">
        <v>78</v>
      </c>
      <c r="B64" s="59">
        <v>600</v>
      </c>
      <c r="C64" s="58" t="s">
        <v>37</v>
      </c>
      <c r="D64" s="58" t="s">
        <v>38</v>
      </c>
      <c r="E64" s="60" t="s">
        <v>39</v>
      </c>
      <c r="F64" s="10">
        <f>13549.7-7319</f>
        <v>6230.7000000000007</v>
      </c>
      <c r="G64" s="10">
        <f>13549.7-7319</f>
        <v>6230.7000000000007</v>
      </c>
      <c r="H64" s="10">
        <f>13549.7-7319</f>
        <v>6230.7000000000007</v>
      </c>
      <c r="I64" s="10"/>
      <c r="J64" s="10"/>
      <c r="K64" s="10"/>
      <c r="L64" s="10">
        <f t="shared" si="1"/>
        <v>6230.7000000000007</v>
      </c>
      <c r="M64" s="10">
        <f t="shared" si="2"/>
        <v>6230.7000000000007</v>
      </c>
      <c r="N64" s="10">
        <f t="shared" si="3"/>
        <v>6230.7000000000007</v>
      </c>
      <c r="O64" s="10"/>
      <c r="P64" s="10"/>
      <c r="Q64" s="10"/>
      <c r="R64" s="10">
        <f t="shared" si="4"/>
        <v>6230.7000000000007</v>
      </c>
      <c r="S64" s="10">
        <f t="shared" si="5"/>
        <v>6230.7000000000007</v>
      </c>
      <c r="T64" s="10">
        <f t="shared" si="6"/>
        <v>6230.7000000000007</v>
      </c>
      <c r="U64" s="10"/>
      <c r="V64" s="10"/>
      <c r="W64" s="10"/>
      <c r="X64" s="10">
        <f t="shared" si="7"/>
        <v>6230.7000000000007</v>
      </c>
      <c r="Y64" s="10">
        <f t="shared" si="8"/>
        <v>6230.7000000000007</v>
      </c>
      <c r="Z64" s="10">
        <f t="shared" si="9"/>
        <v>6230.7000000000007</v>
      </c>
      <c r="AA64" s="10"/>
      <c r="AB64" s="10"/>
      <c r="AC64" s="10"/>
      <c r="AD64" s="10">
        <f t="shared" si="10"/>
        <v>6230.7000000000007</v>
      </c>
      <c r="AE64" s="10">
        <f t="shared" si="11"/>
        <v>6230.7000000000007</v>
      </c>
      <c r="AF64" s="10">
        <f t="shared" si="12"/>
        <v>6230.7000000000007</v>
      </c>
      <c r="AG64" s="10"/>
      <c r="AH64" s="10">
        <f t="shared" si="13"/>
        <v>6230.7000000000007</v>
      </c>
      <c r="AI64" s="10">
        <f t="shared" si="14"/>
        <v>6230.7000000000007</v>
      </c>
      <c r="AJ64" s="10">
        <f t="shared" si="15"/>
        <v>6230.7000000000007</v>
      </c>
      <c r="AK64" s="10"/>
      <c r="AL64" s="10"/>
      <c r="AM64" s="10"/>
      <c r="AN64" s="10">
        <f t="shared" si="16"/>
        <v>6230.7000000000007</v>
      </c>
      <c r="AO64" s="10">
        <f t="shared" si="17"/>
        <v>6230.7000000000007</v>
      </c>
      <c r="AP64" s="10">
        <f t="shared" si="18"/>
        <v>6230.7000000000007</v>
      </c>
      <c r="AQ64" s="10"/>
      <c r="AR64" s="10"/>
      <c r="AS64" s="10"/>
      <c r="AT64" s="10">
        <f t="shared" si="19"/>
        <v>6230.7000000000007</v>
      </c>
      <c r="AU64" s="10">
        <f t="shared" si="20"/>
        <v>6230.7000000000007</v>
      </c>
      <c r="AV64" s="10">
        <f t="shared" si="21"/>
        <v>6230.7000000000007</v>
      </c>
      <c r="AW64" s="10"/>
      <c r="AX64" s="10"/>
      <c r="AY64" s="10"/>
      <c r="AZ64" s="10">
        <f t="shared" si="22"/>
        <v>6230.7000000000007</v>
      </c>
      <c r="BA64" s="10"/>
      <c r="BB64" s="65">
        <f t="shared" si="26"/>
        <v>6230.7000000000007</v>
      </c>
      <c r="BC64" s="10">
        <f t="shared" si="23"/>
        <v>6230.7000000000007</v>
      </c>
      <c r="BD64" s="10"/>
      <c r="BE64" s="65">
        <f t="shared" si="27"/>
        <v>6230.7000000000007</v>
      </c>
      <c r="BF64" s="10">
        <f t="shared" si="24"/>
        <v>6230.7000000000007</v>
      </c>
      <c r="BG64" s="10"/>
      <c r="BH64" s="65">
        <f t="shared" si="28"/>
        <v>6230.7000000000007</v>
      </c>
      <c r="BI64" s="10"/>
      <c r="BJ64" s="20"/>
      <c r="BK64" s="20"/>
    </row>
    <row r="65" spans="1:63" ht="62.4" x14ac:dyDescent="0.3">
      <c r="A65" s="58" t="s">
        <v>80</v>
      </c>
      <c r="B65" s="59"/>
      <c r="C65" s="58"/>
      <c r="D65" s="58"/>
      <c r="E65" s="60" t="s">
        <v>81</v>
      </c>
      <c r="F65" s="10">
        <f t="shared" ref="F65:F87" si="119">F66</f>
        <v>718.4</v>
      </c>
      <c r="G65" s="10">
        <f t="shared" ref="G65:G87" si="120">G66</f>
        <v>718.4</v>
      </c>
      <c r="H65" s="10">
        <f t="shared" ref="H65:H87" si="121">H66</f>
        <v>718.4</v>
      </c>
      <c r="I65" s="10">
        <f t="shared" si="95"/>
        <v>0</v>
      </c>
      <c r="J65" s="10">
        <f t="shared" si="96"/>
        <v>0</v>
      </c>
      <c r="K65" s="10">
        <f t="shared" si="97"/>
        <v>0</v>
      </c>
      <c r="L65" s="10">
        <f t="shared" si="1"/>
        <v>718.4</v>
      </c>
      <c r="M65" s="10">
        <f t="shared" si="2"/>
        <v>718.4</v>
      </c>
      <c r="N65" s="10">
        <f t="shared" si="3"/>
        <v>718.4</v>
      </c>
      <c r="O65" s="10">
        <f t="shared" si="98"/>
        <v>0</v>
      </c>
      <c r="P65" s="10">
        <f t="shared" si="99"/>
        <v>0</v>
      </c>
      <c r="Q65" s="10">
        <f t="shared" si="100"/>
        <v>0</v>
      </c>
      <c r="R65" s="10">
        <f t="shared" si="4"/>
        <v>718.4</v>
      </c>
      <c r="S65" s="10">
        <f t="shared" si="5"/>
        <v>718.4</v>
      </c>
      <c r="T65" s="10">
        <f t="shared" si="6"/>
        <v>718.4</v>
      </c>
      <c r="U65" s="10">
        <f t="shared" si="101"/>
        <v>0</v>
      </c>
      <c r="V65" s="10">
        <f t="shared" si="102"/>
        <v>0</v>
      </c>
      <c r="W65" s="10">
        <f t="shared" si="103"/>
        <v>0</v>
      </c>
      <c r="X65" s="10">
        <f t="shared" si="7"/>
        <v>718.4</v>
      </c>
      <c r="Y65" s="10">
        <f t="shared" si="8"/>
        <v>718.4</v>
      </c>
      <c r="Z65" s="10">
        <f t="shared" si="9"/>
        <v>718.4</v>
      </c>
      <c r="AA65" s="10">
        <f t="shared" si="104"/>
        <v>0</v>
      </c>
      <c r="AB65" s="10">
        <f t="shared" si="105"/>
        <v>0</v>
      </c>
      <c r="AC65" s="10">
        <f t="shared" si="106"/>
        <v>0</v>
      </c>
      <c r="AD65" s="10">
        <f t="shared" si="10"/>
        <v>718.4</v>
      </c>
      <c r="AE65" s="10">
        <f t="shared" si="11"/>
        <v>718.4</v>
      </c>
      <c r="AF65" s="10">
        <f t="shared" si="12"/>
        <v>718.4</v>
      </c>
      <c r="AG65" s="10">
        <f t="shared" si="107"/>
        <v>0</v>
      </c>
      <c r="AH65" s="10">
        <f t="shared" si="13"/>
        <v>718.4</v>
      </c>
      <c r="AI65" s="10">
        <f t="shared" si="14"/>
        <v>718.4</v>
      </c>
      <c r="AJ65" s="10">
        <f t="shared" si="15"/>
        <v>718.4</v>
      </c>
      <c r="AK65" s="10">
        <f t="shared" si="108"/>
        <v>0</v>
      </c>
      <c r="AL65" s="10">
        <f t="shared" si="109"/>
        <v>0</v>
      </c>
      <c r="AM65" s="10">
        <f t="shared" si="110"/>
        <v>0</v>
      </c>
      <c r="AN65" s="10">
        <f t="shared" si="16"/>
        <v>718.4</v>
      </c>
      <c r="AO65" s="10">
        <f t="shared" si="17"/>
        <v>718.4</v>
      </c>
      <c r="AP65" s="10">
        <f t="shared" si="18"/>
        <v>718.4</v>
      </c>
      <c r="AQ65" s="10">
        <f t="shared" si="111"/>
        <v>0</v>
      </c>
      <c r="AR65" s="10">
        <f t="shared" si="112"/>
        <v>0</v>
      </c>
      <c r="AS65" s="10">
        <f t="shared" si="113"/>
        <v>0</v>
      </c>
      <c r="AT65" s="10">
        <f t="shared" si="19"/>
        <v>718.4</v>
      </c>
      <c r="AU65" s="10">
        <f t="shared" si="20"/>
        <v>718.4</v>
      </c>
      <c r="AV65" s="10">
        <f t="shared" si="21"/>
        <v>718.4</v>
      </c>
      <c r="AW65" s="10">
        <f t="shared" si="114"/>
        <v>0</v>
      </c>
      <c r="AX65" s="10">
        <f t="shared" si="115"/>
        <v>0</v>
      </c>
      <c r="AY65" s="10">
        <f t="shared" si="116"/>
        <v>0</v>
      </c>
      <c r="AZ65" s="10">
        <f t="shared" si="22"/>
        <v>718.4</v>
      </c>
      <c r="BA65" s="10">
        <f t="shared" si="117"/>
        <v>0</v>
      </c>
      <c r="BB65" s="65">
        <f t="shared" si="26"/>
        <v>718.4</v>
      </c>
      <c r="BC65" s="10">
        <f t="shared" si="23"/>
        <v>718.4</v>
      </c>
      <c r="BD65" s="10">
        <f t="shared" si="118"/>
        <v>0</v>
      </c>
      <c r="BE65" s="65">
        <f t="shared" si="27"/>
        <v>718.4</v>
      </c>
      <c r="BF65" s="10">
        <f t="shared" si="24"/>
        <v>718.4</v>
      </c>
      <c r="BG65" s="10">
        <f t="shared" si="118"/>
        <v>0</v>
      </c>
      <c r="BH65" s="65">
        <f t="shared" si="28"/>
        <v>718.4</v>
      </c>
      <c r="BI65" s="10">
        <f t="shared" si="118"/>
        <v>0</v>
      </c>
      <c r="BJ65" s="20"/>
      <c r="BK65" s="20"/>
    </row>
    <row r="66" spans="1:63" ht="46.8" x14ac:dyDescent="0.3">
      <c r="A66" s="58" t="s">
        <v>80</v>
      </c>
      <c r="B66" s="59" t="s">
        <v>58</v>
      </c>
      <c r="C66" s="58"/>
      <c r="D66" s="58"/>
      <c r="E66" s="60" t="s">
        <v>59</v>
      </c>
      <c r="F66" s="10">
        <f t="shared" si="119"/>
        <v>718.4</v>
      </c>
      <c r="G66" s="10">
        <f t="shared" si="120"/>
        <v>718.4</v>
      </c>
      <c r="H66" s="10">
        <f t="shared" si="121"/>
        <v>718.4</v>
      </c>
      <c r="I66" s="10">
        <f t="shared" si="95"/>
        <v>0</v>
      </c>
      <c r="J66" s="10">
        <f t="shared" si="96"/>
        <v>0</v>
      </c>
      <c r="K66" s="10">
        <f t="shared" si="97"/>
        <v>0</v>
      </c>
      <c r="L66" s="10">
        <f t="shared" si="1"/>
        <v>718.4</v>
      </c>
      <c r="M66" s="10">
        <f t="shared" si="2"/>
        <v>718.4</v>
      </c>
      <c r="N66" s="10">
        <f t="shared" si="3"/>
        <v>718.4</v>
      </c>
      <c r="O66" s="10">
        <f t="shared" si="98"/>
        <v>0</v>
      </c>
      <c r="P66" s="10">
        <f t="shared" si="99"/>
        <v>0</v>
      </c>
      <c r="Q66" s="10">
        <f t="shared" si="100"/>
        <v>0</v>
      </c>
      <c r="R66" s="10">
        <f t="shared" si="4"/>
        <v>718.4</v>
      </c>
      <c r="S66" s="10">
        <f t="shared" si="5"/>
        <v>718.4</v>
      </c>
      <c r="T66" s="10">
        <f t="shared" si="6"/>
        <v>718.4</v>
      </c>
      <c r="U66" s="10">
        <f t="shared" si="101"/>
        <v>0</v>
      </c>
      <c r="V66" s="10">
        <f t="shared" si="102"/>
        <v>0</v>
      </c>
      <c r="W66" s="10">
        <f t="shared" si="103"/>
        <v>0</v>
      </c>
      <c r="X66" s="10">
        <f t="shared" si="7"/>
        <v>718.4</v>
      </c>
      <c r="Y66" s="10">
        <f t="shared" si="8"/>
        <v>718.4</v>
      </c>
      <c r="Z66" s="10">
        <f t="shared" si="9"/>
        <v>718.4</v>
      </c>
      <c r="AA66" s="10">
        <f t="shared" si="104"/>
        <v>0</v>
      </c>
      <c r="AB66" s="10">
        <f t="shared" si="105"/>
        <v>0</v>
      </c>
      <c r="AC66" s="10">
        <f t="shared" si="106"/>
        <v>0</v>
      </c>
      <c r="AD66" s="10">
        <f t="shared" si="10"/>
        <v>718.4</v>
      </c>
      <c r="AE66" s="10">
        <f t="shared" si="11"/>
        <v>718.4</v>
      </c>
      <c r="AF66" s="10">
        <f t="shared" si="12"/>
        <v>718.4</v>
      </c>
      <c r="AG66" s="10">
        <f t="shared" si="107"/>
        <v>0</v>
      </c>
      <c r="AH66" s="10">
        <f t="shared" si="13"/>
        <v>718.4</v>
      </c>
      <c r="AI66" s="10">
        <f t="shared" si="14"/>
        <v>718.4</v>
      </c>
      <c r="AJ66" s="10">
        <f t="shared" si="15"/>
        <v>718.4</v>
      </c>
      <c r="AK66" s="10">
        <f t="shared" si="108"/>
        <v>0</v>
      </c>
      <c r="AL66" s="10">
        <f t="shared" si="109"/>
        <v>0</v>
      </c>
      <c r="AM66" s="10">
        <f t="shared" si="110"/>
        <v>0</v>
      </c>
      <c r="AN66" s="10">
        <f t="shared" si="16"/>
        <v>718.4</v>
      </c>
      <c r="AO66" s="10">
        <f t="shared" si="17"/>
        <v>718.4</v>
      </c>
      <c r="AP66" s="10">
        <f t="shared" si="18"/>
        <v>718.4</v>
      </c>
      <c r="AQ66" s="10">
        <f t="shared" si="111"/>
        <v>0</v>
      </c>
      <c r="AR66" s="10">
        <f t="shared" si="112"/>
        <v>0</v>
      </c>
      <c r="AS66" s="10">
        <f t="shared" si="113"/>
        <v>0</v>
      </c>
      <c r="AT66" s="10">
        <f t="shared" si="19"/>
        <v>718.4</v>
      </c>
      <c r="AU66" s="10">
        <f t="shared" si="20"/>
        <v>718.4</v>
      </c>
      <c r="AV66" s="10">
        <f t="shared" si="21"/>
        <v>718.4</v>
      </c>
      <c r="AW66" s="10">
        <f t="shared" si="114"/>
        <v>0</v>
      </c>
      <c r="AX66" s="10">
        <f t="shared" si="115"/>
        <v>0</v>
      </c>
      <c r="AY66" s="10">
        <f t="shared" si="116"/>
        <v>0</v>
      </c>
      <c r="AZ66" s="10">
        <f t="shared" si="22"/>
        <v>718.4</v>
      </c>
      <c r="BA66" s="10">
        <f t="shared" si="117"/>
        <v>0</v>
      </c>
      <c r="BB66" s="65">
        <f t="shared" si="26"/>
        <v>718.4</v>
      </c>
      <c r="BC66" s="10">
        <f t="shared" si="23"/>
        <v>718.4</v>
      </c>
      <c r="BD66" s="10">
        <f t="shared" si="118"/>
        <v>0</v>
      </c>
      <c r="BE66" s="65">
        <f t="shared" si="27"/>
        <v>718.4</v>
      </c>
      <c r="BF66" s="10">
        <f t="shared" si="24"/>
        <v>718.4</v>
      </c>
      <c r="BG66" s="10">
        <f t="shared" si="118"/>
        <v>0</v>
      </c>
      <c r="BH66" s="65">
        <f t="shared" si="28"/>
        <v>718.4</v>
      </c>
      <c r="BI66" s="10">
        <f t="shared" si="118"/>
        <v>0</v>
      </c>
      <c r="BJ66" s="20"/>
      <c r="BK66" s="20"/>
    </row>
    <row r="67" spans="1:63" x14ac:dyDescent="0.3">
      <c r="A67" s="58" t="s">
        <v>80</v>
      </c>
      <c r="B67" s="59">
        <v>600</v>
      </c>
      <c r="C67" s="58" t="s">
        <v>37</v>
      </c>
      <c r="D67" s="58" t="s">
        <v>38</v>
      </c>
      <c r="E67" s="60" t="s">
        <v>39</v>
      </c>
      <c r="F67" s="10">
        <v>718.4</v>
      </c>
      <c r="G67" s="10">
        <v>718.4</v>
      </c>
      <c r="H67" s="10">
        <v>718.4</v>
      </c>
      <c r="I67" s="10"/>
      <c r="J67" s="10"/>
      <c r="K67" s="10"/>
      <c r="L67" s="10">
        <f t="shared" si="1"/>
        <v>718.4</v>
      </c>
      <c r="M67" s="10">
        <f t="shared" si="2"/>
        <v>718.4</v>
      </c>
      <c r="N67" s="10">
        <f t="shared" si="3"/>
        <v>718.4</v>
      </c>
      <c r="O67" s="10"/>
      <c r="P67" s="10"/>
      <c r="Q67" s="10"/>
      <c r="R67" s="10">
        <f t="shared" si="4"/>
        <v>718.4</v>
      </c>
      <c r="S67" s="10">
        <f t="shared" si="5"/>
        <v>718.4</v>
      </c>
      <c r="T67" s="10">
        <f t="shared" si="6"/>
        <v>718.4</v>
      </c>
      <c r="U67" s="10"/>
      <c r="V67" s="10"/>
      <c r="W67" s="10"/>
      <c r="X67" s="10">
        <f t="shared" si="7"/>
        <v>718.4</v>
      </c>
      <c r="Y67" s="10">
        <f t="shared" si="8"/>
        <v>718.4</v>
      </c>
      <c r="Z67" s="10">
        <f t="shared" si="9"/>
        <v>718.4</v>
      </c>
      <c r="AA67" s="10"/>
      <c r="AB67" s="10"/>
      <c r="AC67" s="10"/>
      <c r="AD67" s="10">
        <f t="shared" si="10"/>
        <v>718.4</v>
      </c>
      <c r="AE67" s="10">
        <f t="shared" si="11"/>
        <v>718.4</v>
      </c>
      <c r="AF67" s="10">
        <f t="shared" si="12"/>
        <v>718.4</v>
      </c>
      <c r="AG67" s="10"/>
      <c r="AH67" s="10">
        <f t="shared" si="13"/>
        <v>718.4</v>
      </c>
      <c r="AI67" s="10">
        <f t="shared" si="14"/>
        <v>718.4</v>
      </c>
      <c r="AJ67" s="10">
        <f t="shared" si="15"/>
        <v>718.4</v>
      </c>
      <c r="AK67" s="10"/>
      <c r="AL67" s="10"/>
      <c r="AM67" s="10"/>
      <c r="AN67" s="10">
        <f t="shared" si="16"/>
        <v>718.4</v>
      </c>
      <c r="AO67" s="10">
        <f t="shared" si="17"/>
        <v>718.4</v>
      </c>
      <c r="AP67" s="10">
        <f t="shared" si="18"/>
        <v>718.4</v>
      </c>
      <c r="AQ67" s="10"/>
      <c r="AR67" s="10"/>
      <c r="AS67" s="10"/>
      <c r="AT67" s="10">
        <f t="shared" si="19"/>
        <v>718.4</v>
      </c>
      <c r="AU67" s="10">
        <f t="shared" si="20"/>
        <v>718.4</v>
      </c>
      <c r="AV67" s="10">
        <f t="shared" si="21"/>
        <v>718.4</v>
      </c>
      <c r="AW67" s="10"/>
      <c r="AX67" s="10"/>
      <c r="AY67" s="10"/>
      <c r="AZ67" s="10">
        <f t="shared" si="22"/>
        <v>718.4</v>
      </c>
      <c r="BA67" s="10"/>
      <c r="BB67" s="65">
        <f t="shared" si="26"/>
        <v>718.4</v>
      </c>
      <c r="BC67" s="10">
        <f t="shared" si="23"/>
        <v>718.4</v>
      </c>
      <c r="BD67" s="10"/>
      <c r="BE67" s="65">
        <f t="shared" si="27"/>
        <v>718.4</v>
      </c>
      <c r="BF67" s="10">
        <f t="shared" si="24"/>
        <v>718.4</v>
      </c>
      <c r="BG67" s="10"/>
      <c r="BH67" s="65">
        <f t="shared" si="28"/>
        <v>718.4</v>
      </c>
      <c r="BI67" s="10"/>
      <c r="BJ67" s="20"/>
      <c r="BK67" s="20"/>
    </row>
    <row r="68" spans="1:63" ht="62.4" x14ac:dyDescent="0.3">
      <c r="A68" s="58" t="s">
        <v>82</v>
      </c>
      <c r="B68" s="59"/>
      <c r="C68" s="58"/>
      <c r="D68" s="58"/>
      <c r="E68" s="60" t="s">
        <v>83</v>
      </c>
      <c r="F68" s="10">
        <f t="shared" si="119"/>
        <v>1105.2</v>
      </c>
      <c r="G68" s="10">
        <f t="shared" si="120"/>
        <v>1105.2</v>
      </c>
      <c r="H68" s="10">
        <f t="shared" si="121"/>
        <v>1105.2</v>
      </c>
      <c r="I68" s="10">
        <f t="shared" si="95"/>
        <v>0</v>
      </c>
      <c r="J68" s="10">
        <f t="shared" si="96"/>
        <v>0</v>
      </c>
      <c r="K68" s="10">
        <f t="shared" si="97"/>
        <v>0</v>
      </c>
      <c r="L68" s="10">
        <f t="shared" si="1"/>
        <v>1105.2</v>
      </c>
      <c r="M68" s="10">
        <f t="shared" si="2"/>
        <v>1105.2</v>
      </c>
      <c r="N68" s="10">
        <f t="shared" si="3"/>
        <v>1105.2</v>
      </c>
      <c r="O68" s="10">
        <f t="shared" si="98"/>
        <v>0</v>
      </c>
      <c r="P68" s="10">
        <f t="shared" si="99"/>
        <v>0</v>
      </c>
      <c r="Q68" s="10">
        <f t="shared" si="100"/>
        <v>0</v>
      </c>
      <c r="R68" s="10">
        <f t="shared" si="4"/>
        <v>1105.2</v>
      </c>
      <c r="S68" s="10">
        <f t="shared" si="5"/>
        <v>1105.2</v>
      </c>
      <c r="T68" s="10">
        <f t="shared" si="6"/>
        <v>1105.2</v>
      </c>
      <c r="U68" s="10">
        <f t="shared" si="101"/>
        <v>0</v>
      </c>
      <c r="V68" s="10">
        <f t="shared" si="102"/>
        <v>0</v>
      </c>
      <c r="W68" s="10">
        <f t="shared" si="103"/>
        <v>0</v>
      </c>
      <c r="X68" s="10">
        <f t="shared" si="7"/>
        <v>1105.2</v>
      </c>
      <c r="Y68" s="10">
        <f t="shared" si="8"/>
        <v>1105.2</v>
      </c>
      <c r="Z68" s="10">
        <f t="shared" si="9"/>
        <v>1105.2</v>
      </c>
      <c r="AA68" s="10">
        <f t="shared" si="104"/>
        <v>0</v>
      </c>
      <c r="AB68" s="10">
        <f t="shared" si="105"/>
        <v>0</v>
      </c>
      <c r="AC68" s="10">
        <f t="shared" si="106"/>
        <v>0</v>
      </c>
      <c r="AD68" s="10">
        <f t="shared" si="10"/>
        <v>1105.2</v>
      </c>
      <c r="AE68" s="10">
        <f t="shared" si="11"/>
        <v>1105.2</v>
      </c>
      <c r="AF68" s="10">
        <f t="shared" si="12"/>
        <v>1105.2</v>
      </c>
      <c r="AG68" s="10">
        <f t="shared" si="107"/>
        <v>0</v>
      </c>
      <c r="AH68" s="10">
        <f t="shared" si="13"/>
        <v>1105.2</v>
      </c>
      <c r="AI68" s="10">
        <f t="shared" si="14"/>
        <v>1105.2</v>
      </c>
      <c r="AJ68" s="10">
        <f t="shared" si="15"/>
        <v>1105.2</v>
      </c>
      <c r="AK68" s="10">
        <f t="shared" si="108"/>
        <v>0</v>
      </c>
      <c r="AL68" s="10">
        <f t="shared" si="109"/>
        <v>0</v>
      </c>
      <c r="AM68" s="10">
        <f t="shared" si="110"/>
        <v>0</v>
      </c>
      <c r="AN68" s="10">
        <f t="shared" si="16"/>
        <v>1105.2</v>
      </c>
      <c r="AO68" s="10">
        <f t="shared" si="17"/>
        <v>1105.2</v>
      </c>
      <c r="AP68" s="10">
        <f t="shared" si="18"/>
        <v>1105.2</v>
      </c>
      <c r="AQ68" s="10">
        <f t="shared" si="111"/>
        <v>0</v>
      </c>
      <c r="AR68" s="10">
        <f t="shared" si="112"/>
        <v>0</v>
      </c>
      <c r="AS68" s="10">
        <f t="shared" si="113"/>
        <v>0</v>
      </c>
      <c r="AT68" s="10">
        <f t="shared" si="19"/>
        <v>1105.2</v>
      </c>
      <c r="AU68" s="10">
        <f t="shared" si="20"/>
        <v>1105.2</v>
      </c>
      <c r="AV68" s="10">
        <f t="shared" si="21"/>
        <v>1105.2</v>
      </c>
      <c r="AW68" s="10">
        <f t="shared" si="114"/>
        <v>0</v>
      </c>
      <c r="AX68" s="10">
        <f t="shared" si="115"/>
        <v>0</v>
      </c>
      <c r="AY68" s="10">
        <f t="shared" si="116"/>
        <v>0</v>
      </c>
      <c r="AZ68" s="10">
        <f t="shared" si="22"/>
        <v>1105.2</v>
      </c>
      <c r="BA68" s="10">
        <f t="shared" si="117"/>
        <v>0</v>
      </c>
      <c r="BB68" s="65">
        <f t="shared" si="26"/>
        <v>1105.2</v>
      </c>
      <c r="BC68" s="10">
        <f t="shared" si="23"/>
        <v>1105.2</v>
      </c>
      <c r="BD68" s="10">
        <f t="shared" si="118"/>
        <v>0</v>
      </c>
      <c r="BE68" s="65">
        <f t="shared" si="27"/>
        <v>1105.2</v>
      </c>
      <c r="BF68" s="10">
        <f t="shared" si="24"/>
        <v>1105.2</v>
      </c>
      <c r="BG68" s="10">
        <f t="shared" si="118"/>
        <v>0</v>
      </c>
      <c r="BH68" s="65">
        <f t="shared" si="28"/>
        <v>1105.2</v>
      </c>
      <c r="BI68" s="10">
        <f t="shared" si="118"/>
        <v>0</v>
      </c>
      <c r="BJ68" s="20"/>
      <c r="BK68" s="20"/>
    </row>
    <row r="69" spans="1:63" ht="46.8" x14ac:dyDescent="0.3">
      <c r="A69" s="58" t="s">
        <v>82</v>
      </c>
      <c r="B69" s="59" t="s">
        <v>58</v>
      </c>
      <c r="C69" s="58"/>
      <c r="D69" s="58"/>
      <c r="E69" s="60" t="s">
        <v>59</v>
      </c>
      <c r="F69" s="10">
        <f t="shared" si="119"/>
        <v>1105.2</v>
      </c>
      <c r="G69" s="10">
        <f t="shared" si="120"/>
        <v>1105.2</v>
      </c>
      <c r="H69" s="10">
        <f t="shared" si="121"/>
        <v>1105.2</v>
      </c>
      <c r="I69" s="10">
        <f t="shared" si="95"/>
        <v>0</v>
      </c>
      <c r="J69" s="10">
        <f t="shared" si="96"/>
        <v>0</v>
      </c>
      <c r="K69" s="10">
        <f t="shared" si="97"/>
        <v>0</v>
      </c>
      <c r="L69" s="10">
        <f t="shared" si="1"/>
        <v>1105.2</v>
      </c>
      <c r="M69" s="10">
        <f t="shared" si="2"/>
        <v>1105.2</v>
      </c>
      <c r="N69" s="10">
        <f t="shared" si="3"/>
        <v>1105.2</v>
      </c>
      <c r="O69" s="10">
        <f t="shared" si="98"/>
        <v>0</v>
      </c>
      <c r="P69" s="10">
        <f t="shared" si="99"/>
        <v>0</v>
      </c>
      <c r="Q69" s="10">
        <f t="shared" si="100"/>
        <v>0</v>
      </c>
      <c r="R69" s="10">
        <f t="shared" si="4"/>
        <v>1105.2</v>
      </c>
      <c r="S69" s="10">
        <f t="shared" si="5"/>
        <v>1105.2</v>
      </c>
      <c r="T69" s="10">
        <f t="shared" si="6"/>
        <v>1105.2</v>
      </c>
      <c r="U69" s="10">
        <f t="shared" si="101"/>
        <v>0</v>
      </c>
      <c r="V69" s="10">
        <f t="shared" si="102"/>
        <v>0</v>
      </c>
      <c r="W69" s="10">
        <f t="shared" si="103"/>
        <v>0</v>
      </c>
      <c r="X69" s="10">
        <f t="shared" si="7"/>
        <v>1105.2</v>
      </c>
      <c r="Y69" s="10">
        <f t="shared" si="8"/>
        <v>1105.2</v>
      </c>
      <c r="Z69" s="10">
        <f t="shared" si="9"/>
        <v>1105.2</v>
      </c>
      <c r="AA69" s="10">
        <f t="shared" si="104"/>
        <v>0</v>
      </c>
      <c r="AB69" s="10">
        <f t="shared" si="105"/>
        <v>0</v>
      </c>
      <c r="AC69" s="10">
        <f t="shared" si="106"/>
        <v>0</v>
      </c>
      <c r="AD69" s="10">
        <f t="shared" si="10"/>
        <v>1105.2</v>
      </c>
      <c r="AE69" s="10">
        <f t="shared" si="11"/>
        <v>1105.2</v>
      </c>
      <c r="AF69" s="10">
        <f t="shared" si="12"/>
        <v>1105.2</v>
      </c>
      <c r="AG69" s="10">
        <f t="shared" si="107"/>
        <v>0</v>
      </c>
      <c r="AH69" s="10">
        <f t="shared" si="13"/>
        <v>1105.2</v>
      </c>
      <c r="AI69" s="10">
        <f t="shared" si="14"/>
        <v>1105.2</v>
      </c>
      <c r="AJ69" s="10">
        <f t="shared" si="15"/>
        <v>1105.2</v>
      </c>
      <c r="AK69" s="10">
        <f t="shared" si="108"/>
        <v>0</v>
      </c>
      <c r="AL69" s="10">
        <f t="shared" si="109"/>
        <v>0</v>
      </c>
      <c r="AM69" s="10">
        <f t="shared" si="110"/>
        <v>0</v>
      </c>
      <c r="AN69" s="10">
        <f t="shared" si="16"/>
        <v>1105.2</v>
      </c>
      <c r="AO69" s="10">
        <f t="shared" si="17"/>
        <v>1105.2</v>
      </c>
      <c r="AP69" s="10">
        <f t="shared" si="18"/>
        <v>1105.2</v>
      </c>
      <c r="AQ69" s="10">
        <f t="shared" si="111"/>
        <v>0</v>
      </c>
      <c r="AR69" s="10">
        <f t="shared" si="112"/>
        <v>0</v>
      </c>
      <c r="AS69" s="10">
        <f t="shared" si="113"/>
        <v>0</v>
      </c>
      <c r="AT69" s="10">
        <f t="shared" si="19"/>
        <v>1105.2</v>
      </c>
      <c r="AU69" s="10">
        <f t="shared" si="20"/>
        <v>1105.2</v>
      </c>
      <c r="AV69" s="10">
        <f t="shared" si="21"/>
        <v>1105.2</v>
      </c>
      <c r="AW69" s="10">
        <f t="shared" si="114"/>
        <v>0</v>
      </c>
      <c r="AX69" s="10">
        <f t="shared" si="115"/>
        <v>0</v>
      </c>
      <c r="AY69" s="10">
        <f t="shared" si="116"/>
        <v>0</v>
      </c>
      <c r="AZ69" s="10">
        <f t="shared" si="22"/>
        <v>1105.2</v>
      </c>
      <c r="BA69" s="10">
        <f t="shared" si="117"/>
        <v>0</v>
      </c>
      <c r="BB69" s="65">
        <f t="shared" si="26"/>
        <v>1105.2</v>
      </c>
      <c r="BC69" s="10">
        <f t="shared" si="23"/>
        <v>1105.2</v>
      </c>
      <c r="BD69" s="10">
        <f t="shared" si="118"/>
        <v>0</v>
      </c>
      <c r="BE69" s="65">
        <f t="shared" si="27"/>
        <v>1105.2</v>
      </c>
      <c r="BF69" s="10">
        <f t="shared" si="24"/>
        <v>1105.2</v>
      </c>
      <c r="BG69" s="10">
        <f t="shared" si="118"/>
        <v>0</v>
      </c>
      <c r="BH69" s="65">
        <f t="shared" si="28"/>
        <v>1105.2</v>
      </c>
      <c r="BI69" s="10">
        <f t="shared" si="118"/>
        <v>0</v>
      </c>
      <c r="BJ69" s="20"/>
      <c r="BK69" s="20"/>
    </row>
    <row r="70" spans="1:63" x14ac:dyDescent="0.3">
      <c r="A70" s="58" t="s">
        <v>82</v>
      </c>
      <c r="B70" s="59">
        <v>600</v>
      </c>
      <c r="C70" s="58" t="s">
        <v>37</v>
      </c>
      <c r="D70" s="58" t="s">
        <v>38</v>
      </c>
      <c r="E70" s="60" t="s">
        <v>39</v>
      </c>
      <c r="F70" s="10">
        <v>1105.2</v>
      </c>
      <c r="G70" s="10">
        <v>1105.2</v>
      </c>
      <c r="H70" s="10">
        <v>1105.2</v>
      </c>
      <c r="I70" s="10"/>
      <c r="J70" s="10"/>
      <c r="K70" s="10"/>
      <c r="L70" s="10">
        <f t="shared" si="1"/>
        <v>1105.2</v>
      </c>
      <c r="M70" s="10">
        <f t="shared" si="2"/>
        <v>1105.2</v>
      </c>
      <c r="N70" s="10">
        <f t="shared" si="3"/>
        <v>1105.2</v>
      </c>
      <c r="O70" s="10"/>
      <c r="P70" s="10"/>
      <c r="Q70" s="10"/>
      <c r="R70" s="10">
        <f t="shared" si="4"/>
        <v>1105.2</v>
      </c>
      <c r="S70" s="10">
        <f t="shared" si="5"/>
        <v>1105.2</v>
      </c>
      <c r="T70" s="10">
        <f t="shared" si="6"/>
        <v>1105.2</v>
      </c>
      <c r="U70" s="10"/>
      <c r="V70" s="10"/>
      <c r="W70" s="10"/>
      <c r="X70" s="10">
        <f t="shared" si="7"/>
        <v>1105.2</v>
      </c>
      <c r="Y70" s="10">
        <f t="shared" si="8"/>
        <v>1105.2</v>
      </c>
      <c r="Z70" s="10">
        <f t="shared" si="9"/>
        <v>1105.2</v>
      </c>
      <c r="AA70" s="10"/>
      <c r="AB70" s="10"/>
      <c r="AC70" s="10"/>
      <c r="AD70" s="10">
        <f t="shared" si="10"/>
        <v>1105.2</v>
      </c>
      <c r="AE70" s="10">
        <f t="shared" si="11"/>
        <v>1105.2</v>
      </c>
      <c r="AF70" s="10">
        <f t="shared" si="12"/>
        <v>1105.2</v>
      </c>
      <c r="AG70" s="10"/>
      <c r="AH70" s="10">
        <f t="shared" si="13"/>
        <v>1105.2</v>
      </c>
      <c r="AI70" s="10">
        <f t="shared" si="14"/>
        <v>1105.2</v>
      </c>
      <c r="AJ70" s="10">
        <f t="shared" si="15"/>
        <v>1105.2</v>
      </c>
      <c r="AK70" s="10"/>
      <c r="AL70" s="10"/>
      <c r="AM70" s="10"/>
      <c r="AN70" s="10">
        <f t="shared" si="16"/>
        <v>1105.2</v>
      </c>
      <c r="AO70" s="10">
        <f t="shared" si="17"/>
        <v>1105.2</v>
      </c>
      <c r="AP70" s="10">
        <f t="shared" si="18"/>
        <v>1105.2</v>
      </c>
      <c r="AQ70" s="10"/>
      <c r="AR70" s="10"/>
      <c r="AS70" s="10"/>
      <c r="AT70" s="10">
        <f t="shared" si="19"/>
        <v>1105.2</v>
      </c>
      <c r="AU70" s="10">
        <f t="shared" si="20"/>
        <v>1105.2</v>
      </c>
      <c r="AV70" s="10">
        <f t="shared" si="21"/>
        <v>1105.2</v>
      </c>
      <c r="AW70" s="10"/>
      <c r="AX70" s="10"/>
      <c r="AY70" s="10"/>
      <c r="AZ70" s="10">
        <f t="shared" si="22"/>
        <v>1105.2</v>
      </c>
      <c r="BA70" s="10"/>
      <c r="BB70" s="65">
        <f t="shared" si="26"/>
        <v>1105.2</v>
      </c>
      <c r="BC70" s="10">
        <f t="shared" si="23"/>
        <v>1105.2</v>
      </c>
      <c r="BD70" s="10"/>
      <c r="BE70" s="65">
        <f t="shared" si="27"/>
        <v>1105.2</v>
      </c>
      <c r="BF70" s="10">
        <f t="shared" si="24"/>
        <v>1105.2</v>
      </c>
      <c r="BG70" s="10"/>
      <c r="BH70" s="65">
        <f t="shared" si="28"/>
        <v>1105.2</v>
      </c>
      <c r="BI70" s="10"/>
      <c r="BJ70" s="20"/>
      <c r="BK70" s="20"/>
    </row>
    <row r="71" spans="1:63" ht="62.4" x14ac:dyDescent="0.3">
      <c r="A71" s="58" t="s">
        <v>84</v>
      </c>
      <c r="B71" s="59"/>
      <c r="C71" s="58"/>
      <c r="D71" s="58"/>
      <c r="E71" s="60" t="s">
        <v>85</v>
      </c>
      <c r="F71" s="10">
        <f t="shared" si="119"/>
        <v>1105.2</v>
      </c>
      <c r="G71" s="10">
        <f t="shared" si="120"/>
        <v>1105.2</v>
      </c>
      <c r="H71" s="10">
        <f t="shared" si="121"/>
        <v>1105.2</v>
      </c>
      <c r="I71" s="10">
        <f t="shared" si="95"/>
        <v>0</v>
      </c>
      <c r="J71" s="10">
        <f t="shared" si="96"/>
        <v>0</v>
      </c>
      <c r="K71" s="10">
        <f t="shared" si="97"/>
        <v>0</v>
      </c>
      <c r="L71" s="10">
        <f t="shared" si="1"/>
        <v>1105.2</v>
      </c>
      <c r="M71" s="10">
        <f t="shared" si="2"/>
        <v>1105.2</v>
      </c>
      <c r="N71" s="10">
        <f t="shared" si="3"/>
        <v>1105.2</v>
      </c>
      <c r="O71" s="10">
        <f t="shared" si="98"/>
        <v>0</v>
      </c>
      <c r="P71" s="10">
        <f t="shared" si="99"/>
        <v>0</v>
      </c>
      <c r="Q71" s="10">
        <f t="shared" si="100"/>
        <v>0</v>
      </c>
      <c r="R71" s="10">
        <f t="shared" si="4"/>
        <v>1105.2</v>
      </c>
      <c r="S71" s="10">
        <f t="shared" si="5"/>
        <v>1105.2</v>
      </c>
      <c r="T71" s="10">
        <f t="shared" si="6"/>
        <v>1105.2</v>
      </c>
      <c r="U71" s="10">
        <f t="shared" si="101"/>
        <v>0</v>
      </c>
      <c r="V71" s="10">
        <f t="shared" si="102"/>
        <v>0</v>
      </c>
      <c r="W71" s="10">
        <f t="shared" si="103"/>
        <v>0</v>
      </c>
      <c r="X71" s="10">
        <f t="shared" si="7"/>
        <v>1105.2</v>
      </c>
      <c r="Y71" s="10">
        <f t="shared" si="8"/>
        <v>1105.2</v>
      </c>
      <c r="Z71" s="10">
        <f t="shared" si="9"/>
        <v>1105.2</v>
      </c>
      <c r="AA71" s="10">
        <f t="shared" si="104"/>
        <v>0</v>
      </c>
      <c r="AB71" s="10">
        <f t="shared" si="105"/>
        <v>0</v>
      </c>
      <c r="AC71" s="10">
        <f t="shared" si="106"/>
        <v>0</v>
      </c>
      <c r="AD71" s="10">
        <f t="shared" si="10"/>
        <v>1105.2</v>
      </c>
      <c r="AE71" s="10">
        <f t="shared" si="11"/>
        <v>1105.2</v>
      </c>
      <c r="AF71" s="10">
        <f t="shared" si="12"/>
        <v>1105.2</v>
      </c>
      <c r="AG71" s="10">
        <f t="shared" si="107"/>
        <v>0</v>
      </c>
      <c r="AH71" s="10">
        <f t="shared" si="13"/>
        <v>1105.2</v>
      </c>
      <c r="AI71" s="10">
        <f t="shared" si="14"/>
        <v>1105.2</v>
      </c>
      <c r="AJ71" s="10">
        <f t="shared" si="15"/>
        <v>1105.2</v>
      </c>
      <c r="AK71" s="10">
        <f t="shared" si="108"/>
        <v>0</v>
      </c>
      <c r="AL71" s="10">
        <f t="shared" si="109"/>
        <v>0</v>
      </c>
      <c r="AM71" s="10">
        <f t="shared" si="110"/>
        <v>0</v>
      </c>
      <c r="AN71" s="10">
        <f t="shared" si="16"/>
        <v>1105.2</v>
      </c>
      <c r="AO71" s="10">
        <f t="shared" si="17"/>
        <v>1105.2</v>
      </c>
      <c r="AP71" s="10">
        <f t="shared" si="18"/>
        <v>1105.2</v>
      </c>
      <c r="AQ71" s="10">
        <f t="shared" si="111"/>
        <v>0</v>
      </c>
      <c r="AR71" s="10">
        <f t="shared" si="112"/>
        <v>0</v>
      </c>
      <c r="AS71" s="10">
        <f t="shared" si="113"/>
        <v>0</v>
      </c>
      <c r="AT71" s="10">
        <f t="shared" si="19"/>
        <v>1105.2</v>
      </c>
      <c r="AU71" s="10">
        <f t="shared" si="20"/>
        <v>1105.2</v>
      </c>
      <c r="AV71" s="10">
        <f t="shared" si="21"/>
        <v>1105.2</v>
      </c>
      <c r="AW71" s="10">
        <f t="shared" si="114"/>
        <v>0</v>
      </c>
      <c r="AX71" s="10">
        <f t="shared" si="115"/>
        <v>0</v>
      </c>
      <c r="AY71" s="10">
        <f t="shared" si="116"/>
        <v>0</v>
      </c>
      <c r="AZ71" s="10">
        <f t="shared" si="22"/>
        <v>1105.2</v>
      </c>
      <c r="BA71" s="10">
        <f t="shared" si="117"/>
        <v>0</v>
      </c>
      <c r="BB71" s="65">
        <f t="shared" si="26"/>
        <v>1105.2</v>
      </c>
      <c r="BC71" s="10">
        <f t="shared" si="23"/>
        <v>1105.2</v>
      </c>
      <c r="BD71" s="10">
        <f t="shared" si="118"/>
        <v>0</v>
      </c>
      <c r="BE71" s="65">
        <f t="shared" si="27"/>
        <v>1105.2</v>
      </c>
      <c r="BF71" s="10">
        <f t="shared" si="24"/>
        <v>1105.2</v>
      </c>
      <c r="BG71" s="10">
        <f t="shared" si="118"/>
        <v>0</v>
      </c>
      <c r="BH71" s="65">
        <f t="shared" si="28"/>
        <v>1105.2</v>
      </c>
      <c r="BI71" s="10">
        <f t="shared" si="118"/>
        <v>0</v>
      </c>
      <c r="BJ71" s="20"/>
      <c r="BK71" s="20"/>
    </row>
    <row r="72" spans="1:63" ht="46.8" x14ac:dyDescent="0.3">
      <c r="A72" s="58" t="s">
        <v>84</v>
      </c>
      <c r="B72" s="59" t="s">
        <v>58</v>
      </c>
      <c r="C72" s="58"/>
      <c r="D72" s="58"/>
      <c r="E72" s="60" t="s">
        <v>59</v>
      </c>
      <c r="F72" s="10">
        <f t="shared" si="119"/>
        <v>1105.2</v>
      </c>
      <c r="G72" s="10">
        <f t="shared" si="120"/>
        <v>1105.2</v>
      </c>
      <c r="H72" s="10">
        <f t="shared" si="121"/>
        <v>1105.2</v>
      </c>
      <c r="I72" s="10">
        <f t="shared" si="95"/>
        <v>0</v>
      </c>
      <c r="J72" s="10">
        <f t="shared" si="96"/>
        <v>0</v>
      </c>
      <c r="K72" s="10">
        <f t="shared" si="97"/>
        <v>0</v>
      </c>
      <c r="L72" s="10">
        <f t="shared" si="1"/>
        <v>1105.2</v>
      </c>
      <c r="M72" s="10">
        <f t="shared" si="2"/>
        <v>1105.2</v>
      </c>
      <c r="N72" s="10">
        <f t="shared" si="3"/>
        <v>1105.2</v>
      </c>
      <c r="O72" s="10">
        <f t="shared" si="98"/>
        <v>0</v>
      </c>
      <c r="P72" s="10">
        <f t="shared" si="99"/>
        <v>0</v>
      </c>
      <c r="Q72" s="10">
        <f t="shared" si="100"/>
        <v>0</v>
      </c>
      <c r="R72" s="10">
        <f t="shared" si="4"/>
        <v>1105.2</v>
      </c>
      <c r="S72" s="10">
        <f t="shared" si="5"/>
        <v>1105.2</v>
      </c>
      <c r="T72" s="10">
        <f t="shared" si="6"/>
        <v>1105.2</v>
      </c>
      <c r="U72" s="10">
        <f t="shared" si="101"/>
        <v>0</v>
      </c>
      <c r="V72" s="10">
        <f t="shared" si="102"/>
        <v>0</v>
      </c>
      <c r="W72" s="10">
        <f t="shared" si="103"/>
        <v>0</v>
      </c>
      <c r="X72" s="10">
        <f t="shared" si="7"/>
        <v>1105.2</v>
      </c>
      <c r="Y72" s="10">
        <f t="shared" si="8"/>
        <v>1105.2</v>
      </c>
      <c r="Z72" s="10">
        <f t="shared" si="9"/>
        <v>1105.2</v>
      </c>
      <c r="AA72" s="10">
        <f t="shared" si="104"/>
        <v>0</v>
      </c>
      <c r="AB72" s="10">
        <f t="shared" si="105"/>
        <v>0</v>
      </c>
      <c r="AC72" s="10">
        <f t="shared" si="106"/>
        <v>0</v>
      </c>
      <c r="AD72" s="10">
        <f t="shared" si="10"/>
        <v>1105.2</v>
      </c>
      <c r="AE72" s="10">
        <f t="shared" si="11"/>
        <v>1105.2</v>
      </c>
      <c r="AF72" s="10">
        <f t="shared" si="12"/>
        <v>1105.2</v>
      </c>
      <c r="AG72" s="10">
        <f t="shared" si="107"/>
        <v>0</v>
      </c>
      <c r="AH72" s="10">
        <f t="shared" si="13"/>
        <v>1105.2</v>
      </c>
      <c r="AI72" s="10">
        <f t="shared" si="14"/>
        <v>1105.2</v>
      </c>
      <c r="AJ72" s="10">
        <f t="shared" si="15"/>
        <v>1105.2</v>
      </c>
      <c r="AK72" s="10">
        <f t="shared" si="108"/>
        <v>0</v>
      </c>
      <c r="AL72" s="10">
        <f t="shared" si="109"/>
        <v>0</v>
      </c>
      <c r="AM72" s="10">
        <f t="shared" si="110"/>
        <v>0</v>
      </c>
      <c r="AN72" s="10">
        <f t="shared" si="16"/>
        <v>1105.2</v>
      </c>
      <c r="AO72" s="10">
        <f t="shared" si="17"/>
        <v>1105.2</v>
      </c>
      <c r="AP72" s="10">
        <f t="shared" si="18"/>
        <v>1105.2</v>
      </c>
      <c r="AQ72" s="10">
        <f t="shared" si="111"/>
        <v>0</v>
      </c>
      <c r="AR72" s="10">
        <f t="shared" si="112"/>
        <v>0</v>
      </c>
      <c r="AS72" s="10">
        <f t="shared" si="113"/>
        <v>0</v>
      </c>
      <c r="AT72" s="10">
        <f t="shared" si="19"/>
        <v>1105.2</v>
      </c>
      <c r="AU72" s="10">
        <f t="shared" si="20"/>
        <v>1105.2</v>
      </c>
      <c r="AV72" s="10">
        <f t="shared" si="21"/>
        <v>1105.2</v>
      </c>
      <c r="AW72" s="10">
        <f t="shared" si="114"/>
        <v>0</v>
      </c>
      <c r="AX72" s="10">
        <f t="shared" si="115"/>
        <v>0</v>
      </c>
      <c r="AY72" s="10">
        <f t="shared" si="116"/>
        <v>0</v>
      </c>
      <c r="AZ72" s="10">
        <f t="shared" si="22"/>
        <v>1105.2</v>
      </c>
      <c r="BA72" s="10">
        <f t="shared" si="117"/>
        <v>0</v>
      </c>
      <c r="BB72" s="65">
        <f t="shared" si="26"/>
        <v>1105.2</v>
      </c>
      <c r="BC72" s="10">
        <f t="shared" si="23"/>
        <v>1105.2</v>
      </c>
      <c r="BD72" s="10">
        <f t="shared" si="118"/>
        <v>0</v>
      </c>
      <c r="BE72" s="65">
        <f t="shared" si="27"/>
        <v>1105.2</v>
      </c>
      <c r="BF72" s="10">
        <f t="shared" si="24"/>
        <v>1105.2</v>
      </c>
      <c r="BG72" s="10">
        <f t="shared" si="118"/>
        <v>0</v>
      </c>
      <c r="BH72" s="65">
        <f t="shared" si="28"/>
        <v>1105.2</v>
      </c>
      <c r="BI72" s="10">
        <f t="shared" si="118"/>
        <v>0</v>
      </c>
      <c r="BJ72" s="20"/>
      <c r="BK72" s="20"/>
    </row>
    <row r="73" spans="1:63" x14ac:dyDescent="0.3">
      <c r="A73" s="58" t="s">
        <v>84</v>
      </c>
      <c r="B73" s="59">
        <v>600</v>
      </c>
      <c r="C73" s="58" t="s">
        <v>37</v>
      </c>
      <c r="D73" s="58" t="s">
        <v>38</v>
      </c>
      <c r="E73" s="60" t="s">
        <v>39</v>
      </c>
      <c r="F73" s="10">
        <v>1105.2</v>
      </c>
      <c r="G73" s="10">
        <v>1105.2</v>
      </c>
      <c r="H73" s="10">
        <v>1105.2</v>
      </c>
      <c r="I73" s="10"/>
      <c r="J73" s="10"/>
      <c r="K73" s="10"/>
      <c r="L73" s="10">
        <f t="shared" si="1"/>
        <v>1105.2</v>
      </c>
      <c r="M73" s="10">
        <f t="shared" si="2"/>
        <v>1105.2</v>
      </c>
      <c r="N73" s="10">
        <f t="shared" si="3"/>
        <v>1105.2</v>
      </c>
      <c r="O73" s="10"/>
      <c r="P73" s="10"/>
      <c r="Q73" s="10"/>
      <c r="R73" s="10">
        <f t="shared" si="4"/>
        <v>1105.2</v>
      </c>
      <c r="S73" s="10">
        <f t="shared" si="5"/>
        <v>1105.2</v>
      </c>
      <c r="T73" s="10">
        <f t="shared" si="6"/>
        <v>1105.2</v>
      </c>
      <c r="U73" s="10"/>
      <c r="V73" s="10"/>
      <c r="W73" s="10"/>
      <c r="X73" s="10">
        <f t="shared" si="7"/>
        <v>1105.2</v>
      </c>
      <c r="Y73" s="10">
        <f t="shared" si="8"/>
        <v>1105.2</v>
      </c>
      <c r="Z73" s="10">
        <f t="shared" si="9"/>
        <v>1105.2</v>
      </c>
      <c r="AA73" s="10"/>
      <c r="AB73" s="10"/>
      <c r="AC73" s="10"/>
      <c r="AD73" s="10">
        <f t="shared" si="10"/>
        <v>1105.2</v>
      </c>
      <c r="AE73" s="10">
        <f t="shared" si="11"/>
        <v>1105.2</v>
      </c>
      <c r="AF73" s="10">
        <f t="shared" si="12"/>
        <v>1105.2</v>
      </c>
      <c r="AG73" s="10"/>
      <c r="AH73" s="10">
        <f t="shared" si="13"/>
        <v>1105.2</v>
      </c>
      <c r="AI73" s="10">
        <f t="shared" si="14"/>
        <v>1105.2</v>
      </c>
      <c r="AJ73" s="10">
        <f t="shared" si="15"/>
        <v>1105.2</v>
      </c>
      <c r="AK73" s="10"/>
      <c r="AL73" s="10"/>
      <c r="AM73" s="10"/>
      <c r="AN73" s="10">
        <f t="shared" si="16"/>
        <v>1105.2</v>
      </c>
      <c r="AO73" s="10">
        <f t="shared" si="17"/>
        <v>1105.2</v>
      </c>
      <c r="AP73" s="10">
        <f t="shared" si="18"/>
        <v>1105.2</v>
      </c>
      <c r="AQ73" s="10"/>
      <c r="AR73" s="10"/>
      <c r="AS73" s="10"/>
      <c r="AT73" s="10">
        <f t="shared" si="19"/>
        <v>1105.2</v>
      </c>
      <c r="AU73" s="10">
        <f t="shared" si="20"/>
        <v>1105.2</v>
      </c>
      <c r="AV73" s="10">
        <f t="shared" si="21"/>
        <v>1105.2</v>
      </c>
      <c r="AW73" s="10"/>
      <c r="AX73" s="10"/>
      <c r="AY73" s="10"/>
      <c r="AZ73" s="10">
        <f t="shared" si="22"/>
        <v>1105.2</v>
      </c>
      <c r="BA73" s="10"/>
      <c r="BB73" s="65">
        <f t="shared" si="26"/>
        <v>1105.2</v>
      </c>
      <c r="BC73" s="10">
        <f t="shared" si="23"/>
        <v>1105.2</v>
      </c>
      <c r="BD73" s="10"/>
      <c r="BE73" s="65">
        <f t="shared" si="27"/>
        <v>1105.2</v>
      </c>
      <c r="BF73" s="10">
        <f t="shared" si="24"/>
        <v>1105.2</v>
      </c>
      <c r="BG73" s="10"/>
      <c r="BH73" s="65">
        <f t="shared" si="28"/>
        <v>1105.2</v>
      </c>
      <c r="BI73" s="10"/>
      <c r="BJ73" s="20"/>
      <c r="BK73" s="20"/>
    </row>
    <row r="74" spans="1:63" ht="62.4" x14ac:dyDescent="0.3">
      <c r="A74" s="58" t="s">
        <v>86</v>
      </c>
      <c r="B74" s="59"/>
      <c r="C74" s="58"/>
      <c r="D74" s="58"/>
      <c r="E74" s="60" t="s">
        <v>87</v>
      </c>
      <c r="F74" s="10">
        <f t="shared" si="119"/>
        <v>1050</v>
      </c>
      <c r="G74" s="10">
        <f t="shared" si="120"/>
        <v>1050</v>
      </c>
      <c r="H74" s="10">
        <f t="shared" si="121"/>
        <v>1050</v>
      </c>
      <c r="I74" s="10">
        <f t="shared" si="95"/>
        <v>0</v>
      </c>
      <c r="J74" s="10">
        <f t="shared" si="96"/>
        <v>0</v>
      </c>
      <c r="K74" s="10">
        <f t="shared" si="97"/>
        <v>0</v>
      </c>
      <c r="L74" s="10">
        <f t="shared" si="1"/>
        <v>1050</v>
      </c>
      <c r="M74" s="10">
        <f t="shared" si="2"/>
        <v>1050</v>
      </c>
      <c r="N74" s="10">
        <f t="shared" si="3"/>
        <v>1050</v>
      </c>
      <c r="O74" s="10">
        <f t="shared" si="98"/>
        <v>0</v>
      </c>
      <c r="P74" s="10">
        <f t="shared" si="99"/>
        <v>0</v>
      </c>
      <c r="Q74" s="10">
        <f t="shared" si="100"/>
        <v>0</v>
      </c>
      <c r="R74" s="10">
        <f t="shared" si="4"/>
        <v>1050</v>
      </c>
      <c r="S74" s="10">
        <f t="shared" si="5"/>
        <v>1050</v>
      </c>
      <c r="T74" s="10">
        <f t="shared" si="6"/>
        <v>1050</v>
      </c>
      <c r="U74" s="10">
        <f t="shared" si="101"/>
        <v>0</v>
      </c>
      <c r="V74" s="10">
        <f t="shared" si="102"/>
        <v>0</v>
      </c>
      <c r="W74" s="10">
        <f t="shared" si="103"/>
        <v>0</v>
      </c>
      <c r="X74" s="10">
        <f t="shared" si="7"/>
        <v>1050</v>
      </c>
      <c r="Y74" s="10">
        <f t="shared" si="8"/>
        <v>1050</v>
      </c>
      <c r="Z74" s="10">
        <f t="shared" si="9"/>
        <v>1050</v>
      </c>
      <c r="AA74" s="10">
        <f t="shared" si="104"/>
        <v>0</v>
      </c>
      <c r="AB74" s="10">
        <f t="shared" si="105"/>
        <v>0</v>
      </c>
      <c r="AC74" s="10">
        <f t="shared" si="106"/>
        <v>0</v>
      </c>
      <c r="AD74" s="10">
        <f t="shared" si="10"/>
        <v>1050</v>
      </c>
      <c r="AE74" s="10">
        <f t="shared" si="11"/>
        <v>1050</v>
      </c>
      <c r="AF74" s="10">
        <f t="shared" si="12"/>
        <v>1050</v>
      </c>
      <c r="AG74" s="10">
        <f t="shared" si="107"/>
        <v>0</v>
      </c>
      <c r="AH74" s="10">
        <f t="shared" si="13"/>
        <v>1050</v>
      </c>
      <c r="AI74" s="10">
        <f t="shared" si="14"/>
        <v>1050</v>
      </c>
      <c r="AJ74" s="10">
        <f t="shared" si="15"/>
        <v>1050</v>
      </c>
      <c r="AK74" s="10">
        <f t="shared" si="108"/>
        <v>0</v>
      </c>
      <c r="AL74" s="10">
        <f t="shared" si="109"/>
        <v>0</v>
      </c>
      <c r="AM74" s="10">
        <f t="shared" si="110"/>
        <v>0</v>
      </c>
      <c r="AN74" s="10">
        <f t="shared" si="16"/>
        <v>1050</v>
      </c>
      <c r="AO74" s="10">
        <f t="shared" si="17"/>
        <v>1050</v>
      </c>
      <c r="AP74" s="10">
        <f t="shared" si="18"/>
        <v>1050</v>
      </c>
      <c r="AQ74" s="10">
        <f t="shared" si="111"/>
        <v>0</v>
      </c>
      <c r="AR74" s="10">
        <f t="shared" si="112"/>
        <v>0</v>
      </c>
      <c r="AS74" s="10">
        <f t="shared" si="113"/>
        <v>0</v>
      </c>
      <c r="AT74" s="10">
        <f t="shared" si="19"/>
        <v>1050</v>
      </c>
      <c r="AU74" s="10">
        <f t="shared" si="20"/>
        <v>1050</v>
      </c>
      <c r="AV74" s="10">
        <f t="shared" si="21"/>
        <v>1050</v>
      </c>
      <c r="AW74" s="10">
        <f t="shared" si="114"/>
        <v>0</v>
      </c>
      <c r="AX74" s="10">
        <f t="shared" si="115"/>
        <v>0</v>
      </c>
      <c r="AY74" s="10">
        <f t="shared" si="116"/>
        <v>0</v>
      </c>
      <c r="AZ74" s="10">
        <f t="shared" si="22"/>
        <v>1050</v>
      </c>
      <c r="BA74" s="10">
        <f t="shared" si="117"/>
        <v>0</v>
      </c>
      <c r="BB74" s="65">
        <f t="shared" si="26"/>
        <v>1050</v>
      </c>
      <c r="BC74" s="10">
        <f t="shared" si="23"/>
        <v>1050</v>
      </c>
      <c r="BD74" s="10">
        <f t="shared" si="118"/>
        <v>0</v>
      </c>
      <c r="BE74" s="65">
        <f t="shared" si="27"/>
        <v>1050</v>
      </c>
      <c r="BF74" s="10">
        <f t="shared" si="24"/>
        <v>1050</v>
      </c>
      <c r="BG74" s="10">
        <f t="shared" si="118"/>
        <v>0</v>
      </c>
      <c r="BH74" s="65">
        <f t="shared" si="28"/>
        <v>1050</v>
      </c>
      <c r="BI74" s="10">
        <f t="shared" si="118"/>
        <v>0</v>
      </c>
      <c r="BJ74" s="20"/>
      <c r="BK74" s="20"/>
    </row>
    <row r="75" spans="1:63" ht="46.8" x14ac:dyDescent="0.3">
      <c r="A75" s="58" t="s">
        <v>86</v>
      </c>
      <c r="B75" s="59" t="s">
        <v>58</v>
      </c>
      <c r="C75" s="58"/>
      <c r="D75" s="58"/>
      <c r="E75" s="60" t="s">
        <v>59</v>
      </c>
      <c r="F75" s="10">
        <f t="shared" si="119"/>
        <v>1050</v>
      </c>
      <c r="G75" s="10">
        <f t="shared" si="120"/>
        <v>1050</v>
      </c>
      <c r="H75" s="10">
        <f t="shared" si="121"/>
        <v>1050</v>
      </c>
      <c r="I75" s="10">
        <f t="shared" si="95"/>
        <v>0</v>
      </c>
      <c r="J75" s="10">
        <f t="shared" si="96"/>
        <v>0</v>
      </c>
      <c r="K75" s="10">
        <f t="shared" si="97"/>
        <v>0</v>
      </c>
      <c r="L75" s="10">
        <f t="shared" si="1"/>
        <v>1050</v>
      </c>
      <c r="M75" s="10">
        <f t="shared" si="2"/>
        <v>1050</v>
      </c>
      <c r="N75" s="10">
        <f t="shared" si="3"/>
        <v>1050</v>
      </c>
      <c r="O75" s="10">
        <f t="shared" si="98"/>
        <v>0</v>
      </c>
      <c r="P75" s="10">
        <f t="shared" si="99"/>
        <v>0</v>
      </c>
      <c r="Q75" s="10">
        <f t="shared" si="100"/>
        <v>0</v>
      </c>
      <c r="R75" s="10">
        <f t="shared" si="4"/>
        <v>1050</v>
      </c>
      <c r="S75" s="10">
        <f t="shared" si="5"/>
        <v>1050</v>
      </c>
      <c r="T75" s="10">
        <f t="shared" si="6"/>
        <v>1050</v>
      </c>
      <c r="U75" s="10">
        <f t="shared" si="101"/>
        <v>0</v>
      </c>
      <c r="V75" s="10">
        <f t="shared" si="102"/>
        <v>0</v>
      </c>
      <c r="W75" s="10">
        <f t="shared" si="103"/>
        <v>0</v>
      </c>
      <c r="X75" s="10">
        <f t="shared" si="7"/>
        <v>1050</v>
      </c>
      <c r="Y75" s="10">
        <f t="shared" si="8"/>
        <v>1050</v>
      </c>
      <c r="Z75" s="10">
        <f t="shared" si="9"/>
        <v>1050</v>
      </c>
      <c r="AA75" s="10">
        <f t="shared" si="104"/>
        <v>0</v>
      </c>
      <c r="AB75" s="10">
        <f t="shared" si="105"/>
        <v>0</v>
      </c>
      <c r="AC75" s="10">
        <f t="shared" si="106"/>
        <v>0</v>
      </c>
      <c r="AD75" s="10">
        <f t="shared" si="10"/>
        <v>1050</v>
      </c>
      <c r="AE75" s="10">
        <f t="shared" si="11"/>
        <v>1050</v>
      </c>
      <c r="AF75" s="10">
        <f t="shared" si="12"/>
        <v>1050</v>
      </c>
      <c r="AG75" s="10">
        <f t="shared" si="107"/>
        <v>0</v>
      </c>
      <c r="AH75" s="10">
        <f t="shared" si="13"/>
        <v>1050</v>
      </c>
      <c r="AI75" s="10">
        <f t="shared" si="14"/>
        <v>1050</v>
      </c>
      <c r="AJ75" s="10">
        <f t="shared" si="15"/>
        <v>1050</v>
      </c>
      <c r="AK75" s="10">
        <f t="shared" si="108"/>
        <v>0</v>
      </c>
      <c r="AL75" s="10">
        <f t="shared" si="109"/>
        <v>0</v>
      </c>
      <c r="AM75" s="10">
        <f t="shared" si="110"/>
        <v>0</v>
      </c>
      <c r="AN75" s="10">
        <f t="shared" si="16"/>
        <v>1050</v>
      </c>
      <c r="AO75" s="10">
        <f t="shared" si="17"/>
        <v>1050</v>
      </c>
      <c r="AP75" s="10">
        <f t="shared" si="18"/>
        <v>1050</v>
      </c>
      <c r="AQ75" s="10">
        <f t="shared" si="111"/>
        <v>0</v>
      </c>
      <c r="AR75" s="10">
        <f t="shared" si="112"/>
        <v>0</v>
      </c>
      <c r="AS75" s="10">
        <f t="shared" si="113"/>
        <v>0</v>
      </c>
      <c r="AT75" s="10">
        <f t="shared" si="19"/>
        <v>1050</v>
      </c>
      <c r="AU75" s="10">
        <f t="shared" si="20"/>
        <v>1050</v>
      </c>
      <c r="AV75" s="10">
        <f t="shared" si="21"/>
        <v>1050</v>
      </c>
      <c r="AW75" s="10">
        <f t="shared" si="114"/>
        <v>0</v>
      </c>
      <c r="AX75" s="10">
        <f t="shared" si="115"/>
        <v>0</v>
      </c>
      <c r="AY75" s="10">
        <f t="shared" si="116"/>
        <v>0</v>
      </c>
      <c r="AZ75" s="10">
        <f t="shared" si="22"/>
        <v>1050</v>
      </c>
      <c r="BA75" s="10">
        <f t="shared" si="117"/>
        <v>0</v>
      </c>
      <c r="BB75" s="65">
        <f t="shared" si="26"/>
        <v>1050</v>
      </c>
      <c r="BC75" s="10">
        <f t="shared" si="23"/>
        <v>1050</v>
      </c>
      <c r="BD75" s="10">
        <f t="shared" si="118"/>
        <v>0</v>
      </c>
      <c r="BE75" s="65">
        <f t="shared" si="27"/>
        <v>1050</v>
      </c>
      <c r="BF75" s="10">
        <f t="shared" si="24"/>
        <v>1050</v>
      </c>
      <c r="BG75" s="10">
        <f t="shared" si="118"/>
        <v>0</v>
      </c>
      <c r="BH75" s="65">
        <f t="shared" si="28"/>
        <v>1050</v>
      </c>
      <c r="BI75" s="10">
        <f t="shared" si="118"/>
        <v>0</v>
      </c>
      <c r="BJ75" s="20"/>
      <c r="BK75" s="20"/>
    </row>
    <row r="76" spans="1:63" x14ac:dyDescent="0.3">
      <c r="A76" s="58" t="s">
        <v>86</v>
      </c>
      <c r="B76" s="59">
        <v>600</v>
      </c>
      <c r="C76" s="58" t="s">
        <v>37</v>
      </c>
      <c r="D76" s="58" t="s">
        <v>38</v>
      </c>
      <c r="E76" s="60" t="s">
        <v>39</v>
      </c>
      <c r="F76" s="10">
        <v>1050</v>
      </c>
      <c r="G76" s="10">
        <v>1050</v>
      </c>
      <c r="H76" s="10">
        <v>1050</v>
      </c>
      <c r="I76" s="10"/>
      <c r="J76" s="10"/>
      <c r="K76" s="10"/>
      <c r="L76" s="10">
        <f t="shared" si="1"/>
        <v>1050</v>
      </c>
      <c r="M76" s="10">
        <f t="shared" si="2"/>
        <v>1050</v>
      </c>
      <c r="N76" s="10">
        <f t="shared" si="3"/>
        <v>1050</v>
      </c>
      <c r="O76" s="10"/>
      <c r="P76" s="10"/>
      <c r="Q76" s="10"/>
      <c r="R76" s="10">
        <f t="shared" si="4"/>
        <v>1050</v>
      </c>
      <c r="S76" s="10">
        <f t="shared" si="5"/>
        <v>1050</v>
      </c>
      <c r="T76" s="10">
        <f t="shared" si="6"/>
        <v>1050</v>
      </c>
      <c r="U76" s="10"/>
      <c r="V76" s="10"/>
      <c r="W76" s="10"/>
      <c r="X76" s="10">
        <f t="shared" si="7"/>
        <v>1050</v>
      </c>
      <c r="Y76" s="10">
        <f t="shared" si="8"/>
        <v>1050</v>
      </c>
      <c r="Z76" s="10">
        <f t="shared" si="9"/>
        <v>1050</v>
      </c>
      <c r="AA76" s="10"/>
      <c r="AB76" s="10"/>
      <c r="AC76" s="10"/>
      <c r="AD76" s="10">
        <f t="shared" si="10"/>
        <v>1050</v>
      </c>
      <c r="AE76" s="10">
        <f t="shared" si="11"/>
        <v>1050</v>
      </c>
      <c r="AF76" s="10">
        <f t="shared" si="12"/>
        <v>1050</v>
      </c>
      <c r="AG76" s="10"/>
      <c r="AH76" s="10">
        <f t="shared" si="13"/>
        <v>1050</v>
      </c>
      <c r="AI76" s="10">
        <f t="shared" si="14"/>
        <v>1050</v>
      </c>
      <c r="AJ76" s="10">
        <f t="shared" si="15"/>
        <v>1050</v>
      </c>
      <c r="AK76" s="10"/>
      <c r="AL76" s="10"/>
      <c r="AM76" s="10"/>
      <c r="AN76" s="10">
        <f t="shared" si="16"/>
        <v>1050</v>
      </c>
      <c r="AO76" s="10">
        <f t="shared" si="17"/>
        <v>1050</v>
      </c>
      <c r="AP76" s="10">
        <f t="shared" si="18"/>
        <v>1050</v>
      </c>
      <c r="AQ76" s="10"/>
      <c r="AR76" s="10"/>
      <c r="AS76" s="10"/>
      <c r="AT76" s="10">
        <f t="shared" si="19"/>
        <v>1050</v>
      </c>
      <c r="AU76" s="10">
        <f t="shared" si="20"/>
        <v>1050</v>
      </c>
      <c r="AV76" s="10">
        <f t="shared" si="21"/>
        <v>1050</v>
      </c>
      <c r="AW76" s="10"/>
      <c r="AX76" s="10"/>
      <c r="AY76" s="10"/>
      <c r="AZ76" s="10">
        <f t="shared" si="22"/>
        <v>1050</v>
      </c>
      <c r="BA76" s="10"/>
      <c r="BB76" s="65">
        <f t="shared" si="26"/>
        <v>1050</v>
      </c>
      <c r="BC76" s="10">
        <f t="shared" si="23"/>
        <v>1050</v>
      </c>
      <c r="BD76" s="10"/>
      <c r="BE76" s="65">
        <f t="shared" si="27"/>
        <v>1050</v>
      </c>
      <c r="BF76" s="10">
        <f t="shared" si="24"/>
        <v>1050</v>
      </c>
      <c r="BG76" s="10"/>
      <c r="BH76" s="65">
        <f t="shared" si="28"/>
        <v>1050</v>
      </c>
      <c r="BI76" s="10"/>
      <c r="BJ76" s="20"/>
      <c r="BK76" s="20"/>
    </row>
    <row r="77" spans="1:63" ht="62.4" x14ac:dyDescent="0.3">
      <c r="A77" s="58" t="s">
        <v>88</v>
      </c>
      <c r="B77" s="59"/>
      <c r="C77" s="58"/>
      <c r="D77" s="58"/>
      <c r="E77" s="60" t="s">
        <v>89</v>
      </c>
      <c r="F77" s="10">
        <f t="shared" si="119"/>
        <v>1050</v>
      </c>
      <c r="G77" s="10">
        <f t="shared" si="120"/>
        <v>1050</v>
      </c>
      <c r="H77" s="10">
        <f t="shared" si="121"/>
        <v>1050</v>
      </c>
      <c r="I77" s="10">
        <f t="shared" si="95"/>
        <v>0</v>
      </c>
      <c r="J77" s="10">
        <f t="shared" si="96"/>
        <v>0</v>
      </c>
      <c r="K77" s="10">
        <f t="shared" si="97"/>
        <v>0</v>
      </c>
      <c r="L77" s="10">
        <f t="shared" si="1"/>
        <v>1050</v>
      </c>
      <c r="M77" s="10">
        <f t="shared" si="2"/>
        <v>1050</v>
      </c>
      <c r="N77" s="10">
        <f t="shared" si="3"/>
        <v>1050</v>
      </c>
      <c r="O77" s="10">
        <f t="shared" si="98"/>
        <v>0</v>
      </c>
      <c r="P77" s="10">
        <f t="shared" si="99"/>
        <v>0</v>
      </c>
      <c r="Q77" s="10">
        <f t="shared" si="100"/>
        <v>0</v>
      </c>
      <c r="R77" s="10">
        <f t="shared" si="4"/>
        <v>1050</v>
      </c>
      <c r="S77" s="10">
        <f t="shared" si="5"/>
        <v>1050</v>
      </c>
      <c r="T77" s="10">
        <f t="shared" si="6"/>
        <v>1050</v>
      </c>
      <c r="U77" s="10">
        <f t="shared" si="101"/>
        <v>0</v>
      </c>
      <c r="V77" s="10">
        <f t="shared" si="102"/>
        <v>0</v>
      </c>
      <c r="W77" s="10">
        <f t="shared" si="103"/>
        <v>0</v>
      </c>
      <c r="X77" s="10">
        <f t="shared" si="7"/>
        <v>1050</v>
      </c>
      <c r="Y77" s="10">
        <f t="shared" si="8"/>
        <v>1050</v>
      </c>
      <c r="Z77" s="10">
        <f t="shared" si="9"/>
        <v>1050</v>
      </c>
      <c r="AA77" s="10">
        <f t="shared" si="104"/>
        <v>0</v>
      </c>
      <c r="AB77" s="10">
        <f t="shared" si="105"/>
        <v>0</v>
      </c>
      <c r="AC77" s="10">
        <f t="shared" si="106"/>
        <v>0</v>
      </c>
      <c r="AD77" s="10">
        <f t="shared" si="10"/>
        <v>1050</v>
      </c>
      <c r="AE77" s="10">
        <f t="shared" si="11"/>
        <v>1050</v>
      </c>
      <c r="AF77" s="10">
        <f t="shared" si="12"/>
        <v>1050</v>
      </c>
      <c r="AG77" s="10">
        <f t="shared" si="107"/>
        <v>0</v>
      </c>
      <c r="AH77" s="10">
        <f t="shared" si="13"/>
        <v>1050</v>
      </c>
      <c r="AI77" s="10">
        <f t="shared" si="14"/>
        <v>1050</v>
      </c>
      <c r="AJ77" s="10">
        <f t="shared" si="15"/>
        <v>1050</v>
      </c>
      <c r="AK77" s="10">
        <f t="shared" si="108"/>
        <v>0</v>
      </c>
      <c r="AL77" s="10">
        <f t="shared" si="109"/>
        <v>0</v>
      </c>
      <c r="AM77" s="10">
        <f t="shared" si="110"/>
        <v>0</v>
      </c>
      <c r="AN77" s="10">
        <f t="shared" si="16"/>
        <v>1050</v>
      </c>
      <c r="AO77" s="10">
        <f t="shared" si="17"/>
        <v>1050</v>
      </c>
      <c r="AP77" s="10">
        <f t="shared" si="18"/>
        <v>1050</v>
      </c>
      <c r="AQ77" s="10">
        <f t="shared" si="111"/>
        <v>0</v>
      </c>
      <c r="AR77" s="10">
        <f t="shared" si="112"/>
        <v>0</v>
      </c>
      <c r="AS77" s="10">
        <f t="shared" si="113"/>
        <v>0</v>
      </c>
      <c r="AT77" s="10">
        <f t="shared" si="19"/>
        <v>1050</v>
      </c>
      <c r="AU77" s="10">
        <f t="shared" si="20"/>
        <v>1050</v>
      </c>
      <c r="AV77" s="10">
        <f t="shared" si="21"/>
        <v>1050</v>
      </c>
      <c r="AW77" s="10">
        <f t="shared" si="114"/>
        <v>0</v>
      </c>
      <c r="AX77" s="10">
        <f t="shared" si="115"/>
        <v>0</v>
      </c>
      <c r="AY77" s="10">
        <f t="shared" si="116"/>
        <v>0</v>
      </c>
      <c r="AZ77" s="10">
        <f t="shared" si="22"/>
        <v>1050</v>
      </c>
      <c r="BA77" s="10">
        <f t="shared" si="117"/>
        <v>0</v>
      </c>
      <c r="BB77" s="65">
        <f t="shared" si="26"/>
        <v>1050</v>
      </c>
      <c r="BC77" s="10">
        <f t="shared" si="23"/>
        <v>1050</v>
      </c>
      <c r="BD77" s="10">
        <f t="shared" si="118"/>
        <v>0</v>
      </c>
      <c r="BE77" s="65">
        <f t="shared" si="27"/>
        <v>1050</v>
      </c>
      <c r="BF77" s="10">
        <f t="shared" si="24"/>
        <v>1050</v>
      </c>
      <c r="BG77" s="10">
        <f t="shared" si="118"/>
        <v>0</v>
      </c>
      <c r="BH77" s="65">
        <f t="shared" si="28"/>
        <v>1050</v>
      </c>
      <c r="BI77" s="10">
        <f t="shared" si="118"/>
        <v>0</v>
      </c>
      <c r="BJ77" s="20"/>
      <c r="BK77" s="20"/>
    </row>
    <row r="78" spans="1:63" ht="46.8" x14ac:dyDescent="0.3">
      <c r="A78" s="58" t="s">
        <v>88</v>
      </c>
      <c r="B78" s="59" t="s">
        <v>58</v>
      </c>
      <c r="C78" s="58"/>
      <c r="D78" s="58"/>
      <c r="E78" s="60" t="s">
        <v>59</v>
      </c>
      <c r="F78" s="10">
        <f t="shared" si="119"/>
        <v>1050</v>
      </c>
      <c r="G78" s="10">
        <f t="shared" si="120"/>
        <v>1050</v>
      </c>
      <c r="H78" s="10">
        <f t="shared" si="121"/>
        <v>1050</v>
      </c>
      <c r="I78" s="10">
        <f t="shared" si="95"/>
        <v>0</v>
      </c>
      <c r="J78" s="10">
        <f t="shared" si="96"/>
        <v>0</v>
      </c>
      <c r="K78" s="10">
        <f t="shared" si="97"/>
        <v>0</v>
      </c>
      <c r="L78" s="10">
        <f t="shared" si="1"/>
        <v>1050</v>
      </c>
      <c r="M78" s="10">
        <f t="shared" si="2"/>
        <v>1050</v>
      </c>
      <c r="N78" s="10">
        <f t="shared" si="3"/>
        <v>1050</v>
      </c>
      <c r="O78" s="10">
        <f t="shared" si="98"/>
        <v>0</v>
      </c>
      <c r="P78" s="10">
        <f t="shared" si="99"/>
        <v>0</v>
      </c>
      <c r="Q78" s="10">
        <f t="shared" si="100"/>
        <v>0</v>
      </c>
      <c r="R78" s="10">
        <f t="shared" si="4"/>
        <v>1050</v>
      </c>
      <c r="S78" s="10">
        <f t="shared" si="5"/>
        <v>1050</v>
      </c>
      <c r="T78" s="10">
        <f t="shared" si="6"/>
        <v>1050</v>
      </c>
      <c r="U78" s="10">
        <f t="shared" si="101"/>
        <v>0</v>
      </c>
      <c r="V78" s="10">
        <f t="shared" si="102"/>
        <v>0</v>
      </c>
      <c r="W78" s="10">
        <f t="shared" si="103"/>
        <v>0</v>
      </c>
      <c r="X78" s="10">
        <f t="shared" si="7"/>
        <v>1050</v>
      </c>
      <c r="Y78" s="10">
        <f t="shared" si="8"/>
        <v>1050</v>
      </c>
      <c r="Z78" s="10">
        <f t="shared" si="9"/>
        <v>1050</v>
      </c>
      <c r="AA78" s="10">
        <f t="shared" si="104"/>
        <v>0</v>
      </c>
      <c r="AB78" s="10">
        <f t="shared" si="105"/>
        <v>0</v>
      </c>
      <c r="AC78" s="10">
        <f t="shared" si="106"/>
        <v>0</v>
      </c>
      <c r="AD78" s="10">
        <f t="shared" si="10"/>
        <v>1050</v>
      </c>
      <c r="AE78" s="10">
        <f t="shared" si="11"/>
        <v>1050</v>
      </c>
      <c r="AF78" s="10">
        <f t="shared" si="12"/>
        <v>1050</v>
      </c>
      <c r="AG78" s="10">
        <f t="shared" si="107"/>
        <v>0</v>
      </c>
      <c r="AH78" s="10">
        <f t="shared" si="13"/>
        <v>1050</v>
      </c>
      <c r="AI78" s="10">
        <f t="shared" si="14"/>
        <v>1050</v>
      </c>
      <c r="AJ78" s="10">
        <f t="shared" si="15"/>
        <v>1050</v>
      </c>
      <c r="AK78" s="10">
        <f t="shared" si="108"/>
        <v>0</v>
      </c>
      <c r="AL78" s="10">
        <f t="shared" si="109"/>
        <v>0</v>
      </c>
      <c r="AM78" s="10">
        <f t="shared" si="110"/>
        <v>0</v>
      </c>
      <c r="AN78" s="10">
        <f t="shared" si="16"/>
        <v>1050</v>
      </c>
      <c r="AO78" s="10">
        <f t="shared" si="17"/>
        <v>1050</v>
      </c>
      <c r="AP78" s="10">
        <f t="shared" si="18"/>
        <v>1050</v>
      </c>
      <c r="AQ78" s="10">
        <f t="shared" si="111"/>
        <v>0</v>
      </c>
      <c r="AR78" s="10">
        <f t="shared" si="112"/>
        <v>0</v>
      </c>
      <c r="AS78" s="10">
        <f t="shared" si="113"/>
        <v>0</v>
      </c>
      <c r="AT78" s="10">
        <f t="shared" si="19"/>
        <v>1050</v>
      </c>
      <c r="AU78" s="10">
        <f t="shared" si="20"/>
        <v>1050</v>
      </c>
      <c r="AV78" s="10">
        <f t="shared" si="21"/>
        <v>1050</v>
      </c>
      <c r="AW78" s="10">
        <f t="shared" si="114"/>
        <v>0</v>
      </c>
      <c r="AX78" s="10">
        <f t="shared" si="115"/>
        <v>0</v>
      </c>
      <c r="AY78" s="10">
        <f t="shared" si="116"/>
        <v>0</v>
      </c>
      <c r="AZ78" s="10">
        <f t="shared" si="22"/>
        <v>1050</v>
      </c>
      <c r="BA78" s="10">
        <f t="shared" si="117"/>
        <v>0</v>
      </c>
      <c r="BB78" s="65">
        <f t="shared" si="26"/>
        <v>1050</v>
      </c>
      <c r="BC78" s="10">
        <f t="shared" si="23"/>
        <v>1050</v>
      </c>
      <c r="BD78" s="10">
        <f t="shared" si="118"/>
        <v>0</v>
      </c>
      <c r="BE78" s="65">
        <f t="shared" si="27"/>
        <v>1050</v>
      </c>
      <c r="BF78" s="10">
        <f t="shared" si="24"/>
        <v>1050</v>
      </c>
      <c r="BG78" s="10">
        <f t="shared" si="118"/>
        <v>0</v>
      </c>
      <c r="BH78" s="65">
        <f t="shared" si="28"/>
        <v>1050</v>
      </c>
      <c r="BI78" s="10">
        <f t="shared" si="118"/>
        <v>0</v>
      </c>
      <c r="BJ78" s="20"/>
      <c r="BK78" s="20"/>
    </row>
    <row r="79" spans="1:63" x14ac:dyDescent="0.3">
      <c r="A79" s="58" t="s">
        <v>88</v>
      </c>
      <c r="B79" s="59">
        <v>600</v>
      </c>
      <c r="C79" s="58" t="s">
        <v>37</v>
      </c>
      <c r="D79" s="58" t="s">
        <v>38</v>
      </c>
      <c r="E79" s="60" t="s">
        <v>39</v>
      </c>
      <c r="F79" s="10">
        <v>1050</v>
      </c>
      <c r="G79" s="10">
        <v>1050</v>
      </c>
      <c r="H79" s="10">
        <v>1050</v>
      </c>
      <c r="I79" s="10"/>
      <c r="J79" s="10"/>
      <c r="K79" s="10"/>
      <c r="L79" s="10">
        <f t="shared" si="1"/>
        <v>1050</v>
      </c>
      <c r="M79" s="10">
        <f t="shared" si="2"/>
        <v>1050</v>
      </c>
      <c r="N79" s="10">
        <f t="shared" si="3"/>
        <v>1050</v>
      </c>
      <c r="O79" s="10"/>
      <c r="P79" s="10"/>
      <c r="Q79" s="10"/>
      <c r="R79" s="10">
        <f t="shared" si="4"/>
        <v>1050</v>
      </c>
      <c r="S79" s="10">
        <f t="shared" si="5"/>
        <v>1050</v>
      </c>
      <c r="T79" s="10">
        <f t="shared" si="6"/>
        <v>1050</v>
      </c>
      <c r="U79" s="10"/>
      <c r="V79" s="10"/>
      <c r="W79" s="10"/>
      <c r="X79" s="10">
        <f t="shared" si="7"/>
        <v>1050</v>
      </c>
      <c r="Y79" s="10">
        <f t="shared" si="8"/>
        <v>1050</v>
      </c>
      <c r="Z79" s="10">
        <f t="shared" si="9"/>
        <v>1050</v>
      </c>
      <c r="AA79" s="10"/>
      <c r="AB79" s="10"/>
      <c r="AC79" s="10"/>
      <c r="AD79" s="10">
        <f t="shared" si="10"/>
        <v>1050</v>
      </c>
      <c r="AE79" s="10">
        <f t="shared" si="11"/>
        <v>1050</v>
      </c>
      <c r="AF79" s="10">
        <f t="shared" si="12"/>
        <v>1050</v>
      </c>
      <c r="AG79" s="10"/>
      <c r="AH79" s="10">
        <f t="shared" si="13"/>
        <v>1050</v>
      </c>
      <c r="AI79" s="10">
        <f t="shared" si="14"/>
        <v>1050</v>
      </c>
      <c r="AJ79" s="10">
        <f t="shared" si="15"/>
        <v>1050</v>
      </c>
      <c r="AK79" s="10"/>
      <c r="AL79" s="10"/>
      <c r="AM79" s="10"/>
      <c r="AN79" s="10">
        <f t="shared" si="16"/>
        <v>1050</v>
      </c>
      <c r="AO79" s="10">
        <f t="shared" si="17"/>
        <v>1050</v>
      </c>
      <c r="AP79" s="10">
        <f t="shared" si="18"/>
        <v>1050</v>
      </c>
      <c r="AQ79" s="10"/>
      <c r="AR79" s="10"/>
      <c r="AS79" s="10"/>
      <c r="AT79" s="10">
        <f t="shared" si="19"/>
        <v>1050</v>
      </c>
      <c r="AU79" s="10">
        <f t="shared" si="20"/>
        <v>1050</v>
      </c>
      <c r="AV79" s="10">
        <f t="shared" si="21"/>
        <v>1050</v>
      </c>
      <c r="AW79" s="10"/>
      <c r="AX79" s="10"/>
      <c r="AY79" s="10"/>
      <c r="AZ79" s="10">
        <f t="shared" si="22"/>
        <v>1050</v>
      </c>
      <c r="BA79" s="10"/>
      <c r="BB79" s="65">
        <f t="shared" si="26"/>
        <v>1050</v>
      </c>
      <c r="BC79" s="10">
        <f t="shared" si="23"/>
        <v>1050</v>
      </c>
      <c r="BD79" s="10"/>
      <c r="BE79" s="65">
        <f t="shared" si="27"/>
        <v>1050</v>
      </c>
      <c r="BF79" s="10">
        <f t="shared" si="24"/>
        <v>1050</v>
      </c>
      <c r="BG79" s="10"/>
      <c r="BH79" s="65">
        <f t="shared" si="28"/>
        <v>1050</v>
      </c>
      <c r="BI79" s="10"/>
      <c r="BJ79" s="20"/>
      <c r="BK79" s="20"/>
    </row>
    <row r="80" spans="1:63" ht="62.4" x14ac:dyDescent="0.3">
      <c r="A80" s="58" t="s">
        <v>90</v>
      </c>
      <c r="B80" s="59"/>
      <c r="C80" s="58"/>
      <c r="D80" s="58"/>
      <c r="E80" s="60" t="s">
        <v>91</v>
      </c>
      <c r="F80" s="10">
        <f t="shared" si="119"/>
        <v>991.6</v>
      </c>
      <c r="G80" s="10">
        <f t="shared" si="120"/>
        <v>991.6</v>
      </c>
      <c r="H80" s="10">
        <f t="shared" si="121"/>
        <v>991.6</v>
      </c>
      <c r="I80" s="10">
        <f t="shared" si="95"/>
        <v>0</v>
      </c>
      <c r="J80" s="10">
        <f t="shared" si="96"/>
        <v>0</v>
      </c>
      <c r="K80" s="10">
        <f t="shared" si="97"/>
        <v>0</v>
      </c>
      <c r="L80" s="10">
        <f t="shared" ref="L80:L143" si="122">F80+I80</f>
        <v>991.6</v>
      </c>
      <c r="M80" s="10">
        <f t="shared" ref="M80:M143" si="123">G80+J80</f>
        <v>991.6</v>
      </c>
      <c r="N80" s="10">
        <f t="shared" ref="N80:N143" si="124">H80+K80</f>
        <v>991.6</v>
      </c>
      <c r="O80" s="10">
        <f t="shared" si="98"/>
        <v>0</v>
      </c>
      <c r="P80" s="10">
        <f t="shared" si="99"/>
        <v>0</v>
      </c>
      <c r="Q80" s="10">
        <f t="shared" si="100"/>
        <v>0</v>
      </c>
      <c r="R80" s="10">
        <f t="shared" ref="R80:R106" si="125">L80+O80</f>
        <v>991.6</v>
      </c>
      <c r="S80" s="10">
        <f t="shared" ref="S80:S106" si="126">M80+P80</f>
        <v>991.6</v>
      </c>
      <c r="T80" s="10">
        <f t="shared" ref="T80:T106" si="127">N80+Q80</f>
        <v>991.6</v>
      </c>
      <c r="U80" s="10">
        <f t="shared" si="101"/>
        <v>0</v>
      </c>
      <c r="V80" s="10">
        <f t="shared" si="102"/>
        <v>0</v>
      </c>
      <c r="W80" s="10">
        <f t="shared" si="103"/>
        <v>0</v>
      </c>
      <c r="X80" s="10">
        <f t="shared" ref="X80:X106" si="128">R80+U80</f>
        <v>991.6</v>
      </c>
      <c r="Y80" s="10">
        <f t="shared" ref="Y80:Y106" si="129">S80+V80</f>
        <v>991.6</v>
      </c>
      <c r="Z80" s="10">
        <f t="shared" ref="Z80:Z106" si="130">T80+W80</f>
        <v>991.6</v>
      </c>
      <c r="AA80" s="10">
        <f t="shared" si="104"/>
        <v>0</v>
      </c>
      <c r="AB80" s="10">
        <f t="shared" si="105"/>
        <v>0</v>
      </c>
      <c r="AC80" s="10">
        <f t="shared" si="106"/>
        <v>0</v>
      </c>
      <c r="AD80" s="10">
        <f t="shared" ref="AD80:AD106" si="131">X80+AA80</f>
        <v>991.6</v>
      </c>
      <c r="AE80" s="10">
        <f t="shared" ref="AE80:AE106" si="132">Y80+AB80</f>
        <v>991.6</v>
      </c>
      <c r="AF80" s="10">
        <f t="shared" ref="AF80:AF106" si="133">Z80+AC80</f>
        <v>991.6</v>
      </c>
      <c r="AG80" s="10">
        <f t="shared" si="107"/>
        <v>0</v>
      </c>
      <c r="AH80" s="10">
        <f t="shared" ref="AH80:AH106" si="134">AD80+AG80</f>
        <v>991.6</v>
      </c>
      <c r="AI80" s="10">
        <f t="shared" ref="AI80:AI106" si="135">AE80</f>
        <v>991.6</v>
      </c>
      <c r="AJ80" s="10">
        <f t="shared" ref="AJ80:AJ106" si="136">AF80</f>
        <v>991.6</v>
      </c>
      <c r="AK80" s="10">
        <f t="shared" si="108"/>
        <v>0</v>
      </c>
      <c r="AL80" s="10">
        <f t="shared" si="109"/>
        <v>0</v>
      </c>
      <c r="AM80" s="10">
        <f t="shared" si="110"/>
        <v>0</v>
      </c>
      <c r="AN80" s="10">
        <f t="shared" ref="AN80:AN106" si="137">AH80+AK80</f>
        <v>991.6</v>
      </c>
      <c r="AO80" s="10">
        <f t="shared" ref="AO80:AO106" si="138">AI80+AL80</f>
        <v>991.6</v>
      </c>
      <c r="AP80" s="10">
        <f t="shared" ref="AP80:AP106" si="139">AJ80+AM80</f>
        <v>991.6</v>
      </c>
      <c r="AQ80" s="10">
        <f t="shared" si="111"/>
        <v>0</v>
      </c>
      <c r="AR80" s="10">
        <f t="shared" si="112"/>
        <v>0</v>
      </c>
      <c r="AS80" s="10">
        <f t="shared" si="113"/>
        <v>0</v>
      </c>
      <c r="AT80" s="10">
        <f t="shared" ref="AT80:AT106" si="140">AN80+AQ80</f>
        <v>991.6</v>
      </c>
      <c r="AU80" s="10">
        <f t="shared" ref="AU80:AU106" si="141">AO80+AR80</f>
        <v>991.6</v>
      </c>
      <c r="AV80" s="10">
        <f t="shared" ref="AV80:AV106" si="142">AP80+AS80</f>
        <v>991.6</v>
      </c>
      <c r="AW80" s="10">
        <f t="shared" si="114"/>
        <v>0</v>
      </c>
      <c r="AX80" s="10">
        <f t="shared" si="115"/>
        <v>0</v>
      </c>
      <c r="AY80" s="10">
        <f t="shared" si="116"/>
        <v>0</v>
      </c>
      <c r="AZ80" s="10">
        <f t="shared" ref="AZ80:AZ106" si="143">AT80+AW80</f>
        <v>991.6</v>
      </c>
      <c r="BA80" s="10">
        <f t="shared" si="117"/>
        <v>0</v>
      </c>
      <c r="BB80" s="65">
        <f t="shared" si="26"/>
        <v>991.6</v>
      </c>
      <c r="BC80" s="10">
        <f t="shared" ref="BC80:BC106" si="144">AU80+AX80</f>
        <v>991.6</v>
      </c>
      <c r="BD80" s="10">
        <f t="shared" si="118"/>
        <v>0</v>
      </c>
      <c r="BE80" s="65">
        <f t="shared" si="27"/>
        <v>991.6</v>
      </c>
      <c r="BF80" s="10">
        <f t="shared" ref="BF80:BF106" si="145">AV80+AY80</f>
        <v>991.6</v>
      </c>
      <c r="BG80" s="10">
        <f t="shared" si="118"/>
        <v>0</v>
      </c>
      <c r="BH80" s="65">
        <f t="shared" si="28"/>
        <v>991.6</v>
      </c>
      <c r="BI80" s="10">
        <f t="shared" si="118"/>
        <v>0</v>
      </c>
      <c r="BJ80" s="20"/>
      <c r="BK80" s="20"/>
    </row>
    <row r="81" spans="1:68" ht="46.8" x14ac:dyDescent="0.3">
      <c r="A81" s="58" t="s">
        <v>90</v>
      </c>
      <c r="B81" s="59" t="s">
        <v>58</v>
      </c>
      <c r="C81" s="58"/>
      <c r="D81" s="58"/>
      <c r="E81" s="60" t="s">
        <v>59</v>
      </c>
      <c r="F81" s="10">
        <f t="shared" si="119"/>
        <v>991.6</v>
      </c>
      <c r="G81" s="10">
        <f t="shared" si="120"/>
        <v>991.6</v>
      </c>
      <c r="H81" s="10">
        <f t="shared" si="121"/>
        <v>991.6</v>
      </c>
      <c r="I81" s="10">
        <f t="shared" si="95"/>
        <v>0</v>
      </c>
      <c r="J81" s="10">
        <f t="shared" si="96"/>
        <v>0</v>
      </c>
      <c r="K81" s="10">
        <f t="shared" si="97"/>
        <v>0</v>
      </c>
      <c r="L81" s="10">
        <f t="shared" si="122"/>
        <v>991.6</v>
      </c>
      <c r="M81" s="10">
        <f t="shared" si="123"/>
        <v>991.6</v>
      </c>
      <c r="N81" s="10">
        <f t="shared" si="124"/>
        <v>991.6</v>
      </c>
      <c r="O81" s="10">
        <f t="shared" si="98"/>
        <v>0</v>
      </c>
      <c r="P81" s="10">
        <f t="shared" si="99"/>
        <v>0</v>
      </c>
      <c r="Q81" s="10">
        <f t="shared" si="100"/>
        <v>0</v>
      </c>
      <c r="R81" s="10">
        <f t="shared" si="125"/>
        <v>991.6</v>
      </c>
      <c r="S81" s="10">
        <f t="shared" si="126"/>
        <v>991.6</v>
      </c>
      <c r="T81" s="10">
        <f t="shared" si="127"/>
        <v>991.6</v>
      </c>
      <c r="U81" s="10">
        <f t="shared" si="101"/>
        <v>0</v>
      </c>
      <c r="V81" s="10">
        <f t="shared" si="102"/>
        <v>0</v>
      </c>
      <c r="W81" s="10">
        <f t="shared" si="103"/>
        <v>0</v>
      </c>
      <c r="X81" s="10">
        <f t="shared" si="128"/>
        <v>991.6</v>
      </c>
      <c r="Y81" s="10">
        <f t="shared" si="129"/>
        <v>991.6</v>
      </c>
      <c r="Z81" s="10">
        <f t="shared" si="130"/>
        <v>991.6</v>
      </c>
      <c r="AA81" s="10">
        <f t="shared" si="104"/>
        <v>0</v>
      </c>
      <c r="AB81" s="10">
        <f t="shared" si="105"/>
        <v>0</v>
      </c>
      <c r="AC81" s="10">
        <f t="shared" si="106"/>
        <v>0</v>
      </c>
      <c r="AD81" s="10">
        <f t="shared" si="131"/>
        <v>991.6</v>
      </c>
      <c r="AE81" s="10">
        <f t="shared" si="132"/>
        <v>991.6</v>
      </c>
      <c r="AF81" s="10">
        <f t="shared" si="133"/>
        <v>991.6</v>
      </c>
      <c r="AG81" s="10">
        <f t="shared" si="107"/>
        <v>0</v>
      </c>
      <c r="AH81" s="10">
        <f t="shared" si="134"/>
        <v>991.6</v>
      </c>
      <c r="AI81" s="10">
        <f t="shared" si="135"/>
        <v>991.6</v>
      </c>
      <c r="AJ81" s="10">
        <f t="shared" si="136"/>
        <v>991.6</v>
      </c>
      <c r="AK81" s="10">
        <f t="shared" si="108"/>
        <v>0</v>
      </c>
      <c r="AL81" s="10">
        <f t="shared" si="109"/>
        <v>0</v>
      </c>
      <c r="AM81" s="10">
        <f t="shared" si="110"/>
        <v>0</v>
      </c>
      <c r="AN81" s="10">
        <f t="shared" si="137"/>
        <v>991.6</v>
      </c>
      <c r="AO81" s="10">
        <f t="shared" si="138"/>
        <v>991.6</v>
      </c>
      <c r="AP81" s="10">
        <f t="shared" si="139"/>
        <v>991.6</v>
      </c>
      <c r="AQ81" s="10">
        <f t="shared" si="111"/>
        <v>0</v>
      </c>
      <c r="AR81" s="10">
        <f t="shared" si="112"/>
        <v>0</v>
      </c>
      <c r="AS81" s="10">
        <f t="shared" si="113"/>
        <v>0</v>
      </c>
      <c r="AT81" s="10">
        <f t="shared" si="140"/>
        <v>991.6</v>
      </c>
      <c r="AU81" s="10">
        <f t="shared" si="141"/>
        <v>991.6</v>
      </c>
      <c r="AV81" s="10">
        <f t="shared" si="142"/>
        <v>991.6</v>
      </c>
      <c r="AW81" s="10">
        <f t="shared" si="114"/>
        <v>0</v>
      </c>
      <c r="AX81" s="10">
        <f t="shared" si="115"/>
        <v>0</v>
      </c>
      <c r="AY81" s="10">
        <f t="shared" si="116"/>
        <v>0</v>
      </c>
      <c r="AZ81" s="10">
        <f t="shared" si="143"/>
        <v>991.6</v>
      </c>
      <c r="BA81" s="10">
        <f t="shared" si="117"/>
        <v>0</v>
      </c>
      <c r="BB81" s="65">
        <f t="shared" ref="BB81:BB144" si="146">AZ81+BA81</f>
        <v>991.6</v>
      </c>
      <c r="BC81" s="10">
        <f t="shared" si="144"/>
        <v>991.6</v>
      </c>
      <c r="BD81" s="10">
        <f t="shared" si="118"/>
        <v>0</v>
      </c>
      <c r="BE81" s="65">
        <f t="shared" ref="BE81:BE144" si="147">BC81+BD81</f>
        <v>991.6</v>
      </c>
      <c r="BF81" s="10">
        <f t="shared" si="145"/>
        <v>991.6</v>
      </c>
      <c r="BG81" s="10">
        <f t="shared" si="118"/>
        <v>0</v>
      </c>
      <c r="BH81" s="65">
        <f t="shared" ref="BH81:BH144" si="148">BF81+BG81</f>
        <v>991.6</v>
      </c>
      <c r="BI81" s="10">
        <f t="shared" si="118"/>
        <v>0</v>
      </c>
      <c r="BJ81" s="20"/>
      <c r="BK81" s="20"/>
    </row>
    <row r="82" spans="1:68" x14ac:dyDescent="0.3">
      <c r="A82" s="58" t="s">
        <v>90</v>
      </c>
      <c r="B82" s="59">
        <v>600</v>
      </c>
      <c r="C82" s="58" t="s">
        <v>37</v>
      </c>
      <c r="D82" s="58" t="s">
        <v>38</v>
      </c>
      <c r="E82" s="60" t="s">
        <v>39</v>
      </c>
      <c r="F82" s="10">
        <v>991.6</v>
      </c>
      <c r="G82" s="10">
        <v>991.6</v>
      </c>
      <c r="H82" s="10">
        <v>991.6</v>
      </c>
      <c r="I82" s="10"/>
      <c r="J82" s="10"/>
      <c r="K82" s="10"/>
      <c r="L82" s="10">
        <f t="shared" si="122"/>
        <v>991.6</v>
      </c>
      <c r="M82" s="10">
        <f t="shared" si="123"/>
        <v>991.6</v>
      </c>
      <c r="N82" s="10">
        <f t="shared" si="124"/>
        <v>991.6</v>
      </c>
      <c r="O82" s="10"/>
      <c r="P82" s="10"/>
      <c r="Q82" s="10"/>
      <c r="R82" s="10">
        <f t="shared" si="125"/>
        <v>991.6</v>
      </c>
      <c r="S82" s="10">
        <f t="shared" si="126"/>
        <v>991.6</v>
      </c>
      <c r="T82" s="10">
        <f t="shared" si="127"/>
        <v>991.6</v>
      </c>
      <c r="U82" s="10"/>
      <c r="V82" s="10"/>
      <c r="W82" s="10"/>
      <c r="X82" s="10">
        <f t="shared" si="128"/>
        <v>991.6</v>
      </c>
      <c r="Y82" s="10">
        <f t="shared" si="129"/>
        <v>991.6</v>
      </c>
      <c r="Z82" s="10">
        <f t="shared" si="130"/>
        <v>991.6</v>
      </c>
      <c r="AA82" s="10"/>
      <c r="AB82" s="10"/>
      <c r="AC82" s="10"/>
      <c r="AD82" s="10">
        <f t="shared" si="131"/>
        <v>991.6</v>
      </c>
      <c r="AE82" s="10">
        <f t="shared" si="132"/>
        <v>991.6</v>
      </c>
      <c r="AF82" s="10">
        <f t="shared" si="133"/>
        <v>991.6</v>
      </c>
      <c r="AG82" s="10"/>
      <c r="AH82" s="10">
        <f t="shared" si="134"/>
        <v>991.6</v>
      </c>
      <c r="AI82" s="10">
        <f t="shared" si="135"/>
        <v>991.6</v>
      </c>
      <c r="AJ82" s="10">
        <f t="shared" si="136"/>
        <v>991.6</v>
      </c>
      <c r="AK82" s="10"/>
      <c r="AL82" s="10"/>
      <c r="AM82" s="10"/>
      <c r="AN82" s="10">
        <f t="shared" si="137"/>
        <v>991.6</v>
      </c>
      <c r="AO82" s="10">
        <f t="shared" si="138"/>
        <v>991.6</v>
      </c>
      <c r="AP82" s="10">
        <f t="shared" si="139"/>
        <v>991.6</v>
      </c>
      <c r="AQ82" s="10"/>
      <c r="AR82" s="10"/>
      <c r="AS82" s="10"/>
      <c r="AT82" s="10">
        <f t="shared" si="140"/>
        <v>991.6</v>
      </c>
      <c r="AU82" s="10">
        <f t="shared" si="141"/>
        <v>991.6</v>
      </c>
      <c r="AV82" s="10">
        <f t="shared" si="142"/>
        <v>991.6</v>
      </c>
      <c r="AW82" s="10"/>
      <c r="AX82" s="10"/>
      <c r="AY82" s="10"/>
      <c r="AZ82" s="10">
        <f t="shared" si="143"/>
        <v>991.6</v>
      </c>
      <c r="BA82" s="10"/>
      <c r="BB82" s="65">
        <f t="shared" si="146"/>
        <v>991.6</v>
      </c>
      <c r="BC82" s="10">
        <f t="shared" si="144"/>
        <v>991.6</v>
      </c>
      <c r="BD82" s="10"/>
      <c r="BE82" s="65">
        <f t="shared" si="147"/>
        <v>991.6</v>
      </c>
      <c r="BF82" s="10">
        <f t="shared" si="145"/>
        <v>991.6</v>
      </c>
      <c r="BG82" s="10"/>
      <c r="BH82" s="65">
        <f t="shared" si="148"/>
        <v>991.6</v>
      </c>
      <c r="BI82" s="10"/>
      <c r="BJ82" s="20"/>
      <c r="BK82" s="20"/>
    </row>
    <row r="83" spans="1:68" ht="62.4" x14ac:dyDescent="0.3">
      <c r="A83" s="58" t="s">
        <v>92</v>
      </c>
      <c r="B83" s="59"/>
      <c r="C83" s="58"/>
      <c r="D83" s="58"/>
      <c r="E83" s="60" t="s">
        <v>93</v>
      </c>
      <c r="F83" s="10">
        <f t="shared" si="119"/>
        <v>991.6</v>
      </c>
      <c r="G83" s="10">
        <f t="shared" si="120"/>
        <v>991.6</v>
      </c>
      <c r="H83" s="10">
        <f t="shared" si="121"/>
        <v>991.6</v>
      </c>
      <c r="I83" s="10">
        <f t="shared" si="95"/>
        <v>0</v>
      </c>
      <c r="J83" s="10">
        <f t="shared" si="96"/>
        <v>0</v>
      </c>
      <c r="K83" s="10">
        <f t="shared" si="97"/>
        <v>0</v>
      </c>
      <c r="L83" s="10">
        <f t="shared" si="122"/>
        <v>991.6</v>
      </c>
      <c r="M83" s="10">
        <f t="shared" si="123"/>
        <v>991.6</v>
      </c>
      <c r="N83" s="10">
        <f t="shared" si="124"/>
        <v>991.6</v>
      </c>
      <c r="O83" s="10">
        <f t="shared" si="98"/>
        <v>0</v>
      </c>
      <c r="P83" s="10">
        <f t="shared" si="99"/>
        <v>0</v>
      </c>
      <c r="Q83" s="10">
        <f t="shared" si="100"/>
        <v>0</v>
      </c>
      <c r="R83" s="10">
        <f t="shared" si="125"/>
        <v>991.6</v>
      </c>
      <c r="S83" s="10">
        <f t="shared" si="126"/>
        <v>991.6</v>
      </c>
      <c r="T83" s="10">
        <f t="shared" si="127"/>
        <v>991.6</v>
      </c>
      <c r="U83" s="10">
        <f t="shared" si="101"/>
        <v>0</v>
      </c>
      <c r="V83" s="10">
        <f t="shared" si="102"/>
        <v>0</v>
      </c>
      <c r="W83" s="10">
        <f t="shared" si="103"/>
        <v>0</v>
      </c>
      <c r="X83" s="10">
        <f t="shared" si="128"/>
        <v>991.6</v>
      </c>
      <c r="Y83" s="10">
        <f t="shared" si="129"/>
        <v>991.6</v>
      </c>
      <c r="Z83" s="10">
        <f t="shared" si="130"/>
        <v>991.6</v>
      </c>
      <c r="AA83" s="10">
        <f t="shared" si="104"/>
        <v>0</v>
      </c>
      <c r="AB83" s="10">
        <f t="shared" si="105"/>
        <v>0</v>
      </c>
      <c r="AC83" s="10">
        <f t="shared" si="106"/>
        <v>0</v>
      </c>
      <c r="AD83" s="10">
        <f t="shared" si="131"/>
        <v>991.6</v>
      </c>
      <c r="AE83" s="10">
        <f t="shared" si="132"/>
        <v>991.6</v>
      </c>
      <c r="AF83" s="10">
        <f t="shared" si="133"/>
        <v>991.6</v>
      </c>
      <c r="AG83" s="10">
        <f t="shared" si="107"/>
        <v>0</v>
      </c>
      <c r="AH83" s="10">
        <f t="shared" si="134"/>
        <v>991.6</v>
      </c>
      <c r="AI83" s="10">
        <f t="shared" si="135"/>
        <v>991.6</v>
      </c>
      <c r="AJ83" s="10">
        <f t="shared" si="136"/>
        <v>991.6</v>
      </c>
      <c r="AK83" s="10">
        <f t="shared" si="108"/>
        <v>0</v>
      </c>
      <c r="AL83" s="10">
        <f t="shared" si="109"/>
        <v>0</v>
      </c>
      <c r="AM83" s="10">
        <f t="shared" si="110"/>
        <v>0</v>
      </c>
      <c r="AN83" s="10">
        <f t="shared" si="137"/>
        <v>991.6</v>
      </c>
      <c r="AO83" s="10">
        <f t="shared" si="138"/>
        <v>991.6</v>
      </c>
      <c r="AP83" s="10">
        <f t="shared" si="139"/>
        <v>991.6</v>
      </c>
      <c r="AQ83" s="10">
        <f t="shared" si="111"/>
        <v>0</v>
      </c>
      <c r="AR83" s="10">
        <f t="shared" si="112"/>
        <v>0</v>
      </c>
      <c r="AS83" s="10">
        <f t="shared" si="113"/>
        <v>0</v>
      </c>
      <c r="AT83" s="10">
        <f t="shared" si="140"/>
        <v>991.6</v>
      </c>
      <c r="AU83" s="10">
        <f t="shared" si="141"/>
        <v>991.6</v>
      </c>
      <c r="AV83" s="10">
        <f t="shared" si="142"/>
        <v>991.6</v>
      </c>
      <c r="AW83" s="10">
        <f t="shared" si="114"/>
        <v>0</v>
      </c>
      <c r="AX83" s="10">
        <f t="shared" si="115"/>
        <v>0</v>
      </c>
      <c r="AY83" s="10">
        <f t="shared" si="116"/>
        <v>0</v>
      </c>
      <c r="AZ83" s="10">
        <f t="shared" si="143"/>
        <v>991.6</v>
      </c>
      <c r="BA83" s="10">
        <f t="shared" si="117"/>
        <v>0</v>
      </c>
      <c r="BB83" s="65">
        <f t="shared" si="146"/>
        <v>991.6</v>
      </c>
      <c r="BC83" s="10">
        <f t="shared" si="144"/>
        <v>991.6</v>
      </c>
      <c r="BD83" s="10">
        <f t="shared" si="118"/>
        <v>0</v>
      </c>
      <c r="BE83" s="65">
        <f t="shared" si="147"/>
        <v>991.6</v>
      </c>
      <c r="BF83" s="10">
        <f t="shared" si="145"/>
        <v>991.6</v>
      </c>
      <c r="BG83" s="10">
        <f t="shared" si="118"/>
        <v>0</v>
      </c>
      <c r="BH83" s="65">
        <f t="shared" si="148"/>
        <v>991.6</v>
      </c>
      <c r="BI83" s="10">
        <f t="shared" si="118"/>
        <v>0</v>
      </c>
      <c r="BJ83" s="20"/>
      <c r="BK83" s="20"/>
    </row>
    <row r="84" spans="1:68" ht="46.8" x14ac:dyDescent="0.3">
      <c r="A84" s="58" t="s">
        <v>92</v>
      </c>
      <c r="B84" s="59" t="s">
        <v>58</v>
      </c>
      <c r="C84" s="58"/>
      <c r="D84" s="58"/>
      <c r="E84" s="60" t="s">
        <v>59</v>
      </c>
      <c r="F84" s="10">
        <f t="shared" si="119"/>
        <v>991.6</v>
      </c>
      <c r="G84" s="10">
        <f t="shared" si="120"/>
        <v>991.6</v>
      </c>
      <c r="H84" s="10">
        <f t="shared" si="121"/>
        <v>991.6</v>
      </c>
      <c r="I84" s="10">
        <f t="shared" si="95"/>
        <v>0</v>
      </c>
      <c r="J84" s="10">
        <f t="shared" si="96"/>
        <v>0</v>
      </c>
      <c r="K84" s="10">
        <f t="shared" si="97"/>
        <v>0</v>
      </c>
      <c r="L84" s="10">
        <f t="shared" si="122"/>
        <v>991.6</v>
      </c>
      <c r="M84" s="10">
        <f t="shared" si="123"/>
        <v>991.6</v>
      </c>
      <c r="N84" s="10">
        <f t="shared" si="124"/>
        <v>991.6</v>
      </c>
      <c r="O84" s="10">
        <f t="shared" si="98"/>
        <v>0</v>
      </c>
      <c r="P84" s="10">
        <f t="shared" si="99"/>
        <v>0</v>
      </c>
      <c r="Q84" s="10">
        <f t="shared" si="100"/>
        <v>0</v>
      </c>
      <c r="R84" s="10">
        <f t="shared" si="125"/>
        <v>991.6</v>
      </c>
      <c r="S84" s="10">
        <f t="shared" si="126"/>
        <v>991.6</v>
      </c>
      <c r="T84" s="10">
        <f t="shared" si="127"/>
        <v>991.6</v>
      </c>
      <c r="U84" s="10">
        <f t="shared" si="101"/>
        <v>0</v>
      </c>
      <c r="V84" s="10">
        <f t="shared" si="102"/>
        <v>0</v>
      </c>
      <c r="W84" s="10">
        <f t="shared" si="103"/>
        <v>0</v>
      </c>
      <c r="X84" s="10">
        <f t="shared" si="128"/>
        <v>991.6</v>
      </c>
      <c r="Y84" s="10">
        <f t="shared" si="129"/>
        <v>991.6</v>
      </c>
      <c r="Z84" s="10">
        <f t="shared" si="130"/>
        <v>991.6</v>
      </c>
      <c r="AA84" s="10">
        <f t="shared" si="104"/>
        <v>0</v>
      </c>
      <c r="AB84" s="10">
        <f t="shared" si="105"/>
        <v>0</v>
      </c>
      <c r="AC84" s="10">
        <f t="shared" si="106"/>
        <v>0</v>
      </c>
      <c r="AD84" s="10">
        <f t="shared" si="131"/>
        <v>991.6</v>
      </c>
      <c r="AE84" s="10">
        <f t="shared" si="132"/>
        <v>991.6</v>
      </c>
      <c r="AF84" s="10">
        <f t="shared" si="133"/>
        <v>991.6</v>
      </c>
      <c r="AG84" s="10">
        <f t="shared" si="107"/>
        <v>0</v>
      </c>
      <c r="AH84" s="10">
        <f t="shared" si="134"/>
        <v>991.6</v>
      </c>
      <c r="AI84" s="10">
        <f t="shared" si="135"/>
        <v>991.6</v>
      </c>
      <c r="AJ84" s="10">
        <f t="shared" si="136"/>
        <v>991.6</v>
      </c>
      <c r="AK84" s="10">
        <f t="shared" si="108"/>
        <v>0</v>
      </c>
      <c r="AL84" s="10">
        <f t="shared" si="109"/>
        <v>0</v>
      </c>
      <c r="AM84" s="10">
        <f t="shared" si="110"/>
        <v>0</v>
      </c>
      <c r="AN84" s="10">
        <f t="shared" si="137"/>
        <v>991.6</v>
      </c>
      <c r="AO84" s="10">
        <f t="shared" si="138"/>
        <v>991.6</v>
      </c>
      <c r="AP84" s="10">
        <f t="shared" si="139"/>
        <v>991.6</v>
      </c>
      <c r="AQ84" s="10">
        <f t="shared" si="111"/>
        <v>0</v>
      </c>
      <c r="AR84" s="10">
        <f t="shared" si="112"/>
        <v>0</v>
      </c>
      <c r="AS84" s="10">
        <f t="shared" si="113"/>
        <v>0</v>
      </c>
      <c r="AT84" s="10">
        <f t="shared" si="140"/>
        <v>991.6</v>
      </c>
      <c r="AU84" s="10">
        <f t="shared" si="141"/>
        <v>991.6</v>
      </c>
      <c r="AV84" s="10">
        <f t="shared" si="142"/>
        <v>991.6</v>
      </c>
      <c r="AW84" s="10">
        <f t="shared" si="114"/>
        <v>0</v>
      </c>
      <c r="AX84" s="10">
        <f t="shared" si="115"/>
        <v>0</v>
      </c>
      <c r="AY84" s="10">
        <f t="shared" si="116"/>
        <v>0</v>
      </c>
      <c r="AZ84" s="10">
        <f t="shared" si="143"/>
        <v>991.6</v>
      </c>
      <c r="BA84" s="10">
        <f t="shared" si="117"/>
        <v>0</v>
      </c>
      <c r="BB84" s="65">
        <f t="shared" si="146"/>
        <v>991.6</v>
      </c>
      <c r="BC84" s="10">
        <f t="shared" si="144"/>
        <v>991.6</v>
      </c>
      <c r="BD84" s="10">
        <f t="shared" si="118"/>
        <v>0</v>
      </c>
      <c r="BE84" s="65">
        <f t="shared" si="147"/>
        <v>991.6</v>
      </c>
      <c r="BF84" s="10">
        <f t="shared" si="145"/>
        <v>991.6</v>
      </c>
      <c r="BG84" s="10">
        <f t="shared" si="118"/>
        <v>0</v>
      </c>
      <c r="BH84" s="65">
        <f t="shared" si="148"/>
        <v>991.6</v>
      </c>
      <c r="BI84" s="10">
        <f t="shared" si="118"/>
        <v>0</v>
      </c>
      <c r="BJ84" s="20"/>
      <c r="BK84" s="20"/>
    </row>
    <row r="85" spans="1:68" x14ac:dyDescent="0.3">
      <c r="A85" s="58" t="s">
        <v>92</v>
      </c>
      <c r="B85" s="59">
        <v>600</v>
      </c>
      <c r="C85" s="58" t="s">
        <v>37</v>
      </c>
      <c r="D85" s="58" t="s">
        <v>38</v>
      </c>
      <c r="E85" s="60" t="s">
        <v>39</v>
      </c>
      <c r="F85" s="10">
        <v>991.6</v>
      </c>
      <c r="G85" s="10">
        <v>991.6</v>
      </c>
      <c r="H85" s="10">
        <v>991.6</v>
      </c>
      <c r="I85" s="10"/>
      <c r="J85" s="10"/>
      <c r="K85" s="10"/>
      <c r="L85" s="10">
        <f t="shared" si="122"/>
        <v>991.6</v>
      </c>
      <c r="M85" s="10">
        <f t="shared" si="123"/>
        <v>991.6</v>
      </c>
      <c r="N85" s="10">
        <f t="shared" si="124"/>
        <v>991.6</v>
      </c>
      <c r="O85" s="10"/>
      <c r="P85" s="10"/>
      <c r="Q85" s="10"/>
      <c r="R85" s="10">
        <f t="shared" si="125"/>
        <v>991.6</v>
      </c>
      <c r="S85" s="10">
        <f t="shared" si="126"/>
        <v>991.6</v>
      </c>
      <c r="T85" s="10">
        <f t="shared" si="127"/>
        <v>991.6</v>
      </c>
      <c r="U85" s="10"/>
      <c r="V85" s="10"/>
      <c r="W85" s="10"/>
      <c r="X85" s="10">
        <f t="shared" si="128"/>
        <v>991.6</v>
      </c>
      <c r="Y85" s="10">
        <f t="shared" si="129"/>
        <v>991.6</v>
      </c>
      <c r="Z85" s="10">
        <f t="shared" si="130"/>
        <v>991.6</v>
      </c>
      <c r="AA85" s="10"/>
      <c r="AB85" s="10"/>
      <c r="AC85" s="10"/>
      <c r="AD85" s="10">
        <f t="shared" si="131"/>
        <v>991.6</v>
      </c>
      <c r="AE85" s="10">
        <f t="shared" si="132"/>
        <v>991.6</v>
      </c>
      <c r="AF85" s="10">
        <f t="shared" si="133"/>
        <v>991.6</v>
      </c>
      <c r="AG85" s="10"/>
      <c r="AH85" s="10">
        <f t="shared" si="134"/>
        <v>991.6</v>
      </c>
      <c r="AI85" s="10">
        <f t="shared" si="135"/>
        <v>991.6</v>
      </c>
      <c r="AJ85" s="10">
        <f t="shared" si="136"/>
        <v>991.6</v>
      </c>
      <c r="AK85" s="10"/>
      <c r="AL85" s="10"/>
      <c r="AM85" s="10"/>
      <c r="AN85" s="10">
        <f t="shared" si="137"/>
        <v>991.6</v>
      </c>
      <c r="AO85" s="10">
        <f t="shared" si="138"/>
        <v>991.6</v>
      </c>
      <c r="AP85" s="10">
        <f t="shared" si="139"/>
        <v>991.6</v>
      </c>
      <c r="AQ85" s="10"/>
      <c r="AR85" s="10"/>
      <c r="AS85" s="10"/>
      <c r="AT85" s="10">
        <f t="shared" si="140"/>
        <v>991.6</v>
      </c>
      <c r="AU85" s="10">
        <f t="shared" si="141"/>
        <v>991.6</v>
      </c>
      <c r="AV85" s="10">
        <f t="shared" si="142"/>
        <v>991.6</v>
      </c>
      <c r="AW85" s="10"/>
      <c r="AX85" s="10"/>
      <c r="AY85" s="10"/>
      <c r="AZ85" s="10">
        <f t="shared" si="143"/>
        <v>991.6</v>
      </c>
      <c r="BA85" s="10"/>
      <c r="BB85" s="65">
        <f t="shared" si="146"/>
        <v>991.6</v>
      </c>
      <c r="BC85" s="10">
        <f t="shared" si="144"/>
        <v>991.6</v>
      </c>
      <c r="BD85" s="10"/>
      <c r="BE85" s="65">
        <f t="shared" si="147"/>
        <v>991.6</v>
      </c>
      <c r="BF85" s="10">
        <f t="shared" si="145"/>
        <v>991.6</v>
      </c>
      <c r="BG85" s="10"/>
      <c r="BH85" s="65">
        <f t="shared" si="148"/>
        <v>991.6</v>
      </c>
      <c r="BI85" s="10"/>
      <c r="BJ85" s="20"/>
      <c r="BK85" s="20"/>
    </row>
    <row r="86" spans="1:68" ht="62.4" x14ac:dyDescent="0.3">
      <c r="A86" s="58" t="s">
        <v>94</v>
      </c>
      <c r="B86" s="59"/>
      <c r="C86" s="58"/>
      <c r="D86" s="58"/>
      <c r="E86" s="60" t="s">
        <v>95</v>
      </c>
      <c r="F86" s="10">
        <f t="shared" si="119"/>
        <v>307</v>
      </c>
      <c r="G86" s="10">
        <f t="shared" si="120"/>
        <v>307</v>
      </c>
      <c r="H86" s="10">
        <f t="shared" si="121"/>
        <v>307</v>
      </c>
      <c r="I86" s="10">
        <f t="shared" si="95"/>
        <v>0</v>
      </c>
      <c r="J86" s="10">
        <f t="shared" si="96"/>
        <v>0</v>
      </c>
      <c r="K86" s="10">
        <f t="shared" si="97"/>
        <v>0</v>
      </c>
      <c r="L86" s="10">
        <f t="shared" si="122"/>
        <v>307</v>
      </c>
      <c r="M86" s="10">
        <f t="shared" si="123"/>
        <v>307</v>
      </c>
      <c r="N86" s="10">
        <f t="shared" si="124"/>
        <v>307</v>
      </c>
      <c r="O86" s="10">
        <f t="shared" si="98"/>
        <v>0</v>
      </c>
      <c r="P86" s="10">
        <f t="shared" si="99"/>
        <v>0</v>
      </c>
      <c r="Q86" s="10">
        <f t="shared" si="100"/>
        <v>0</v>
      </c>
      <c r="R86" s="10">
        <f t="shared" si="125"/>
        <v>307</v>
      </c>
      <c r="S86" s="10">
        <f t="shared" si="126"/>
        <v>307</v>
      </c>
      <c r="T86" s="10">
        <f t="shared" si="127"/>
        <v>307</v>
      </c>
      <c r="U86" s="10">
        <f t="shared" si="101"/>
        <v>0</v>
      </c>
      <c r="V86" s="10">
        <f t="shared" si="102"/>
        <v>0</v>
      </c>
      <c r="W86" s="10">
        <f t="shared" si="103"/>
        <v>0</v>
      </c>
      <c r="X86" s="10">
        <f t="shared" si="128"/>
        <v>307</v>
      </c>
      <c r="Y86" s="10">
        <f t="shared" si="129"/>
        <v>307</v>
      </c>
      <c r="Z86" s="10">
        <f t="shared" si="130"/>
        <v>307</v>
      </c>
      <c r="AA86" s="10">
        <f t="shared" si="104"/>
        <v>0</v>
      </c>
      <c r="AB86" s="10">
        <f t="shared" si="105"/>
        <v>0</v>
      </c>
      <c r="AC86" s="10">
        <f t="shared" si="106"/>
        <v>0</v>
      </c>
      <c r="AD86" s="10">
        <f t="shared" si="131"/>
        <v>307</v>
      </c>
      <c r="AE86" s="10">
        <f t="shared" si="132"/>
        <v>307</v>
      </c>
      <c r="AF86" s="10">
        <f t="shared" si="133"/>
        <v>307</v>
      </c>
      <c r="AG86" s="10">
        <f t="shared" si="107"/>
        <v>0</v>
      </c>
      <c r="AH86" s="10">
        <f t="shared" si="134"/>
        <v>307</v>
      </c>
      <c r="AI86" s="10">
        <f t="shared" si="135"/>
        <v>307</v>
      </c>
      <c r="AJ86" s="10">
        <f t="shared" si="136"/>
        <v>307</v>
      </c>
      <c r="AK86" s="10">
        <f t="shared" si="108"/>
        <v>0</v>
      </c>
      <c r="AL86" s="10">
        <f t="shared" si="109"/>
        <v>0</v>
      </c>
      <c r="AM86" s="10">
        <f t="shared" si="110"/>
        <v>0</v>
      </c>
      <c r="AN86" s="10">
        <f t="shared" si="137"/>
        <v>307</v>
      </c>
      <c r="AO86" s="10">
        <f t="shared" si="138"/>
        <v>307</v>
      </c>
      <c r="AP86" s="10">
        <f t="shared" si="139"/>
        <v>307</v>
      </c>
      <c r="AQ86" s="10">
        <f t="shared" si="111"/>
        <v>0</v>
      </c>
      <c r="AR86" s="10">
        <f t="shared" si="112"/>
        <v>0</v>
      </c>
      <c r="AS86" s="10">
        <f t="shared" si="113"/>
        <v>0</v>
      </c>
      <c r="AT86" s="10">
        <f t="shared" si="140"/>
        <v>307</v>
      </c>
      <c r="AU86" s="10">
        <f t="shared" si="141"/>
        <v>307</v>
      </c>
      <c r="AV86" s="10">
        <f t="shared" si="142"/>
        <v>307</v>
      </c>
      <c r="AW86" s="10">
        <f t="shared" si="114"/>
        <v>0</v>
      </c>
      <c r="AX86" s="10">
        <f t="shared" si="115"/>
        <v>0</v>
      </c>
      <c r="AY86" s="10">
        <f t="shared" si="116"/>
        <v>0</v>
      </c>
      <c r="AZ86" s="10">
        <f t="shared" si="143"/>
        <v>307</v>
      </c>
      <c r="BA86" s="10">
        <f t="shared" si="117"/>
        <v>0</v>
      </c>
      <c r="BB86" s="65">
        <f t="shared" si="146"/>
        <v>307</v>
      </c>
      <c r="BC86" s="10">
        <f t="shared" si="144"/>
        <v>307</v>
      </c>
      <c r="BD86" s="10">
        <f t="shared" si="118"/>
        <v>0</v>
      </c>
      <c r="BE86" s="65">
        <f t="shared" si="147"/>
        <v>307</v>
      </c>
      <c r="BF86" s="10">
        <f t="shared" si="145"/>
        <v>307</v>
      </c>
      <c r="BG86" s="10">
        <f t="shared" si="118"/>
        <v>0</v>
      </c>
      <c r="BH86" s="65">
        <f t="shared" si="148"/>
        <v>307</v>
      </c>
      <c r="BI86" s="10">
        <f t="shared" si="118"/>
        <v>0</v>
      </c>
      <c r="BJ86" s="20"/>
      <c r="BK86" s="20"/>
    </row>
    <row r="87" spans="1:68" ht="46.8" x14ac:dyDescent="0.3">
      <c r="A87" s="58" t="s">
        <v>94</v>
      </c>
      <c r="B87" s="59" t="s">
        <v>58</v>
      </c>
      <c r="C87" s="58"/>
      <c r="D87" s="58"/>
      <c r="E87" s="60" t="s">
        <v>59</v>
      </c>
      <c r="F87" s="10">
        <f t="shared" si="119"/>
        <v>307</v>
      </c>
      <c r="G87" s="10">
        <f t="shared" si="120"/>
        <v>307</v>
      </c>
      <c r="H87" s="10">
        <f t="shared" si="121"/>
        <v>307</v>
      </c>
      <c r="I87" s="10">
        <f t="shared" si="95"/>
        <v>0</v>
      </c>
      <c r="J87" s="10">
        <f t="shared" si="96"/>
        <v>0</v>
      </c>
      <c r="K87" s="10">
        <f t="shared" si="97"/>
        <v>0</v>
      </c>
      <c r="L87" s="10">
        <f t="shared" si="122"/>
        <v>307</v>
      </c>
      <c r="M87" s="10">
        <f t="shared" si="123"/>
        <v>307</v>
      </c>
      <c r="N87" s="10">
        <f t="shared" si="124"/>
        <v>307</v>
      </c>
      <c r="O87" s="10">
        <f t="shared" si="98"/>
        <v>0</v>
      </c>
      <c r="P87" s="10">
        <f t="shared" si="99"/>
        <v>0</v>
      </c>
      <c r="Q87" s="10">
        <f t="shared" si="100"/>
        <v>0</v>
      </c>
      <c r="R87" s="10">
        <f t="shared" si="125"/>
        <v>307</v>
      </c>
      <c r="S87" s="10">
        <f t="shared" si="126"/>
        <v>307</v>
      </c>
      <c r="T87" s="10">
        <f t="shared" si="127"/>
        <v>307</v>
      </c>
      <c r="U87" s="10">
        <f t="shared" si="101"/>
        <v>0</v>
      </c>
      <c r="V87" s="10">
        <f t="shared" si="102"/>
        <v>0</v>
      </c>
      <c r="W87" s="10">
        <f t="shared" si="103"/>
        <v>0</v>
      </c>
      <c r="X87" s="10">
        <f t="shared" si="128"/>
        <v>307</v>
      </c>
      <c r="Y87" s="10">
        <f t="shared" si="129"/>
        <v>307</v>
      </c>
      <c r="Z87" s="10">
        <f t="shared" si="130"/>
        <v>307</v>
      </c>
      <c r="AA87" s="10">
        <f t="shared" si="104"/>
        <v>0</v>
      </c>
      <c r="AB87" s="10">
        <f t="shared" si="105"/>
        <v>0</v>
      </c>
      <c r="AC87" s="10">
        <f t="shared" si="106"/>
        <v>0</v>
      </c>
      <c r="AD87" s="10">
        <f t="shared" si="131"/>
        <v>307</v>
      </c>
      <c r="AE87" s="10">
        <f t="shared" si="132"/>
        <v>307</v>
      </c>
      <c r="AF87" s="10">
        <f t="shared" si="133"/>
        <v>307</v>
      </c>
      <c r="AG87" s="10">
        <f t="shared" si="107"/>
        <v>0</v>
      </c>
      <c r="AH87" s="10">
        <f t="shared" si="134"/>
        <v>307</v>
      </c>
      <c r="AI87" s="10">
        <f t="shared" si="135"/>
        <v>307</v>
      </c>
      <c r="AJ87" s="10">
        <f t="shared" si="136"/>
        <v>307</v>
      </c>
      <c r="AK87" s="10">
        <f t="shared" si="108"/>
        <v>0</v>
      </c>
      <c r="AL87" s="10">
        <f t="shared" si="109"/>
        <v>0</v>
      </c>
      <c r="AM87" s="10">
        <f t="shared" si="110"/>
        <v>0</v>
      </c>
      <c r="AN87" s="10">
        <f t="shared" si="137"/>
        <v>307</v>
      </c>
      <c r="AO87" s="10">
        <f t="shared" si="138"/>
        <v>307</v>
      </c>
      <c r="AP87" s="10">
        <f t="shared" si="139"/>
        <v>307</v>
      </c>
      <c r="AQ87" s="10">
        <f t="shared" si="111"/>
        <v>0</v>
      </c>
      <c r="AR87" s="10">
        <f t="shared" si="112"/>
        <v>0</v>
      </c>
      <c r="AS87" s="10">
        <f t="shared" si="113"/>
        <v>0</v>
      </c>
      <c r="AT87" s="10">
        <f t="shared" si="140"/>
        <v>307</v>
      </c>
      <c r="AU87" s="10">
        <f t="shared" si="141"/>
        <v>307</v>
      </c>
      <c r="AV87" s="10">
        <f t="shared" si="142"/>
        <v>307</v>
      </c>
      <c r="AW87" s="10">
        <f t="shared" si="114"/>
        <v>0</v>
      </c>
      <c r="AX87" s="10">
        <f t="shared" si="115"/>
        <v>0</v>
      </c>
      <c r="AY87" s="10">
        <f t="shared" si="116"/>
        <v>0</v>
      </c>
      <c r="AZ87" s="10">
        <f t="shared" si="143"/>
        <v>307</v>
      </c>
      <c r="BA87" s="10">
        <f t="shared" si="117"/>
        <v>0</v>
      </c>
      <c r="BB87" s="65">
        <f t="shared" si="146"/>
        <v>307</v>
      </c>
      <c r="BC87" s="10">
        <f t="shared" si="144"/>
        <v>307</v>
      </c>
      <c r="BD87" s="10">
        <f t="shared" si="118"/>
        <v>0</v>
      </c>
      <c r="BE87" s="65">
        <f t="shared" si="147"/>
        <v>307</v>
      </c>
      <c r="BF87" s="10">
        <f t="shared" si="145"/>
        <v>307</v>
      </c>
      <c r="BG87" s="10">
        <f t="shared" si="118"/>
        <v>0</v>
      </c>
      <c r="BH87" s="65">
        <f t="shared" si="148"/>
        <v>307</v>
      </c>
      <c r="BI87" s="10">
        <f t="shared" si="118"/>
        <v>0</v>
      </c>
      <c r="BJ87" s="20"/>
      <c r="BK87" s="20"/>
    </row>
    <row r="88" spans="1:68" x14ac:dyDescent="0.3">
      <c r="A88" s="58" t="s">
        <v>94</v>
      </c>
      <c r="B88" s="59">
        <v>600</v>
      </c>
      <c r="C88" s="58" t="s">
        <v>37</v>
      </c>
      <c r="D88" s="58" t="s">
        <v>38</v>
      </c>
      <c r="E88" s="60" t="s">
        <v>39</v>
      </c>
      <c r="F88" s="10">
        <v>307</v>
      </c>
      <c r="G88" s="10">
        <v>307</v>
      </c>
      <c r="H88" s="10">
        <v>307</v>
      </c>
      <c r="I88" s="10"/>
      <c r="J88" s="10"/>
      <c r="K88" s="10"/>
      <c r="L88" s="10">
        <f t="shared" si="122"/>
        <v>307</v>
      </c>
      <c r="M88" s="10">
        <f t="shared" si="123"/>
        <v>307</v>
      </c>
      <c r="N88" s="10">
        <f t="shared" si="124"/>
        <v>307</v>
      </c>
      <c r="O88" s="10"/>
      <c r="P88" s="10"/>
      <c r="Q88" s="10"/>
      <c r="R88" s="10">
        <f t="shared" si="125"/>
        <v>307</v>
      </c>
      <c r="S88" s="10">
        <f t="shared" si="126"/>
        <v>307</v>
      </c>
      <c r="T88" s="10">
        <f t="shared" si="127"/>
        <v>307</v>
      </c>
      <c r="U88" s="10"/>
      <c r="V88" s="10"/>
      <c r="W88" s="10"/>
      <c r="X88" s="10">
        <f t="shared" si="128"/>
        <v>307</v>
      </c>
      <c r="Y88" s="10">
        <f t="shared" si="129"/>
        <v>307</v>
      </c>
      <c r="Z88" s="10">
        <f t="shared" si="130"/>
        <v>307</v>
      </c>
      <c r="AA88" s="10"/>
      <c r="AB88" s="10"/>
      <c r="AC88" s="10"/>
      <c r="AD88" s="10">
        <f t="shared" si="131"/>
        <v>307</v>
      </c>
      <c r="AE88" s="10">
        <f t="shared" si="132"/>
        <v>307</v>
      </c>
      <c r="AF88" s="10">
        <f t="shared" si="133"/>
        <v>307</v>
      </c>
      <c r="AG88" s="10"/>
      <c r="AH88" s="10">
        <f t="shared" si="134"/>
        <v>307</v>
      </c>
      <c r="AI88" s="10">
        <f t="shared" si="135"/>
        <v>307</v>
      </c>
      <c r="AJ88" s="10">
        <f t="shared" si="136"/>
        <v>307</v>
      </c>
      <c r="AK88" s="10"/>
      <c r="AL88" s="10"/>
      <c r="AM88" s="10"/>
      <c r="AN88" s="10">
        <f t="shared" si="137"/>
        <v>307</v>
      </c>
      <c r="AO88" s="10">
        <f t="shared" si="138"/>
        <v>307</v>
      </c>
      <c r="AP88" s="10">
        <f t="shared" si="139"/>
        <v>307</v>
      </c>
      <c r="AQ88" s="10"/>
      <c r="AR88" s="10"/>
      <c r="AS88" s="10"/>
      <c r="AT88" s="10">
        <f t="shared" si="140"/>
        <v>307</v>
      </c>
      <c r="AU88" s="10">
        <f t="shared" si="141"/>
        <v>307</v>
      </c>
      <c r="AV88" s="10">
        <f t="shared" si="142"/>
        <v>307</v>
      </c>
      <c r="AW88" s="10"/>
      <c r="AX88" s="10"/>
      <c r="AY88" s="10"/>
      <c r="AZ88" s="10">
        <f t="shared" si="143"/>
        <v>307</v>
      </c>
      <c r="BA88" s="10"/>
      <c r="BB88" s="65">
        <f t="shared" si="146"/>
        <v>307</v>
      </c>
      <c r="BC88" s="10">
        <f t="shared" si="144"/>
        <v>307</v>
      </c>
      <c r="BD88" s="10"/>
      <c r="BE88" s="65">
        <f t="shared" si="147"/>
        <v>307</v>
      </c>
      <c r="BF88" s="10">
        <f t="shared" si="145"/>
        <v>307</v>
      </c>
      <c r="BG88" s="10"/>
      <c r="BH88" s="65">
        <f t="shared" si="148"/>
        <v>307</v>
      </c>
      <c r="BI88" s="10"/>
      <c r="BJ88" s="20"/>
      <c r="BK88" s="20"/>
    </row>
    <row r="89" spans="1:68" ht="62.4" x14ac:dyDescent="0.3">
      <c r="A89" s="58" t="s">
        <v>96</v>
      </c>
      <c r="B89" s="59"/>
      <c r="C89" s="58"/>
      <c r="D89" s="58"/>
      <c r="E89" s="60" t="s">
        <v>97</v>
      </c>
      <c r="F89" s="10">
        <f t="shared" si="92"/>
        <v>17256</v>
      </c>
      <c r="G89" s="10">
        <f t="shared" si="93"/>
        <v>12406</v>
      </c>
      <c r="H89" s="10">
        <f t="shared" si="94"/>
        <v>12656</v>
      </c>
      <c r="I89" s="10">
        <f t="shared" si="95"/>
        <v>6605</v>
      </c>
      <c r="J89" s="10">
        <f t="shared" si="96"/>
        <v>0</v>
      </c>
      <c r="K89" s="10">
        <f t="shared" si="97"/>
        <v>0</v>
      </c>
      <c r="L89" s="10">
        <f t="shared" si="122"/>
        <v>23861</v>
      </c>
      <c r="M89" s="10">
        <f t="shared" si="123"/>
        <v>12406</v>
      </c>
      <c r="N89" s="10">
        <f t="shared" si="124"/>
        <v>12656</v>
      </c>
      <c r="O89" s="10">
        <f t="shared" si="98"/>
        <v>990</v>
      </c>
      <c r="P89" s="10">
        <f t="shared" si="99"/>
        <v>990</v>
      </c>
      <c r="Q89" s="10">
        <f t="shared" si="100"/>
        <v>990</v>
      </c>
      <c r="R89" s="10">
        <f t="shared" si="125"/>
        <v>24851</v>
      </c>
      <c r="S89" s="10">
        <f t="shared" si="126"/>
        <v>13396</v>
      </c>
      <c r="T89" s="10">
        <f t="shared" si="127"/>
        <v>13646</v>
      </c>
      <c r="U89" s="10">
        <f t="shared" si="101"/>
        <v>0</v>
      </c>
      <c r="V89" s="10">
        <f t="shared" si="102"/>
        <v>0</v>
      </c>
      <c r="W89" s="10">
        <f t="shared" si="103"/>
        <v>0</v>
      </c>
      <c r="X89" s="10">
        <f t="shared" si="128"/>
        <v>24851</v>
      </c>
      <c r="Y89" s="10">
        <f t="shared" si="129"/>
        <v>13396</v>
      </c>
      <c r="Z89" s="10">
        <f t="shared" si="130"/>
        <v>13646</v>
      </c>
      <c r="AA89" s="10">
        <f t="shared" si="104"/>
        <v>-5000</v>
      </c>
      <c r="AB89" s="10">
        <f t="shared" si="105"/>
        <v>-5000</v>
      </c>
      <c r="AC89" s="10">
        <f t="shared" si="106"/>
        <v>-5000</v>
      </c>
      <c r="AD89" s="10">
        <f t="shared" si="131"/>
        <v>19851</v>
      </c>
      <c r="AE89" s="10">
        <f t="shared" si="132"/>
        <v>8396</v>
      </c>
      <c r="AF89" s="10">
        <f t="shared" si="133"/>
        <v>8646</v>
      </c>
      <c r="AG89" s="10">
        <f t="shared" si="107"/>
        <v>0</v>
      </c>
      <c r="AH89" s="10">
        <f t="shared" si="134"/>
        <v>19851</v>
      </c>
      <c r="AI89" s="10">
        <f t="shared" si="135"/>
        <v>8396</v>
      </c>
      <c r="AJ89" s="10">
        <f t="shared" si="136"/>
        <v>8646</v>
      </c>
      <c r="AK89" s="10">
        <f t="shared" si="108"/>
        <v>81.144999999999996</v>
      </c>
      <c r="AL89" s="10">
        <f t="shared" si="109"/>
        <v>0</v>
      </c>
      <c r="AM89" s="10">
        <f t="shared" si="110"/>
        <v>0</v>
      </c>
      <c r="AN89" s="10">
        <f t="shared" si="137"/>
        <v>19932.145</v>
      </c>
      <c r="AO89" s="10">
        <f t="shared" si="138"/>
        <v>8396</v>
      </c>
      <c r="AP89" s="10">
        <f t="shared" si="139"/>
        <v>8646</v>
      </c>
      <c r="AQ89" s="10">
        <f t="shared" si="111"/>
        <v>0</v>
      </c>
      <c r="AR89" s="10">
        <f t="shared" si="112"/>
        <v>0</v>
      </c>
      <c r="AS89" s="10">
        <f t="shared" si="113"/>
        <v>0</v>
      </c>
      <c r="AT89" s="10">
        <f t="shared" si="140"/>
        <v>19932.145</v>
      </c>
      <c r="AU89" s="10">
        <f t="shared" si="141"/>
        <v>8396</v>
      </c>
      <c r="AV89" s="10">
        <f t="shared" si="142"/>
        <v>8646</v>
      </c>
      <c r="AW89" s="10">
        <f t="shared" si="114"/>
        <v>98.751000000000005</v>
      </c>
      <c r="AX89" s="10">
        <f t="shared" si="115"/>
        <v>0</v>
      </c>
      <c r="AY89" s="10">
        <f t="shared" si="116"/>
        <v>0</v>
      </c>
      <c r="AZ89" s="10">
        <f t="shared" si="143"/>
        <v>20030.896000000001</v>
      </c>
      <c r="BA89" s="10">
        <f t="shared" si="117"/>
        <v>0</v>
      </c>
      <c r="BB89" s="65">
        <f t="shared" si="146"/>
        <v>20030.896000000001</v>
      </c>
      <c r="BC89" s="10">
        <f t="shared" si="144"/>
        <v>8396</v>
      </c>
      <c r="BD89" s="10">
        <f t="shared" si="118"/>
        <v>0</v>
      </c>
      <c r="BE89" s="65">
        <f t="shared" si="147"/>
        <v>8396</v>
      </c>
      <c r="BF89" s="10">
        <f t="shared" si="145"/>
        <v>8646</v>
      </c>
      <c r="BG89" s="10">
        <f t="shared" si="118"/>
        <v>0</v>
      </c>
      <c r="BH89" s="65">
        <f t="shared" si="148"/>
        <v>8646</v>
      </c>
      <c r="BI89" s="10">
        <f t="shared" si="118"/>
        <v>0</v>
      </c>
      <c r="BJ89" s="20"/>
      <c r="BK89" s="20"/>
    </row>
    <row r="90" spans="1:68" ht="46.8" x14ac:dyDescent="0.3">
      <c r="A90" s="58" t="s">
        <v>96</v>
      </c>
      <c r="B90" s="59" t="s">
        <v>58</v>
      </c>
      <c r="C90" s="58"/>
      <c r="D90" s="58"/>
      <c r="E90" s="60" t="s">
        <v>59</v>
      </c>
      <c r="F90" s="10">
        <f t="shared" ref="F90:K90" si="149">F91+F92+F93</f>
        <v>17256</v>
      </c>
      <c r="G90" s="10">
        <f t="shared" si="149"/>
        <v>12406</v>
      </c>
      <c r="H90" s="10">
        <f t="shared" si="149"/>
        <v>12656</v>
      </c>
      <c r="I90" s="10">
        <f t="shared" si="149"/>
        <v>6605</v>
      </c>
      <c r="J90" s="10">
        <f t="shared" si="149"/>
        <v>0</v>
      </c>
      <c r="K90" s="10">
        <f t="shared" si="149"/>
        <v>0</v>
      </c>
      <c r="L90" s="10">
        <f t="shared" si="122"/>
        <v>23861</v>
      </c>
      <c r="M90" s="10">
        <f t="shared" si="123"/>
        <v>12406</v>
      </c>
      <c r="N90" s="10">
        <f t="shared" si="124"/>
        <v>12656</v>
      </c>
      <c r="O90" s="10">
        <f>O91+O92+O93</f>
        <v>990</v>
      </c>
      <c r="P90" s="10">
        <f>P91+P92+P93</f>
        <v>990</v>
      </c>
      <c r="Q90" s="10">
        <f>Q91+Q92+Q93</f>
        <v>990</v>
      </c>
      <c r="R90" s="10">
        <f t="shared" si="125"/>
        <v>24851</v>
      </c>
      <c r="S90" s="10">
        <f t="shared" si="126"/>
        <v>13396</v>
      </c>
      <c r="T90" s="10">
        <f t="shared" si="127"/>
        <v>13646</v>
      </c>
      <c r="U90" s="10">
        <f>U91+U92+U93</f>
        <v>0</v>
      </c>
      <c r="V90" s="10">
        <f>V91+V92+V93</f>
        <v>0</v>
      </c>
      <c r="W90" s="10">
        <f>W91+W92+W93</f>
        <v>0</v>
      </c>
      <c r="X90" s="10">
        <f t="shared" si="128"/>
        <v>24851</v>
      </c>
      <c r="Y90" s="10">
        <f t="shared" si="129"/>
        <v>13396</v>
      </c>
      <c r="Z90" s="10">
        <f t="shared" si="130"/>
        <v>13646</v>
      </c>
      <c r="AA90" s="10">
        <f>AA91+AA92+AA93</f>
        <v>-5000</v>
      </c>
      <c r="AB90" s="10">
        <f>AB91+AB92+AB93</f>
        <v>-5000</v>
      </c>
      <c r="AC90" s="10">
        <f>AC91+AC92+AC93</f>
        <v>-5000</v>
      </c>
      <c r="AD90" s="10">
        <f t="shared" si="131"/>
        <v>19851</v>
      </c>
      <c r="AE90" s="10">
        <f t="shared" si="132"/>
        <v>8396</v>
      </c>
      <c r="AF90" s="10">
        <f t="shared" si="133"/>
        <v>8646</v>
      </c>
      <c r="AG90" s="10">
        <f>AG91+AG92+AG93</f>
        <v>0</v>
      </c>
      <c r="AH90" s="10">
        <f t="shared" si="134"/>
        <v>19851</v>
      </c>
      <c r="AI90" s="10">
        <f t="shared" si="135"/>
        <v>8396</v>
      </c>
      <c r="AJ90" s="10">
        <f t="shared" si="136"/>
        <v>8646</v>
      </c>
      <c r="AK90" s="10">
        <f>AK91+AK92+AK93</f>
        <v>81.144999999999996</v>
      </c>
      <c r="AL90" s="10">
        <f>AL91+AL92+AL93</f>
        <v>0</v>
      </c>
      <c r="AM90" s="10">
        <f>AM91+AM92+AM93</f>
        <v>0</v>
      </c>
      <c r="AN90" s="10">
        <f t="shared" si="137"/>
        <v>19932.145</v>
      </c>
      <c r="AO90" s="10">
        <f t="shared" si="138"/>
        <v>8396</v>
      </c>
      <c r="AP90" s="10">
        <f t="shared" si="139"/>
        <v>8646</v>
      </c>
      <c r="AQ90" s="10">
        <f>AQ91+AQ92+AQ93</f>
        <v>0</v>
      </c>
      <c r="AR90" s="10">
        <f>AR91+AR92+AR93</f>
        <v>0</v>
      </c>
      <c r="AS90" s="10">
        <f>AS91+AS92+AS93</f>
        <v>0</v>
      </c>
      <c r="AT90" s="10">
        <f t="shared" si="140"/>
        <v>19932.145</v>
      </c>
      <c r="AU90" s="10">
        <f t="shared" si="141"/>
        <v>8396</v>
      </c>
      <c r="AV90" s="10">
        <f t="shared" si="142"/>
        <v>8646</v>
      </c>
      <c r="AW90" s="10">
        <f>AW91+AW92+AW93</f>
        <v>98.751000000000005</v>
      </c>
      <c r="AX90" s="10">
        <f>AX91+AX92+AX93</f>
        <v>0</v>
      </c>
      <c r="AY90" s="10">
        <f>AY91+AY92+AY93</f>
        <v>0</v>
      </c>
      <c r="AZ90" s="10">
        <f t="shared" si="143"/>
        <v>20030.896000000001</v>
      </c>
      <c r="BA90" s="10">
        <f>BA91+BA92+BA93</f>
        <v>0</v>
      </c>
      <c r="BB90" s="65">
        <f t="shared" si="146"/>
        <v>20030.896000000001</v>
      </c>
      <c r="BC90" s="10">
        <f t="shared" si="144"/>
        <v>8396</v>
      </c>
      <c r="BD90" s="10">
        <f>BD91+BD92+BD93</f>
        <v>0</v>
      </c>
      <c r="BE90" s="65">
        <f t="shared" si="147"/>
        <v>8396</v>
      </c>
      <c r="BF90" s="10">
        <f t="shared" si="145"/>
        <v>8646</v>
      </c>
      <c r="BG90" s="10">
        <f>BG91+BG92+BG93</f>
        <v>0</v>
      </c>
      <c r="BH90" s="65">
        <f t="shared" si="148"/>
        <v>8646</v>
      </c>
      <c r="BI90" s="10">
        <f>BI91+BI92+BI93</f>
        <v>0</v>
      </c>
      <c r="BJ90" s="20"/>
      <c r="BK90" s="20"/>
    </row>
    <row r="91" spans="1:68" x14ac:dyDescent="0.3">
      <c r="A91" s="58" t="s">
        <v>96</v>
      </c>
      <c r="B91" s="59">
        <v>600</v>
      </c>
      <c r="C91" s="58" t="s">
        <v>37</v>
      </c>
      <c r="D91" s="58" t="s">
        <v>38</v>
      </c>
      <c r="E91" s="60" t="s">
        <v>39</v>
      </c>
      <c r="F91" s="10">
        <v>15686</v>
      </c>
      <c r="G91" s="10">
        <v>10836</v>
      </c>
      <c r="H91" s="10">
        <v>11086</v>
      </c>
      <c r="I91" s="10">
        <v>6605</v>
      </c>
      <c r="J91" s="10"/>
      <c r="K91" s="10"/>
      <c r="L91" s="10">
        <f t="shared" si="122"/>
        <v>22291</v>
      </c>
      <c r="M91" s="10">
        <f t="shared" si="123"/>
        <v>10836</v>
      </c>
      <c r="N91" s="10">
        <f t="shared" si="124"/>
        <v>11086</v>
      </c>
      <c r="O91" s="10">
        <v>800</v>
      </c>
      <c r="P91" s="10">
        <v>800</v>
      </c>
      <c r="Q91" s="10">
        <v>800</v>
      </c>
      <c r="R91" s="10">
        <f t="shared" si="125"/>
        <v>23091</v>
      </c>
      <c r="S91" s="10">
        <f t="shared" si="126"/>
        <v>11636</v>
      </c>
      <c r="T91" s="10">
        <f t="shared" si="127"/>
        <v>11886</v>
      </c>
      <c r="U91" s="10"/>
      <c r="V91" s="10"/>
      <c r="W91" s="10"/>
      <c r="X91" s="10">
        <f t="shared" si="128"/>
        <v>23091</v>
      </c>
      <c r="Y91" s="10">
        <f t="shared" si="129"/>
        <v>11636</v>
      </c>
      <c r="Z91" s="10">
        <f t="shared" si="130"/>
        <v>11886</v>
      </c>
      <c r="AA91" s="10">
        <v>-5000</v>
      </c>
      <c r="AB91" s="10">
        <v>-5000</v>
      </c>
      <c r="AC91" s="10">
        <v>-5000</v>
      </c>
      <c r="AD91" s="10">
        <f t="shared" si="131"/>
        <v>18091</v>
      </c>
      <c r="AE91" s="10">
        <f t="shared" si="132"/>
        <v>6636</v>
      </c>
      <c r="AF91" s="10">
        <f t="shared" si="133"/>
        <v>6886</v>
      </c>
      <c r="AG91" s="10"/>
      <c r="AH91" s="10">
        <f t="shared" si="134"/>
        <v>18091</v>
      </c>
      <c r="AI91" s="10">
        <f t="shared" si="135"/>
        <v>6636</v>
      </c>
      <c r="AJ91" s="10">
        <f t="shared" si="136"/>
        <v>6886</v>
      </c>
      <c r="AK91" s="10">
        <v>81.144999999999996</v>
      </c>
      <c r="AL91" s="10"/>
      <c r="AM91" s="10"/>
      <c r="AN91" s="10">
        <f t="shared" si="137"/>
        <v>18172.145</v>
      </c>
      <c r="AO91" s="10">
        <f t="shared" si="138"/>
        <v>6636</v>
      </c>
      <c r="AP91" s="10">
        <f t="shared" si="139"/>
        <v>6886</v>
      </c>
      <c r="AQ91" s="10"/>
      <c r="AR91" s="10"/>
      <c r="AS91" s="10"/>
      <c r="AT91" s="10">
        <f t="shared" si="140"/>
        <v>18172.145</v>
      </c>
      <c r="AU91" s="10">
        <f t="shared" si="141"/>
        <v>6636</v>
      </c>
      <c r="AV91" s="10">
        <f t="shared" si="142"/>
        <v>6886</v>
      </c>
      <c r="AW91" s="10">
        <v>98.751000000000005</v>
      </c>
      <c r="AX91" s="10"/>
      <c r="AY91" s="10"/>
      <c r="AZ91" s="10">
        <f t="shared" si="143"/>
        <v>18270.896000000001</v>
      </c>
      <c r="BA91" s="10"/>
      <c r="BB91" s="65">
        <f t="shared" si="146"/>
        <v>18270.896000000001</v>
      </c>
      <c r="BC91" s="10">
        <f t="shared" si="144"/>
        <v>6636</v>
      </c>
      <c r="BD91" s="10"/>
      <c r="BE91" s="65">
        <f t="shared" si="147"/>
        <v>6636</v>
      </c>
      <c r="BF91" s="10">
        <f t="shared" si="145"/>
        <v>6886</v>
      </c>
      <c r="BG91" s="10"/>
      <c r="BH91" s="65">
        <f t="shared" si="148"/>
        <v>6886</v>
      </c>
      <c r="BI91" s="10"/>
      <c r="BJ91" s="20"/>
      <c r="BK91" s="20" t="s">
        <v>98</v>
      </c>
    </row>
    <row r="92" spans="1:68" x14ac:dyDescent="0.3">
      <c r="A92" s="58" t="s">
        <v>96</v>
      </c>
      <c r="B92" s="59">
        <v>600</v>
      </c>
      <c r="C92" s="58" t="s">
        <v>72</v>
      </c>
      <c r="D92" s="58" t="s">
        <v>72</v>
      </c>
      <c r="E92" s="60" t="s">
        <v>73</v>
      </c>
      <c r="F92" s="10">
        <v>1010</v>
      </c>
      <c r="G92" s="10">
        <v>1010</v>
      </c>
      <c r="H92" s="10">
        <v>1010</v>
      </c>
      <c r="I92" s="10"/>
      <c r="J92" s="10"/>
      <c r="K92" s="10"/>
      <c r="L92" s="10">
        <f t="shared" si="122"/>
        <v>1010</v>
      </c>
      <c r="M92" s="10">
        <f t="shared" si="123"/>
        <v>1010</v>
      </c>
      <c r="N92" s="10">
        <f t="shared" si="124"/>
        <v>1010</v>
      </c>
      <c r="O92" s="10"/>
      <c r="P92" s="10"/>
      <c r="Q92" s="10"/>
      <c r="R92" s="10">
        <f t="shared" si="125"/>
        <v>1010</v>
      </c>
      <c r="S92" s="10">
        <f t="shared" si="126"/>
        <v>1010</v>
      </c>
      <c r="T92" s="10">
        <f t="shared" si="127"/>
        <v>1010</v>
      </c>
      <c r="U92" s="10"/>
      <c r="V92" s="10"/>
      <c r="W92" s="10"/>
      <c r="X92" s="10">
        <f t="shared" si="128"/>
        <v>1010</v>
      </c>
      <c r="Y92" s="10">
        <f t="shared" si="129"/>
        <v>1010</v>
      </c>
      <c r="Z92" s="10">
        <f t="shared" si="130"/>
        <v>1010</v>
      </c>
      <c r="AA92" s="10"/>
      <c r="AB92" s="10"/>
      <c r="AC92" s="10"/>
      <c r="AD92" s="10">
        <f t="shared" si="131"/>
        <v>1010</v>
      </c>
      <c r="AE92" s="10">
        <f t="shared" si="132"/>
        <v>1010</v>
      </c>
      <c r="AF92" s="10">
        <f t="shared" si="133"/>
        <v>1010</v>
      </c>
      <c r="AG92" s="10"/>
      <c r="AH92" s="10">
        <f t="shared" si="134"/>
        <v>1010</v>
      </c>
      <c r="AI92" s="10">
        <f t="shared" si="135"/>
        <v>1010</v>
      </c>
      <c r="AJ92" s="10">
        <f t="shared" si="136"/>
        <v>1010</v>
      </c>
      <c r="AK92" s="10"/>
      <c r="AL92" s="10"/>
      <c r="AM92" s="10"/>
      <c r="AN92" s="10">
        <f t="shared" si="137"/>
        <v>1010</v>
      </c>
      <c r="AO92" s="10">
        <f t="shared" si="138"/>
        <v>1010</v>
      </c>
      <c r="AP92" s="10">
        <f t="shared" si="139"/>
        <v>1010</v>
      </c>
      <c r="AQ92" s="10"/>
      <c r="AR92" s="10"/>
      <c r="AS92" s="10"/>
      <c r="AT92" s="10">
        <f t="shared" si="140"/>
        <v>1010</v>
      </c>
      <c r="AU92" s="10">
        <f t="shared" si="141"/>
        <v>1010</v>
      </c>
      <c r="AV92" s="10">
        <f t="shared" si="142"/>
        <v>1010</v>
      </c>
      <c r="AW92" s="10"/>
      <c r="AX92" s="10"/>
      <c r="AY92" s="10"/>
      <c r="AZ92" s="10">
        <f t="shared" si="143"/>
        <v>1010</v>
      </c>
      <c r="BA92" s="10"/>
      <c r="BB92" s="65">
        <f t="shared" si="146"/>
        <v>1010</v>
      </c>
      <c r="BC92" s="10">
        <f t="shared" si="144"/>
        <v>1010</v>
      </c>
      <c r="BD92" s="10"/>
      <c r="BE92" s="65">
        <f t="shared" si="147"/>
        <v>1010</v>
      </c>
      <c r="BF92" s="10">
        <f t="shared" si="145"/>
        <v>1010</v>
      </c>
      <c r="BG92" s="10"/>
      <c r="BH92" s="65">
        <f t="shared" si="148"/>
        <v>1010</v>
      </c>
      <c r="BI92" s="10"/>
      <c r="BJ92" s="20"/>
      <c r="BK92" s="20"/>
    </row>
    <row r="93" spans="1:68" x14ac:dyDescent="0.3">
      <c r="A93" s="58" t="s">
        <v>96</v>
      </c>
      <c r="B93" s="59">
        <v>600</v>
      </c>
      <c r="C93" s="58" t="s">
        <v>70</v>
      </c>
      <c r="D93" s="58" t="s">
        <v>37</v>
      </c>
      <c r="E93" s="60" t="s">
        <v>71</v>
      </c>
      <c r="F93" s="10">
        <v>560</v>
      </c>
      <c r="G93" s="10">
        <v>560</v>
      </c>
      <c r="H93" s="10">
        <v>560</v>
      </c>
      <c r="I93" s="10"/>
      <c r="J93" s="10"/>
      <c r="K93" s="10"/>
      <c r="L93" s="10">
        <f t="shared" si="122"/>
        <v>560</v>
      </c>
      <c r="M93" s="10">
        <f t="shared" si="123"/>
        <v>560</v>
      </c>
      <c r="N93" s="10">
        <f t="shared" si="124"/>
        <v>560</v>
      </c>
      <c r="O93" s="10">
        <v>190</v>
      </c>
      <c r="P93" s="10">
        <v>190</v>
      </c>
      <c r="Q93" s="10">
        <v>190</v>
      </c>
      <c r="R93" s="10">
        <f t="shared" si="125"/>
        <v>750</v>
      </c>
      <c r="S93" s="10">
        <f t="shared" si="126"/>
        <v>750</v>
      </c>
      <c r="T93" s="10">
        <f t="shared" si="127"/>
        <v>750</v>
      </c>
      <c r="U93" s="10"/>
      <c r="V93" s="10"/>
      <c r="W93" s="10"/>
      <c r="X93" s="10">
        <f t="shared" si="128"/>
        <v>750</v>
      </c>
      <c r="Y93" s="10">
        <f t="shared" si="129"/>
        <v>750</v>
      </c>
      <c r="Z93" s="10">
        <f t="shared" si="130"/>
        <v>750</v>
      </c>
      <c r="AA93" s="10"/>
      <c r="AB93" s="10"/>
      <c r="AC93" s="10"/>
      <c r="AD93" s="10">
        <f t="shared" si="131"/>
        <v>750</v>
      </c>
      <c r="AE93" s="10">
        <f t="shared" si="132"/>
        <v>750</v>
      </c>
      <c r="AF93" s="10">
        <f t="shared" si="133"/>
        <v>750</v>
      </c>
      <c r="AG93" s="10"/>
      <c r="AH93" s="10">
        <f t="shared" si="134"/>
        <v>750</v>
      </c>
      <c r="AI93" s="10">
        <f t="shared" si="135"/>
        <v>750</v>
      </c>
      <c r="AJ93" s="10">
        <f t="shared" si="136"/>
        <v>750</v>
      </c>
      <c r="AK93" s="10"/>
      <c r="AL93" s="10"/>
      <c r="AM93" s="10"/>
      <c r="AN93" s="10">
        <f t="shared" si="137"/>
        <v>750</v>
      </c>
      <c r="AO93" s="10">
        <f t="shared" si="138"/>
        <v>750</v>
      </c>
      <c r="AP93" s="10">
        <f t="shared" si="139"/>
        <v>750</v>
      </c>
      <c r="AQ93" s="10"/>
      <c r="AR93" s="10"/>
      <c r="AS93" s="10"/>
      <c r="AT93" s="10">
        <f t="shared" si="140"/>
        <v>750</v>
      </c>
      <c r="AU93" s="10">
        <f t="shared" si="141"/>
        <v>750</v>
      </c>
      <c r="AV93" s="10">
        <f t="shared" si="142"/>
        <v>750</v>
      </c>
      <c r="AW93" s="10"/>
      <c r="AX93" s="10"/>
      <c r="AY93" s="10"/>
      <c r="AZ93" s="10">
        <f t="shared" si="143"/>
        <v>750</v>
      </c>
      <c r="BA93" s="10"/>
      <c r="BB93" s="65">
        <f t="shared" si="146"/>
        <v>750</v>
      </c>
      <c r="BC93" s="10">
        <f t="shared" si="144"/>
        <v>750</v>
      </c>
      <c r="BD93" s="10"/>
      <c r="BE93" s="65">
        <f t="shared" si="147"/>
        <v>750</v>
      </c>
      <c r="BF93" s="10">
        <f t="shared" si="145"/>
        <v>750</v>
      </c>
      <c r="BG93" s="10"/>
      <c r="BH93" s="65">
        <f t="shared" si="148"/>
        <v>750</v>
      </c>
      <c r="BI93" s="10"/>
      <c r="BJ93" s="20"/>
      <c r="BK93" s="20"/>
    </row>
    <row r="94" spans="1:68" s="66" customFormat="1" ht="31.2" x14ac:dyDescent="0.3">
      <c r="A94" s="52" t="s">
        <v>99</v>
      </c>
      <c r="B94" s="53"/>
      <c r="C94" s="52"/>
      <c r="D94" s="52"/>
      <c r="E94" s="54" t="s">
        <v>100</v>
      </c>
      <c r="F94" s="14">
        <f t="shared" ref="F94:K94" si="150">F95+F149</f>
        <v>363767.9</v>
      </c>
      <c r="G94" s="14">
        <f t="shared" si="150"/>
        <v>517374.80000000005</v>
      </c>
      <c r="H94" s="14">
        <f t="shared" si="150"/>
        <v>354467.9</v>
      </c>
      <c r="I94" s="14">
        <f t="shared" si="150"/>
        <v>0</v>
      </c>
      <c r="J94" s="14">
        <f t="shared" si="150"/>
        <v>0</v>
      </c>
      <c r="K94" s="14">
        <f t="shared" si="150"/>
        <v>0</v>
      </c>
      <c r="L94" s="14">
        <f t="shared" si="122"/>
        <v>363767.9</v>
      </c>
      <c r="M94" s="14">
        <f t="shared" si="123"/>
        <v>517374.80000000005</v>
      </c>
      <c r="N94" s="14">
        <f t="shared" si="124"/>
        <v>354467.9</v>
      </c>
      <c r="O94" s="14">
        <f>O95+O149</f>
        <v>53695.20577</v>
      </c>
      <c r="P94" s="14">
        <f>P95+P149</f>
        <v>45221.8</v>
      </c>
      <c r="Q94" s="14">
        <f>Q95+Q149</f>
        <v>45221.8</v>
      </c>
      <c r="R94" s="14">
        <f t="shared" si="125"/>
        <v>417463.10577000002</v>
      </c>
      <c r="S94" s="14">
        <f t="shared" si="126"/>
        <v>562596.60000000009</v>
      </c>
      <c r="T94" s="14">
        <f t="shared" si="127"/>
        <v>399689.7</v>
      </c>
      <c r="U94" s="14">
        <f>U95+U149</f>
        <v>0</v>
      </c>
      <c r="V94" s="14">
        <f>V95+V149</f>
        <v>0</v>
      </c>
      <c r="W94" s="14">
        <f>W95+W149</f>
        <v>0</v>
      </c>
      <c r="X94" s="14">
        <f t="shared" si="128"/>
        <v>417463.10577000002</v>
      </c>
      <c r="Y94" s="14">
        <f t="shared" si="129"/>
        <v>562596.60000000009</v>
      </c>
      <c r="Z94" s="14">
        <f t="shared" si="130"/>
        <v>399689.7</v>
      </c>
      <c r="AA94" s="14">
        <f>AA95+AA149</f>
        <v>-986.83699999999999</v>
      </c>
      <c r="AB94" s="14">
        <f>AB95+AB149</f>
        <v>0</v>
      </c>
      <c r="AC94" s="14">
        <f>AC95+AC149</f>
        <v>0</v>
      </c>
      <c r="AD94" s="14">
        <f t="shared" si="131"/>
        <v>416476.26877000002</v>
      </c>
      <c r="AE94" s="14">
        <f t="shared" si="132"/>
        <v>562596.60000000009</v>
      </c>
      <c r="AF94" s="14">
        <f t="shared" si="133"/>
        <v>399689.7</v>
      </c>
      <c r="AG94" s="14">
        <f>AG95+AG149</f>
        <v>0</v>
      </c>
      <c r="AH94" s="14">
        <f t="shared" si="134"/>
        <v>416476.26877000002</v>
      </c>
      <c r="AI94" s="14">
        <f t="shared" si="135"/>
        <v>562596.60000000009</v>
      </c>
      <c r="AJ94" s="14">
        <f t="shared" si="136"/>
        <v>399689.7</v>
      </c>
      <c r="AK94" s="14">
        <f>AK95+AK149</f>
        <v>-11670.010999999999</v>
      </c>
      <c r="AL94" s="14">
        <f>AL95+AL149</f>
        <v>10011.665000000001</v>
      </c>
      <c r="AM94" s="14">
        <f>AM95+AM149</f>
        <v>0</v>
      </c>
      <c r="AN94" s="14">
        <f t="shared" si="137"/>
        <v>404806.25777000003</v>
      </c>
      <c r="AO94" s="14">
        <f t="shared" si="138"/>
        <v>572608.26500000013</v>
      </c>
      <c r="AP94" s="14">
        <f t="shared" si="139"/>
        <v>399689.7</v>
      </c>
      <c r="AQ94" s="14">
        <f>AQ95+AQ149</f>
        <v>0</v>
      </c>
      <c r="AR94" s="14">
        <f>AR95+AR149</f>
        <v>0</v>
      </c>
      <c r="AS94" s="14">
        <f>AS95+AS149</f>
        <v>0</v>
      </c>
      <c r="AT94" s="14">
        <f t="shared" si="140"/>
        <v>404806.25777000003</v>
      </c>
      <c r="AU94" s="14">
        <f t="shared" si="141"/>
        <v>572608.26500000013</v>
      </c>
      <c r="AV94" s="14">
        <f t="shared" si="142"/>
        <v>399689.7</v>
      </c>
      <c r="AW94" s="14">
        <f>AW95+AW149</f>
        <v>0</v>
      </c>
      <c r="AX94" s="14">
        <f>AX95+AX149</f>
        <v>0</v>
      </c>
      <c r="AY94" s="14">
        <f>AY95+AY149</f>
        <v>0</v>
      </c>
      <c r="AZ94" s="14">
        <f t="shared" si="143"/>
        <v>404806.25777000003</v>
      </c>
      <c r="BA94" s="14">
        <f>BA95+BA149</f>
        <v>0</v>
      </c>
      <c r="BB94" s="63">
        <f t="shared" si="146"/>
        <v>404806.25777000003</v>
      </c>
      <c r="BC94" s="14">
        <f t="shared" si="144"/>
        <v>572608.26500000013</v>
      </c>
      <c r="BD94" s="14">
        <f>BD95+BD149</f>
        <v>0</v>
      </c>
      <c r="BE94" s="63">
        <f t="shared" si="147"/>
        <v>572608.26500000013</v>
      </c>
      <c r="BF94" s="14">
        <f t="shared" si="145"/>
        <v>399689.7</v>
      </c>
      <c r="BG94" s="14">
        <f>BG95+BG149</f>
        <v>0</v>
      </c>
      <c r="BH94" s="63">
        <f t="shared" si="148"/>
        <v>399689.7</v>
      </c>
      <c r="BI94" s="14">
        <f>BI95+BI149</f>
        <v>0</v>
      </c>
      <c r="BJ94" s="15"/>
      <c r="BK94" s="15"/>
      <c r="BL94" s="11"/>
      <c r="BM94" s="11"/>
      <c r="BN94" s="11"/>
      <c r="BO94" s="11"/>
      <c r="BP94" s="11"/>
    </row>
    <row r="95" spans="1:68" s="67" customFormat="1" x14ac:dyDescent="0.3">
      <c r="A95" s="55" t="s">
        <v>101</v>
      </c>
      <c r="B95" s="56"/>
      <c r="C95" s="55"/>
      <c r="D95" s="55"/>
      <c r="E95" s="57" t="s">
        <v>30</v>
      </c>
      <c r="F95" s="17">
        <f t="shared" ref="F95:K95" si="151">F96+F145</f>
        <v>56273.3</v>
      </c>
      <c r="G95" s="17">
        <f t="shared" si="151"/>
        <v>25127.499999999993</v>
      </c>
      <c r="H95" s="17">
        <f t="shared" si="151"/>
        <v>57799.700000000004</v>
      </c>
      <c r="I95" s="17">
        <f t="shared" si="151"/>
        <v>0</v>
      </c>
      <c r="J95" s="17">
        <f t="shared" si="151"/>
        <v>0</v>
      </c>
      <c r="K95" s="17">
        <f t="shared" si="151"/>
        <v>0</v>
      </c>
      <c r="L95" s="17">
        <f t="shared" si="122"/>
        <v>56273.3</v>
      </c>
      <c r="M95" s="17">
        <f t="shared" si="123"/>
        <v>25127.499999999993</v>
      </c>
      <c r="N95" s="17">
        <f t="shared" si="124"/>
        <v>57799.700000000004</v>
      </c>
      <c r="O95" s="17">
        <f>O96+O145</f>
        <v>11682.045770000001</v>
      </c>
      <c r="P95" s="17">
        <f>P96+P145</f>
        <v>0</v>
      </c>
      <c r="Q95" s="17">
        <f>Q96+Q145</f>
        <v>0</v>
      </c>
      <c r="R95" s="17">
        <f t="shared" si="125"/>
        <v>67955.34577</v>
      </c>
      <c r="S95" s="17">
        <f t="shared" si="126"/>
        <v>25127.499999999993</v>
      </c>
      <c r="T95" s="17">
        <f t="shared" si="127"/>
        <v>57799.700000000004</v>
      </c>
      <c r="U95" s="17">
        <f>U96+U145</f>
        <v>0</v>
      </c>
      <c r="V95" s="17">
        <f>V96+V145</f>
        <v>0</v>
      </c>
      <c r="W95" s="17">
        <f>W96+W145</f>
        <v>0</v>
      </c>
      <c r="X95" s="17">
        <f t="shared" si="128"/>
        <v>67955.34577</v>
      </c>
      <c r="Y95" s="17">
        <f t="shared" si="129"/>
        <v>25127.499999999993</v>
      </c>
      <c r="Z95" s="17">
        <f t="shared" si="130"/>
        <v>57799.700000000004</v>
      </c>
      <c r="AA95" s="17">
        <f>AA96+AA145</f>
        <v>0</v>
      </c>
      <c r="AB95" s="17">
        <f>AB96+AB145</f>
        <v>0</v>
      </c>
      <c r="AC95" s="17">
        <f>AC96+AC145</f>
        <v>0</v>
      </c>
      <c r="AD95" s="17">
        <f t="shared" si="131"/>
        <v>67955.34577</v>
      </c>
      <c r="AE95" s="17">
        <f t="shared" si="132"/>
        <v>25127.499999999993</v>
      </c>
      <c r="AF95" s="17">
        <f t="shared" si="133"/>
        <v>57799.700000000004</v>
      </c>
      <c r="AG95" s="17">
        <f>AG96+AG145</f>
        <v>0</v>
      </c>
      <c r="AH95" s="17">
        <f t="shared" si="134"/>
        <v>67955.34577</v>
      </c>
      <c r="AI95" s="17">
        <f t="shared" si="135"/>
        <v>25127.499999999993</v>
      </c>
      <c r="AJ95" s="17">
        <f t="shared" si="136"/>
        <v>57799.700000000004</v>
      </c>
      <c r="AK95" s="17">
        <f>AK96+AK145</f>
        <v>-9209.2999999999993</v>
      </c>
      <c r="AL95" s="17">
        <f>AL96+AL145</f>
        <v>10011.665000000001</v>
      </c>
      <c r="AM95" s="17">
        <f>AM96+AM145</f>
        <v>0</v>
      </c>
      <c r="AN95" s="17">
        <f t="shared" si="137"/>
        <v>58746.045769999997</v>
      </c>
      <c r="AO95" s="17">
        <f t="shared" si="138"/>
        <v>35139.164999999994</v>
      </c>
      <c r="AP95" s="17">
        <f t="shared" si="139"/>
        <v>57799.700000000004</v>
      </c>
      <c r="AQ95" s="17">
        <f>AQ96+AQ145</f>
        <v>0</v>
      </c>
      <c r="AR95" s="17">
        <f>AR96+AR145</f>
        <v>0</v>
      </c>
      <c r="AS95" s="17">
        <f>AS96+AS145</f>
        <v>0</v>
      </c>
      <c r="AT95" s="17">
        <f t="shared" si="140"/>
        <v>58746.045769999997</v>
      </c>
      <c r="AU95" s="17">
        <f t="shared" si="141"/>
        <v>35139.164999999994</v>
      </c>
      <c r="AV95" s="17">
        <f t="shared" si="142"/>
        <v>57799.700000000004</v>
      </c>
      <c r="AW95" s="17">
        <f>AW96+AW145</f>
        <v>0</v>
      </c>
      <c r="AX95" s="17">
        <f>AX96+AX145</f>
        <v>0</v>
      </c>
      <c r="AY95" s="17">
        <f>AY96+AY145</f>
        <v>0</v>
      </c>
      <c r="AZ95" s="17">
        <f t="shared" si="143"/>
        <v>58746.045769999997</v>
      </c>
      <c r="BA95" s="17">
        <f>BA96+BA145</f>
        <v>0</v>
      </c>
      <c r="BB95" s="64">
        <f t="shared" si="146"/>
        <v>58746.045769999997</v>
      </c>
      <c r="BC95" s="17">
        <f t="shared" si="144"/>
        <v>35139.164999999994</v>
      </c>
      <c r="BD95" s="17">
        <f>BD96+BD145</f>
        <v>0</v>
      </c>
      <c r="BE95" s="64">
        <f t="shared" si="147"/>
        <v>35139.164999999994</v>
      </c>
      <c r="BF95" s="17">
        <f t="shared" si="145"/>
        <v>57799.700000000004</v>
      </c>
      <c r="BG95" s="17">
        <f>BG96+BG145</f>
        <v>0</v>
      </c>
      <c r="BH95" s="64">
        <f t="shared" si="148"/>
        <v>57799.700000000004</v>
      </c>
      <c r="BI95" s="17">
        <f>BI96+BI145</f>
        <v>0</v>
      </c>
      <c r="BJ95" s="18"/>
      <c r="BK95" s="18"/>
      <c r="BL95" s="16"/>
      <c r="BM95" s="16"/>
      <c r="BN95" s="16"/>
      <c r="BO95" s="16"/>
      <c r="BP95" s="16"/>
    </row>
    <row r="96" spans="1:68" ht="31.2" x14ac:dyDescent="0.3">
      <c r="A96" s="58" t="s">
        <v>102</v>
      </c>
      <c r="B96" s="59"/>
      <c r="C96" s="58"/>
      <c r="D96" s="58"/>
      <c r="E96" s="60" t="s">
        <v>103</v>
      </c>
      <c r="F96" s="10">
        <f t="shared" ref="F96:K96" si="152">F97+F100+F103+F106+F109+F112+F115+F118+F121+F124+F136+F139+F142</f>
        <v>20724.3</v>
      </c>
      <c r="G96" s="10">
        <f t="shared" si="152"/>
        <v>25127.499999999993</v>
      </c>
      <c r="H96" s="10">
        <f t="shared" si="152"/>
        <v>57799.700000000004</v>
      </c>
      <c r="I96" s="10">
        <f t="shared" si="152"/>
        <v>0</v>
      </c>
      <c r="J96" s="10">
        <f t="shared" si="152"/>
        <v>0</v>
      </c>
      <c r="K96" s="10">
        <f t="shared" si="152"/>
        <v>0</v>
      </c>
      <c r="L96" s="10">
        <f t="shared" si="122"/>
        <v>20724.3</v>
      </c>
      <c r="M96" s="10">
        <f t="shared" si="123"/>
        <v>25127.499999999993</v>
      </c>
      <c r="N96" s="10">
        <f t="shared" si="124"/>
        <v>57799.700000000004</v>
      </c>
      <c r="O96" s="10">
        <f>O97+O100+O103+O106+O109+O112+O115+O118+O121+O124+O136+O139+O142+O127+O130+O133</f>
        <v>11682.045770000001</v>
      </c>
      <c r="P96" s="10">
        <f>P97+P100+P103+P106+P109+P112+P115+P118+P121+P124+P136+P139+P142+P127+P130+P133</f>
        <v>0</v>
      </c>
      <c r="Q96" s="10">
        <f>Q97+Q100+Q103+Q106+Q109+Q112+Q115+Q118+Q121+Q124+Q136+Q139+Q142+Q127+Q130+Q133</f>
        <v>0</v>
      </c>
      <c r="R96" s="10">
        <f t="shared" si="125"/>
        <v>32406.34577</v>
      </c>
      <c r="S96" s="10">
        <f t="shared" si="126"/>
        <v>25127.499999999993</v>
      </c>
      <c r="T96" s="10">
        <f t="shared" si="127"/>
        <v>57799.700000000004</v>
      </c>
      <c r="U96" s="10">
        <f>U97+U100+U103+U106+U109+U112+U115+U118+U121+U124+U136+U139+U142+U127+U130+U133</f>
        <v>0</v>
      </c>
      <c r="V96" s="10">
        <f>V97+V100+V103+V106+V109+V112+V115+V118+V121+V124+V136+V139+V142+V127+V130+V133</f>
        <v>0</v>
      </c>
      <c r="W96" s="10">
        <f>W97+W100+W103+W106+W109+W112+W115+W118+W121+W124+W136+W139+W142+W127+W130+W133</f>
        <v>0</v>
      </c>
      <c r="X96" s="10">
        <f t="shared" si="128"/>
        <v>32406.34577</v>
      </c>
      <c r="Y96" s="10">
        <f t="shared" si="129"/>
        <v>25127.499999999993</v>
      </c>
      <c r="Z96" s="10">
        <f t="shared" si="130"/>
        <v>57799.700000000004</v>
      </c>
      <c r="AA96" s="10">
        <f>AA97+AA100+AA103+AA106+AA109+AA112+AA115+AA118+AA121+AA124+AA136+AA139+AA142+AA127+AA130+AA133</f>
        <v>0</v>
      </c>
      <c r="AB96" s="10">
        <f>AB97+AB100+AB103+AB106+AB109+AB112+AB115+AB118+AB121+AB124+AB136+AB139+AB142+AB127+AB130+AB133</f>
        <v>0</v>
      </c>
      <c r="AC96" s="10">
        <f>AC97+AC100+AC103+AC106+AC109+AC112+AC115+AC118+AC121+AC124+AC136+AC139+AC142+AC127+AC130+AC133</f>
        <v>0</v>
      </c>
      <c r="AD96" s="10">
        <f t="shared" si="131"/>
        <v>32406.34577</v>
      </c>
      <c r="AE96" s="10">
        <f t="shared" si="132"/>
        <v>25127.499999999993</v>
      </c>
      <c r="AF96" s="10">
        <f t="shared" si="133"/>
        <v>57799.700000000004</v>
      </c>
      <c r="AG96" s="10">
        <f>AG97+AG100+AG103+AG106+AG109+AG112+AG115+AG118+AG121+AG124+AG136+AG139+AG142+AG127+AG130+AG133</f>
        <v>0</v>
      </c>
      <c r="AH96" s="10">
        <f t="shared" si="134"/>
        <v>32406.34577</v>
      </c>
      <c r="AI96" s="10">
        <f t="shared" si="135"/>
        <v>25127.499999999993</v>
      </c>
      <c r="AJ96" s="10">
        <f t="shared" si="136"/>
        <v>57799.700000000004</v>
      </c>
      <c r="AK96" s="10">
        <f>AK97+AK100+AK103+AK106+AK109+AK112+AK115+AK118+AK121+AK124+AK136+AK139+AK142+AK127+AK130+AK133</f>
        <v>-9209.2999999999993</v>
      </c>
      <c r="AL96" s="10">
        <f>AL97+AL100+AL103+AL106+AL109+AL112+AL115+AL118+AL121+AL124+AL136+AL139+AL142+AL127+AL130+AL133</f>
        <v>10011.665000000001</v>
      </c>
      <c r="AM96" s="10">
        <f>AM97+AM100+AM103+AM106+AM109+AM112+AM115+AM118+AM121+AM124+AM136+AM139+AM142+AM127+AM130+AM133</f>
        <v>0</v>
      </c>
      <c r="AN96" s="10">
        <f t="shared" si="137"/>
        <v>23197.045770000001</v>
      </c>
      <c r="AO96" s="10">
        <f t="shared" si="138"/>
        <v>35139.164999999994</v>
      </c>
      <c r="AP96" s="10">
        <f t="shared" si="139"/>
        <v>57799.700000000004</v>
      </c>
      <c r="AQ96" s="10">
        <f>AQ97+AQ100+AQ103+AQ106+AQ109+AQ112+AQ115+AQ118+AQ121+AQ124+AQ136+AQ139+AQ142+AQ127+AQ130+AQ133</f>
        <v>0</v>
      </c>
      <c r="AR96" s="10">
        <f>AR97+AR100+AR103+AR106+AR109+AR112+AR115+AR118+AR121+AR124+AR136+AR139+AR142+AR127+AR130+AR133</f>
        <v>0</v>
      </c>
      <c r="AS96" s="10">
        <f>AS97+AS100+AS103+AS106+AS109+AS112+AS115+AS118+AS121+AS124+AS136+AS139+AS142+AS127+AS130+AS133</f>
        <v>0</v>
      </c>
      <c r="AT96" s="10">
        <f t="shared" si="140"/>
        <v>23197.045770000001</v>
      </c>
      <c r="AU96" s="10">
        <f t="shared" si="141"/>
        <v>35139.164999999994</v>
      </c>
      <c r="AV96" s="10">
        <f t="shared" si="142"/>
        <v>57799.700000000004</v>
      </c>
      <c r="AW96" s="10">
        <f>AW97+AW100+AW103+AW106+AW109+AW112+AW115+AW118+AW121+AW124+AW136+AW139+AW142+AW127+AW130+AW133</f>
        <v>0</v>
      </c>
      <c r="AX96" s="10">
        <f>AX97+AX100+AX103+AX106+AX109+AX112+AX115+AX118+AX121+AX124+AX136+AX139+AX142+AX127+AX130+AX133</f>
        <v>0</v>
      </c>
      <c r="AY96" s="10">
        <f>AY97+AY100+AY103+AY106+AY109+AY112+AY115+AY118+AY121+AY124+AY136+AY139+AY142+AY127+AY130+AY133</f>
        <v>0</v>
      </c>
      <c r="AZ96" s="10">
        <f t="shared" si="143"/>
        <v>23197.045770000001</v>
      </c>
      <c r="BA96" s="10">
        <f>BA97+BA100+BA103+BA106+BA109+BA112+BA115+BA118+BA121+BA124+BA136+BA139+BA142+BA127+BA130+BA133</f>
        <v>0</v>
      </c>
      <c r="BB96" s="65">
        <f t="shared" si="146"/>
        <v>23197.045770000001</v>
      </c>
      <c r="BC96" s="10">
        <f t="shared" si="144"/>
        <v>35139.164999999994</v>
      </c>
      <c r="BD96" s="10">
        <f>BD97+BD100+BD103+BD106+BD109+BD112+BD115+BD118+BD121+BD124+BD136+BD139+BD142+BD127+BD130+BD133</f>
        <v>0</v>
      </c>
      <c r="BE96" s="65">
        <f t="shared" si="147"/>
        <v>35139.164999999994</v>
      </c>
      <c r="BF96" s="10">
        <f t="shared" si="145"/>
        <v>57799.700000000004</v>
      </c>
      <c r="BG96" s="10">
        <f>BG97+BG100+BG103+BG106+BG109+BG112+BG115+BG118+BG121+BG124+BG136+BG139+BG142+BG127+BG130+BG133</f>
        <v>0</v>
      </c>
      <c r="BH96" s="65">
        <f t="shared" si="148"/>
        <v>57799.700000000004</v>
      </c>
      <c r="BI96" s="10">
        <f>BI97+BI100+BI103+BI106+BI109+BI112+BI115+BI118+BI121+BI124+BI136+BI139+BI142+BI127+BI130+BI133</f>
        <v>0</v>
      </c>
      <c r="BJ96" s="20"/>
      <c r="BK96" s="20"/>
    </row>
    <row r="97" spans="1:63" ht="46.8" x14ac:dyDescent="0.3">
      <c r="A97" s="58" t="s">
        <v>104</v>
      </c>
      <c r="B97" s="59"/>
      <c r="C97" s="58"/>
      <c r="D97" s="58"/>
      <c r="E97" s="60" t="s">
        <v>105</v>
      </c>
      <c r="F97" s="10">
        <f t="shared" ref="F97:F137" si="153">F98</f>
        <v>832.9</v>
      </c>
      <c r="G97" s="10">
        <f t="shared" ref="G97:G137" si="154">G98</f>
        <v>10371</v>
      </c>
      <c r="H97" s="10">
        <f t="shared" ref="H97:H137" si="155">H98</f>
        <v>0</v>
      </c>
      <c r="I97" s="10">
        <f t="shared" ref="I97:I147" si="156">I98</f>
        <v>0</v>
      </c>
      <c r="J97" s="10">
        <f t="shared" ref="J97:J147" si="157">J98</f>
        <v>0</v>
      </c>
      <c r="K97" s="10">
        <f t="shared" ref="K97:K147" si="158">K98</f>
        <v>0</v>
      </c>
      <c r="L97" s="10">
        <f t="shared" si="122"/>
        <v>832.9</v>
      </c>
      <c r="M97" s="10">
        <f t="shared" si="123"/>
        <v>10371</v>
      </c>
      <c r="N97" s="10">
        <f t="shared" si="124"/>
        <v>0</v>
      </c>
      <c r="O97" s="10">
        <f t="shared" ref="O97:O104" si="159">O98</f>
        <v>0</v>
      </c>
      <c r="P97" s="10">
        <f t="shared" ref="P97:P104" si="160">P98</f>
        <v>0</v>
      </c>
      <c r="Q97" s="10">
        <f t="shared" ref="Q97:Q104" si="161">Q98</f>
        <v>0</v>
      </c>
      <c r="R97" s="10">
        <f t="shared" si="125"/>
        <v>832.9</v>
      </c>
      <c r="S97" s="10">
        <f t="shared" si="126"/>
        <v>10371</v>
      </c>
      <c r="T97" s="10">
        <f t="shared" si="127"/>
        <v>0</v>
      </c>
      <c r="U97" s="10">
        <f t="shared" ref="U97:U104" si="162">U98</f>
        <v>0</v>
      </c>
      <c r="V97" s="10">
        <f t="shared" ref="V97:V104" si="163">V98</f>
        <v>0</v>
      </c>
      <c r="W97" s="10">
        <f t="shared" ref="W97:W104" si="164">W98</f>
        <v>0</v>
      </c>
      <c r="X97" s="10">
        <f t="shared" si="128"/>
        <v>832.9</v>
      </c>
      <c r="Y97" s="10">
        <f t="shared" si="129"/>
        <v>10371</v>
      </c>
      <c r="Z97" s="10">
        <f t="shared" si="130"/>
        <v>0</v>
      </c>
      <c r="AA97" s="10">
        <f t="shared" ref="AA97:AA104" si="165">AA98</f>
        <v>0</v>
      </c>
      <c r="AB97" s="10">
        <f t="shared" ref="AB97:AB104" si="166">AB98</f>
        <v>0</v>
      </c>
      <c r="AC97" s="10">
        <f t="shared" ref="AC97:AC104" si="167">AC98</f>
        <v>0</v>
      </c>
      <c r="AD97" s="10">
        <f t="shared" si="131"/>
        <v>832.9</v>
      </c>
      <c r="AE97" s="10">
        <f t="shared" si="132"/>
        <v>10371</v>
      </c>
      <c r="AF97" s="10">
        <f t="shared" si="133"/>
        <v>0</v>
      </c>
      <c r="AG97" s="10">
        <f t="shared" ref="AG97:AG104" si="168">AG98</f>
        <v>0</v>
      </c>
      <c r="AH97" s="10">
        <f t="shared" si="134"/>
        <v>832.9</v>
      </c>
      <c r="AI97" s="10">
        <f t="shared" si="135"/>
        <v>10371</v>
      </c>
      <c r="AJ97" s="10">
        <f t="shared" si="136"/>
        <v>0</v>
      </c>
      <c r="AK97" s="10">
        <f t="shared" ref="AK97:AK104" si="169">AK98</f>
        <v>0</v>
      </c>
      <c r="AL97" s="10">
        <f t="shared" ref="AL97:AL104" si="170">AL98</f>
        <v>0</v>
      </c>
      <c r="AM97" s="10">
        <f t="shared" ref="AM97:AM104" si="171">AM98</f>
        <v>0</v>
      </c>
      <c r="AN97" s="10">
        <f t="shared" si="137"/>
        <v>832.9</v>
      </c>
      <c r="AO97" s="10">
        <f t="shared" si="138"/>
        <v>10371</v>
      </c>
      <c r="AP97" s="10">
        <f t="shared" si="139"/>
        <v>0</v>
      </c>
      <c r="AQ97" s="10">
        <f t="shared" ref="AQ97:AQ104" si="172">AQ98</f>
        <v>0</v>
      </c>
      <c r="AR97" s="10">
        <f t="shared" ref="AR97:AR104" si="173">AR98</f>
        <v>0</v>
      </c>
      <c r="AS97" s="10">
        <f t="shared" ref="AS97:AS104" si="174">AS98</f>
        <v>0</v>
      </c>
      <c r="AT97" s="10">
        <f t="shared" si="140"/>
        <v>832.9</v>
      </c>
      <c r="AU97" s="10">
        <f t="shared" si="141"/>
        <v>10371</v>
      </c>
      <c r="AV97" s="10">
        <f t="shared" si="142"/>
        <v>0</v>
      </c>
      <c r="AW97" s="10">
        <f t="shared" ref="AW97:AW104" si="175">AW98</f>
        <v>0</v>
      </c>
      <c r="AX97" s="10">
        <f t="shared" ref="AX97:AX104" si="176">AX98</f>
        <v>0</v>
      </c>
      <c r="AY97" s="10">
        <f t="shared" ref="AY97:AY104" si="177">AY98</f>
        <v>0</v>
      </c>
      <c r="AZ97" s="10">
        <f t="shared" si="143"/>
        <v>832.9</v>
      </c>
      <c r="BA97" s="10">
        <f t="shared" ref="BA97:BA104" si="178">BA98</f>
        <v>0</v>
      </c>
      <c r="BB97" s="65">
        <f t="shared" si="146"/>
        <v>832.9</v>
      </c>
      <c r="BC97" s="10">
        <f t="shared" si="144"/>
        <v>10371</v>
      </c>
      <c r="BD97" s="10">
        <f t="shared" ref="BD97:BI104" si="179">BD98</f>
        <v>0</v>
      </c>
      <c r="BE97" s="65">
        <f t="shared" si="147"/>
        <v>10371</v>
      </c>
      <c r="BF97" s="10">
        <f t="shared" si="145"/>
        <v>0</v>
      </c>
      <c r="BG97" s="10">
        <f t="shared" si="179"/>
        <v>0</v>
      </c>
      <c r="BH97" s="65">
        <f t="shared" si="148"/>
        <v>0</v>
      </c>
      <c r="BI97" s="10">
        <f t="shared" si="179"/>
        <v>0</v>
      </c>
      <c r="BJ97" s="20"/>
      <c r="BK97" s="20"/>
    </row>
    <row r="98" spans="1:63" ht="46.8" x14ac:dyDescent="0.3">
      <c r="A98" s="58" t="s">
        <v>104</v>
      </c>
      <c r="B98" s="59" t="s">
        <v>35</v>
      </c>
      <c r="C98" s="58"/>
      <c r="D98" s="58"/>
      <c r="E98" s="60" t="s">
        <v>36</v>
      </c>
      <c r="F98" s="10">
        <f t="shared" si="153"/>
        <v>832.9</v>
      </c>
      <c r="G98" s="10">
        <f t="shared" si="154"/>
        <v>10371</v>
      </c>
      <c r="H98" s="10">
        <f t="shared" si="155"/>
        <v>0</v>
      </c>
      <c r="I98" s="10">
        <f t="shared" si="156"/>
        <v>0</v>
      </c>
      <c r="J98" s="10">
        <f t="shared" si="157"/>
        <v>0</v>
      </c>
      <c r="K98" s="10">
        <f t="shared" si="158"/>
        <v>0</v>
      </c>
      <c r="L98" s="10">
        <f t="shared" si="122"/>
        <v>832.9</v>
      </c>
      <c r="M98" s="10">
        <f t="shared" si="123"/>
        <v>10371</v>
      </c>
      <c r="N98" s="10">
        <f t="shared" si="124"/>
        <v>0</v>
      </c>
      <c r="O98" s="10">
        <f t="shared" si="159"/>
        <v>0</v>
      </c>
      <c r="P98" s="10">
        <f t="shared" si="160"/>
        <v>0</v>
      </c>
      <c r="Q98" s="10">
        <f t="shared" si="161"/>
        <v>0</v>
      </c>
      <c r="R98" s="10">
        <f t="shared" si="125"/>
        <v>832.9</v>
      </c>
      <c r="S98" s="10">
        <f t="shared" si="126"/>
        <v>10371</v>
      </c>
      <c r="T98" s="10">
        <f t="shared" si="127"/>
        <v>0</v>
      </c>
      <c r="U98" s="10">
        <f t="shared" si="162"/>
        <v>0</v>
      </c>
      <c r="V98" s="10">
        <f t="shared" si="163"/>
        <v>0</v>
      </c>
      <c r="W98" s="10">
        <f t="shared" si="164"/>
        <v>0</v>
      </c>
      <c r="X98" s="10">
        <f t="shared" si="128"/>
        <v>832.9</v>
      </c>
      <c r="Y98" s="10">
        <f t="shared" si="129"/>
        <v>10371</v>
      </c>
      <c r="Z98" s="10">
        <f t="shared" si="130"/>
        <v>0</v>
      </c>
      <c r="AA98" s="10">
        <f t="shared" si="165"/>
        <v>0</v>
      </c>
      <c r="AB98" s="10">
        <f t="shared" si="166"/>
        <v>0</v>
      </c>
      <c r="AC98" s="10">
        <f t="shared" si="167"/>
        <v>0</v>
      </c>
      <c r="AD98" s="10">
        <f t="shared" si="131"/>
        <v>832.9</v>
      </c>
      <c r="AE98" s="10">
        <f t="shared" si="132"/>
        <v>10371</v>
      </c>
      <c r="AF98" s="10">
        <f t="shared" si="133"/>
        <v>0</v>
      </c>
      <c r="AG98" s="10">
        <f t="shared" si="168"/>
        <v>0</v>
      </c>
      <c r="AH98" s="10">
        <f t="shared" si="134"/>
        <v>832.9</v>
      </c>
      <c r="AI98" s="10">
        <f t="shared" si="135"/>
        <v>10371</v>
      </c>
      <c r="AJ98" s="10">
        <f t="shared" si="136"/>
        <v>0</v>
      </c>
      <c r="AK98" s="10">
        <f t="shared" si="169"/>
        <v>0</v>
      </c>
      <c r="AL98" s="10">
        <f t="shared" si="170"/>
        <v>0</v>
      </c>
      <c r="AM98" s="10">
        <f t="shared" si="171"/>
        <v>0</v>
      </c>
      <c r="AN98" s="10">
        <f t="shared" si="137"/>
        <v>832.9</v>
      </c>
      <c r="AO98" s="10">
        <f t="shared" si="138"/>
        <v>10371</v>
      </c>
      <c r="AP98" s="10">
        <f t="shared" si="139"/>
        <v>0</v>
      </c>
      <c r="AQ98" s="10">
        <f t="shared" si="172"/>
        <v>0</v>
      </c>
      <c r="AR98" s="10">
        <f t="shared" si="173"/>
        <v>0</v>
      </c>
      <c r="AS98" s="10">
        <f t="shared" si="174"/>
        <v>0</v>
      </c>
      <c r="AT98" s="10">
        <f t="shared" si="140"/>
        <v>832.9</v>
      </c>
      <c r="AU98" s="10">
        <f t="shared" si="141"/>
        <v>10371</v>
      </c>
      <c r="AV98" s="10">
        <f t="shared" si="142"/>
        <v>0</v>
      </c>
      <c r="AW98" s="10">
        <f t="shared" si="175"/>
        <v>0</v>
      </c>
      <c r="AX98" s="10">
        <f t="shared" si="176"/>
        <v>0</v>
      </c>
      <c r="AY98" s="10">
        <f t="shared" si="177"/>
        <v>0</v>
      </c>
      <c r="AZ98" s="10">
        <f t="shared" si="143"/>
        <v>832.9</v>
      </c>
      <c r="BA98" s="10">
        <f t="shared" si="178"/>
        <v>0</v>
      </c>
      <c r="BB98" s="65">
        <f t="shared" si="146"/>
        <v>832.9</v>
      </c>
      <c r="BC98" s="10">
        <f t="shared" si="144"/>
        <v>10371</v>
      </c>
      <c r="BD98" s="10">
        <f t="shared" si="179"/>
        <v>0</v>
      </c>
      <c r="BE98" s="65">
        <f t="shared" si="147"/>
        <v>10371</v>
      </c>
      <c r="BF98" s="10">
        <f t="shared" si="145"/>
        <v>0</v>
      </c>
      <c r="BG98" s="10">
        <f t="shared" si="179"/>
        <v>0</v>
      </c>
      <c r="BH98" s="65">
        <f t="shared" si="148"/>
        <v>0</v>
      </c>
      <c r="BI98" s="10">
        <f t="shared" si="179"/>
        <v>0</v>
      </c>
      <c r="BJ98" s="20"/>
      <c r="BK98" s="20"/>
    </row>
    <row r="99" spans="1:63" ht="46.8" x14ac:dyDescent="0.3">
      <c r="A99" s="58" t="s">
        <v>104</v>
      </c>
      <c r="B99" s="59" t="s">
        <v>35</v>
      </c>
      <c r="C99" s="58" t="s">
        <v>106</v>
      </c>
      <c r="D99" s="58" t="s">
        <v>107</v>
      </c>
      <c r="E99" s="60" t="s">
        <v>108</v>
      </c>
      <c r="F99" s="10">
        <v>832.9</v>
      </c>
      <c r="G99" s="10">
        <v>10371</v>
      </c>
      <c r="H99" s="10">
        <v>0</v>
      </c>
      <c r="I99" s="10"/>
      <c r="J99" s="10"/>
      <c r="K99" s="10"/>
      <c r="L99" s="10">
        <f t="shared" si="122"/>
        <v>832.9</v>
      </c>
      <c r="M99" s="10">
        <f t="shared" si="123"/>
        <v>10371</v>
      </c>
      <c r="N99" s="10">
        <f t="shared" si="124"/>
        <v>0</v>
      </c>
      <c r="O99" s="10"/>
      <c r="P99" s="10"/>
      <c r="Q99" s="10"/>
      <c r="R99" s="10">
        <f t="shared" si="125"/>
        <v>832.9</v>
      </c>
      <c r="S99" s="10">
        <f t="shared" si="126"/>
        <v>10371</v>
      </c>
      <c r="T99" s="10">
        <f t="shared" si="127"/>
        <v>0</v>
      </c>
      <c r="U99" s="10"/>
      <c r="V99" s="10"/>
      <c r="W99" s="10"/>
      <c r="X99" s="10">
        <f t="shared" si="128"/>
        <v>832.9</v>
      </c>
      <c r="Y99" s="10">
        <f t="shared" si="129"/>
        <v>10371</v>
      </c>
      <c r="Z99" s="10">
        <f t="shared" si="130"/>
        <v>0</v>
      </c>
      <c r="AA99" s="10"/>
      <c r="AB99" s="10"/>
      <c r="AC99" s="10"/>
      <c r="AD99" s="10">
        <f t="shared" si="131"/>
        <v>832.9</v>
      </c>
      <c r="AE99" s="10">
        <f t="shared" si="132"/>
        <v>10371</v>
      </c>
      <c r="AF99" s="10">
        <f t="shared" si="133"/>
        <v>0</v>
      </c>
      <c r="AG99" s="10"/>
      <c r="AH99" s="10">
        <f t="shared" si="134"/>
        <v>832.9</v>
      </c>
      <c r="AI99" s="10">
        <f t="shared" si="135"/>
        <v>10371</v>
      </c>
      <c r="AJ99" s="10">
        <f t="shared" si="136"/>
        <v>0</v>
      </c>
      <c r="AK99" s="10"/>
      <c r="AL99" s="10"/>
      <c r="AM99" s="10"/>
      <c r="AN99" s="10">
        <f t="shared" si="137"/>
        <v>832.9</v>
      </c>
      <c r="AO99" s="10">
        <f t="shared" si="138"/>
        <v>10371</v>
      </c>
      <c r="AP99" s="10">
        <f t="shared" si="139"/>
        <v>0</v>
      </c>
      <c r="AQ99" s="10"/>
      <c r="AR99" s="10"/>
      <c r="AS99" s="10"/>
      <c r="AT99" s="10">
        <f t="shared" si="140"/>
        <v>832.9</v>
      </c>
      <c r="AU99" s="10">
        <f t="shared" si="141"/>
        <v>10371</v>
      </c>
      <c r="AV99" s="10">
        <f t="shared" si="142"/>
        <v>0</v>
      </c>
      <c r="AW99" s="10"/>
      <c r="AX99" s="10"/>
      <c r="AY99" s="10"/>
      <c r="AZ99" s="10">
        <f t="shared" si="143"/>
        <v>832.9</v>
      </c>
      <c r="BA99" s="10"/>
      <c r="BB99" s="65">
        <f t="shared" si="146"/>
        <v>832.9</v>
      </c>
      <c r="BC99" s="10">
        <f t="shared" si="144"/>
        <v>10371</v>
      </c>
      <c r="BD99" s="10"/>
      <c r="BE99" s="65">
        <f t="shared" si="147"/>
        <v>10371</v>
      </c>
      <c r="BF99" s="10">
        <f t="shared" si="145"/>
        <v>0</v>
      </c>
      <c r="BG99" s="10"/>
      <c r="BH99" s="65">
        <f t="shared" si="148"/>
        <v>0</v>
      </c>
      <c r="BI99" s="10"/>
      <c r="BJ99" s="20"/>
      <c r="BK99" s="20"/>
    </row>
    <row r="100" spans="1:63" ht="46.8" x14ac:dyDescent="0.3">
      <c r="A100" s="58" t="s">
        <v>109</v>
      </c>
      <c r="B100" s="59"/>
      <c r="C100" s="58"/>
      <c r="D100" s="58"/>
      <c r="E100" s="60" t="s">
        <v>110</v>
      </c>
      <c r="F100" s="10">
        <f t="shared" si="153"/>
        <v>832.9</v>
      </c>
      <c r="G100" s="10">
        <f t="shared" si="154"/>
        <v>10371</v>
      </c>
      <c r="H100" s="10">
        <f t="shared" si="155"/>
        <v>0</v>
      </c>
      <c r="I100" s="10">
        <f t="shared" si="156"/>
        <v>0</v>
      </c>
      <c r="J100" s="10">
        <f t="shared" si="157"/>
        <v>0</v>
      </c>
      <c r="K100" s="10">
        <f t="shared" si="158"/>
        <v>0</v>
      </c>
      <c r="L100" s="10">
        <f t="shared" si="122"/>
        <v>832.9</v>
      </c>
      <c r="M100" s="10">
        <f t="shared" si="123"/>
        <v>10371</v>
      </c>
      <c r="N100" s="10">
        <f t="shared" si="124"/>
        <v>0</v>
      </c>
      <c r="O100" s="10">
        <f t="shared" si="159"/>
        <v>0</v>
      </c>
      <c r="P100" s="10">
        <f t="shared" si="160"/>
        <v>0</v>
      </c>
      <c r="Q100" s="10">
        <f t="shared" si="161"/>
        <v>0</v>
      </c>
      <c r="R100" s="10">
        <f t="shared" si="125"/>
        <v>832.9</v>
      </c>
      <c r="S100" s="10">
        <f t="shared" si="126"/>
        <v>10371</v>
      </c>
      <c r="T100" s="10">
        <f t="shared" si="127"/>
        <v>0</v>
      </c>
      <c r="U100" s="10">
        <f t="shared" si="162"/>
        <v>0</v>
      </c>
      <c r="V100" s="10">
        <f t="shared" si="163"/>
        <v>0</v>
      </c>
      <c r="W100" s="10">
        <f t="shared" si="164"/>
        <v>0</v>
      </c>
      <c r="X100" s="10">
        <f t="shared" si="128"/>
        <v>832.9</v>
      </c>
      <c r="Y100" s="10">
        <f t="shared" si="129"/>
        <v>10371</v>
      </c>
      <c r="Z100" s="10">
        <f t="shared" si="130"/>
        <v>0</v>
      </c>
      <c r="AA100" s="10">
        <f t="shared" si="165"/>
        <v>0</v>
      </c>
      <c r="AB100" s="10">
        <f t="shared" si="166"/>
        <v>0</v>
      </c>
      <c r="AC100" s="10">
        <f t="shared" si="167"/>
        <v>0</v>
      </c>
      <c r="AD100" s="10">
        <f t="shared" si="131"/>
        <v>832.9</v>
      </c>
      <c r="AE100" s="10">
        <f t="shared" si="132"/>
        <v>10371</v>
      </c>
      <c r="AF100" s="10">
        <f t="shared" si="133"/>
        <v>0</v>
      </c>
      <c r="AG100" s="10">
        <f t="shared" si="168"/>
        <v>0</v>
      </c>
      <c r="AH100" s="10">
        <f t="shared" si="134"/>
        <v>832.9</v>
      </c>
      <c r="AI100" s="10">
        <f t="shared" si="135"/>
        <v>10371</v>
      </c>
      <c r="AJ100" s="10">
        <f t="shared" si="136"/>
        <v>0</v>
      </c>
      <c r="AK100" s="10">
        <f t="shared" si="169"/>
        <v>0</v>
      </c>
      <c r="AL100" s="10">
        <f t="shared" si="170"/>
        <v>0</v>
      </c>
      <c r="AM100" s="10">
        <f t="shared" si="171"/>
        <v>0</v>
      </c>
      <c r="AN100" s="10">
        <f t="shared" si="137"/>
        <v>832.9</v>
      </c>
      <c r="AO100" s="10">
        <f t="shared" si="138"/>
        <v>10371</v>
      </c>
      <c r="AP100" s="10">
        <f t="shared" si="139"/>
        <v>0</v>
      </c>
      <c r="AQ100" s="10">
        <f t="shared" si="172"/>
        <v>0</v>
      </c>
      <c r="AR100" s="10">
        <f t="shared" si="173"/>
        <v>0</v>
      </c>
      <c r="AS100" s="10">
        <f t="shared" si="174"/>
        <v>0</v>
      </c>
      <c r="AT100" s="10">
        <f t="shared" si="140"/>
        <v>832.9</v>
      </c>
      <c r="AU100" s="10">
        <f t="shared" si="141"/>
        <v>10371</v>
      </c>
      <c r="AV100" s="10">
        <f t="shared" si="142"/>
        <v>0</v>
      </c>
      <c r="AW100" s="10">
        <f t="shared" si="175"/>
        <v>0</v>
      </c>
      <c r="AX100" s="10">
        <f t="shared" si="176"/>
        <v>0</v>
      </c>
      <c r="AY100" s="10">
        <f t="shared" si="177"/>
        <v>0</v>
      </c>
      <c r="AZ100" s="10">
        <f t="shared" si="143"/>
        <v>832.9</v>
      </c>
      <c r="BA100" s="10">
        <f t="shared" si="178"/>
        <v>0</v>
      </c>
      <c r="BB100" s="65">
        <f t="shared" si="146"/>
        <v>832.9</v>
      </c>
      <c r="BC100" s="10">
        <f t="shared" si="144"/>
        <v>10371</v>
      </c>
      <c r="BD100" s="10">
        <f t="shared" si="179"/>
        <v>0</v>
      </c>
      <c r="BE100" s="65">
        <f t="shared" si="147"/>
        <v>10371</v>
      </c>
      <c r="BF100" s="10">
        <f t="shared" si="145"/>
        <v>0</v>
      </c>
      <c r="BG100" s="10">
        <f t="shared" si="179"/>
        <v>0</v>
      </c>
      <c r="BH100" s="65">
        <f t="shared" si="148"/>
        <v>0</v>
      </c>
      <c r="BI100" s="10">
        <f t="shared" si="179"/>
        <v>0</v>
      </c>
      <c r="BJ100" s="20"/>
      <c r="BK100" s="20"/>
    </row>
    <row r="101" spans="1:63" ht="46.8" x14ac:dyDescent="0.3">
      <c r="A101" s="58" t="s">
        <v>109</v>
      </c>
      <c r="B101" s="59" t="s">
        <v>35</v>
      </c>
      <c r="C101" s="58"/>
      <c r="D101" s="58"/>
      <c r="E101" s="60" t="s">
        <v>36</v>
      </c>
      <c r="F101" s="10">
        <f t="shared" si="153"/>
        <v>832.9</v>
      </c>
      <c r="G101" s="10">
        <f t="shared" si="154"/>
        <v>10371</v>
      </c>
      <c r="H101" s="10">
        <f t="shared" si="155"/>
        <v>0</v>
      </c>
      <c r="I101" s="10">
        <f t="shared" si="156"/>
        <v>0</v>
      </c>
      <c r="J101" s="10">
        <f t="shared" si="157"/>
        <v>0</v>
      </c>
      <c r="K101" s="10">
        <f t="shared" si="158"/>
        <v>0</v>
      </c>
      <c r="L101" s="10">
        <f t="shared" si="122"/>
        <v>832.9</v>
      </c>
      <c r="M101" s="10">
        <f t="shared" si="123"/>
        <v>10371</v>
      </c>
      <c r="N101" s="10">
        <f t="shared" si="124"/>
        <v>0</v>
      </c>
      <c r="O101" s="10">
        <f t="shared" si="159"/>
        <v>0</v>
      </c>
      <c r="P101" s="10">
        <f t="shared" si="160"/>
        <v>0</v>
      </c>
      <c r="Q101" s="10">
        <f t="shared" si="161"/>
        <v>0</v>
      </c>
      <c r="R101" s="10">
        <f t="shared" si="125"/>
        <v>832.9</v>
      </c>
      <c r="S101" s="10">
        <f t="shared" si="126"/>
        <v>10371</v>
      </c>
      <c r="T101" s="10">
        <f t="shared" si="127"/>
        <v>0</v>
      </c>
      <c r="U101" s="10">
        <f t="shared" si="162"/>
        <v>0</v>
      </c>
      <c r="V101" s="10">
        <f t="shared" si="163"/>
        <v>0</v>
      </c>
      <c r="W101" s="10">
        <f t="shared" si="164"/>
        <v>0</v>
      </c>
      <c r="X101" s="10">
        <f t="shared" si="128"/>
        <v>832.9</v>
      </c>
      <c r="Y101" s="10">
        <f t="shared" si="129"/>
        <v>10371</v>
      </c>
      <c r="Z101" s="10">
        <f t="shared" si="130"/>
        <v>0</v>
      </c>
      <c r="AA101" s="10">
        <f t="shared" si="165"/>
        <v>0</v>
      </c>
      <c r="AB101" s="10">
        <f t="shared" si="166"/>
        <v>0</v>
      </c>
      <c r="AC101" s="10">
        <f t="shared" si="167"/>
        <v>0</v>
      </c>
      <c r="AD101" s="10">
        <f t="shared" si="131"/>
        <v>832.9</v>
      </c>
      <c r="AE101" s="10">
        <f t="shared" si="132"/>
        <v>10371</v>
      </c>
      <c r="AF101" s="10">
        <f t="shared" si="133"/>
        <v>0</v>
      </c>
      <c r="AG101" s="10">
        <f t="shared" si="168"/>
        <v>0</v>
      </c>
      <c r="AH101" s="10">
        <f t="shared" si="134"/>
        <v>832.9</v>
      </c>
      <c r="AI101" s="10">
        <f t="shared" si="135"/>
        <v>10371</v>
      </c>
      <c r="AJ101" s="10">
        <f t="shared" si="136"/>
        <v>0</v>
      </c>
      <c r="AK101" s="10">
        <f t="shared" si="169"/>
        <v>0</v>
      </c>
      <c r="AL101" s="10">
        <f t="shared" si="170"/>
        <v>0</v>
      </c>
      <c r="AM101" s="10">
        <f t="shared" si="171"/>
        <v>0</v>
      </c>
      <c r="AN101" s="10">
        <f t="shared" si="137"/>
        <v>832.9</v>
      </c>
      <c r="AO101" s="10">
        <f t="shared" si="138"/>
        <v>10371</v>
      </c>
      <c r="AP101" s="10">
        <f t="shared" si="139"/>
        <v>0</v>
      </c>
      <c r="AQ101" s="10">
        <f t="shared" si="172"/>
        <v>0</v>
      </c>
      <c r="AR101" s="10">
        <f t="shared" si="173"/>
        <v>0</v>
      </c>
      <c r="AS101" s="10">
        <f t="shared" si="174"/>
        <v>0</v>
      </c>
      <c r="AT101" s="10">
        <f t="shared" si="140"/>
        <v>832.9</v>
      </c>
      <c r="AU101" s="10">
        <f t="shared" si="141"/>
        <v>10371</v>
      </c>
      <c r="AV101" s="10">
        <f t="shared" si="142"/>
        <v>0</v>
      </c>
      <c r="AW101" s="10">
        <f t="shared" si="175"/>
        <v>0</v>
      </c>
      <c r="AX101" s="10">
        <f t="shared" si="176"/>
        <v>0</v>
      </c>
      <c r="AY101" s="10">
        <f t="shared" si="177"/>
        <v>0</v>
      </c>
      <c r="AZ101" s="10">
        <f t="shared" si="143"/>
        <v>832.9</v>
      </c>
      <c r="BA101" s="10">
        <f t="shared" si="178"/>
        <v>0</v>
      </c>
      <c r="BB101" s="65">
        <f t="shared" si="146"/>
        <v>832.9</v>
      </c>
      <c r="BC101" s="10">
        <f t="shared" si="144"/>
        <v>10371</v>
      </c>
      <c r="BD101" s="10">
        <f t="shared" si="179"/>
        <v>0</v>
      </c>
      <c r="BE101" s="65">
        <f t="shared" si="147"/>
        <v>10371</v>
      </c>
      <c r="BF101" s="10">
        <f t="shared" si="145"/>
        <v>0</v>
      </c>
      <c r="BG101" s="10">
        <f t="shared" si="179"/>
        <v>0</v>
      </c>
      <c r="BH101" s="65">
        <f t="shared" si="148"/>
        <v>0</v>
      </c>
      <c r="BI101" s="10">
        <f t="shared" si="179"/>
        <v>0</v>
      </c>
      <c r="BJ101" s="20"/>
      <c r="BK101" s="20"/>
    </row>
    <row r="102" spans="1:63" ht="46.8" x14ac:dyDescent="0.3">
      <c r="A102" s="58" t="s">
        <v>109</v>
      </c>
      <c r="B102" s="59" t="s">
        <v>35</v>
      </c>
      <c r="C102" s="58" t="s">
        <v>106</v>
      </c>
      <c r="D102" s="58" t="s">
        <v>107</v>
      </c>
      <c r="E102" s="60" t="s">
        <v>108</v>
      </c>
      <c r="F102" s="10">
        <v>832.9</v>
      </c>
      <c r="G102" s="10">
        <v>10371</v>
      </c>
      <c r="H102" s="10">
        <v>0</v>
      </c>
      <c r="I102" s="10"/>
      <c r="J102" s="10"/>
      <c r="K102" s="10"/>
      <c r="L102" s="10">
        <f t="shared" si="122"/>
        <v>832.9</v>
      </c>
      <c r="M102" s="10">
        <f t="shared" si="123"/>
        <v>10371</v>
      </c>
      <c r="N102" s="10">
        <f t="shared" si="124"/>
        <v>0</v>
      </c>
      <c r="O102" s="10"/>
      <c r="P102" s="10"/>
      <c r="Q102" s="10"/>
      <c r="R102" s="10">
        <f t="shared" si="125"/>
        <v>832.9</v>
      </c>
      <c r="S102" s="10">
        <f t="shared" si="126"/>
        <v>10371</v>
      </c>
      <c r="T102" s="10">
        <f t="shared" si="127"/>
        <v>0</v>
      </c>
      <c r="U102" s="10"/>
      <c r="V102" s="10"/>
      <c r="W102" s="10"/>
      <c r="X102" s="10">
        <f t="shared" si="128"/>
        <v>832.9</v>
      </c>
      <c r="Y102" s="10">
        <f t="shared" si="129"/>
        <v>10371</v>
      </c>
      <c r="Z102" s="10">
        <f t="shared" si="130"/>
        <v>0</v>
      </c>
      <c r="AA102" s="10"/>
      <c r="AB102" s="10"/>
      <c r="AC102" s="10"/>
      <c r="AD102" s="10">
        <f t="shared" si="131"/>
        <v>832.9</v>
      </c>
      <c r="AE102" s="10">
        <f t="shared" si="132"/>
        <v>10371</v>
      </c>
      <c r="AF102" s="10">
        <f t="shared" si="133"/>
        <v>0</v>
      </c>
      <c r="AG102" s="10"/>
      <c r="AH102" s="10">
        <f t="shared" si="134"/>
        <v>832.9</v>
      </c>
      <c r="AI102" s="10">
        <f t="shared" si="135"/>
        <v>10371</v>
      </c>
      <c r="AJ102" s="10">
        <f t="shared" si="136"/>
        <v>0</v>
      </c>
      <c r="AK102" s="10"/>
      <c r="AL102" s="10"/>
      <c r="AM102" s="10"/>
      <c r="AN102" s="10">
        <f t="shared" si="137"/>
        <v>832.9</v>
      </c>
      <c r="AO102" s="10">
        <f t="shared" si="138"/>
        <v>10371</v>
      </c>
      <c r="AP102" s="10">
        <f t="shared" si="139"/>
        <v>0</v>
      </c>
      <c r="AQ102" s="10"/>
      <c r="AR102" s="10"/>
      <c r="AS102" s="10"/>
      <c r="AT102" s="10">
        <f t="shared" si="140"/>
        <v>832.9</v>
      </c>
      <c r="AU102" s="10">
        <f t="shared" si="141"/>
        <v>10371</v>
      </c>
      <c r="AV102" s="10">
        <f t="shared" si="142"/>
        <v>0</v>
      </c>
      <c r="AW102" s="10"/>
      <c r="AX102" s="10"/>
      <c r="AY102" s="10"/>
      <c r="AZ102" s="10">
        <f t="shared" si="143"/>
        <v>832.9</v>
      </c>
      <c r="BA102" s="10"/>
      <c r="BB102" s="65">
        <f t="shared" si="146"/>
        <v>832.9</v>
      </c>
      <c r="BC102" s="10">
        <f t="shared" si="144"/>
        <v>10371</v>
      </c>
      <c r="BD102" s="10"/>
      <c r="BE102" s="65">
        <f t="shared" si="147"/>
        <v>10371</v>
      </c>
      <c r="BF102" s="10">
        <f t="shared" si="145"/>
        <v>0</v>
      </c>
      <c r="BG102" s="10"/>
      <c r="BH102" s="65">
        <f t="shared" si="148"/>
        <v>0</v>
      </c>
      <c r="BI102" s="10"/>
      <c r="BJ102" s="20"/>
      <c r="BK102" s="20"/>
    </row>
    <row r="103" spans="1:63" ht="46.8" x14ac:dyDescent="0.3">
      <c r="A103" s="58" t="s">
        <v>111</v>
      </c>
      <c r="B103" s="59"/>
      <c r="C103" s="58"/>
      <c r="D103" s="58"/>
      <c r="E103" s="60" t="s">
        <v>112</v>
      </c>
      <c r="F103" s="10">
        <f t="shared" si="153"/>
        <v>0</v>
      </c>
      <c r="G103" s="10">
        <f t="shared" si="154"/>
        <v>877.1</v>
      </c>
      <c r="H103" s="10">
        <f t="shared" si="155"/>
        <v>10827.4</v>
      </c>
      <c r="I103" s="10">
        <f t="shared" si="156"/>
        <v>0</v>
      </c>
      <c r="J103" s="10">
        <f t="shared" si="157"/>
        <v>0</v>
      </c>
      <c r="K103" s="10">
        <f t="shared" si="158"/>
        <v>0</v>
      </c>
      <c r="L103" s="10">
        <f t="shared" si="122"/>
        <v>0</v>
      </c>
      <c r="M103" s="10">
        <f t="shared" si="123"/>
        <v>877.1</v>
      </c>
      <c r="N103" s="10">
        <f t="shared" si="124"/>
        <v>10827.4</v>
      </c>
      <c r="O103" s="10">
        <f t="shared" si="159"/>
        <v>0</v>
      </c>
      <c r="P103" s="10">
        <f t="shared" si="160"/>
        <v>0</v>
      </c>
      <c r="Q103" s="10">
        <f t="shared" si="161"/>
        <v>0</v>
      </c>
      <c r="R103" s="10">
        <f t="shared" si="125"/>
        <v>0</v>
      </c>
      <c r="S103" s="10">
        <f t="shared" si="126"/>
        <v>877.1</v>
      </c>
      <c r="T103" s="10">
        <f t="shared" si="127"/>
        <v>10827.4</v>
      </c>
      <c r="U103" s="10">
        <f t="shared" si="162"/>
        <v>0</v>
      </c>
      <c r="V103" s="10">
        <f t="shared" si="163"/>
        <v>0</v>
      </c>
      <c r="W103" s="10">
        <f t="shared" si="164"/>
        <v>0</v>
      </c>
      <c r="X103" s="10">
        <f t="shared" si="128"/>
        <v>0</v>
      </c>
      <c r="Y103" s="10">
        <f t="shared" si="129"/>
        <v>877.1</v>
      </c>
      <c r="Z103" s="10">
        <f t="shared" si="130"/>
        <v>10827.4</v>
      </c>
      <c r="AA103" s="10">
        <f t="shared" si="165"/>
        <v>0</v>
      </c>
      <c r="AB103" s="10">
        <f t="shared" si="166"/>
        <v>0</v>
      </c>
      <c r="AC103" s="10">
        <f t="shared" si="167"/>
        <v>0</v>
      </c>
      <c r="AD103" s="10">
        <f t="shared" si="131"/>
        <v>0</v>
      </c>
      <c r="AE103" s="10">
        <f t="shared" si="132"/>
        <v>877.1</v>
      </c>
      <c r="AF103" s="10">
        <f t="shared" si="133"/>
        <v>10827.4</v>
      </c>
      <c r="AG103" s="10">
        <f t="shared" si="168"/>
        <v>0</v>
      </c>
      <c r="AH103" s="10">
        <f t="shared" si="134"/>
        <v>0</v>
      </c>
      <c r="AI103" s="10">
        <f t="shared" si="135"/>
        <v>877.1</v>
      </c>
      <c r="AJ103" s="10">
        <f t="shared" si="136"/>
        <v>10827.4</v>
      </c>
      <c r="AK103" s="10">
        <f t="shared" si="169"/>
        <v>0</v>
      </c>
      <c r="AL103" s="10">
        <f t="shared" si="170"/>
        <v>0</v>
      </c>
      <c r="AM103" s="10">
        <f t="shared" si="171"/>
        <v>0</v>
      </c>
      <c r="AN103" s="10">
        <f t="shared" si="137"/>
        <v>0</v>
      </c>
      <c r="AO103" s="10">
        <f t="shared" si="138"/>
        <v>877.1</v>
      </c>
      <c r="AP103" s="10">
        <f t="shared" si="139"/>
        <v>10827.4</v>
      </c>
      <c r="AQ103" s="10">
        <f t="shared" si="172"/>
        <v>0</v>
      </c>
      <c r="AR103" s="10">
        <f t="shared" si="173"/>
        <v>0</v>
      </c>
      <c r="AS103" s="10">
        <f t="shared" si="174"/>
        <v>0</v>
      </c>
      <c r="AT103" s="10">
        <f t="shared" si="140"/>
        <v>0</v>
      </c>
      <c r="AU103" s="10">
        <f t="shared" si="141"/>
        <v>877.1</v>
      </c>
      <c r="AV103" s="10">
        <f t="shared" si="142"/>
        <v>10827.4</v>
      </c>
      <c r="AW103" s="10">
        <f t="shared" si="175"/>
        <v>0</v>
      </c>
      <c r="AX103" s="10">
        <f t="shared" si="176"/>
        <v>0</v>
      </c>
      <c r="AY103" s="10">
        <f t="shared" si="177"/>
        <v>0</v>
      </c>
      <c r="AZ103" s="10">
        <f t="shared" si="143"/>
        <v>0</v>
      </c>
      <c r="BA103" s="10">
        <f t="shared" si="178"/>
        <v>0</v>
      </c>
      <c r="BB103" s="65">
        <f t="shared" si="146"/>
        <v>0</v>
      </c>
      <c r="BC103" s="10">
        <f t="shared" si="144"/>
        <v>877.1</v>
      </c>
      <c r="BD103" s="10">
        <f t="shared" si="179"/>
        <v>0</v>
      </c>
      <c r="BE103" s="65">
        <f t="shared" si="147"/>
        <v>877.1</v>
      </c>
      <c r="BF103" s="10">
        <f t="shared" si="145"/>
        <v>10827.4</v>
      </c>
      <c r="BG103" s="10">
        <f t="shared" si="179"/>
        <v>0</v>
      </c>
      <c r="BH103" s="65">
        <f t="shared" si="148"/>
        <v>10827.4</v>
      </c>
      <c r="BI103" s="10">
        <f t="shared" si="179"/>
        <v>0</v>
      </c>
      <c r="BJ103" s="20"/>
      <c r="BK103" s="20"/>
    </row>
    <row r="104" spans="1:63" ht="46.8" x14ac:dyDescent="0.3">
      <c r="A104" s="58" t="s">
        <v>111</v>
      </c>
      <c r="B104" s="59" t="s">
        <v>35</v>
      </c>
      <c r="C104" s="58"/>
      <c r="D104" s="58"/>
      <c r="E104" s="60" t="s">
        <v>36</v>
      </c>
      <c r="F104" s="10">
        <f t="shared" si="153"/>
        <v>0</v>
      </c>
      <c r="G104" s="10">
        <f t="shared" si="154"/>
        <v>877.1</v>
      </c>
      <c r="H104" s="10">
        <f t="shared" si="155"/>
        <v>10827.4</v>
      </c>
      <c r="I104" s="10">
        <f t="shared" si="156"/>
        <v>0</v>
      </c>
      <c r="J104" s="10">
        <f t="shared" si="157"/>
        <v>0</v>
      </c>
      <c r="K104" s="10">
        <f t="shared" si="158"/>
        <v>0</v>
      </c>
      <c r="L104" s="10">
        <f t="shared" si="122"/>
        <v>0</v>
      </c>
      <c r="M104" s="10">
        <f t="shared" si="123"/>
        <v>877.1</v>
      </c>
      <c r="N104" s="10">
        <f t="shared" si="124"/>
        <v>10827.4</v>
      </c>
      <c r="O104" s="10">
        <f t="shared" si="159"/>
        <v>0</v>
      </c>
      <c r="P104" s="10">
        <f t="shared" si="160"/>
        <v>0</v>
      </c>
      <c r="Q104" s="10">
        <f t="shared" si="161"/>
        <v>0</v>
      </c>
      <c r="R104" s="10">
        <f t="shared" si="125"/>
        <v>0</v>
      </c>
      <c r="S104" s="10">
        <f t="shared" si="126"/>
        <v>877.1</v>
      </c>
      <c r="T104" s="10">
        <f t="shared" si="127"/>
        <v>10827.4</v>
      </c>
      <c r="U104" s="10">
        <f t="shared" si="162"/>
        <v>0</v>
      </c>
      <c r="V104" s="10">
        <f t="shared" si="163"/>
        <v>0</v>
      </c>
      <c r="W104" s="10">
        <f t="shared" si="164"/>
        <v>0</v>
      </c>
      <c r="X104" s="10">
        <f t="shared" si="128"/>
        <v>0</v>
      </c>
      <c r="Y104" s="10">
        <f t="shared" si="129"/>
        <v>877.1</v>
      </c>
      <c r="Z104" s="10">
        <f t="shared" si="130"/>
        <v>10827.4</v>
      </c>
      <c r="AA104" s="10">
        <f t="shared" si="165"/>
        <v>0</v>
      </c>
      <c r="AB104" s="10">
        <f t="shared" si="166"/>
        <v>0</v>
      </c>
      <c r="AC104" s="10">
        <f t="shared" si="167"/>
        <v>0</v>
      </c>
      <c r="AD104" s="10">
        <f t="shared" si="131"/>
        <v>0</v>
      </c>
      <c r="AE104" s="10">
        <f t="shared" si="132"/>
        <v>877.1</v>
      </c>
      <c r="AF104" s="10">
        <f t="shared" si="133"/>
        <v>10827.4</v>
      </c>
      <c r="AG104" s="10">
        <f t="shared" si="168"/>
        <v>0</v>
      </c>
      <c r="AH104" s="10">
        <f t="shared" si="134"/>
        <v>0</v>
      </c>
      <c r="AI104" s="10">
        <f t="shared" si="135"/>
        <v>877.1</v>
      </c>
      <c r="AJ104" s="10">
        <f t="shared" si="136"/>
        <v>10827.4</v>
      </c>
      <c r="AK104" s="10">
        <f t="shared" si="169"/>
        <v>0</v>
      </c>
      <c r="AL104" s="10">
        <f t="shared" si="170"/>
        <v>0</v>
      </c>
      <c r="AM104" s="10">
        <f t="shared" si="171"/>
        <v>0</v>
      </c>
      <c r="AN104" s="10">
        <f t="shared" si="137"/>
        <v>0</v>
      </c>
      <c r="AO104" s="10">
        <f t="shared" si="138"/>
        <v>877.1</v>
      </c>
      <c r="AP104" s="10">
        <f t="shared" si="139"/>
        <v>10827.4</v>
      </c>
      <c r="AQ104" s="10">
        <f t="shared" si="172"/>
        <v>0</v>
      </c>
      <c r="AR104" s="10">
        <f t="shared" si="173"/>
        <v>0</v>
      </c>
      <c r="AS104" s="10">
        <f t="shared" si="174"/>
        <v>0</v>
      </c>
      <c r="AT104" s="10">
        <f t="shared" si="140"/>
        <v>0</v>
      </c>
      <c r="AU104" s="10">
        <f t="shared" si="141"/>
        <v>877.1</v>
      </c>
      <c r="AV104" s="10">
        <f t="shared" si="142"/>
        <v>10827.4</v>
      </c>
      <c r="AW104" s="10">
        <f t="shared" si="175"/>
        <v>0</v>
      </c>
      <c r="AX104" s="10">
        <f t="shared" si="176"/>
        <v>0</v>
      </c>
      <c r="AY104" s="10">
        <f t="shared" si="177"/>
        <v>0</v>
      </c>
      <c r="AZ104" s="10">
        <f t="shared" si="143"/>
        <v>0</v>
      </c>
      <c r="BA104" s="10">
        <f t="shared" si="178"/>
        <v>0</v>
      </c>
      <c r="BB104" s="65">
        <f t="shared" si="146"/>
        <v>0</v>
      </c>
      <c r="BC104" s="10">
        <f t="shared" si="144"/>
        <v>877.1</v>
      </c>
      <c r="BD104" s="10">
        <f t="shared" si="179"/>
        <v>0</v>
      </c>
      <c r="BE104" s="65">
        <f t="shared" si="147"/>
        <v>877.1</v>
      </c>
      <c r="BF104" s="10">
        <f t="shared" si="145"/>
        <v>10827.4</v>
      </c>
      <c r="BG104" s="10">
        <f t="shared" si="179"/>
        <v>0</v>
      </c>
      <c r="BH104" s="65">
        <f t="shared" si="148"/>
        <v>10827.4</v>
      </c>
      <c r="BI104" s="10">
        <f t="shared" si="179"/>
        <v>0</v>
      </c>
      <c r="BJ104" s="20"/>
      <c r="BK104" s="20"/>
    </row>
    <row r="105" spans="1:63" ht="46.8" x14ac:dyDescent="0.3">
      <c r="A105" s="58" t="s">
        <v>111</v>
      </c>
      <c r="B105" s="59" t="s">
        <v>35</v>
      </c>
      <c r="C105" s="58" t="s">
        <v>106</v>
      </c>
      <c r="D105" s="58" t="s">
        <v>107</v>
      </c>
      <c r="E105" s="60" t="s">
        <v>108</v>
      </c>
      <c r="F105" s="10">
        <v>0</v>
      </c>
      <c r="G105" s="10">
        <v>877.1</v>
      </c>
      <c r="H105" s="10">
        <v>10827.4</v>
      </c>
      <c r="I105" s="10"/>
      <c r="J105" s="10"/>
      <c r="K105" s="10"/>
      <c r="L105" s="10">
        <f t="shared" si="122"/>
        <v>0</v>
      </c>
      <c r="M105" s="10">
        <f t="shared" si="123"/>
        <v>877.1</v>
      </c>
      <c r="N105" s="10">
        <f t="shared" si="124"/>
        <v>10827.4</v>
      </c>
      <c r="O105" s="10"/>
      <c r="P105" s="10"/>
      <c r="Q105" s="10"/>
      <c r="R105" s="10">
        <f t="shared" si="125"/>
        <v>0</v>
      </c>
      <c r="S105" s="10">
        <f t="shared" si="126"/>
        <v>877.1</v>
      </c>
      <c r="T105" s="10">
        <f t="shared" si="127"/>
        <v>10827.4</v>
      </c>
      <c r="U105" s="10"/>
      <c r="V105" s="10"/>
      <c r="W105" s="10"/>
      <c r="X105" s="10">
        <f t="shared" si="128"/>
        <v>0</v>
      </c>
      <c r="Y105" s="10">
        <f t="shared" si="129"/>
        <v>877.1</v>
      </c>
      <c r="Z105" s="10">
        <f t="shared" si="130"/>
        <v>10827.4</v>
      </c>
      <c r="AA105" s="10"/>
      <c r="AB105" s="10"/>
      <c r="AC105" s="10"/>
      <c r="AD105" s="10">
        <f t="shared" si="131"/>
        <v>0</v>
      </c>
      <c r="AE105" s="10">
        <f t="shared" si="132"/>
        <v>877.1</v>
      </c>
      <c r="AF105" s="10">
        <f t="shared" si="133"/>
        <v>10827.4</v>
      </c>
      <c r="AG105" s="10"/>
      <c r="AH105" s="10">
        <f t="shared" si="134"/>
        <v>0</v>
      </c>
      <c r="AI105" s="10">
        <f t="shared" si="135"/>
        <v>877.1</v>
      </c>
      <c r="AJ105" s="10">
        <f t="shared" si="136"/>
        <v>10827.4</v>
      </c>
      <c r="AK105" s="10"/>
      <c r="AL105" s="10"/>
      <c r="AM105" s="10"/>
      <c r="AN105" s="10">
        <f t="shared" si="137"/>
        <v>0</v>
      </c>
      <c r="AO105" s="10">
        <f t="shared" si="138"/>
        <v>877.1</v>
      </c>
      <c r="AP105" s="10">
        <f t="shared" si="139"/>
        <v>10827.4</v>
      </c>
      <c r="AQ105" s="10"/>
      <c r="AR105" s="10"/>
      <c r="AS105" s="10"/>
      <c r="AT105" s="10">
        <f t="shared" si="140"/>
        <v>0</v>
      </c>
      <c r="AU105" s="10">
        <f t="shared" si="141"/>
        <v>877.1</v>
      </c>
      <c r="AV105" s="10">
        <f t="shared" si="142"/>
        <v>10827.4</v>
      </c>
      <c r="AW105" s="10"/>
      <c r="AX105" s="10"/>
      <c r="AY105" s="10"/>
      <c r="AZ105" s="10">
        <f t="shared" si="143"/>
        <v>0</v>
      </c>
      <c r="BA105" s="10"/>
      <c r="BB105" s="65">
        <f t="shared" si="146"/>
        <v>0</v>
      </c>
      <c r="BC105" s="10">
        <f t="shared" si="144"/>
        <v>877.1</v>
      </c>
      <c r="BD105" s="10"/>
      <c r="BE105" s="65">
        <f t="shared" si="147"/>
        <v>877.1</v>
      </c>
      <c r="BF105" s="10">
        <f t="shared" si="145"/>
        <v>10827.4</v>
      </c>
      <c r="BG105" s="10"/>
      <c r="BH105" s="65">
        <f t="shared" si="148"/>
        <v>10827.4</v>
      </c>
      <c r="BI105" s="10"/>
      <c r="BJ105" s="20"/>
      <c r="BK105" s="20"/>
    </row>
    <row r="106" spans="1:63" ht="46.8" x14ac:dyDescent="0.3">
      <c r="A106" s="58" t="s">
        <v>113</v>
      </c>
      <c r="B106" s="59"/>
      <c r="C106" s="58"/>
      <c r="D106" s="58"/>
      <c r="E106" s="60" t="s">
        <v>114</v>
      </c>
      <c r="F106" s="10">
        <f t="shared" si="153"/>
        <v>0</v>
      </c>
      <c r="G106" s="10">
        <f t="shared" si="154"/>
        <v>877.1</v>
      </c>
      <c r="H106" s="10">
        <f t="shared" si="155"/>
        <v>10827.4</v>
      </c>
      <c r="I106" s="10">
        <f t="shared" si="156"/>
        <v>0</v>
      </c>
      <c r="J106" s="10">
        <f t="shared" si="157"/>
        <v>0</v>
      </c>
      <c r="K106" s="10">
        <f t="shared" si="158"/>
        <v>0</v>
      </c>
      <c r="L106" s="10">
        <f t="shared" si="122"/>
        <v>0</v>
      </c>
      <c r="M106" s="10">
        <f t="shared" si="123"/>
        <v>877.1</v>
      </c>
      <c r="N106" s="10">
        <f t="shared" si="124"/>
        <v>10827.4</v>
      </c>
      <c r="O106" s="10">
        <f t="shared" ref="O106:O147" si="180">O107</f>
        <v>0</v>
      </c>
      <c r="P106" s="10">
        <f t="shared" ref="P106:P147" si="181">P107</f>
        <v>0</v>
      </c>
      <c r="Q106" s="10">
        <f t="shared" ref="Q106:Q147" si="182">Q107</f>
        <v>0</v>
      </c>
      <c r="R106" s="10">
        <f t="shared" si="125"/>
        <v>0</v>
      </c>
      <c r="S106" s="10">
        <f t="shared" si="126"/>
        <v>877.1</v>
      </c>
      <c r="T106" s="10">
        <f t="shared" si="127"/>
        <v>10827.4</v>
      </c>
      <c r="U106" s="10">
        <f t="shared" ref="U106:U147" si="183">U107</f>
        <v>0</v>
      </c>
      <c r="V106" s="10">
        <f t="shared" ref="V106:V147" si="184">V107</f>
        <v>0</v>
      </c>
      <c r="W106" s="10">
        <f t="shared" ref="W106:W147" si="185">W107</f>
        <v>0</v>
      </c>
      <c r="X106" s="10">
        <f t="shared" si="128"/>
        <v>0</v>
      </c>
      <c r="Y106" s="10">
        <f t="shared" si="129"/>
        <v>877.1</v>
      </c>
      <c r="Z106" s="10">
        <f t="shared" si="130"/>
        <v>10827.4</v>
      </c>
      <c r="AA106" s="10">
        <f t="shared" ref="AA106:AA147" si="186">AA107</f>
        <v>0</v>
      </c>
      <c r="AB106" s="10">
        <f t="shared" ref="AB106:AB147" si="187">AB107</f>
        <v>0</v>
      </c>
      <c r="AC106" s="10">
        <f t="shared" ref="AC106:AC147" si="188">AC107</f>
        <v>0</v>
      </c>
      <c r="AD106" s="10">
        <f t="shared" si="131"/>
        <v>0</v>
      </c>
      <c r="AE106" s="10">
        <f t="shared" si="132"/>
        <v>877.1</v>
      </c>
      <c r="AF106" s="10">
        <f t="shared" si="133"/>
        <v>10827.4</v>
      </c>
      <c r="AG106" s="10">
        <f t="shared" ref="AG106:AG147" si="189">AG107</f>
        <v>0</v>
      </c>
      <c r="AH106" s="10">
        <f t="shared" si="134"/>
        <v>0</v>
      </c>
      <c r="AI106" s="10">
        <f t="shared" si="135"/>
        <v>877.1</v>
      </c>
      <c r="AJ106" s="10">
        <f t="shared" si="136"/>
        <v>10827.4</v>
      </c>
      <c r="AK106" s="10">
        <f t="shared" ref="AK106:AK147" si="190">AK107</f>
        <v>0</v>
      </c>
      <c r="AL106" s="10">
        <f t="shared" ref="AL106:AL147" si="191">AL107</f>
        <v>0</v>
      </c>
      <c r="AM106" s="10">
        <f t="shared" ref="AM106:AM147" si="192">AM107</f>
        <v>0</v>
      </c>
      <c r="AN106" s="10">
        <f t="shared" si="137"/>
        <v>0</v>
      </c>
      <c r="AO106" s="10">
        <f t="shared" si="138"/>
        <v>877.1</v>
      </c>
      <c r="AP106" s="10">
        <f t="shared" si="139"/>
        <v>10827.4</v>
      </c>
      <c r="AQ106" s="10">
        <f t="shared" ref="AQ106:AQ147" si="193">AQ107</f>
        <v>0</v>
      </c>
      <c r="AR106" s="10">
        <f t="shared" ref="AR106:AR147" si="194">AR107</f>
        <v>0</v>
      </c>
      <c r="AS106" s="10">
        <f t="shared" ref="AS106:AS147" si="195">AS107</f>
        <v>0</v>
      </c>
      <c r="AT106" s="10">
        <f t="shared" si="140"/>
        <v>0</v>
      </c>
      <c r="AU106" s="10">
        <f t="shared" si="141"/>
        <v>877.1</v>
      </c>
      <c r="AV106" s="10">
        <f t="shared" si="142"/>
        <v>10827.4</v>
      </c>
      <c r="AW106" s="10">
        <f t="shared" ref="AW106:AW147" si="196">AW107</f>
        <v>0</v>
      </c>
      <c r="AX106" s="10">
        <f t="shared" ref="AX106:AX147" si="197">AX107</f>
        <v>0</v>
      </c>
      <c r="AY106" s="10">
        <f t="shared" ref="AY106:AY147" si="198">AY107</f>
        <v>0</v>
      </c>
      <c r="AZ106" s="10">
        <f t="shared" si="143"/>
        <v>0</v>
      </c>
      <c r="BA106" s="10">
        <f t="shared" ref="BA106:BA147" si="199">BA107</f>
        <v>0</v>
      </c>
      <c r="BB106" s="65">
        <f t="shared" si="146"/>
        <v>0</v>
      </c>
      <c r="BC106" s="10">
        <f t="shared" si="144"/>
        <v>877.1</v>
      </c>
      <c r="BD106" s="10">
        <f t="shared" ref="BD106:BI147" si="200">BD107</f>
        <v>0</v>
      </c>
      <c r="BE106" s="65">
        <f t="shared" si="147"/>
        <v>877.1</v>
      </c>
      <c r="BF106" s="10">
        <f t="shared" si="145"/>
        <v>10827.4</v>
      </c>
      <c r="BG106" s="10">
        <f t="shared" si="200"/>
        <v>0</v>
      </c>
      <c r="BH106" s="65">
        <f t="shared" si="148"/>
        <v>10827.4</v>
      </c>
      <c r="BI106" s="10">
        <f t="shared" si="200"/>
        <v>0</v>
      </c>
      <c r="BJ106" s="20"/>
      <c r="BK106" s="20"/>
    </row>
    <row r="107" spans="1:63" ht="46.8" x14ac:dyDescent="0.3">
      <c r="A107" s="58" t="s">
        <v>113</v>
      </c>
      <c r="B107" s="59" t="s">
        <v>35</v>
      </c>
      <c r="C107" s="58"/>
      <c r="D107" s="58"/>
      <c r="E107" s="60" t="s">
        <v>36</v>
      </c>
      <c r="F107" s="10">
        <f t="shared" si="153"/>
        <v>0</v>
      </c>
      <c r="G107" s="10">
        <f t="shared" si="154"/>
        <v>877.1</v>
      </c>
      <c r="H107" s="10">
        <f t="shared" si="155"/>
        <v>10827.4</v>
      </c>
      <c r="I107" s="10">
        <f t="shared" si="156"/>
        <v>0</v>
      </c>
      <c r="J107" s="10">
        <f t="shared" si="157"/>
        <v>0</v>
      </c>
      <c r="K107" s="10">
        <f t="shared" si="158"/>
        <v>0</v>
      </c>
      <c r="L107" s="10">
        <f t="shared" si="122"/>
        <v>0</v>
      </c>
      <c r="M107" s="10">
        <f t="shared" si="123"/>
        <v>877.1</v>
      </c>
      <c r="N107" s="10">
        <f t="shared" si="124"/>
        <v>10827.4</v>
      </c>
      <c r="O107" s="10">
        <f t="shared" si="180"/>
        <v>0</v>
      </c>
      <c r="P107" s="10">
        <f t="shared" si="181"/>
        <v>0</v>
      </c>
      <c r="Q107" s="10">
        <f t="shared" si="182"/>
        <v>0</v>
      </c>
      <c r="R107" s="10">
        <f t="shared" ref="R107:R170" si="201">L107+O107</f>
        <v>0</v>
      </c>
      <c r="S107" s="10">
        <f t="shared" ref="S107:S170" si="202">M107+P107</f>
        <v>877.1</v>
      </c>
      <c r="T107" s="10">
        <f t="shared" ref="T107:T170" si="203">N107+Q107</f>
        <v>10827.4</v>
      </c>
      <c r="U107" s="10">
        <f t="shared" si="183"/>
        <v>0</v>
      </c>
      <c r="V107" s="10">
        <f t="shared" si="184"/>
        <v>0</v>
      </c>
      <c r="W107" s="10">
        <f t="shared" si="185"/>
        <v>0</v>
      </c>
      <c r="X107" s="10">
        <f t="shared" ref="X107:X170" si="204">R107+U107</f>
        <v>0</v>
      </c>
      <c r="Y107" s="10">
        <f t="shared" ref="Y107:Y170" si="205">S107+V107</f>
        <v>877.1</v>
      </c>
      <c r="Z107" s="10">
        <f t="shared" ref="Z107:Z170" si="206">T107+W107</f>
        <v>10827.4</v>
      </c>
      <c r="AA107" s="10">
        <f t="shared" si="186"/>
        <v>0</v>
      </c>
      <c r="AB107" s="10">
        <f t="shared" si="187"/>
        <v>0</v>
      </c>
      <c r="AC107" s="10">
        <f t="shared" si="188"/>
        <v>0</v>
      </c>
      <c r="AD107" s="10">
        <f t="shared" ref="AD107:AD170" si="207">X107+AA107</f>
        <v>0</v>
      </c>
      <c r="AE107" s="10">
        <f t="shared" ref="AE107:AE170" si="208">Y107+AB107</f>
        <v>877.1</v>
      </c>
      <c r="AF107" s="10">
        <f t="shared" ref="AF107:AF170" si="209">Z107+AC107</f>
        <v>10827.4</v>
      </c>
      <c r="AG107" s="10">
        <f t="shared" si="189"/>
        <v>0</v>
      </c>
      <c r="AH107" s="10">
        <f t="shared" ref="AH107:AH170" si="210">AD107+AG107</f>
        <v>0</v>
      </c>
      <c r="AI107" s="10">
        <f t="shared" ref="AI107:AI170" si="211">AE107</f>
        <v>877.1</v>
      </c>
      <c r="AJ107" s="10">
        <f t="shared" ref="AJ107:AJ170" si="212">AF107</f>
        <v>10827.4</v>
      </c>
      <c r="AK107" s="10">
        <f t="shared" si="190"/>
        <v>0</v>
      </c>
      <c r="AL107" s="10">
        <f t="shared" si="191"/>
        <v>0</v>
      </c>
      <c r="AM107" s="10">
        <f t="shared" si="192"/>
        <v>0</v>
      </c>
      <c r="AN107" s="10">
        <f t="shared" ref="AN107:AN170" si="213">AH107+AK107</f>
        <v>0</v>
      </c>
      <c r="AO107" s="10">
        <f t="shared" ref="AO107:AO170" si="214">AI107+AL107</f>
        <v>877.1</v>
      </c>
      <c r="AP107" s="10">
        <f t="shared" ref="AP107:AP170" si="215">AJ107+AM107</f>
        <v>10827.4</v>
      </c>
      <c r="AQ107" s="10">
        <f t="shared" si="193"/>
        <v>0</v>
      </c>
      <c r="AR107" s="10">
        <f t="shared" si="194"/>
        <v>0</v>
      </c>
      <c r="AS107" s="10">
        <f t="shared" si="195"/>
        <v>0</v>
      </c>
      <c r="AT107" s="10">
        <f t="shared" ref="AT107:AT170" si="216">AN107+AQ107</f>
        <v>0</v>
      </c>
      <c r="AU107" s="10">
        <f t="shared" ref="AU107:AU170" si="217">AO107+AR107</f>
        <v>877.1</v>
      </c>
      <c r="AV107" s="10">
        <f t="shared" ref="AV107:AV170" si="218">AP107+AS107</f>
        <v>10827.4</v>
      </c>
      <c r="AW107" s="10">
        <f t="shared" si="196"/>
        <v>0</v>
      </c>
      <c r="AX107" s="10">
        <f t="shared" si="197"/>
        <v>0</v>
      </c>
      <c r="AY107" s="10">
        <f t="shared" si="198"/>
        <v>0</v>
      </c>
      <c r="AZ107" s="10">
        <f t="shared" ref="AZ107:AZ170" si="219">AT107+AW107</f>
        <v>0</v>
      </c>
      <c r="BA107" s="10">
        <f t="shared" si="199"/>
        <v>0</v>
      </c>
      <c r="BB107" s="65">
        <f t="shared" si="146"/>
        <v>0</v>
      </c>
      <c r="BC107" s="10">
        <f t="shared" ref="BC107:BC170" si="220">AU107+AX107</f>
        <v>877.1</v>
      </c>
      <c r="BD107" s="10">
        <f t="shared" si="200"/>
        <v>0</v>
      </c>
      <c r="BE107" s="65">
        <f t="shared" si="147"/>
        <v>877.1</v>
      </c>
      <c r="BF107" s="10">
        <f t="shared" ref="BF107:BF170" si="221">AV107+AY107</f>
        <v>10827.4</v>
      </c>
      <c r="BG107" s="10">
        <f t="shared" si="200"/>
        <v>0</v>
      </c>
      <c r="BH107" s="65">
        <f t="shared" si="148"/>
        <v>10827.4</v>
      </c>
      <c r="BI107" s="10">
        <f t="shared" si="200"/>
        <v>0</v>
      </c>
      <c r="BJ107" s="20"/>
      <c r="BK107" s="20"/>
    </row>
    <row r="108" spans="1:63" ht="46.8" x14ac:dyDescent="0.3">
      <c r="A108" s="58" t="s">
        <v>113</v>
      </c>
      <c r="B108" s="59" t="s">
        <v>35</v>
      </c>
      <c r="C108" s="58" t="s">
        <v>106</v>
      </c>
      <c r="D108" s="58" t="s">
        <v>107</v>
      </c>
      <c r="E108" s="60" t="s">
        <v>108</v>
      </c>
      <c r="F108" s="10">
        <v>0</v>
      </c>
      <c r="G108" s="10">
        <v>877.1</v>
      </c>
      <c r="H108" s="10">
        <v>10827.4</v>
      </c>
      <c r="I108" s="10"/>
      <c r="J108" s="10"/>
      <c r="K108" s="10"/>
      <c r="L108" s="10">
        <f t="shared" si="122"/>
        <v>0</v>
      </c>
      <c r="M108" s="10">
        <f t="shared" si="123"/>
        <v>877.1</v>
      </c>
      <c r="N108" s="10">
        <f t="shared" si="124"/>
        <v>10827.4</v>
      </c>
      <c r="O108" s="10"/>
      <c r="P108" s="10"/>
      <c r="Q108" s="10"/>
      <c r="R108" s="10">
        <f t="shared" si="201"/>
        <v>0</v>
      </c>
      <c r="S108" s="10">
        <f t="shared" si="202"/>
        <v>877.1</v>
      </c>
      <c r="T108" s="10">
        <f t="shared" si="203"/>
        <v>10827.4</v>
      </c>
      <c r="U108" s="10"/>
      <c r="V108" s="10"/>
      <c r="W108" s="10"/>
      <c r="X108" s="10">
        <f t="shared" si="204"/>
        <v>0</v>
      </c>
      <c r="Y108" s="10">
        <f t="shared" si="205"/>
        <v>877.1</v>
      </c>
      <c r="Z108" s="10">
        <f t="shared" si="206"/>
        <v>10827.4</v>
      </c>
      <c r="AA108" s="10"/>
      <c r="AB108" s="10"/>
      <c r="AC108" s="10"/>
      <c r="AD108" s="10">
        <f t="shared" si="207"/>
        <v>0</v>
      </c>
      <c r="AE108" s="10">
        <f t="shared" si="208"/>
        <v>877.1</v>
      </c>
      <c r="AF108" s="10">
        <f t="shared" si="209"/>
        <v>10827.4</v>
      </c>
      <c r="AG108" s="10"/>
      <c r="AH108" s="10">
        <f t="shared" si="210"/>
        <v>0</v>
      </c>
      <c r="AI108" s="10">
        <f t="shared" si="211"/>
        <v>877.1</v>
      </c>
      <c r="AJ108" s="10">
        <f t="shared" si="212"/>
        <v>10827.4</v>
      </c>
      <c r="AK108" s="10"/>
      <c r="AL108" s="10"/>
      <c r="AM108" s="10"/>
      <c r="AN108" s="10">
        <f t="shared" si="213"/>
        <v>0</v>
      </c>
      <c r="AO108" s="10">
        <f t="shared" si="214"/>
        <v>877.1</v>
      </c>
      <c r="AP108" s="10">
        <f t="shared" si="215"/>
        <v>10827.4</v>
      </c>
      <c r="AQ108" s="10"/>
      <c r="AR108" s="10"/>
      <c r="AS108" s="10"/>
      <c r="AT108" s="10">
        <f t="shared" si="216"/>
        <v>0</v>
      </c>
      <c r="AU108" s="10">
        <f t="shared" si="217"/>
        <v>877.1</v>
      </c>
      <c r="AV108" s="10">
        <f t="shared" si="218"/>
        <v>10827.4</v>
      </c>
      <c r="AW108" s="10"/>
      <c r="AX108" s="10"/>
      <c r="AY108" s="10"/>
      <c r="AZ108" s="10">
        <f t="shared" si="219"/>
        <v>0</v>
      </c>
      <c r="BA108" s="10"/>
      <c r="BB108" s="65">
        <f t="shared" si="146"/>
        <v>0</v>
      </c>
      <c r="BC108" s="10">
        <f t="shared" si="220"/>
        <v>877.1</v>
      </c>
      <c r="BD108" s="10"/>
      <c r="BE108" s="65">
        <f t="shared" si="147"/>
        <v>877.1</v>
      </c>
      <c r="BF108" s="10">
        <f t="shared" si="221"/>
        <v>10827.4</v>
      </c>
      <c r="BG108" s="10"/>
      <c r="BH108" s="65">
        <f t="shared" si="148"/>
        <v>10827.4</v>
      </c>
      <c r="BI108" s="10"/>
      <c r="BJ108" s="20"/>
      <c r="BK108" s="20"/>
    </row>
    <row r="109" spans="1:63" ht="46.8" x14ac:dyDescent="0.3">
      <c r="A109" s="58" t="s">
        <v>115</v>
      </c>
      <c r="B109" s="59"/>
      <c r="C109" s="58"/>
      <c r="D109" s="58"/>
      <c r="E109" s="60" t="s">
        <v>116</v>
      </c>
      <c r="F109" s="10">
        <f t="shared" si="153"/>
        <v>0</v>
      </c>
      <c r="G109" s="10">
        <f t="shared" si="154"/>
        <v>0</v>
      </c>
      <c r="H109" s="10">
        <f t="shared" si="155"/>
        <v>915.7</v>
      </c>
      <c r="I109" s="10">
        <f t="shared" si="156"/>
        <v>0</v>
      </c>
      <c r="J109" s="10">
        <f t="shared" si="157"/>
        <v>0</v>
      </c>
      <c r="K109" s="10">
        <f t="shared" si="158"/>
        <v>0</v>
      </c>
      <c r="L109" s="10">
        <f t="shared" si="122"/>
        <v>0</v>
      </c>
      <c r="M109" s="10">
        <f t="shared" si="123"/>
        <v>0</v>
      </c>
      <c r="N109" s="10">
        <f t="shared" si="124"/>
        <v>915.7</v>
      </c>
      <c r="O109" s="10">
        <f t="shared" si="180"/>
        <v>0</v>
      </c>
      <c r="P109" s="10">
        <f t="shared" si="181"/>
        <v>0</v>
      </c>
      <c r="Q109" s="10">
        <f t="shared" si="182"/>
        <v>0</v>
      </c>
      <c r="R109" s="10">
        <f t="shared" si="201"/>
        <v>0</v>
      </c>
      <c r="S109" s="10">
        <f t="shared" si="202"/>
        <v>0</v>
      </c>
      <c r="T109" s="10">
        <f t="shared" si="203"/>
        <v>915.7</v>
      </c>
      <c r="U109" s="10">
        <f t="shared" si="183"/>
        <v>0</v>
      </c>
      <c r="V109" s="10">
        <f t="shared" si="184"/>
        <v>0</v>
      </c>
      <c r="W109" s="10">
        <f t="shared" si="185"/>
        <v>0</v>
      </c>
      <c r="X109" s="10">
        <f t="shared" si="204"/>
        <v>0</v>
      </c>
      <c r="Y109" s="10">
        <f t="shared" si="205"/>
        <v>0</v>
      </c>
      <c r="Z109" s="10">
        <f t="shared" si="206"/>
        <v>915.7</v>
      </c>
      <c r="AA109" s="10">
        <f t="shared" si="186"/>
        <v>0</v>
      </c>
      <c r="AB109" s="10">
        <f t="shared" si="187"/>
        <v>0</v>
      </c>
      <c r="AC109" s="10">
        <f t="shared" si="188"/>
        <v>0</v>
      </c>
      <c r="AD109" s="10">
        <f t="shared" si="207"/>
        <v>0</v>
      </c>
      <c r="AE109" s="10">
        <f t="shared" si="208"/>
        <v>0</v>
      </c>
      <c r="AF109" s="10">
        <f t="shared" si="209"/>
        <v>915.7</v>
      </c>
      <c r="AG109" s="10">
        <f t="shared" si="189"/>
        <v>0</v>
      </c>
      <c r="AH109" s="10">
        <f t="shared" si="210"/>
        <v>0</v>
      </c>
      <c r="AI109" s="10">
        <f t="shared" si="211"/>
        <v>0</v>
      </c>
      <c r="AJ109" s="10">
        <f t="shared" si="212"/>
        <v>915.7</v>
      </c>
      <c r="AK109" s="10">
        <f t="shared" si="190"/>
        <v>0</v>
      </c>
      <c r="AL109" s="10">
        <f t="shared" si="191"/>
        <v>0</v>
      </c>
      <c r="AM109" s="10">
        <f t="shared" si="192"/>
        <v>0</v>
      </c>
      <c r="AN109" s="10">
        <f t="shared" si="213"/>
        <v>0</v>
      </c>
      <c r="AO109" s="10">
        <f t="shared" si="214"/>
        <v>0</v>
      </c>
      <c r="AP109" s="10">
        <f t="shared" si="215"/>
        <v>915.7</v>
      </c>
      <c r="AQ109" s="10">
        <f t="shared" si="193"/>
        <v>0</v>
      </c>
      <c r="AR109" s="10">
        <f t="shared" si="194"/>
        <v>0</v>
      </c>
      <c r="AS109" s="10">
        <f t="shared" si="195"/>
        <v>0</v>
      </c>
      <c r="AT109" s="10">
        <f t="shared" si="216"/>
        <v>0</v>
      </c>
      <c r="AU109" s="10">
        <f t="shared" si="217"/>
        <v>0</v>
      </c>
      <c r="AV109" s="10">
        <f t="shared" si="218"/>
        <v>915.7</v>
      </c>
      <c r="AW109" s="10">
        <f t="shared" si="196"/>
        <v>0</v>
      </c>
      <c r="AX109" s="10">
        <f t="shared" si="197"/>
        <v>0</v>
      </c>
      <c r="AY109" s="10">
        <f t="shared" si="198"/>
        <v>0</v>
      </c>
      <c r="AZ109" s="10">
        <f t="shared" si="219"/>
        <v>0</v>
      </c>
      <c r="BA109" s="10">
        <f t="shared" si="199"/>
        <v>0</v>
      </c>
      <c r="BB109" s="65">
        <f t="shared" si="146"/>
        <v>0</v>
      </c>
      <c r="BC109" s="10">
        <f t="shared" si="220"/>
        <v>0</v>
      </c>
      <c r="BD109" s="10">
        <f t="shared" si="200"/>
        <v>0</v>
      </c>
      <c r="BE109" s="65">
        <f t="shared" si="147"/>
        <v>0</v>
      </c>
      <c r="BF109" s="10">
        <f t="shared" si="221"/>
        <v>915.7</v>
      </c>
      <c r="BG109" s="10">
        <f t="shared" si="200"/>
        <v>0</v>
      </c>
      <c r="BH109" s="65">
        <f t="shared" si="148"/>
        <v>915.7</v>
      </c>
      <c r="BI109" s="10">
        <f t="shared" si="200"/>
        <v>0</v>
      </c>
      <c r="BJ109" s="20"/>
      <c r="BK109" s="20"/>
    </row>
    <row r="110" spans="1:63" ht="46.8" x14ac:dyDescent="0.3">
      <c r="A110" s="58" t="s">
        <v>115</v>
      </c>
      <c r="B110" s="59" t="s">
        <v>35</v>
      </c>
      <c r="C110" s="58"/>
      <c r="D110" s="58"/>
      <c r="E110" s="60" t="s">
        <v>36</v>
      </c>
      <c r="F110" s="10">
        <f t="shared" si="153"/>
        <v>0</v>
      </c>
      <c r="G110" s="10">
        <f t="shared" si="154"/>
        <v>0</v>
      </c>
      <c r="H110" s="10">
        <f t="shared" si="155"/>
        <v>915.7</v>
      </c>
      <c r="I110" s="10">
        <f t="shared" si="156"/>
        <v>0</v>
      </c>
      <c r="J110" s="10">
        <f t="shared" si="157"/>
        <v>0</v>
      </c>
      <c r="K110" s="10">
        <f t="shared" si="158"/>
        <v>0</v>
      </c>
      <c r="L110" s="10">
        <f t="shared" si="122"/>
        <v>0</v>
      </c>
      <c r="M110" s="10">
        <f t="shared" si="123"/>
        <v>0</v>
      </c>
      <c r="N110" s="10">
        <f t="shared" si="124"/>
        <v>915.7</v>
      </c>
      <c r="O110" s="10">
        <f t="shared" si="180"/>
        <v>0</v>
      </c>
      <c r="P110" s="10">
        <f t="shared" si="181"/>
        <v>0</v>
      </c>
      <c r="Q110" s="10">
        <f t="shared" si="182"/>
        <v>0</v>
      </c>
      <c r="R110" s="10">
        <f t="shared" si="201"/>
        <v>0</v>
      </c>
      <c r="S110" s="10">
        <f t="shared" si="202"/>
        <v>0</v>
      </c>
      <c r="T110" s="10">
        <f t="shared" si="203"/>
        <v>915.7</v>
      </c>
      <c r="U110" s="10">
        <f t="shared" si="183"/>
        <v>0</v>
      </c>
      <c r="V110" s="10">
        <f t="shared" si="184"/>
        <v>0</v>
      </c>
      <c r="W110" s="10">
        <f t="shared" si="185"/>
        <v>0</v>
      </c>
      <c r="X110" s="10">
        <f t="shared" si="204"/>
        <v>0</v>
      </c>
      <c r="Y110" s="10">
        <f t="shared" si="205"/>
        <v>0</v>
      </c>
      <c r="Z110" s="10">
        <f t="shared" si="206"/>
        <v>915.7</v>
      </c>
      <c r="AA110" s="10">
        <f t="shared" si="186"/>
        <v>0</v>
      </c>
      <c r="AB110" s="10">
        <f t="shared" si="187"/>
        <v>0</v>
      </c>
      <c r="AC110" s="10">
        <f t="shared" si="188"/>
        <v>0</v>
      </c>
      <c r="AD110" s="10">
        <f t="shared" si="207"/>
        <v>0</v>
      </c>
      <c r="AE110" s="10">
        <f t="shared" si="208"/>
        <v>0</v>
      </c>
      <c r="AF110" s="10">
        <f t="shared" si="209"/>
        <v>915.7</v>
      </c>
      <c r="AG110" s="10">
        <f t="shared" si="189"/>
        <v>0</v>
      </c>
      <c r="AH110" s="10">
        <f t="shared" si="210"/>
        <v>0</v>
      </c>
      <c r="AI110" s="10">
        <f t="shared" si="211"/>
        <v>0</v>
      </c>
      <c r="AJ110" s="10">
        <f t="shared" si="212"/>
        <v>915.7</v>
      </c>
      <c r="AK110" s="10">
        <f t="shared" si="190"/>
        <v>0</v>
      </c>
      <c r="AL110" s="10">
        <f t="shared" si="191"/>
        <v>0</v>
      </c>
      <c r="AM110" s="10">
        <f t="shared" si="192"/>
        <v>0</v>
      </c>
      <c r="AN110" s="10">
        <f t="shared" si="213"/>
        <v>0</v>
      </c>
      <c r="AO110" s="10">
        <f t="shared" si="214"/>
        <v>0</v>
      </c>
      <c r="AP110" s="10">
        <f t="shared" si="215"/>
        <v>915.7</v>
      </c>
      <c r="AQ110" s="10">
        <f t="shared" si="193"/>
        <v>0</v>
      </c>
      <c r="AR110" s="10">
        <f t="shared" si="194"/>
        <v>0</v>
      </c>
      <c r="AS110" s="10">
        <f t="shared" si="195"/>
        <v>0</v>
      </c>
      <c r="AT110" s="10">
        <f t="shared" si="216"/>
        <v>0</v>
      </c>
      <c r="AU110" s="10">
        <f t="shared" si="217"/>
        <v>0</v>
      </c>
      <c r="AV110" s="10">
        <f t="shared" si="218"/>
        <v>915.7</v>
      </c>
      <c r="AW110" s="10">
        <f t="shared" si="196"/>
        <v>0</v>
      </c>
      <c r="AX110" s="10">
        <f t="shared" si="197"/>
        <v>0</v>
      </c>
      <c r="AY110" s="10">
        <f t="shared" si="198"/>
        <v>0</v>
      </c>
      <c r="AZ110" s="10">
        <f t="shared" si="219"/>
        <v>0</v>
      </c>
      <c r="BA110" s="10">
        <f t="shared" si="199"/>
        <v>0</v>
      </c>
      <c r="BB110" s="65">
        <f t="shared" si="146"/>
        <v>0</v>
      </c>
      <c r="BC110" s="10">
        <f t="shared" si="220"/>
        <v>0</v>
      </c>
      <c r="BD110" s="10">
        <f t="shared" si="200"/>
        <v>0</v>
      </c>
      <c r="BE110" s="65">
        <f t="shared" si="147"/>
        <v>0</v>
      </c>
      <c r="BF110" s="10">
        <f t="shared" si="221"/>
        <v>915.7</v>
      </c>
      <c r="BG110" s="10">
        <f t="shared" si="200"/>
        <v>0</v>
      </c>
      <c r="BH110" s="65">
        <f t="shared" si="148"/>
        <v>915.7</v>
      </c>
      <c r="BI110" s="10">
        <f t="shared" si="200"/>
        <v>0</v>
      </c>
      <c r="BJ110" s="20"/>
      <c r="BK110" s="20"/>
    </row>
    <row r="111" spans="1:63" ht="46.8" x14ac:dyDescent="0.3">
      <c r="A111" s="58" t="s">
        <v>115</v>
      </c>
      <c r="B111" s="59" t="s">
        <v>35</v>
      </c>
      <c r="C111" s="58" t="s">
        <v>106</v>
      </c>
      <c r="D111" s="58" t="s">
        <v>107</v>
      </c>
      <c r="E111" s="60" t="s">
        <v>108</v>
      </c>
      <c r="F111" s="10">
        <v>0</v>
      </c>
      <c r="G111" s="10">
        <v>0</v>
      </c>
      <c r="H111" s="10">
        <v>915.7</v>
      </c>
      <c r="I111" s="10"/>
      <c r="J111" s="10"/>
      <c r="K111" s="10"/>
      <c r="L111" s="10">
        <f t="shared" si="122"/>
        <v>0</v>
      </c>
      <c r="M111" s="10">
        <f t="shared" si="123"/>
        <v>0</v>
      </c>
      <c r="N111" s="10">
        <f t="shared" si="124"/>
        <v>915.7</v>
      </c>
      <c r="O111" s="10"/>
      <c r="P111" s="10"/>
      <c r="Q111" s="10"/>
      <c r="R111" s="10">
        <f t="shared" si="201"/>
        <v>0</v>
      </c>
      <c r="S111" s="10">
        <f t="shared" si="202"/>
        <v>0</v>
      </c>
      <c r="T111" s="10">
        <f t="shared" si="203"/>
        <v>915.7</v>
      </c>
      <c r="U111" s="10"/>
      <c r="V111" s="10"/>
      <c r="W111" s="10"/>
      <c r="X111" s="10">
        <f t="shared" si="204"/>
        <v>0</v>
      </c>
      <c r="Y111" s="10">
        <f t="shared" si="205"/>
        <v>0</v>
      </c>
      <c r="Z111" s="10">
        <f t="shared" si="206"/>
        <v>915.7</v>
      </c>
      <c r="AA111" s="10"/>
      <c r="AB111" s="10"/>
      <c r="AC111" s="10"/>
      <c r="AD111" s="10">
        <f t="shared" si="207"/>
        <v>0</v>
      </c>
      <c r="AE111" s="10">
        <f t="shared" si="208"/>
        <v>0</v>
      </c>
      <c r="AF111" s="10">
        <f t="shared" si="209"/>
        <v>915.7</v>
      </c>
      <c r="AG111" s="10"/>
      <c r="AH111" s="10">
        <f t="shared" si="210"/>
        <v>0</v>
      </c>
      <c r="AI111" s="10">
        <f t="shared" si="211"/>
        <v>0</v>
      </c>
      <c r="AJ111" s="10">
        <f t="shared" si="212"/>
        <v>915.7</v>
      </c>
      <c r="AK111" s="10"/>
      <c r="AL111" s="10"/>
      <c r="AM111" s="10"/>
      <c r="AN111" s="10">
        <f t="shared" si="213"/>
        <v>0</v>
      </c>
      <c r="AO111" s="10">
        <f t="shared" si="214"/>
        <v>0</v>
      </c>
      <c r="AP111" s="10">
        <f t="shared" si="215"/>
        <v>915.7</v>
      </c>
      <c r="AQ111" s="10"/>
      <c r="AR111" s="10"/>
      <c r="AS111" s="10"/>
      <c r="AT111" s="10">
        <f t="shared" si="216"/>
        <v>0</v>
      </c>
      <c r="AU111" s="10">
        <f t="shared" si="217"/>
        <v>0</v>
      </c>
      <c r="AV111" s="10">
        <f t="shared" si="218"/>
        <v>915.7</v>
      </c>
      <c r="AW111" s="10"/>
      <c r="AX111" s="10"/>
      <c r="AY111" s="10"/>
      <c r="AZ111" s="10">
        <f t="shared" si="219"/>
        <v>0</v>
      </c>
      <c r="BA111" s="10"/>
      <c r="BB111" s="65">
        <f t="shared" si="146"/>
        <v>0</v>
      </c>
      <c r="BC111" s="10">
        <f t="shared" si="220"/>
        <v>0</v>
      </c>
      <c r="BD111" s="10"/>
      <c r="BE111" s="65">
        <f t="shared" si="147"/>
        <v>0</v>
      </c>
      <c r="BF111" s="10">
        <f t="shared" si="221"/>
        <v>915.7</v>
      </c>
      <c r="BG111" s="10"/>
      <c r="BH111" s="65">
        <f t="shared" si="148"/>
        <v>915.7</v>
      </c>
      <c r="BI111" s="10"/>
      <c r="BJ111" s="20"/>
      <c r="BK111" s="20"/>
    </row>
    <row r="112" spans="1:63" ht="62.4" x14ac:dyDescent="0.3">
      <c r="A112" s="58" t="s">
        <v>117</v>
      </c>
      <c r="B112" s="59"/>
      <c r="C112" s="58"/>
      <c r="D112" s="58"/>
      <c r="E112" s="60" t="s">
        <v>118</v>
      </c>
      <c r="F112" s="10">
        <f t="shared" si="153"/>
        <v>0</v>
      </c>
      <c r="G112" s="10">
        <f t="shared" si="154"/>
        <v>0</v>
      </c>
      <c r="H112" s="10">
        <f t="shared" si="155"/>
        <v>915.7</v>
      </c>
      <c r="I112" s="10">
        <f t="shared" si="156"/>
        <v>0</v>
      </c>
      <c r="J112" s="10">
        <f t="shared" si="157"/>
        <v>0</v>
      </c>
      <c r="K112" s="10">
        <f t="shared" si="158"/>
        <v>0</v>
      </c>
      <c r="L112" s="10">
        <f t="shared" si="122"/>
        <v>0</v>
      </c>
      <c r="M112" s="10">
        <f t="shared" si="123"/>
        <v>0</v>
      </c>
      <c r="N112" s="10">
        <f t="shared" si="124"/>
        <v>915.7</v>
      </c>
      <c r="O112" s="10">
        <f t="shared" si="180"/>
        <v>0</v>
      </c>
      <c r="P112" s="10">
        <f t="shared" si="181"/>
        <v>0</v>
      </c>
      <c r="Q112" s="10">
        <f t="shared" si="182"/>
        <v>0</v>
      </c>
      <c r="R112" s="10">
        <f t="shared" si="201"/>
        <v>0</v>
      </c>
      <c r="S112" s="10">
        <f t="shared" si="202"/>
        <v>0</v>
      </c>
      <c r="T112" s="10">
        <f t="shared" si="203"/>
        <v>915.7</v>
      </c>
      <c r="U112" s="10">
        <f t="shared" si="183"/>
        <v>0</v>
      </c>
      <c r="V112" s="10">
        <f t="shared" si="184"/>
        <v>0</v>
      </c>
      <c r="W112" s="10">
        <f t="shared" si="185"/>
        <v>0</v>
      </c>
      <c r="X112" s="10">
        <f t="shared" si="204"/>
        <v>0</v>
      </c>
      <c r="Y112" s="10">
        <f t="shared" si="205"/>
        <v>0</v>
      </c>
      <c r="Z112" s="10">
        <f t="shared" si="206"/>
        <v>915.7</v>
      </c>
      <c r="AA112" s="10">
        <f t="shared" si="186"/>
        <v>0</v>
      </c>
      <c r="AB112" s="10">
        <f t="shared" si="187"/>
        <v>0</v>
      </c>
      <c r="AC112" s="10">
        <f t="shared" si="188"/>
        <v>0</v>
      </c>
      <c r="AD112" s="10">
        <f t="shared" si="207"/>
        <v>0</v>
      </c>
      <c r="AE112" s="10">
        <f t="shared" si="208"/>
        <v>0</v>
      </c>
      <c r="AF112" s="10">
        <f t="shared" si="209"/>
        <v>915.7</v>
      </c>
      <c r="AG112" s="10">
        <f t="shared" si="189"/>
        <v>0</v>
      </c>
      <c r="AH112" s="10">
        <f t="shared" si="210"/>
        <v>0</v>
      </c>
      <c r="AI112" s="10">
        <f t="shared" si="211"/>
        <v>0</v>
      </c>
      <c r="AJ112" s="10">
        <f t="shared" si="212"/>
        <v>915.7</v>
      </c>
      <c r="AK112" s="10">
        <f t="shared" si="190"/>
        <v>0</v>
      </c>
      <c r="AL112" s="10">
        <f t="shared" si="191"/>
        <v>0</v>
      </c>
      <c r="AM112" s="10">
        <f t="shared" si="192"/>
        <v>0</v>
      </c>
      <c r="AN112" s="10">
        <f t="shared" si="213"/>
        <v>0</v>
      </c>
      <c r="AO112" s="10">
        <f t="shared" si="214"/>
        <v>0</v>
      </c>
      <c r="AP112" s="10">
        <f t="shared" si="215"/>
        <v>915.7</v>
      </c>
      <c r="AQ112" s="10">
        <f t="shared" si="193"/>
        <v>0</v>
      </c>
      <c r="AR112" s="10">
        <f t="shared" si="194"/>
        <v>0</v>
      </c>
      <c r="AS112" s="10">
        <f t="shared" si="195"/>
        <v>0</v>
      </c>
      <c r="AT112" s="10">
        <f t="shared" si="216"/>
        <v>0</v>
      </c>
      <c r="AU112" s="10">
        <f t="shared" si="217"/>
        <v>0</v>
      </c>
      <c r="AV112" s="10">
        <f t="shared" si="218"/>
        <v>915.7</v>
      </c>
      <c r="AW112" s="10">
        <f t="shared" si="196"/>
        <v>0</v>
      </c>
      <c r="AX112" s="10">
        <f t="shared" si="197"/>
        <v>0</v>
      </c>
      <c r="AY112" s="10">
        <f t="shared" si="198"/>
        <v>0</v>
      </c>
      <c r="AZ112" s="10">
        <f t="shared" si="219"/>
        <v>0</v>
      </c>
      <c r="BA112" s="10">
        <f t="shared" si="199"/>
        <v>0</v>
      </c>
      <c r="BB112" s="65">
        <f t="shared" si="146"/>
        <v>0</v>
      </c>
      <c r="BC112" s="10">
        <f t="shared" si="220"/>
        <v>0</v>
      </c>
      <c r="BD112" s="10">
        <f t="shared" si="200"/>
        <v>0</v>
      </c>
      <c r="BE112" s="65">
        <f t="shared" si="147"/>
        <v>0</v>
      </c>
      <c r="BF112" s="10">
        <f t="shared" si="221"/>
        <v>915.7</v>
      </c>
      <c r="BG112" s="10">
        <f t="shared" si="200"/>
        <v>0</v>
      </c>
      <c r="BH112" s="65">
        <f t="shared" si="148"/>
        <v>915.7</v>
      </c>
      <c r="BI112" s="10">
        <f t="shared" si="200"/>
        <v>0</v>
      </c>
      <c r="BJ112" s="20"/>
      <c r="BK112" s="20"/>
    </row>
    <row r="113" spans="1:63" ht="46.8" x14ac:dyDescent="0.3">
      <c r="A113" s="58" t="s">
        <v>117</v>
      </c>
      <c r="B113" s="59" t="s">
        <v>35</v>
      </c>
      <c r="C113" s="58"/>
      <c r="D113" s="58"/>
      <c r="E113" s="60" t="s">
        <v>36</v>
      </c>
      <c r="F113" s="10">
        <f t="shared" si="153"/>
        <v>0</v>
      </c>
      <c r="G113" s="10">
        <f t="shared" si="154"/>
        <v>0</v>
      </c>
      <c r="H113" s="10">
        <f t="shared" si="155"/>
        <v>915.7</v>
      </c>
      <c r="I113" s="10">
        <f t="shared" si="156"/>
        <v>0</v>
      </c>
      <c r="J113" s="10">
        <f t="shared" si="157"/>
        <v>0</v>
      </c>
      <c r="K113" s="10">
        <f t="shared" si="158"/>
        <v>0</v>
      </c>
      <c r="L113" s="10">
        <f t="shared" si="122"/>
        <v>0</v>
      </c>
      <c r="M113" s="10">
        <f t="shared" si="123"/>
        <v>0</v>
      </c>
      <c r="N113" s="10">
        <f t="shared" si="124"/>
        <v>915.7</v>
      </c>
      <c r="O113" s="10">
        <f t="shared" si="180"/>
        <v>0</v>
      </c>
      <c r="P113" s="10">
        <f t="shared" si="181"/>
        <v>0</v>
      </c>
      <c r="Q113" s="10">
        <f t="shared" si="182"/>
        <v>0</v>
      </c>
      <c r="R113" s="10">
        <f t="shared" si="201"/>
        <v>0</v>
      </c>
      <c r="S113" s="10">
        <f t="shared" si="202"/>
        <v>0</v>
      </c>
      <c r="T113" s="10">
        <f t="shared" si="203"/>
        <v>915.7</v>
      </c>
      <c r="U113" s="10">
        <f t="shared" si="183"/>
        <v>0</v>
      </c>
      <c r="V113" s="10">
        <f t="shared" si="184"/>
        <v>0</v>
      </c>
      <c r="W113" s="10">
        <f t="shared" si="185"/>
        <v>0</v>
      </c>
      <c r="X113" s="10">
        <f t="shared" si="204"/>
        <v>0</v>
      </c>
      <c r="Y113" s="10">
        <f t="shared" si="205"/>
        <v>0</v>
      </c>
      <c r="Z113" s="10">
        <f t="shared" si="206"/>
        <v>915.7</v>
      </c>
      <c r="AA113" s="10">
        <f t="shared" si="186"/>
        <v>0</v>
      </c>
      <c r="AB113" s="10">
        <f t="shared" si="187"/>
        <v>0</v>
      </c>
      <c r="AC113" s="10">
        <f t="shared" si="188"/>
        <v>0</v>
      </c>
      <c r="AD113" s="10">
        <f t="shared" si="207"/>
        <v>0</v>
      </c>
      <c r="AE113" s="10">
        <f t="shared" si="208"/>
        <v>0</v>
      </c>
      <c r="AF113" s="10">
        <f t="shared" si="209"/>
        <v>915.7</v>
      </c>
      <c r="AG113" s="10">
        <f t="shared" si="189"/>
        <v>0</v>
      </c>
      <c r="AH113" s="10">
        <f t="shared" si="210"/>
        <v>0</v>
      </c>
      <c r="AI113" s="10">
        <f t="shared" si="211"/>
        <v>0</v>
      </c>
      <c r="AJ113" s="10">
        <f t="shared" si="212"/>
        <v>915.7</v>
      </c>
      <c r="AK113" s="10">
        <f t="shared" si="190"/>
        <v>0</v>
      </c>
      <c r="AL113" s="10">
        <f t="shared" si="191"/>
        <v>0</v>
      </c>
      <c r="AM113" s="10">
        <f t="shared" si="192"/>
        <v>0</v>
      </c>
      <c r="AN113" s="10">
        <f t="shared" si="213"/>
        <v>0</v>
      </c>
      <c r="AO113" s="10">
        <f t="shared" si="214"/>
        <v>0</v>
      </c>
      <c r="AP113" s="10">
        <f t="shared" si="215"/>
        <v>915.7</v>
      </c>
      <c r="AQ113" s="10">
        <f t="shared" si="193"/>
        <v>0</v>
      </c>
      <c r="AR113" s="10">
        <f t="shared" si="194"/>
        <v>0</v>
      </c>
      <c r="AS113" s="10">
        <f t="shared" si="195"/>
        <v>0</v>
      </c>
      <c r="AT113" s="10">
        <f t="shared" si="216"/>
        <v>0</v>
      </c>
      <c r="AU113" s="10">
        <f t="shared" si="217"/>
        <v>0</v>
      </c>
      <c r="AV113" s="10">
        <f t="shared" si="218"/>
        <v>915.7</v>
      </c>
      <c r="AW113" s="10">
        <f t="shared" si="196"/>
        <v>0</v>
      </c>
      <c r="AX113" s="10">
        <f t="shared" si="197"/>
        <v>0</v>
      </c>
      <c r="AY113" s="10">
        <f t="shared" si="198"/>
        <v>0</v>
      </c>
      <c r="AZ113" s="10">
        <f t="shared" si="219"/>
        <v>0</v>
      </c>
      <c r="BA113" s="10">
        <f t="shared" si="199"/>
        <v>0</v>
      </c>
      <c r="BB113" s="65">
        <f t="shared" si="146"/>
        <v>0</v>
      </c>
      <c r="BC113" s="10">
        <f t="shared" si="220"/>
        <v>0</v>
      </c>
      <c r="BD113" s="10">
        <f t="shared" si="200"/>
        <v>0</v>
      </c>
      <c r="BE113" s="65">
        <f t="shared" si="147"/>
        <v>0</v>
      </c>
      <c r="BF113" s="10">
        <f t="shared" si="221"/>
        <v>915.7</v>
      </c>
      <c r="BG113" s="10">
        <f t="shared" si="200"/>
        <v>0</v>
      </c>
      <c r="BH113" s="65">
        <f t="shared" si="148"/>
        <v>915.7</v>
      </c>
      <c r="BI113" s="10">
        <f t="shared" si="200"/>
        <v>0</v>
      </c>
      <c r="BJ113" s="20"/>
      <c r="BK113" s="20"/>
    </row>
    <row r="114" spans="1:63" ht="46.8" x14ac:dyDescent="0.3">
      <c r="A114" s="58" t="s">
        <v>117</v>
      </c>
      <c r="B114" s="59" t="s">
        <v>35</v>
      </c>
      <c r="C114" s="58" t="s">
        <v>106</v>
      </c>
      <c r="D114" s="58" t="s">
        <v>107</v>
      </c>
      <c r="E114" s="60" t="s">
        <v>108</v>
      </c>
      <c r="F114" s="10">
        <v>0</v>
      </c>
      <c r="G114" s="10">
        <v>0</v>
      </c>
      <c r="H114" s="10">
        <v>915.7</v>
      </c>
      <c r="I114" s="10"/>
      <c r="J114" s="10"/>
      <c r="K114" s="10"/>
      <c r="L114" s="10">
        <f t="shared" si="122"/>
        <v>0</v>
      </c>
      <c r="M114" s="10">
        <f t="shared" si="123"/>
        <v>0</v>
      </c>
      <c r="N114" s="10">
        <f t="shared" si="124"/>
        <v>915.7</v>
      </c>
      <c r="O114" s="10"/>
      <c r="P114" s="10"/>
      <c r="Q114" s="10"/>
      <c r="R114" s="10">
        <f t="shared" si="201"/>
        <v>0</v>
      </c>
      <c r="S114" s="10">
        <f t="shared" si="202"/>
        <v>0</v>
      </c>
      <c r="T114" s="10">
        <f t="shared" si="203"/>
        <v>915.7</v>
      </c>
      <c r="U114" s="10"/>
      <c r="V114" s="10"/>
      <c r="W114" s="10"/>
      <c r="X114" s="10">
        <f t="shared" si="204"/>
        <v>0</v>
      </c>
      <c r="Y114" s="10">
        <f t="shared" si="205"/>
        <v>0</v>
      </c>
      <c r="Z114" s="10">
        <f t="shared" si="206"/>
        <v>915.7</v>
      </c>
      <c r="AA114" s="10"/>
      <c r="AB114" s="10"/>
      <c r="AC114" s="10"/>
      <c r="AD114" s="10">
        <f t="shared" si="207"/>
        <v>0</v>
      </c>
      <c r="AE114" s="10">
        <f t="shared" si="208"/>
        <v>0</v>
      </c>
      <c r="AF114" s="10">
        <f t="shared" si="209"/>
        <v>915.7</v>
      </c>
      <c r="AG114" s="10"/>
      <c r="AH114" s="10">
        <f t="shared" si="210"/>
        <v>0</v>
      </c>
      <c r="AI114" s="10">
        <f t="shared" si="211"/>
        <v>0</v>
      </c>
      <c r="AJ114" s="10">
        <f t="shared" si="212"/>
        <v>915.7</v>
      </c>
      <c r="AK114" s="10"/>
      <c r="AL114" s="10"/>
      <c r="AM114" s="10"/>
      <c r="AN114" s="10">
        <f t="shared" si="213"/>
        <v>0</v>
      </c>
      <c r="AO114" s="10">
        <f t="shared" si="214"/>
        <v>0</v>
      </c>
      <c r="AP114" s="10">
        <f t="shared" si="215"/>
        <v>915.7</v>
      </c>
      <c r="AQ114" s="10"/>
      <c r="AR114" s="10"/>
      <c r="AS114" s="10"/>
      <c r="AT114" s="10">
        <f t="shared" si="216"/>
        <v>0</v>
      </c>
      <c r="AU114" s="10">
        <f t="shared" si="217"/>
        <v>0</v>
      </c>
      <c r="AV114" s="10">
        <f t="shared" si="218"/>
        <v>915.7</v>
      </c>
      <c r="AW114" s="10"/>
      <c r="AX114" s="10"/>
      <c r="AY114" s="10"/>
      <c r="AZ114" s="10">
        <f t="shared" si="219"/>
        <v>0</v>
      </c>
      <c r="BA114" s="10"/>
      <c r="BB114" s="65">
        <f t="shared" si="146"/>
        <v>0</v>
      </c>
      <c r="BC114" s="10">
        <f t="shared" si="220"/>
        <v>0</v>
      </c>
      <c r="BD114" s="10"/>
      <c r="BE114" s="65">
        <f t="shared" si="147"/>
        <v>0</v>
      </c>
      <c r="BF114" s="10">
        <f t="shared" si="221"/>
        <v>915.7</v>
      </c>
      <c r="BG114" s="10"/>
      <c r="BH114" s="65">
        <f t="shared" si="148"/>
        <v>915.7</v>
      </c>
      <c r="BI114" s="10"/>
      <c r="BJ114" s="20"/>
      <c r="BK114" s="20"/>
    </row>
    <row r="115" spans="1:63" ht="46.8" x14ac:dyDescent="0.3">
      <c r="A115" s="58" t="s">
        <v>119</v>
      </c>
      <c r="B115" s="59"/>
      <c r="C115" s="58"/>
      <c r="D115" s="58"/>
      <c r="E115" s="60" t="s">
        <v>120</v>
      </c>
      <c r="F115" s="10">
        <f t="shared" si="153"/>
        <v>0</v>
      </c>
      <c r="G115" s="10">
        <f t="shared" si="154"/>
        <v>0</v>
      </c>
      <c r="H115" s="10">
        <f t="shared" si="155"/>
        <v>915.6</v>
      </c>
      <c r="I115" s="10">
        <f t="shared" si="156"/>
        <v>0</v>
      </c>
      <c r="J115" s="10">
        <f t="shared" si="157"/>
        <v>0</v>
      </c>
      <c r="K115" s="10">
        <f t="shared" si="158"/>
        <v>0</v>
      </c>
      <c r="L115" s="10">
        <f t="shared" si="122"/>
        <v>0</v>
      </c>
      <c r="M115" s="10">
        <f t="shared" si="123"/>
        <v>0</v>
      </c>
      <c r="N115" s="10">
        <f t="shared" si="124"/>
        <v>915.6</v>
      </c>
      <c r="O115" s="10">
        <f t="shared" si="180"/>
        <v>0</v>
      </c>
      <c r="P115" s="10">
        <f t="shared" si="181"/>
        <v>0</v>
      </c>
      <c r="Q115" s="10">
        <f t="shared" si="182"/>
        <v>0</v>
      </c>
      <c r="R115" s="10">
        <f t="shared" si="201"/>
        <v>0</v>
      </c>
      <c r="S115" s="10">
        <f t="shared" si="202"/>
        <v>0</v>
      </c>
      <c r="T115" s="10">
        <f t="shared" si="203"/>
        <v>915.6</v>
      </c>
      <c r="U115" s="10">
        <f t="shared" si="183"/>
        <v>0</v>
      </c>
      <c r="V115" s="10">
        <f t="shared" si="184"/>
        <v>0</v>
      </c>
      <c r="W115" s="10">
        <f t="shared" si="185"/>
        <v>0</v>
      </c>
      <c r="X115" s="10">
        <f t="shared" si="204"/>
        <v>0</v>
      </c>
      <c r="Y115" s="10">
        <f t="shared" si="205"/>
        <v>0</v>
      </c>
      <c r="Z115" s="10">
        <f t="shared" si="206"/>
        <v>915.6</v>
      </c>
      <c r="AA115" s="10">
        <f t="shared" si="186"/>
        <v>0</v>
      </c>
      <c r="AB115" s="10">
        <f t="shared" si="187"/>
        <v>0</v>
      </c>
      <c r="AC115" s="10">
        <f t="shared" si="188"/>
        <v>0</v>
      </c>
      <c r="AD115" s="10">
        <f t="shared" si="207"/>
        <v>0</v>
      </c>
      <c r="AE115" s="10">
        <f t="shared" si="208"/>
        <v>0</v>
      </c>
      <c r="AF115" s="10">
        <f t="shared" si="209"/>
        <v>915.6</v>
      </c>
      <c r="AG115" s="10">
        <f t="shared" si="189"/>
        <v>0</v>
      </c>
      <c r="AH115" s="10">
        <f t="shared" si="210"/>
        <v>0</v>
      </c>
      <c r="AI115" s="10">
        <f t="shared" si="211"/>
        <v>0</v>
      </c>
      <c r="AJ115" s="10">
        <f t="shared" si="212"/>
        <v>915.6</v>
      </c>
      <c r="AK115" s="10">
        <f t="shared" si="190"/>
        <v>0</v>
      </c>
      <c r="AL115" s="10">
        <f t="shared" si="191"/>
        <v>0</v>
      </c>
      <c r="AM115" s="10">
        <f t="shared" si="192"/>
        <v>0</v>
      </c>
      <c r="AN115" s="10">
        <f t="shared" si="213"/>
        <v>0</v>
      </c>
      <c r="AO115" s="10">
        <f t="shared" si="214"/>
        <v>0</v>
      </c>
      <c r="AP115" s="10">
        <f t="shared" si="215"/>
        <v>915.6</v>
      </c>
      <c r="AQ115" s="10">
        <f t="shared" si="193"/>
        <v>0</v>
      </c>
      <c r="AR115" s="10">
        <f t="shared" si="194"/>
        <v>0</v>
      </c>
      <c r="AS115" s="10">
        <f t="shared" si="195"/>
        <v>0</v>
      </c>
      <c r="AT115" s="10">
        <f t="shared" si="216"/>
        <v>0</v>
      </c>
      <c r="AU115" s="10">
        <f t="shared" si="217"/>
        <v>0</v>
      </c>
      <c r="AV115" s="10">
        <f t="shared" si="218"/>
        <v>915.6</v>
      </c>
      <c r="AW115" s="10">
        <f t="shared" si="196"/>
        <v>0</v>
      </c>
      <c r="AX115" s="10">
        <f t="shared" si="197"/>
        <v>0</v>
      </c>
      <c r="AY115" s="10">
        <f t="shared" si="198"/>
        <v>0</v>
      </c>
      <c r="AZ115" s="10">
        <f t="shared" si="219"/>
        <v>0</v>
      </c>
      <c r="BA115" s="10">
        <f t="shared" si="199"/>
        <v>0</v>
      </c>
      <c r="BB115" s="65">
        <f t="shared" si="146"/>
        <v>0</v>
      </c>
      <c r="BC115" s="10">
        <f t="shared" si="220"/>
        <v>0</v>
      </c>
      <c r="BD115" s="10">
        <f t="shared" si="200"/>
        <v>0</v>
      </c>
      <c r="BE115" s="65">
        <f t="shared" si="147"/>
        <v>0</v>
      </c>
      <c r="BF115" s="10">
        <f t="shared" si="221"/>
        <v>915.6</v>
      </c>
      <c r="BG115" s="10">
        <f t="shared" si="200"/>
        <v>0</v>
      </c>
      <c r="BH115" s="65">
        <f t="shared" si="148"/>
        <v>915.6</v>
      </c>
      <c r="BI115" s="10">
        <f t="shared" si="200"/>
        <v>0</v>
      </c>
      <c r="BJ115" s="20"/>
      <c r="BK115" s="20"/>
    </row>
    <row r="116" spans="1:63" ht="46.8" x14ac:dyDescent="0.3">
      <c r="A116" s="58" t="s">
        <v>119</v>
      </c>
      <c r="B116" s="59" t="s">
        <v>35</v>
      </c>
      <c r="C116" s="58"/>
      <c r="D116" s="58"/>
      <c r="E116" s="60" t="s">
        <v>36</v>
      </c>
      <c r="F116" s="10">
        <f t="shared" si="153"/>
        <v>0</v>
      </c>
      <c r="G116" s="10">
        <f t="shared" si="154"/>
        <v>0</v>
      </c>
      <c r="H116" s="10">
        <f t="shared" si="155"/>
        <v>915.6</v>
      </c>
      <c r="I116" s="10">
        <f t="shared" si="156"/>
        <v>0</v>
      </c>
      <c r="J116" s="10">
        <f t="shared" si="157"/>
        <v>0</v>
      </c>
      <c r="K116" s="10">
        <f t="shared" si="158"/>
        <v>0</v>
      </c>
      <c r="L116" s="10">
        <f t="shared" si="122"/>
        <v>0</v>
      </c>
      <c r="M116" s="10">
        <f t="shared" si="123"/>
        <v>0</v>
      </c>
      <c r="N116" s="10">
        <f t="shared" si="124"/>
        <v>915.6</v>
      </c>
      <c r="O116" s="10">
        <f t="shared" si="180"/>
        <v>0</v>
      </c>
      <c r="P116" s="10">
        <f t="shared" si="181"/>
        <v>0</v>
      </c>
      <c r="Q116" s="10">
        <f t="shared" si="182"/>
        <v>0</v>
      </c>
      <c r="R116" s="10">
        <f t="shared" si="201"/>
        <v>0</v>
      </c>
      <c r="S116" s="10">
        <f t="shared" si="202"/>
        <v>0</v>
      </c>
      <c r="T116" s="10">
        <f t="shared" si="203"/>
        <v>915.6</v>
      </c>
      <c r="U116" s="10">
        <f t="shared" si="183"/>
        <v>0</v>
      </c>
      <c r="V116" s="10">
        <f t="shared" si="184"/>
        <v>0</v>
      </c>
      <c r="W116" s="10">
        <f t="shared" si="185"/>
        <v>0</v>
      </c>
      <c r="X116" s="10">
        <f t="shared" si="204"/>
        <v>0</v>
      </c>
      <c r="Y116" s="10">
        <f t="shared" si="205"/>
        <v>0</v>
      </c>
      <c r="Z116" s="10">
        <f t="shared" si="206"/>
        <v>915.6</v>
      </c>
      <c r="AA116" s="10">
        <f t="shared" si="186"/>
        <v>0</v>
      </c>
      <c r="AB116" s="10">
        <f t="shared" si="187"/>
        <v>0</v>
      </c>
      <c r="AC116" s="10">
        <f t="shared" si="188"/>
        <v>0</v>
      </c>
      <c r="AD116" s="10">
        <f t="shared" si="207"/>
        <v>0</v>
      </c>
      <c r="AE116" s="10">
        <f t="shared" si="208"/>
        <v>0</v>
      </c>
      <c r="AF116" s="10">
        <f t="shared" si="209"/>
        <v>915.6</v>
      </c>
      <c r="AG116" s="10">
        <f t="shared" si="189"/>
        <v>0</v>
      </c>
      <c r="AH116" s="10">
        <f t="shared" si="210"/>
        <v>0</v>
      </c>
      <c r="AI116" s="10">
        <f t="shared" si="211"/>
        <v>0</v>
      </c>
      <c r="AJ116" s="10">
        <f t="shared" si="212"/>
        <v>915.6</v>
      </c>
      <c r="AK116" s="10">
        <f t="shared" si="190"/>
        <v>0</v>
      </c>
      <c r="AL116" s="10">
        <f t="shared" si="191"/>
        <v>0</v>
      </c>
      <c r="AM116" s="10">
        <f t="shared" si="192"/>
        <v>0</v>
      </c>
      <c r="AN116" s="10">
        <f t="shared" si="213"/>
        <v>0</v>
      </c>
      <c r="AO116" s="10">
        <f t="shared" si="214"/>
        <v>0</v>
      </c>
      <c r="AP116" s="10">
        <f t="shared" si="215"/>
        <v>915.6</v>
      </c>
      <c r="AQ116" s="10">
        <f t="shared" si="193"/>
        <v>0</v>
      </c>
      <c r="AR116" s="10">
        <f t="shared" si="194"/>
        <v>0</v>
      </c>
      <c r="AS116" s="10">
        <f t="shared" si="195"/>
        <v>0</v>
      </c>
      <c r="AT116" s="10">
        <f t="shared" si="216"/>
        <v>0</v>
      </c>
      <c r="AU116" s="10">
        <f t="shared" si="217"/>
        <v>0</v>
      </c>
      <c r="AV116" s="10">
        <f t="shared" si="218"/>
        <v>915.6</v>
      </c>
      <c r="AW116" s="10">
        <f t="shared" si="196"/>
        <v>0</v>
      </c>
      <c r="AX116" s="10">
        <f t="shared" si="197"/>
        <v>0</v>
      </c>
      <c r="AY116" s="10">
        <f t="shared" si="198"/>
        <v>0</v>
      </c>
      <c r="AZ116" s="10">
        <f t="shared" si="219"/>
        <v>0</v>
      </c>
      <c r="BA116" s="10">
        <f t="shared" si="199"/>
        <v>0</v>
      </c>
      <c r="BB116" s="65">
        <f t="shared" si="146"/>
        <v>0</v>
      </c>
      <c r="BC116" s="10">
        <f t="shared" si="220"/>
        <v>0</v>
      </c>
      <c r="BD116" s="10">
        <f t="shared" si="200"/>
        <v>0</v>
      </c>
      <c r="BE116" s="65">
        <f t="shared" si="147"/>
        <v>0</v>
      </c>
      <c r="BF116" s="10">
        <f t="shared" si="221"/>
        <v>915.6</v>
      </c>
      <c r="BG116" s="10">
        <f t="shared" si="200"/>
        <v>0</v>
      </c>
      <c r="BH116" s="65">
        <f t="shared" si="148"/>
        <v>915.6</v>
      </c>
      <c r="BI116" s="10">
        <f t="shared" si="200"/>
        <v>0</v>
      </c>
      <c r="BJ116" s="20"/>
      <c r="BK116" s="20"/>
    </row>
    <row r="117" spans="1:63" ht="46.8" x14ac:dyDescent="0.3">
      <c r="A117" s="58" t="s">
        <v>119</v>
      </c>
      <c r="B117" s="59" t="s">
        <v>35</v>
      </c>
      <c r="C117" s="58" t="s">
        <v>106</v>
      </c>
      <c r="D117" s="58" t="s">
        <v>107</v>
      </c>
      <c r="E117" s="60" t="s">
        <v>108</v>
      </c>
      <c r="F117" s="10">
        <v>0</v>
      </c>
      <c r="G117" s="10">
        <v>0</v>
      </c>
      <c r="H117" s="10">
        <v>915.6</v>
      </c>
      <c r="I117" s="10"/>
      <c r="J117" s="10"/>
      <c r="K117" s="10"/>
      <c r="L117" s="10">
        <f t="shared" si="122"/>
        <v>0</v>
      </c>
      <c r="M117" s="10">
        <f t="shared" si="123"/>
        <v>0</v>
      </c>
      <c r="N117" s="10">
        <f t="shared" si="124"/>
        <v>915.6</v>
      </c>
      <c r="O117" s="10"/>
      <c r="P117" s="10"/>
      <c r="Q117" s="10"/>
      <c r="R117" s="10">
        <f t="shared" si="201"/>
        <v>0</v>
      </c>
      <c r="S117" s="10">
        <f t="shared" si="202"/>
        <v>0</v>
      </c>
      <c r="T117" s="10">
        <f t="shared" si="203"/>
        <v>915.6</v>
      </c>
      <c r="U117" s="10"/>
      <c r="V117" s="10"/>
      <c r="W117" s="10"/>
      <c r="X117" s="10">
        <f t="shared" si="204"/>
        <v>0</v>
      </c>
      <c r="Y117" s="10">
        <f t="shared" si="205"/>
        <v>0</v>
      </c>
      <c r="Z117" s="10">
        <f t="shared" si="206"/>
        <v>915.6</v>
      </c>
      <c r="AA117" s="10"/>
      <c r="AB117" s="10"/>
      <c r="AC117" s="10"/>
      <c r="AD117" s="10">
        <f t="shared" si="207"/>
        <v>0</v>
      </c>
      <c r="AE117" s="10">
        <f t="shared" si="208"/>
        <v>0</v>
      </c>
      <c r="AF117" s="10">
        <f t="shared" si="209"/>
        <v>915.6</v>
      </c>
      <c r="AG117" s="10"/>
      <c r="AH117" s="10">
        <f t="shared" si="210"/>
        <v>0</v>
      </c>
      <c r="AI117" s="10">
        <f t="shared" si="211"/>
        <v>0</v>
      </c>
      <c r="AJ117" s="10">
        <f t="shared" si="212"/>
        <v>915.6</v>
      </c>
      <c r="AK117" s="10"/>
      <c r="AL117" s="10"/>
      <c r="AM117" s="10"/>
      <c r="AN117" s="10">
        <f t="shared" si="213"/>
        <v>0</v>
      </c>
      <c r="AO117" s="10">
        <f t="shared" si="214"/>
        <v>0</v>
      </c>
      <c r="AP117" s="10">
        <f t="shared" si="215"/>
        <v>915.6</v>
      </c>
      <c r="AQ117" s="10"/>
      <c r="AR117" s="10"/>
      <c r="AS117" s="10"/>
      <c r="AT117" s="10">
        <f t="shared" si="216"/>
        <v>0</v>
      </c>
      <c r="AU117" s="10">
        <f t="shared" si="217"/>
        <v>0</v>
      </c>
      <c r="AV117" s="10">
        <f t="shared" si="218"/>
        <v>915.6</v>
      </c>
      <c r="AW117" s="10"/>
      <c r="AX117" s="10"/>
      <c r="AY117" s="10"/>
      <c r="AZ117" s="10">
        <f t="shared" si="219"/>
        <v>0</v>
      </c>
      <c r="BA117" s="10"/>
      <c r="BB117" s="65">
        <f t="shared" si="146"/>
        <v>0</v>
      </c>
      <c r="BC117" s="10">
        <f t="shared" si="220"/>
        <v>0</v>
      </c>
      <c r="BD117" s="10"/>
      <c r="BE117" s="65">
        <f t="shared" si="147"/>
        <v>0</v>
      </c>
      <c r="BF117" s="10">
        <f t="shared" si="221"/>
        <v>915.6</v>
      </c>
      <c r="BG117" s="10"/>
      <c r="BH117" s="65">
        <f t="shared" si="148"/>
        <v>915.6</v>
      </c>
      <c r="BI117" s="10"/>
      <c r="BJ117" s="20"/>
      <c r="BK117" s="20"/>
    </row>
    <row r="118" spans="1:63" ht="46.8" x14ac:dyDescent="0.3">
      <c r="A118" s="58" t="s">
        <v>121</v>
      </c>
      <c r="B118" s="59"/>
      <c r="C118" s="58"/>
      <c r="D118" s="58"/>
      <c r="E118" s="60" t="s">
        <v>122</v>
      </c>
      <c r="F118" s="10">
        <f t="shared" si="153"/>
        <v>0</v>
      </c>
      <c r="G118" s="10">
        <f t="shared" si="154"/>
        <v>0</v>
      </c>
      <c r="H118" s="10">
        <f t="shared" si="155"/>
        <v>915.7</v>
      </c>
      <c r="I118" s="10">
        <f t="shared" si="156"/>
        <v>0</v>
      </c>
      <c r="J118" s="10">
        <f t="shared" si="157"/>
        <v>0</v>
      </c>
      <c r="K118" s="10">
        <f t="shared" si="158"/>
        <v>0</v>
      </c>
      <c r="L118" s="10">
        <f t="shared" si="122"/>
        <v>0</v>
      </c>
      <c r="M118" s="10">
        <f t="shared" si="123"/>
        <v>0</v>
      </c>
      <c r="N118" s="10">
        <f t="shared" si="124"/>
        <v>915.7</v>
      </c>
      <c r="O118" s="10">
        <f t="shared" si="180"/>
        <v>0</v>
      </c>
      <c r="P118" s="10">
        <f t="shared" si="181"/>
        <v>0</v>
      </c>
      <c r="Q118" s="10">
        <f t="shared" si="182"/>
        <v>0</v>
      </c>
      <c r="R118" s="10">
        <f t="shared" si="201"/>
        <v>0</v>
      </c>
      <c r="S118" s="10">
        <f t="shared" si="202"/>
        <v>0</v>
      </c>
      <c r="T118" s="10">
        <f t="shared" si="203"/>
        <v>915.7</v>
      </c>
      <c r="U118" s="10">
        <f t="shared" si="183"/>
        <v>0</v>
      </c>
      <c r="V118" s="10">
        <f t="shared" si="184"/>
        <v>0</v>
      </c>
      <c r="W118" s="10">
        <f t="shared" si="185"/>
        <v>0</v>
      </c>
      <c r="X118" s="10">
        <f t="shared" si="204"/>
        <v>0</v>
      </c>
      <c r="Y118" s="10">
        <f t="shared" si="205"/>
        <v>0</v>
      </c>
      <c r="Z118" s="10">
        <f t="shared" si="206"/>
        <v>915.7</v>
      </c>
      <c r="AA118" s="10">
        <f t="shared" si="186"/>
        <v>0</v>
      </c>
      <c r="AB118" s="10">
        <f t="shared" si="187"/>
        <v>0</v>
      </c>
      <c r="AC118" s="10">
        <f t="shared" si="188"/>
        <v>0</v>
      </c>
      <c r="AD118" s="10">
        <f t="shared" si="207"/>
        <v>0</v>
      </c>
      <c r="AE118" s="10">
        <f t="shared" si="208"/>
        <v>0</v>
      </c>
      <c r="AF118" s="10">
        <f t="shared" si="209"/>
        <v>915.7</v>
      </c>
      <c r="AG118" s="10">
        <f t="shared" si="189"/>
        <v>0</v>
      </c>
      <c r="AH118" s="10">
        <f t="shared" si="210"/>
        <v>0</v>
      </c>
      <c r="AI118" s="10">
        <f t="shared" si="211"/>
        <v>0</v>
      </c>
      <c r="AJ118" s="10">
        <f t="shared" si="212"/>
        <v>915.7</v>
      </c>
      <c r="AK118" s="10">
        <f t="shared" si="190"/>
        <v>0</v>
      </c>
      <c r="AL118" s="10">
        <f t="shared" si="191"/>
        <v>0</v>
      </c>
      <c r="AM118" s="10">
        <f t="shared" si="192"/>
        <v>0</v>
      </c>
      <c r="AN118" s="10">
        <f t="shared" si="213"/>
        <v>0</v>
      </c>
      <c r="AO118" s="10">
        <f t="shared" si="214"/>
        <v>0</v>
      </c>
      <c r="AP118" s="10">
        <f t="shared" si="215"/>
        <v>915.7</v>
      </c>
      <c r="AQ118" s="10">
        <f t="shared" si="193"/>
        <v>0</v>
      </c>
      <c r="AR118" s="10">
        <f t="shared" si="194"/>
        <v>0</v>
      </c>
      <c r="AS118" s="10">
        <f t="shared" si="195"/>
        <v>0</v>
      </c>
      <c r="AT118" s="10">
        <f t="shared" si="216"/>
        <v>0</v>
      </c>
      <c r="AU118" s="10">
        <f t="shared" si="217"/>
        <v>0</v>
      </c>
      <c r="AV118" s="10">
        <f t="shared" si="218"/>
        <v>915.7</v>
      </c>
      <c r="AW118" s="10">
        <f t="shared" si="196"/>
        <v>0</v>
      </c>
      <c r="AX118" s="10">
        <f t="shared" si="197"/>
        <v>0</v>
      </c>
      <c r="AY118" s="10">
        <f t="shared" si="198"/>
        <v>0</v>
      </c>
      <c r="AZ118" s="10">
        <f t="shared" si="219"/>
        <v>0</v>
      </c>
      <c r="BA118" s="10">
        <f t="shared" si="199"/>
        <v>0</v>
      </c>
      <c r="BB118" s="65">
        <f t="shared" si="146"/>
        <v>0</v>
      </c>
      <c r="BC118" s="10">
        <f t="shared" si="220"/>
        <v>0</v>
      </c>
      <c r="BD118" s="10">
        <f t="shared" si="200"/>
        <v>0</v>
      </c>
      <c r="BE118" s="65">
        <f t="shared" si="147"/>
        <v>0</v>
      </c>
      <c r="BF118" s="10">
        <f t="shared" si="221"/>
        <v>915.7</v>
      </c>
      <c r="BG118" s="10">
        <f t="shared" si="200"/>
        <v>0</v>
      </c>
      <c r="BH118" s="65">
        <f t="shared" si="148"/>
        <v>915.7</v>
      </c>
      <c r="BI118" s="10">
        <f t="shared" si="200"/>
        <v>0</v>
      </c>
      <c r="BJ118" s="20"/>
      <c r="BK118" s="20"/>
    </row>
    <row r="119" spans="1:63" ht="46.8" x14ac:dyDescent="0.3">
      <c r="A119" s="58" t="s">
        <v>121</v>
      </c>
      <c r="B119" s="59" t="s">
        <v>35</v>
      </c>
      <c r="C119" s="58"/>
      <c r="D119" s="58"/>
      <c r="E119" s="60" t="s">
        <v>36</v>
      </c>
      <c r="F119" s="10">
        <f t="shared" si="153"/>
        <v>0</v>
      </c>
      <c r="G119" s="10">
        <f t="shared" si="154"/>
        <v>0</v>
      </c>
      <c r="H119" s="10">
        <f t="shared" si="155"/>
        <v>915.7</v>
      </c>
      <c r="I119" s="10">
        <f t="shared" si="156"/>
        <v>0</v>
      </c>
      <c r="J119" s="10">
        <f t="shared" si="157"/>
        <v>0</v>
      </c>
      <c r="K119" s="10">
        <f t="shared" si="158"/>
        <v>0</v>
      </c>
      <c r="L119" s="10">
        <f t="shared" si="122"/>
        <v>0</v>
      </c>
      <c r="M119" s="10">
        <f t="shared" si="123"/>
        <v>0</v>
      </c>
      <c r="N119" s="10">
        <f t="shared" si="124"/>
        <v>915.7</v>
      </c>
      <c r="O119" s="10">
        <f t="shared" si="180"/>
        <v>0</v>
      </c>
      <c r="P119" s="10">
        <f t="shared" si="181"/>
        <v>0</v>
      </c>
      <c r="Q119" s="10">
        <f t="shared" si="182"/>
        <v>0</v>
      </c>
      <c r="R119" s="10">
        <f t="shared" si="201"/>
        <v>0</v>
      </c>
      <c r="S119" s="10">
        <f t="shared" si="202"/>
        <v>0</v>
      </c>
      <c r="T119" s="10">
        <f t="shared" si="203"/>
        <v>915.7</v>
      </c>
      <c r="U119" s="10">
        <f t="shared" si="183"/>
        <v>0</v>
      </c>
      <c r="V119" s="10">
        <f t="shared" si="184"/>
        <v>0</v>
      </c>
      <c r="W119" s="10">
        <f t="shared" si="185"/>
        <v>0</v>
      </c>
      <c r="X119" s="10">
        <f t="shared" si="204"/>
        <v>0</v>
      </c>
      <c r="Y119" s="10">
        <f t="shared" si="205"/>
        <v>0</v>
      </c>
      <c r="Z119" s="10">
        <f t="shared" si="206"/>
        <v>915.7</v>
      </c>
      <c r="AA119" s="10">
        <f t="shared" si="186"/>
        <v>0</v>
      </c>
      <c r="AB119" s="10">
        <f t="shared" si="187"/>
        <v>0</v>
      </c>
      <c r="AC119" s="10">
        <f t="shared" si="188"/>
        <v>0</v>
      </c>
      <c r="AD119" s="10">
        <f t="shared" si="207"/>
        <v>0</v>
      </c>
      <c r="AE119" s="10">
        <f t="shared" si="208"/>
        <v>0</v>
      </c>
      <c r="AF119" s="10">
        <f t="shared" si="209"/>
        <v>915.7</v>
      </c>
      <c r="AG119" s="10">
        <f t="shared" si="189"/>
        <v>0</v>
      </c>
      <c r="AH119" s="10">
        <f t="shared" si="210"/>
        <v>0</v>
      </c>
      <c r="AI119" s="10">
        <f t="shared" si="211"/>
        <v>0</v>
      </c>
      <c r="AJ119" s="10">
        <f t="shared" si="212"/>
        <v>915.7</v>
      </c>
      <c r="AK119" s="10">
        <f t="shared" si="190"/>
        <v>0</v>
      </c>
      <c r="AL119" s="10">
        <f t="shared" si="191"/>
        <v>0</v>
      </c>
      <c r="AM119" s="10">
        <f t="shared" si="192"/>
        <v>0</v>
      </c>
      <c r="AN119" s="10">
        <f t="shared" si="213"/>
        <v>0</v>
      </c>
      <c r="AO119" s="10">
        <f t="shared" si="214"/>
        <v>0</v>
      </c>
      <c r="AP119" s="10">
        <f t="shared" si="215"/>
        <v>915.7</v>
      </c>
      <c r="AQ119" s="10">
        <f t="shared" si="193"/>
        <v>0</v>
      </c>
      <c r="AR119" s="10">
        <f t="shared" si="194"/>
        <v>0</v>
      </c>
      <c r="AS119" s="10">
        <f t="shared" si="195"/>
        <v>0</v>
      </c>
      <c r="AT119" s="10">
        <f t="shared" si="216"/>
        <v>0</v>
      </c>
      <c r="AU119" s="10">
        <f t="shared" si="217"/>
        <v>0</v>
      </c>
      <c r="AV119" s="10">
        <f t="shared" si="218"/>
        <v>915.7</v>
      </c>
      <c r="AW119" s="10">
        <f t="shared" si="196"/>
        <v>0</v>
      </c>
      <c r="AX119" s="10">
        <f t="shared" si="197"/>
        <v>0</v>
      </c>
      <c r="AY119" s="10">
        <f t="shared" si="198"/>
        <v>0</v>
      </c>
      <c r="AZ119" s="10">
        <f t="shared" si="219"/>
        <v>0</v>
      </c>
      <c r="BA119" s="10">
        <f t="shared" si="199"/>
        <v>0</v>
      </c>
      <c r="BB119" s="65">
        <f t="shared" si="146"/>
        <v>0</v>
      </c>
      <c r="BC119" s="10">
        <f t="shared" si="220"/>
        <v>0</v>
      </c>
      <c r="BD119" s="10">
        <f t="shared" si="200"/>
        <v>0</v>
      </c>
      <c r="BE119" s="65">
        <f t="shared" si="147"/>
        <v>0</v>
      </c>
      <c r="BF119" s="10">
        <f t="shared" si="221"/>
        <v>915.7</v>
      </c>
      <c r="BG119" s="10">
        <f t="shared" si="200"/>
        <v>0</v>
      </c>
      <c r="BH119" s="65">
        <f t="shared" si="148"/>
        <v>915.7</v>
      </c>
      <c r="BI119" s="10">
        <f t="shared" si="200"/>
        <v>0</v>
      </c>
      <c r="BJ119" s="20"/>
      <c r="BK119" s="20"/>
    </row>
    <row r="120" spans="1:63" ht="46.8" x14ac:dyDescent="0.3">
      <c r="A120" s="58" t="s">
        <v>121</v>
      </c>
      <c r="B120" s="59" t="s">
        <v>35</v>
      </c>
      <c r="C120" s="58" t="s">
        <v>106</v>
      </c>
      <c r="D120" s="58" t="s">
        <v>107</v>
      </c>
      <c r="E120" s="60" t="s">
        <v>108</v>
      </c>
      <c r="F120" s="10">
        <v>0</v>
      </c>
      <c r="G120" s="10">
        <v>0</v>
      </c>
      <c r="H120" s="10">
        <v>915.7</v>
      </c>
      <c r="I120" s="10"/>
      <c r="J120" s="10"/>
      <c r="K120" s="10"/>
      <c r="L120" s="10">
        <f t="shared" si="122"/>
        <v>0</v>
      </c>
      <c r="M120" s="10">
        <f t="shared" si="123"/>
        <v>0</v>
      </c>
      <c r="N120" s="10">
        <f t="shared" si="124"/>
        <v>915.7</v>
      </c>
      <c r="O120" s="10"/>
      <c r="P120" s="10"/>
      <c r="Q120" s="10"/>
      <c r="R120" s="10">
        <f t="shared" si="201"/>
        <v>0</v>
      </c>
      <c r="S120" s="10">
        <f t="shared" si="202"/>
        <v>0</v>
      </c>
      <c r="T120" s="10">
        <f t="shared" si="203"/>
        <v>915.7</v>
      </c>
      <c r="U120" s="10"/>
      <c r="V120" s="10"/>
      <c r="W120" s="10"/>
      <c r="X120" s="10">
        <f t="shared" si="204"/>
        <v>0</v>
      </c>
      <c r="Y120" s="10">
        <f t="shared" si="205"/>
        <v>0</v>
      </c>
      <c r="Z120" s="10">
        <f t="shared" si="206"/>
        <v>915.7</v>
      </c>
      <c r="AA120" s="10"/>
      <c r="AB120" s="10"/>
      <c r="AC120" s="10"/>
      <c r="AD120" s="10">
        <f t="shared" si="207"/>
        <v>0</v>
      </c>
      <c r="AE120" s="10">
        <f t="shared" si="208"/>
        <v>0</v>
      </c>
      <c r="AF120" s="10">
        <f t="shared" si="209"/>
        <v>915.7</v>
      </c>
      <c r="AG120" s="10"/>
      <c r="AH120" s="10">
        <f t="shared" si="210"/>
        <v>0</v>
      </c>
      <c r="AI120" s="10">
        <f t="shared" si="211"/>
        <v>0</v>
      </c>
      <c r="AJ120" s="10">
        <f t="shared" si="212"/>
        <v>915.7</v>
      </c>
      <c r="AK120" s="10"/>
      <c r="AL120" s="10"/>
      <c r="AM120" s="10"/>
      <c r="AN120" s="10">
        <f t="shared" si="213"/>
        <v>0</v>
      </c>
      <c r="AO120" s="10">
        <f t="shared" si="214"/>
        <v>0</v>
      </c>
      <c r="AP120" s="10">
        <f t="shared" si="215"/>
        <v>915.7</v>
      </c>
      <c r="AQ120" s="10"/>
      <c r="AR120" s="10"/>
      <c r="AS120" s="10"/>
      <c r="AT120" s="10">
        <f t="shared" si="216"/>
        <v>0</v>
      </c>
      <c r="AU120" s="10">
        <f t="shared" si="217"/>
        <v>0</v>
      </c>
      <c r="AV120" s="10">
        <f t="shared" si="218"/>
        <v>915.7</v>
      </c>
      <c r="AW120" s="10"/>
      <c r="AX120" s="10"/>
      <c r="AY120" s="10"/>
      <c r="AZ120" s="10">
        <f t="shared" si="219"/>
        <v>0</v>
      </c>
      <c r="BA120" s="10"/>
      <c r="BB120" s="65">
        <f t="shared" si="146"/>
        <v>0</v>
      </c>
      <c r="BC120" s="10">
        <f t="shared" si="220"/>
        <v>0</v>
      </c>
      <c r="BD120" s="10"/>
      <c r="BE120" s="65">
        <f t="shared" si="147"/>
        <v>0</v>
      </c>
      <c r="BF120" s="10">
        <f t="shared" si="221"/>
        <v>915.7</v>
      </c>
      <c r="BG120" s="10"/>
      <c r="BH120" s="65">
        <f t="shared" si="148"/>
        <v>915.7</v>
      </c>
      <c r="BI120" s="10"/>
      <c r="BJ120" s="20"/>
      <c r="BK120" s="20"/>
    </row>
    <row r="121" spans="1:63" ht="62.4" x14ac:dyDescent="0.3">
      <c r="A121" s="58" t="s">
        <v>123</v>
      </c>
      <c r="B121" s="59"/>
      <c r="C121" s="58"/>
      <c r="D121" s="58"/>
      <c r="E121" s="61" t="s">
        <v>124</v>
      </c>
      <c r="F121" s="10">
        <f t="shared" si="153"/>
        <v>9209.2999999999993</v>
      </c>
      <c r="G121" s="10">
        <f t="shared" si="154"/>
        <v>0</v>
      </c>
      <c r="H121" s="10">
        <f t="shared" si="155"/>
        <v>0</v>
      </c>
      <c r="I121" s="10">
        <f t="shared" si="156"/>
        <v>0</v>
      </c>
      <c r="J121" s="10">
        <f t="shared" si="157"/>
        <v>0</v>
      </c>
      <c r="K121" s="10">
        <f t="shared" si="158"/>
        <v>0</v>
      </c>
      <c r="L121" s="10">
        <f t="shared" si="122"/>
        <v>9209.2999999999993</v>
      </c>
      <c r="M121" s="10">
        <f t="shared" si="123"/>
        <v>0</v>
      </c>
      <c r="N121" s="10">
        <f t="shared" si="124"/>
        <v>0</v>
      </c>
      <c r="O121" s="10">
        <f t="shared" si="180"/>
        <v>0</v>
      </c>
      <c r="P121" s="10">
        <f t="shared" si="181"/>
        <v>0</v>
      </c>
      <c r="Q121" s="10">
        <f t="shared" si="182"/>
        <v>0</v>
      </c>
      <c r="R121" s="10">
        <f t="shared" si="201"/>
        <v>9209.2999999999993</v>
      </c>
      <c r="S121" s="10">
        <f t="shared" si="202"/>
        <v>0</v>
      </c>
      <c r="T121" s="10">
        <f t="shared" si="203"/>
        <v>0</v>
      </c>
      <c r="U121" s="10">
        <f t="shared" si="183"/>
        <v>0</v>
      </c>
      <c r="V121" s="10">
        <f t="shared" si="184"/>
        <v>0</v>
      </c>
      <c r="W121" s="10">
        <f t="shared" si="185"/>
        <v>0</v>
      </c>
      <c r="X121" s="10">
        <f t="shared" si="204"/>
        <v>9209.2999999999993</v>
      </c>
      <c r="Y121" s="10">
        <f t="shared" si="205"/>
        <v>0</v>
      </c>
      <c r="Z121" s="10">
        <f t="shared" si="206"/>
        <v>0</v>
      </c>
      <c r="AA121" s="10">
        <f t="shared" si="186"/>
        <v>0</v>
      </c>
      <c r="AB121" s="10">
        <f t="shared" si="187"/>
        <v>0</v>
      </c>
      <c r="AC121" s="10">
        <f t="shared" si="188"/>
        <v>0</v>
      </c>
      <c r="AD121" s="10">
        <f t="shared" si="207"/>
        <v>9209.2999999999993</v>
      </c>
      <c r="AE121" s="10">
        <f t="shared" si="208"/>
        <v>0</v>
      </c>
      <c r="AF121" s="10">
        <f t="shared" si="209"/>
        <v>0</v>
      </c>
      <c r="AG121" s="10">
        <f t="shared" si="189"/>
        <v>0</v>
      </c>
      <c r="AH121" s="10">
        <f t="shared" si="210"/>
        <v>9209.2999999999993</v>
      </c>
      <c r="AI121" s="10">
        <f t="shared" si="211"/>
        <v>0</v>
      </c>
      <c r="AJ121" s="10">
        <f t="shared" si="212"/>
        <v>0</v>
      </c>
      <c r="AK121" s="10">
        <f t="shared" si="190"/>
        <v>-9209.2999999999993</v>
      </c>
      <c r="AL121" s="10">
        <f t="shared" si="191"/>
        <v>10011.665000000001</v>
      </c>
      <c r="AM121" s="10">
        <f t="shared" si="192"/>
        <v>0</v>
      </c>
      <c r="AN121" s="10">
        <f t="shared" si="213"/>
        <v>0</v>
      </c>
      <c r="AO121" s="10">
        <f t="shared" si="214"/>
        <v>10011.665000000001</v>
      </c>
      <c r="AP121" s="10">
        <f t="shared" si="215"/>
        <v>0</v>
      </c>
      <c r="AQ121" s="10">
        <f t="shared" si="193"/>
        <v>0</v>
      </c>
      <c r="AR121" s="10">
        <f t="shared" si="194"/>
        <v>0</v>
      </c>
      <c r="AS121" s="10">
        <f t="shared" si="195"/>
        <v>0</v>
      </c>
      <c r="AT121" s="10">
        <f t="shared" si="216"/>
        <v>0</v>
      </c>
      <c r="AU121" s="10">
        <f t="shared" si="217"/>
        <v>10011.665000000001</v>
      </c>
      <c r="AV121" s="10">
        <f t="shared" si="218"/>
        <v>0</v>
      </c>
      <c r="AW121" s="10">
        <f t="shared" si="196"/>
        <v>0</v>
      </c>
      <c r="AX121" s="10">
        <f t="shared" si="197"/>
        <v>0</v>
      </c>
      <c r="AY121" s="10">
        <f t="shared" si="198"/>
        <v>0</v>
      </c>
      <c r="AZ121" s="10">
        <f t="shared" si="219"/>
        <v>0</v>
      </c>
      <c r="BA121" s="10">
        <f t="shared" si="199"/>
        <v>0</v>
      </c>
      <c r="BB121" s="65">
        <f t="shared" si="146"/>
        <v>0</v>
      </c>
      <c r="BC121" s="10">
        <f t="shared" si="220"/>
        <v>10011.665000000001</v>
      </c>
      <c r="BD121" s="10">
        <f t="shared" si="200"/>
        <v>0</v>
      </c>
      <c r="BE121" s="65">
        <f t="shared" si="147"/>
        <v>10011.665000000001</v>
      </c>
      <c r="BF121" s="10">
        <f t="shared" si="221"/>
        <v>0</v>
      </c>
      <c r="BG121" s="10">
        <f t="shared" si="200"/>
        <v>0</v>
      </c>
      <c r="BH121" s="65">
        <f t="shared" si="148"/>
        <v>0</v>
      </c>
      <c r="BI121" s="10">
        <f t="shared" si="200"/>
        <v>0</v>
      </c>
      <c r="BJ121" s="20"/>
      <c r="BK121" s="20"/>
    </row>
    <row r="122" spans="1:63" ht="46.8" x14ac:dyDescent="0.3">
      <c r="A122" s="58" t="s">
        <v>123</v>
      </c>
      <c r="B122" s="59" t="s">
        <v>35</v>
      </c>
      <c r="C122" s="58"/>
      <c r="D122" s="58"/>
      <c r="E122" s="60" t="s">
        <v>36</v>
      </c>
      <c r="F122" s="10">
        <f t="shared" si="153"/>
        <v>9209.2999999999993</v>
      </c>
      <c r="G122" s="10">
        <f t="shared" si="154"/>
        <v>0</v>
      </c>
      <c r="H122" s="10">
        <f t="shared" si="155"/>
        <v>0</v>
      </c>
      <c r="I122" s="10">
        <f t="shared" si="156"/>
        <v>0</v>
      </c>
      <c r="J122" s="10">
        <f t="shared" si="157"/>
        <v>0</v>
      </c>
      <c r="K122" s="10">
        <f t="shared" si="158"/>
        <v>0</v>
      </c>
      <c r="L122" s="10">
        <f t="shared" si="122"/>
        <v>9209.2999999999993</v>
      </c>
      <c r="M122" s="10">
        <f t="shared" si="123"/>
        <v>0</v>
      </c>
      <c r="N122" s="10">
        <f t="shared" si="124"/>
        <v>0</v>
      </c>
      <c r="O122" s="10">
        <f t="shared" si="180"/>
        <v>0</v>
      </c>
      <c r="P122" s="10">
        <f t="shared" si="181"/>
        <v>0</v>
      </c>
      <c r="Q122" s="10">
        <f t="shared" si="182"/>
        <v>0</v>
      </c>
      <c r="R122" s="10">
        <f t="shared" si="201"/>
        <v>9209.2999999999993</v>
      </c>
      <c r="S122" s="10">
        <f t="shared" si="202"/>
        <v>0</v>
      </c>
      <c r="T122" s="10">
        <f t="shared" si="203"/>
        <v>0</v>
      </c>
      <c r="U122" s="10">
        <f t="shared" si="183"/>
        <v>0</v>
      </c>
      <c r="V122" s="10">
        <f t="shared" si="184"/>
        <v>0</v>
      </c>
      <c r="W122" s="10">
        <f t="shared" si="185"/>
        <v>0</v>
      </c>
      <c r="X122" s="10">
        <f t="shared" si="204"/>
        <v>9209.2999999999993</v>
      </c>
      <c r="Y122" s="10">
        <f t="shared" si="205"/>
        <v>0</v>
      </c>
      <c r="Z122" s="10">
        <f t="shared" si="206"/>
        <v>0</v>
      </c>
      <c r="AA122" s="10">
        <f t="shared" si="186"/>
        <v>0</v>
      </c>
      <c r="AB122" s="10">
        <f t="shared" si="187"/>
        <v>0</v>
      </c>
      <c r="AC122" s="10">
        <f t="shared" si="188"/>
        <v>0</v>
      </c>
      <c r="AD122" s="10">
        <f t="shared" si="207"/>
        <v>9209.2999999999993</v>
      </c>
      <c r="AE122" s="10">
        <f t="shared" si="208"/>
        <v>0</v>
      </c>
      <c r="AF122" s="10">
        <f t="shared" si="209"/>
        <v>0</v>
      </c>
      <c r="AG122" s="10">
        <f t="shared" si="189"/>
        <v>0</v>
      </c>
      <c r="AH122" s="10">
        <f t="shared" si="210"/>
        <v>9209.2999999999993</v>
      </c>
      <c r="AI122" s="10">
        <f t="shared" si="211"/>
        <v>0</v>
      </c>
      <c r="AJ122" s="10">
        <f t="shared" si="212"/>
        <v>0</v>
      </c>
      <c r="AK122" s="10">
        <f t="shared" si="190"/>
        <v>-9209.2999999999993</v>
      </c>
      <c r="AL122" s="10">
        <f t="shared" si="191"/>
        <v>10011.665000000001</v>
      </c>
      <c r="AM122" s="10">
        <f t="shared" si="192"/>
        <v>0</v>
      </c>
      <c r="AN122" s="10">
        <f t="shared" si="213"/>
        <v>0</v>
      </c>
      <c r="AO122" s="10">
        <f t="shared" si="214"/>
        <v>10011.665000000001</v>
      </c>
      <c r="AP122" s="10">
        <f t="shared" si="215"/>
        <v>0</v>
      </c>
      <c r="AQ122" s="10">
        <f t="shared" si="193"/>
        <v>0</v>
      </c>
      <c r="AR122" s="10">
        <f t="shared" si="194"/>
        <v>0</v>
      </c>
      <c r="AS122" s="10">
        <f t="shared" si="195"/>
        <v>0</v>
      </c>
      <c r="AT122" s="10">
        <f t="shared" si="216"/>
        <v>0</v>
      </c>
      <c r="AU122" s="10">
        <f t="shared" si="217"/>
        <v>10011.665000000001</v>
      </c>
      <c r="AV122" s="10">
        <f t="shared" si="218"/>
        <v>0</v>
      </c>
      <c r="AW122" s="10">
        <f t="shared" si="196"/>
        <v>0</v>
      </c>
      <c r="AX122" s="10">
        <f t="shared" si="197"/>
        <v>0</v>
      </c>
      <c r="AY122" s="10">
        <f t="shared" si="198"/>
        <v>0</v>
      </c>
      <c r="AZ122" s="10">
        <f t="shared" si="219"/>
        <v>0</v>
      </c>
      <c r="BA122" s="10">
        <f t="shared" si="199"/>
        <v>0</v>
      </c>
      <c r="BB122" s="65">
        <f t="shared" si="146"/>
        <v>0</v>
      </c>
      <c r="BC122" s="10">
        <f t="shared" si="220"/>
        <v>10011.665000000001</v>
      </c>
      <c r="BD122" s="10">
        <f t="shared" si="200"/>
        <v>0</v>
      </c>
      <c r="BE122" s="65">
        <f t="shared" si="147"/>
        <v>10011.665000000001</v>
      </c>
      <c r="BF122" s="10">
        <f t="shared" si="221"/>
        <v>0</v>
      </c>
      <c r="BG122" s="10">
        <f t="shared" si="200"/>
        <v>0</v>
      </c>
      <c r="BH122" s="65">
        <f t="shared" si="148"/>
        <v>0</v>
      </c>
      <c r="BI122" s="10">
        <f t="shared" si="200"/>
        <v>0</v>
      </c>
      <c r="BJ122" s="20"/>
      <c r="BK122" s="20"/>
    </row>
    <row r="123" spans="1:63" ht="46.8" x14ac:dyDescent="0.3">
      <c r="A123" s="58" t="s">
        <v>123</v>
      </c>
      <c r="B123" s="59" t="s">
        <v>35</v>
      </c>
      <c r="C123" s="58" t="s">
        <v>106</v>
      </c>
      <c r="D123" s="58" t="s">
        <v>107</v>
      </c>
      <c r="E123" s="60" t="s">
        <v>108</v>
      </c>
      <c r="F123" s="10">
        <v>9209.2999999999993</v>
      </c>
      <c r="G123" s="10">
        <v>0</v>
      </c>
      <c r="H123" s="10">
        <v>0</v>
      </c>
      <c r="I123" s="10"/>
      <c r="J123" s="10"/>
      <c r="K123" s="10"/>
      <c r="L123" s="10">
        <f t="shared" si="122"/>
        <v>9209.2999999999993</v>
      </c>
      <c r="M123" s="10">
        <f t="shared" si="123"/>
        <v>0</v>
      </c>
      <c r="N123" s="10">
        <f t="shared" si="124"/>
        <v>0</v>
      </c>
      <c r="O123" s="10"/>
      <c r="P123" s="10"/>
      <c r="Q123" s="10"/>
      <c r="R123" s="10">
        <f t="shared" si="201"/>
        <v>9209.2999999999993</v>
      </c>
      <c r="S123" s="10">
        <f t="shared" si="202"/>
        <v>0</v>
      </c>
      <c r="T123" s="10">
        <f t="shared" si="203"/>
        <v>0</v>
      </c>
      <c r="U123" s="10"/>
      <c r="V123" s="10"/>
      <c r="W123" s="10"/>
      <c r="X123" s="10">
        <f t="shared" si="204"/>
        <v>9209.2999999999993</v>
      </c>
      <c r="Y123" s="10">
        <f t="shared" si="205"/>
        <v>0</v>
      </c>
      <c r="Z123" s="10">
        <f t="shared" si="206"/>
        <v>0</v>
      </c>
      <c r="AA123" s="10"/>
      <c r="AB123" s="10"/>
      <c r="AC123" s="10"/>
      <c r="AD123" s="10">
        <f t="shared" si="207"/>
        <v>9209.2999999999993</v>
      </c>
      <c r="AE123" s="10">
        <f t="shared" si="208"/>
        <v>0</v>
      </c>
      <c r="AF123" s="10">
        <f t="shared" si="209"/>
        <v>0</v>
      </c>
      <c r="AG123" s="10"/>
      <c r="AH123" s="10">
        <f t="shared" si="210"/>
        <v>9209.2999999999993</v>
      </c>
      <c r="AI123" s="10">
        <f t="shared" si="211"/>
        <v>0</v>
      </c>
      <c r="AJ123" s="10">
        <f t="shared" si="212"/>
        <v>0</v>
      </c>
      <c r="AK123" s="10">
        <v>-9209.2999999999993</v>
      </c>
      <c r="AL123" s="10">
        <v>10011.665000000001</v>
      </c>
      <c r="AM123" s="10"/>
      <c r="AN123" s="10">
        <f t="shared" si="213"/>
        <v>0</v>
      </c>
      <c r="AO123" s="10">
        <f t="shared" si="214"/>
        <v>10011.665000000001</v>
      </c>
      <c r="AP123" s="10">
        <f t="shared" si="215"/>
        <v>0</v>
      </c>
      <c r="AQ123" s="10"/>
      <c r="AR123" s="10"/>
      <c r="AS123" s="10"/>
      <c r="AT123" s="10">
        <f t="shared" si="216"/>
        <v>0</v>
      </c>
      <c r="AU123" s="10">
        <f t="shared" si="217"/>
        <v>10011.665000000001</v>
      </c>
      <c r="AV123" s="10">
        <f t="shared" si="218"/>
        <v>0</v>
      </c>
      <c r="AW123" s="10"/>
      <c r="AX123" s="10"/>
      <c r="AY123" s="10"/>
      <c r="AZ123" s="10">
        <f t="shared" si="219"/>
        <v>0</v>
      </c>
      <c r="BA123" s="10"/>
      <c r="BB123" s="65">
        <f t="shared" si="146"/>
        <v>0</v>
      </c>
      <c r="BC123" s="10">
        <f t="shared" si="220"/>
        <v>10011.665000000001</v>
      </c>
      <c r="BD123" s="10"/>
      <c r="BE123" s="65">
        <f t="shared" si="147"/>
        <v>10011.665000000001</v>
      </c>
      <c r="BF123" s="10">
        <f t="shared" si="221"/>
        <v>0</v>
      </c>
      <c r="BG123" s="10"/>
      <c r="BH123" s="65">
        <f t="shared" si="148"/>
        <v>0</v>
      </c>
      <c r="BI123" s="10"/>
      <c r="BJ123" s="20"/>
      <c r="BK123" s="20"/>
    </row>
    <row r="124" spans="1:63" ht="46.8" x14ac:dyDescent="0.3">
      <c r="A124" s="58" t="s">
        <v>125</v>
      </c>
      <c r="B124" s="59"/>
      <c r="C124" s="58"/>
      <c r="D124" s="58"/>
      <c r="E124" s="60" t="s">
        <v>126</v>
      </c>
      <c r="F124" s="10">
        <f t="shared" si="153"/>
        <v>9849.2000000000007</v>
      </c>
      <c r="G124" s="10">
        <f t="shared" si="154"/>
        <v>0</v>
      </c>
      <c r="H124" s="10">
        <f t="shared" si="155"/>
        <v>0</v>
      </c>
      <c r="I124" s="10">
        <f t="shared" si="156"/>
        <v>0</v>
      </c>
      <c r="J124" s="10">
        <f t="shared" si="157"/>
        <v>0</v>
      </c>
      <c r="K124" s="10">
        <f t="shared" si="158"/>
        <v>0</v>
      </c>
      <c r="L124" s="10">
        <f t="shared" si="122"/>
        <v>9849.2000000000007</v>
      </c>
      <c r="M124" s="10">
        <f t="shared" si="123"/>
        <v>0</v>
      </c>
      <c r="N124" s="10">
        <f t="shared" si="124"/>
        <v>0</v>
      </c>
      <c r="O124" s="10">
        <f t="shared" si="180"/>
        <v>333.19578000000001</v>
      </c>
      <c r="P124" s="10">
        <f t="shared" si="181"/>
        <v>0</v>
      </c>
      <c r="Q124" s="10">
        <f t="shared" si="182"/>
        <v>0</v>
      </c>
      <c r="R124" s="10">
        <f t="shared" si="201"/>
        <v>10182.395780000001</v>
      </c>
      <c r="S124" s="10">
        <f t="shared" si="202"/>
        <v>0</v>
      </c>
      <c r="T124" s="10">
        <f t="shared" si="203"/>
        <v>0</v>
      </c>
      <c r="U124" s="10">
        <f t="shared" si="183"/>
        <v>0</v>
      </c>
      <c r="V124" s="10">
        <f t="shared" si="184"/>
        <v>0</v>
      </c>
      <c r="W124" s="10">
        <f t="shared" si="185"/>
        <v>0</v>
      </c>
      <c r="X124" s="10">
        <f t="shared" si="204"/>
        <v>10182.395780000001</v>
      </c>
      <c r="Y124" s="10">
        <f t="shared" si="205"/>
        <v>0</v>
      </c>
      <c r="Z124" s="10">
        <f t="shared" si="206"/>
        <v>0</v>
      </c>
      <c r="AA124" s="10">
        <f t="shared" si="186"/>
        <v>0</v>
      </c>
      <c r="AB124" s="10">
        <f t="shared" si="187"/>
        <v>0</v>
      </c>
      <c r="AC124" s="10">
        <f t="shared" si="188"/>
        <v>0</v>
      </c>
      <c r="AD124" s="10">
        <f t="shared" si="207"/>
        <v>10182.395780000001</v>
      </c>
      <c r="AE124" s="10">
        <f t="shared" si="208"/>
        <v>0</v>
      </c>
      <c r="AF124" s="10">
        <f t="shared" si="209"/>
        <v>0</v>
      </c>
      <c r="AG124" s="10">
        <f t="shared" si="189"/>
        <v>0</v>
      </c>
      <c r="AH124" s="10">
        <f t="shared" si="210"/>
        <v>10182.395780000001</v>
      </c>
      <c r="AI124" s="10">
        <f t="shared" si="211"/>
        <v>0</v>
      </c>
      <c r="AJ124" s="10">
        <f t="shared" si="212"/>
        <v>0</v>
      </c>
      <c r="AK124" s="10">
        <f t="shared" si="190"/>
        <v>0</v>
      </c>
      <c r="AL124" s="10">
        <f t="shared" si="191"/>
        <v>0</v>
      </c>
      <c r="AM124" s="10">
        <f t="shared" si="192"/>
        <v>0</v>
      </c>
      <c r="AN124" s="10">
        <f t="shared" si="213"/>
        <v>10182.395780000001</v>
      </c>
      <c r="AO124" s="10">
        <f t="shared" si="214"/>
        <v>0</v>
      </c>
      <c r="AP124" s="10">
        <f t="shared" si="215"/>
        <v>0</v>
      </c>
      <c r="AQ124" s="10">
        <f t="shared" si="193"/>
        <v>0</v>
      </c>
      <c r="AR124" s="10">
        <f t="shared" si="194"/>
        <v>0</v>
      </c>
      <c r="AS124" s="10">
        <f t="shared" si="195"/>
        <v>0</v>
      </c>
      <c r="AT124" s="10">
        <f t="shared" si="216"/>
        <v>10182.395780000001</v>
      </c>
      <c r="AU124" s="10">
        <f t="shared" si="217"/>
        <v>0</v>
      </c>
      <c r="AV124" s="10">
        <f t="shared" si="218"/>
        <v>0</v>
      </c>
      <c r="AW124" s="10">
        <f t="shared" si="196"/>
        <v>0</v>
      </c>
      <c r="AX124" s="10">
        <f t="shared" si="197"/>
        <v>0</v>
      </c>
      <c r="AY124" s="10">
        <f t="shared" si="198"/>
        <v>0</v>
      </c>
      <c r="AZ124" s="10">
        <f t="shared" si="219"/>
        <v>10182.395780000001</v>
      </c>
      <c r="BA124" s="10">
        <f t="shared" si="199"/>
        <v>0</v>
      </c>
      <c r="BB124" s="65">
        <f t="shared" si="146"/>
        <v>10182.395780000001</v>
      </c>
      <c r="BC124" s="10">
        <f t="shared" si="220"/>
        <v>0</v>
      </c>
      <c r="BD124" s="10">
        <f t="shared" si="200"/>
        <v>0</v>
      </c>
      <c r="BE124" s="65">
        <f t="shared" si="147"/>
        <v>0</v>
      </c>
      <c r="BF124" s="10">
        <f t="shared" si="221"/>
        <v>0</v>
      </c>
      <c r="BG124" s="10">
        <f t="shared" si="200"/>
        <v>0</v>
      </c>
      <c r="BH124" s="65">
        <f t="shared" si="148"/>
        <v>0</v>
      </c>
      <c r="BI124" s="10">
        <f t="shared" si="200"/>
        <v>0</v>
      </c>
      <c r="BJ124" s="20"/>
      <c r="BK124" s="20"/>
    </row>
    <row r="125" spans="1:63" ht="46.8" x14ac:dyDescent="0.3">
      <c r="A125" s="58" t="s">
        <v>125</v>
      </c>
      <c r="B125" s="59" t="s">
        <v>35</v>
      </c>
      <c r="C125" s="58"/>
      <c r="D125" s="58"/>
      <c r="E125" s="60" t="s">
        <v>36</v>
      </c>
      <c r="F125" s="10">
        <f t="shared" si="153"/>
        <v>9849.2000000000007</v>
      </c>
      <c r="G125" s="10">
        <f t="shared" si="154"/>
        <v>0</v>
      </c>
      <c r="H125" s="10">
        <f t="shared" si="155"/>
        <v>0</v>
      </c>
      <c r="I125" s="10">
        <f t="shared" si="156"/>
        <v>0</v>
      </c>
      <c r="J125" s="10">
        <f t="shared" si="157"/>
        <v>0</v>
      </c>
      <c r="K125" s="10">
        <f t="shared" si="158"/>
        <v>0</v>
      </c>
      <c r="L125" s="10">
        <f t="shared" si="122"/>
        <v>9849.2000000000007</v>
      </c>
      <c r="M125" s="10">
        <f t="shared" si="123"/>
        <v>0</v>
      </c>
      <c r="N125" s="10">
        <f t="shared" si="124"/>
        <v>0</v>
      </c>
      <c r="O125" s="10">
        <f t="shared" si="180"/>
        <v>333.19578000000001</v>
      </c>
      <c r="P125" s="10">
        <f t="shared" si="181"/>
        <v>0</v>
      </c>
      <c r="Q125" s="10">
        <f t="shared" si="182"/>
        <v>0</v>
      </c>
      <c r="R125" s="10">
        <f t="shared" si="201"/>
        <v>10182.395780000001</v>
      </c>
      <c r="S125" s="10">
        <f t="shared" si="202"/>
        <v>0</v>
      </c>
      <c r="T125" s="10">
        <f t="shared" si="203"/>
        <v>0</v>
      </c>
      <c r="U125" s="10">
        <f t="shared" si="183"/>
        <v>0</v>
      </c>
      <c r="V125" s="10">
        <f t="shared" si="184"/>
        <v>0</v>
      </c>
      <c r="W125" s="10">
        <f t="shared" si="185"/>
        <v>0</v>
      </c>
      <c r="X125" s="10">
        <f t="shared" si="204"/>
        <v>10182.395780000001</v>
      </c>
      <c r="Y125" s="10">
        <f t="shared" si="205"/>
        <v>0</v>
      </c>
      <c r="Z125" s="10">
        <f t="shared" si="206"/>
        <v>0</v>
      </c>
      <c r="AA125" s="10">
        <f t="shared" si="186"/>
        <v>0</v>
      </c>
      <c r="AB125" s="10">
        <f t="shared" si="187"/>
        <v>0</v>
      </c>
      <c r="AC125" s="10">
        <f t="shared" si="188"/>
        <v>0</v>
      </c>
      <c r="AD125" s="10">
        <f t="shared" si="207"/>
        <v>10182.395780000001</v>
      </c>
      <c r="AE125" s="10">
        <f t="shared" si="208"/>
        <v>0</v>
      </c>
      <c r="AF125" s="10">
        <f t="shared" si="209"/>
        <v>0</v>
      </c>
      <c r="AG125" s="10">
        <f t="shared" si="189"/>
        <v>0</v>
      </c>
      <c r="AH125" s="10">
        <f t="shared" si="210"/>
        <v>10182.395780000001</v>
      </c>
      <c r="AI125" s="10">
        <f t="shared" si="211"/>
        <v>0</v>
      </c>
      <c r="AJ125" s="10">
        <f t="shared" si="212"/>
        <v>0</v>
      </c>
      <c r="AK125" s="10">
        <f t="shared" si="190"/>
        <v>0</v>
      </c>
      <c r="AL125" s="10">
        <f t="shared" si="191"/>
        <v>0</v>
      </c>
      <c r="AM125" s="10">
        <f t="shared" si="192"/>
        <v>0</v>
      </c>
      <c r="AN125" s="10">
        <f t="shared" si="213"/>
        <v>10182.395780000001</v>
      </c>
      <c r="AO125" s="10">
        <f t="shared" si="214"/>
        <v>0</v>
      </c>
      <c r="AP125" s="10">
        <f t="shared" si="215"/>
        <v>0</v>
      </c>
      <c r="AQ125" s="10">
        <f t="shared" si="193"/>
        <v>0</v>
      </c>
      <c r="AR125" s="10">
        <f t="shared" si="194"/>
        <v>0</v>
      </c>
      <c r="AS125" s="10">
        <f t="shared" si="195"/>
        <v>0</v>
      </c>
      <c r="AT125" s="10">
        <f t="shared" si="216"/>
        <v>10182.395780000001</v>
      </c>
      <c r="AU125" s="10">
        <f t="shared" si="217"/>
        <v>0</v>
      </c>
      <c r="AV125" s="10">
        <f t="shared" si="218"/>
        <v>0</v>
      </c>
      <c r="AW125" s="10">
        <f t="shared" si="196"/>
        <v>0</v>
      </c>
      <c r="AX125" s="10">
        <f t="shared" si="197"/>
        <v>0</v>
      </c>
      <c r="AY125" s="10">
        <f t="shared" si="198"/>
        <v>0</v>
      </c>
      <c r="AZ125" s="10">
        <f t="shared" si="219"/>
        <v>10182.395780000001</v>
      </c>
      <c r="BA125" s="10">
        <f t="shared" si="199"/>
        <v>0</v>
      </c>
      <c r="BB125" s="65">
        <f t="shared" si="146"/>
        <v>10182.395780000001</v>
      </c>
      <c r="BC125" s="10">
        <f t="shared" si="220"/>
        <v>0</v>
      </c>
      <c r="BD125" s="10">
        <f t="shared" si="200"/>
        <v>0</v>
      </c>
      <c r="BE125" s="65">
        <f t="shared" si="147"/>
        <v>0</v>
      </c>
      <c r="BF125" s="10">
        <f t="shared" si="221"/>
        <v>0</v>
      </c>
      <c r="BG125" s="10">
        <f t="shared" si="200"/>
        <v>0</v>
      </c>
      <c r="BH125" s="65">
        <f t="shared" si="148"/>
        <v>0</v>
      </c>
      <c r="BI125" s="10">
        <f t="shared" si="200"/>
        <v>0</v>
      </c>
      <c r="BJ125" s="20"/>
      <c r="BK125" s="20"/>
    </row>
    <row r="126" spans="1:63" ht="46.8" x14ac:dyDescent="0.3">
      <c r="A126" s="58" t="s">
        <v>125</v>
      </c>
      <c r="B126" s="59" t="s">
        <v>35</v>
      </c>
      <c r="C126" s="58" t="s">
        <v>106</v>
      </c>
      <c r="D126" s="58" t="s">
        <v>107</v>
      </c>
      <c r="E126" s="60" t="s">
        <v>108</v>
      </c>
      <c r="F126" s="10">
        <v>9849.2000000000007</v>
      </c>
      <c r="G126" s="10">
        <v>0</v>
      </c>
      <c r="H126" s="10">
        <v>0</v>
      </c>
      <c r="I126" s="10"/>
      <c r="J126" s="10"/>
      <c r="K126" s="10"/>
      <c r="L126" s="10">
        <f t="shared" si="122"/>
        <v>9849.2000000000007</v>
      </c>
      <c r="M126" s="10">
        <f t="shared" si="123"/>
        <v>0</v>
      </c>
      <c r="N126" s="10">
        <f t="shared" si="124"/>
        <v>0</v>
      </c>
      <c r="O126" s="10">
        <v>333.19578000000001</v>
      </c>
      <c r="P126" s="10"/>
      <c r="Q126" s="10"/>
      <c r="R126" s="10">
        <f t="shared" si="201"/>
        <v>10182.395780000001</v>
      </c>
      <c r="S126" s="10">
        <f t="shared" si="202"/>
        <v>0</v>
      </c>
      <c r="T126" s="10">
        <f t="shared" si="203"/>
        <v>0</v>
      </c>
      <c r="U126" s="10"/>
      <c r="V126" s="10"/>
      <c r="W126" s="10"/>
      <c r="X126" s="10">
        <f t="shared" si="204"/>
        <v>10182.395780000001</v>
      </c>
      <c r="Y126" s="10">
        <f t="shared" si="205"/>
        <v>0</v>
      </c>
      <c r="Z126" s="10">
        <f t="shared" si="206"/>
        <v>0</v>
      </c>
      <c r="AA126" s="10"/>
      <c r="AB126" s="10"/>
      <c r="AC126" s="10"/>
      <c r="AD126" s="10">
        <f t="shared" si="207"/>
        <v>10182.395780000001</v>
      </c>
      <c r="AE126" s="10">
        <f t="shared" si="208"/>
        <v>0</v>
      </c>
      <c r="AF126" s="10">
        <f t="shared" si="209"/>
        <v>0</v>
      </c>
      <c r="AG126" s="10"/>
      <c r="AH126" s="10">
        <f t="shared" si="210"/>
        <v>10182.395780000001</v>
      </c>
      <c r="AI126" s="10">
        <f t="shared" si="211"/>
        <v>0</v>
      </c>
      <c r="AJ126" s="10">
        <f t="shared" si="212"/>
        <v>0</v>
      </c>
      <c r="AK126" s="10"/>
      <c r="AL126" s="10"/>
      <c r="AM126" s="10"/>
      <c r="AN126" s="10">
        <f t="shared" si="213"/>
        <v>10182.395780000001</v>
      </c>
      <c r="AO126" s="10">
        <f t="shared" si="214"/>
        <v>0</v>
      </c>
      <c r="AP126" s="10">
        <f t="shared" si="215"/>
        <v>0</v>
      </c>
      <c r="AQ126" s="10"/>
      <c r="AR126" s="10"/>
      <c r="AS126" s="10"/>
      <c r="AT126" s="10">
        <f t="shared" si="216"/>
        <v>10182.395780000001</v>
      </c>
      <c r="AU126" s="10">
        <f t="shared" si="217"/>
        <v>0</v>
      </c>
      <c r="AV126" s="10">
        <f t="shared" si="218"/>
        <v>0</v>
      </c>
      <c r="AW126" s="10"/>
      <c r="AX126" s="10"/>
      <c r="AY126" s="10"/>
      <c r="AZ126" s="10">
        <f t="shared" si="219"/>
        <v>10182.395780000001</v>
      </c>
      <c r="BA126" s="10"/>
      <c r="BB126" s="65">
        <f t="shared" si="146"/>
        <v>10182.395780000001</v>
      </c>
      <c r="BC126" s="10">
        <f t="shared" si="220"/>
        <v>0</v>
      </c>
      <c r="BD126" s="10"/>
      <c r="BE126" s="65">
        <f t="shared" si="147"/>
        <v>0</v>
      </c>
      <c r="BF126" s="10">
        <f t="shared" si="221"/>
        <v>0</v>
      </c>
      <c r="BG126" s="10"/>
      <c r="BH126" s="65">
        <f t="shared" si="148"/>
        <v>0</v>
      </c>
      <c r="BI126" s="10"/>
      <c r="BJ126" s="20"/>
      <c r="BK126" s="20"/>
    </row>
    <row r="127" spans="1:63" ht="62.4" x14ac:dyDescent="0.3">
      <c r="A127" s="58" t="s">
        <v>127</v>
      </c>
      <c r="B127" s="59"/>
      <c r="C127" s="58"/>
      <c r="D127" s="58"/>
      <c r="E127" s="61" t="s">
        <v>128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>
        <f t="shared" si="180"/>
        <v>1822.9440400000001</v>
      </c>
      <c r="P127" s="10">
        <f t="shared" si="181"/>
        <v>0</v>
      </c>
      <c r="Q127" s="10">
        <f t="shared" si="182"/>
        <v>0</v>
      </c>
      <c r="R127" s="10">
        <f t="shared" si="201"/>
        <v>1822.9440400000001</v>
      </c>
      <c r="S127" s="10">
        <f t="shared" si="202"/>
        <v>0</v>
      </c>
      <c r="T127" s="10">
        <f t="shared" si="203"/>
        <v>0</v>
      </c>
      <c r="U127" s="10">
        <f t="shared" si="183"/>
        <v>0</v>
      </c>
      <c r="V127" s="10">
        <f t="shared" si="184"/>
        <v>0</v>
      </c>
      <c r="W127" s="10">
        <f t="shared" si="185"/>
        <v>0</v>
      </c>
      <c r="X127" s="10">
        <f t="shared" si="204"/>
        <v>1822.9440400000001</v>
      </c>
      <c r="Y127" s="10">
        <f t="shared" si="205"/>
        <v>0</v>
      </c>
      <c r="Z127" s="10">
        <f t="shared" si="206"/>
        <v>0</v>
      </c>
      <c r="AA127" s="10">
        <f t="shared" si="186"/>
        <v>0</v>
      </c>
      <c r="AB127" s="10">
        <f t="shared" si="187"/>
        <v>0</v>
      </c>
      <c r="AC127" s="10">
        <f t="shared" si="188"/>
        <v>0</v>
      </c>
      <c r="AD127" s="10">
        <f t="shared" si="207"/>
        <v>1822.9440400000001</v>
      </c>
      <c r="AE127" s="10">
        <f t="shared" si="208"/>
        <v>0</v>
      </c>
      <c r="AF127" s="10">
        <f t="shared" si="209"/>
        <v>0</v>
      </c>
      <c r="AG127" s="10">
        <f t="shared" si="189"/>
        <v>0</v>
      </c>
      <c r="AH127" s="10">
        <f t="shared" si="210"/>
        <v>1822.9440400000001</v>
      </c>
      <c r="AI127" s="10">
        <f t="shared" si="211"/>
        <v>0</v>
      </c>
      <c r="AJ127" s="10">
        <f t="shared" si="212"/>
        <v>0</v>
      </c>
      <c r="AK127" s="10">
        <f t="shared" si="190"/>
        <v>0</v>
      </c>
      <c r="AL127" s="10">
        <f t="shared" si="191"/>
        <v>0</v>
      </c>
      <c r="AM127" s="10">
        <f t="shared" si="192"/>
        <v>0</v>
      </c>
      <c r="AN127" s="10">
        <f t="shared" si="213"/>
        <v>1822.9440400000001</v>
      </c>
      <c r="AO127" s="10">
        <f t="shared" si="214"/>
        <v>0</v>
      </c>
      <c r="AP127" s="10">
        <f t="shared" si="215"/>
        <v>0</v>
      </c>
      <c r="AQ127" s="10">
        <f t="shared" si="193"/>
        <v>0</v>
      </c>
      <c r="AR127" s="10">
        <f t="shared" si="194"/>
        <v>0</v>
      </c>
      <c r="AS127" s="10">
        <f t="shared" si="195"/>
        <v>0</v>
      </c>
      <c r="AT127" s="10">
        <f t="shared" si="216"/>
        <v>1822.9440400000001</v>
      </c>
      <c r="AU127" s="10">
        <f t="shared" si="217"/>
        <v>0</v>
      </c>
      <c r="AV127" s="10">
        <f t="shared" si="218"/>
        <v>0</v>
      </c>
      <c r="AW127" s="10">
        <f t="shared" si="196"/>
        <v>0</v>
      </c>
      <c r="AX127" s="10">
        <f t="shared" si="197"/>
        <v>0</v>
      </c>
      <c r="AY127" s="10">
        <f t="shared" si="198"/>
        <v>0</v>
      </c>
      <c r="AZ127" s="10">
        <f t="shared" si="219"/>
        <v>1822.9440400000001</v>
      </c>
      <c r="BA127" s="10">
        <f t="shared" si="199"/>
        <v>0</v>
      </c>
      <c r="BB127" s="65">
        <f t="shared" si="146"/>
        <v>1822.9440400000001</v>
      </c>
      <c r="BC127" s="10">
        <f t="shared" si="220"/>
        <v>0</v>
      </c>
      <c r="BD127" s="10">
        <f t="shared" si="200"/>
        <v>0</v>
      </c>
      <c r="BE127" s="65">
        <f t="shared" si="147"/>
        <v>0</v>
      </c>
      <c r="BF127" s="10">
        <f t="shared" si="221"/>
        <v>0</v>
      </c>
      <c r="BG127" s="10">
        <f t="shared" si="200"/>
        <v>0</v>
      </c>
      <c r="BH127" s="65">
        <f t="shared" si="148"/>
        <v>0</v>
      </c>
      <c r="BI127" s="10">
        <f t="shared" si="200"/>
        <v>0</v>
      </c>
      <c r="BJ127" s="20"/>
      <c r="BK127" s="20"/>
    </row>
    <row r="128" spans="1:63" ht="46.8" x14ac:dyDescent="0.3">
      <c r="A128" s="58" t="s">
        <v>127</v>
      </c>
      <c r="B128" s="59" t="s">
        <v>35</v>
      </c>
      <c r="C128" s="58"/>
      <c r="D128" s="58"/>
      <c r="E128" s="60" t="s">
        <v>36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>
        <f t="shared" si="180"/>
        <v>1822.9440400000001</v>
      </c>
      <c r="P128" s="10">
        <f t="shared" si="181"/>
        <v>0</v>
      </c>
      <c r="Q128" s="10">
        <f t="shared" si="182"/>
        <v>0</v>
      </c>
      <c r="R128" s="10">
        <f t="shared" si="201"/>
        <v>1822.9440400000001</v>
      </c>
      <c r="S128" s="10">
        <f t="shared" si="202"/>
        <v>0</v>
      </c>
      <c r="T128" s="10">
        <f t="shared" si="203"/>
        <v>0</v>
      </c>
      <c r="U128" s="10">
        <f t="shared" si="183"/>
        <v>0</v>
      </c>
      <c r="V128" s="10">
        <f t="shared" si="184"/>
        <v>0</v>
      </c>
      <c r="W128" s="10">
        <f t="shared" si="185"/>
        <v>0</v>
      </c>
      <c r="X128" s="10">
        <f t="shared" si="204"/>
        <v>1822.9440400000001</v>
      </c>
      <c r="Y128" s="10">
        <f t="shared" si="205"/>
        <v>0</v>
      </c>
      <c r="Z128" s="10">
        <f t="shared" si="206"/>
        <v>0</v>
      </c>
      <c r="AA128" s="10">
        <f t="shared" si="186"/>
        <v>0</v>
      </c>
      <c r="AB128" s="10">
        <f t="shared" si="187"/>
        <v>0</v>
      </c>
      <c r="AC128" s="10">
        <f t="shared" si="188"/>
        <v>0</v>
      </c>
      <c r="AD128" s="10">
        <f t="shared" si="207"/>
        <v>1822.9440400000001</v>
      </c>
      <c r="AE128" s="10">
        <f t="shared" si="208"/>
        <v>0</v>
      </c>
      <c r="AF128" s="10">
        <f t="shared" si="209"/>
        <v>0</v>
      </c>
      <c r="AG128" s="10">
        <f t="shared" si="189"/>
        <v>0</v>
      </c>
      <c r="AH128" s="10">
        <f t="shared" si="210"/>
        <v>1822.9440400000001</v>
      </c>
      <c r="AI128" s="10">
        <f t="shared" si="211"/>
        <v>0</v>
      </c>
      <c r="AJ128" s="10">
        <f t="shared" si="212"/>
        <v>0</v>
      </c>
      <c r="AK128" s="10">
        <f t="shared" si="190"/>
        <v>0</v>
      </c>
      <c r="AL128" s="10">
        <f t="shared" si="191"/>
        <v>0</v>
      </c>
      <c r="AM128" s="10">
        <f t="shared" si="192"/>
        <v>0</v>
      </c>
      <c r="AN128" s="10">
        <f t="shared" si="213"/>
        <v>1822.9440400000001</v>
      </c>
      <c r="AO128" s="10">
        <f t="shared" si="214"/>
        <v>0</v>
      </c>
      <c r="AP128" s="10">
        <f t="shared" si="215"/>
        <v>0</v>
      </c>
      <c r="AQ128" s="10">
        <f t="shared" si="193"/>
        <v>0</v>
      </c>
      <c r="AR128" s="10">
        <f t="shared" si="194"/>
        <v>0</v>
      </c>
      <c r="AS128" s="10">
        <f t="shared" si="195"/>
        <v>0</v>
      </c>
      <c r="AT128" s="10">
        <f t="shared" si="216"/>
        <v>1822.9440400000001</v>
      </c>
      <c r="AU128" s="10">
        <f t="shared" si="217"/>
        <v>0</v>
      </c>
      <c r="AV128" s="10">
        <f t="shared" si="218"/>
        <v>0</v>
      </c>
      <c r="AW128" s="10">
        <f t="shared" si="196"/>
        <v>0</v>
      </c>
      <c r="AX128" s="10">
        <f t="shared" si="197"/>
        <v>0</v>
      </c>
      <c r="AY128" s="10">
        <f t="shared" si="198"/>
        <v>0</v>
      </c>
      <c r="AZ128" s="10">
        <f t="shared" si="219"/>
        <v>1822.9440400000001</v>
      </c>
      <c r="BA128" s="10">
        <f t="shared" si="199"/>
        <v>0</v>
      </c>
      <c r="BB128" s="65">
        <f t="shared" si="146"/>
        <v>1822.9440400000001</v>
      </c>
      <c r="BC128" s="10">
        <f t="shared" si="220"/>
        <v>0</v>
      </c>
      <c r="BD128" s="10">
        <f t="shared" si="200"/>
        <v>0</v>
      </c>
      <c r="BE128" s="65">
        <f t="shared" si="147"/>
        <v>0</v>
      </c>
      <c r="BF128" s="10">
        <f t="shared" si="221"/>
        <v>0</v>
      </c>
      <c r="BG128" s="10">
        <f t="shared" si="200"/>
        <v>0</v>
      </c>
      <c r="BH128" s="65">
        <f t="shared" si="148"/>
        <v>0</v>
      </c>
      <c r="BI128" s="10">
        <f t="shared" si="200"/>
        <v>0</v>
      </c>
      <c r="BJ128" s="20"/>
      <c r="BK128" s="20"/>
    </row>
    <row r="129" spans="1:63" ht="46.8" x14ac:dyDescent="0.3">
      <c r="A129" s="58" t="s">
        <v>127</v>
      </c>
      <c r="B129" s="59" t="s">
        <v>35</v>
      </c>
      <c r="C129" s="58" t="s">
        <v>106</v>
      </c>
      <c r="D129" s="58" t="s">
        <v>107</v>
      </c>
      <c r="E129" s="60" t="s">
        <v>108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>
        <v>1822.9440400000001</v>
      </c>
      <c r="P129" s="10"/>
      <c r="Q129" s="10"/>
      <c r="R129" s="10">
        <f t="shared" si="201"/>
        <v>1822.9440400000001</v>
      </c>
      <c r="S129" s="10">
        <f t="shared" si="202"/>
        <v>0</v>
      </c>
      <c r="T129" s="10">
        <f t="shared" si="203"/>
        <v>0</v>
      </c>
      <c r="U129" s="10"/>
      <c r="V129" s="10"/>
      <c r="W129" s="10"/>
      <c r="X129" s="10">
        <f t="shared" si="204"/>
        <v>1822.9440400000001</v>
      </c>
      <c r="Y129" s="10">
        <f t="shared" si="205"/>
        <v>0</v>
      </c>
      <c r="Z129" s="10">
        <f t="shared" si="206"/>
        <v>0</v>
      </c>
      <c r="AA129" s="10"/>
      <c r="AB129" s="10"/>
      <c r="AC129" s="10"/>
      <c r="AD129" s="10">
        <f t="shared" si="207"/>
        <v>1822.9440400000001</v>
      </c>
      <c r="AE129" s="10">
        <f t="shared" si="208"/>
        <v>0</v>
      </c>
      <c r="AF129" s="10">
        <f t="shared" si="209"/>
        <v>0</v>
      </c>
      <c r="AG129" s="10"/>
      <c r="AH129" s="10">
        <f t="shared" si="210"/>
        <v>1822.9440400000001</v>
      </c>
      <c r="AI129" s="10">
        <f t="shared" si="211"/>
        <v>0</v>
      </c>
      <c r="AJ129" s="10">
        <f t="shared" si="212"/>
        <v>0</v>
      </c>
      <c r="AK129" s="10"/>
      <c r="AL129" s="10"/>
      <c r="AM129" s="10"/>
      <c r="AN129" s="10">
        <f t="shared" si="213"/>
        <v>1822.9440400000001</v>
      </c>
      <c r="AO129" s="10">
        <f t="shared" si="214"/>
        <v>0</v>
      </c>
      <c r="AP129" s="10">
        <f t="shared" si="215"/>
        <v>0</v>
      </c>
      <c r="AQ129" s="10"/>
      <c r="AR129" s="10"/>
      <c r="AS129" s="10"/>
      <c r="AT129" s="10">
        <f t="shared" si="216"/>
        <v>1822.9440400000001</v>
      </c>
      <c r="AU129" s="10">
        <f t="shared" si="217"/>
        <v>0</v>
      </c>
      <c r="AV129" s="10">
        <f t="shared" si="218"/>
        <v>0</v>
      </c>
      <c r="AW129" s="10"/>
      <c r="AX129" s="10"/>
      <c r="AY129" s="10"/>
      <c r="AZ129" s="10">
        <f t="shared" si="219"/>
        <v>1822.9440400000001</v>
      </c>
      <c r="BA129" s="10"/>
      <c r="BB129" s="65">
        <f t="shared" si="146"/>
        <v>1822.9440400000001</v>
      </c>
      <c r="BC129" s="10">
        <f t="shared" si="220"/>
        <v>0</v>
      </c>
      <c r="BD129" s="10"/>
      <c r="BE129" s="65">
        <f t="shared" si="147"/>
        <v>0</v>
      </c>
      <c r="BF129" s="10">
        <f t="shared" si="221"/>
        <v>0</v>
      </c>
      <c r="BG129" s="10"/>
      <c r="BH129" s="65">
        <f t="shared" si="148"/>
        <v>0</v>
      </c>
      <c r="BI129" s="10"/>
      <c r="BJ129" s="20"/>
      <c r="BK129" s="20"/>
    </row>
    <row r="130" spans="1:63" ht="46.8" x14ac:dyDescent="0.3">
      <c r="A130" s="58" t="s">
        <v>129</v>
      </c>
      <c r="B130" s="59"/>
      <c r="C130" s="58"/>
      <c r="D130" s="58"/>
      <c r="E130" s="61" t="s">
        <v>130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>
        <f t="shared" si="180"/>
        <v>7665.7780000000002</v>
      </c>
      <c r="P130" s="10">
        <f t="shared" si="181"/>
        <v>0</v>
      </c>
      <c r="Q130" s="10">
        <f t="shared" si="182"/>
        <v>0</v>
      </c>
      <c r="R130" s="10">
        <f t="shared" si="201"/>
        <v>7665.7780000000002</v>
      </c>
      <c r="S130" s="10">
        <f t="shared" si="202"/>
        <v>0</v>
      </c>
      <c r="T130" s="10">
        <f t="shared" si="203"/>
        <v>0</v>
      </c>
      <c r="U130" s="10">
        <f t="shared" si="183"/>
        <v>0</v>
      </c>
      <c r="V130" s="10">
        <f t="shared" si="184"/>
        <v>0</v>
      </c>
      <c r="W130" s="10">
        <f t="shared" si="185"/>
        <v>0</v>
      </c>
      <c r="X130" s="10">
        <f t="shared" si="204"/>
        <v>7665.7780000000002</v>
      </c>
      <c r="Y130" s="10">
        <f t="shared" si="205"/>
        <v>0</v>
      </c>
      <c r="Z130" s="10">
        <f t="shared" si="206"/>
        <v>0</v>
      </c>
      <c r="AA130" s="10">
        <f t="shared" si="186"/>
        <v>0</v>
      </c>
      <c r="AB130" s="10">
        <f t="shared" si="187"/>
        <v>0</v>
      </c>
      <c r="AC130" s="10">
        <f t="shared" si="188"/>
        <v>0</v>
      </c>
      <c r="AD130" s="10">
        <f t="shared" si="207"/>
        <v>7665.7780000000002</v>
      </c>
      <c r="AE130" s="10">
        <f t="shared" si="208"/>
        <v>0</v>
      </c>
      <c r="AF130" s="10">
        <f t="shared" si="209"/>
        <v>0</v>
      </c>
      <c r="AG130" s="10">
        <f t="shared" si="189"/>
        <v>0</v>
      </c>
      <c r="AH130" s="10">
        <f t="shared" si="210"/>
        <v>7665.7780000000002</v>
      </c>
      <c r="AI130" s="10">
        <f t="shared" si="211"/>
        <v>0</v>
      </c>
      <c r="AJ130" s="10">
        <f t="shared" si="212"/>
        <v>0</v>
      </c>
      <c r="AK130" s="10">
        <f t="shared" si="190"/>
        <v>24.5</v>
      </c>
      <c r="AL130" s="10">
        <f t="shared" si="191"/>
        <v>0</v>
      </c>
      <c r="AM130" s="10">
        <f t="shared" si="192"/>
        <v>0</v>
      </c>
      <c r="AN130" s="10">
        <f t="shared" si="213"/>
        <v>7690.2780000000002</v>
      </c>
      <c r="AO130" s="10">
        <f t="shared" si="214"/>
        <v>0</v>
      </c>
      <c r="AP130" s="10">
        <f t="shared" si="215"/>
        <v>0</v>
      </c>
      <c r="AQ130" s="10">
        <f t="shared" si="193"/>
        <v>0</v>
      </c>
      <c r="AR130" s="10">
        <f t="shared" si="194"/>
        <v>0</v>
      </c>
      <c r="AS130" s="10">
        <f t="shared" si="195"/>
        <v>0</v>
      </c>
      <c r="AT130" s="10">
        <f t="shared" si="216"/>
        <v>7690.2780000000002</v>
      </c>
      <c r="AU130" s="10">
        <f t="shared" si="217"/>
        <v>0</v>
      </c>
      <c r="AV130" s="10">
        <f t="shared" si="218"/>
        <v>0</v>
      </c>
      <c r="AW130" s="10">
        <f t="shared" si="196"/>
        <v>0</v>
      </c>
      <c r="AX130" s="10">
        <f t="shared" si="197"/>
        <v>0</v>
      </c>
      <c r="AY130" s="10">
        <f t="shared" si="198"/>
        <v>0</v>
      </c>
      <c r="AZ130" s="10">
        <f t="shared" si="219"/>
        <v>7690.2780000000002</v>
      </c>
      <c r="BA130" s="10">
        <f t="shared" si="199"/>
        <v>0</v>
      </c>
      <c r="BB130" s="65">
        <f t="shared" si="146"/>
        <v>7690.2780000000002</v>
      </c>
      <c r="BC130" s="10">
        <f t="shared" si="220"/>
        <v>0</v>
      </c>
      <c r="BD130" s="10">
        <f t="shared" si="200"/>
        <v>0</v>
      </c>
      <c r="BE130" s="65">
        <f t="shared" si="147"/>
        <v>0</v>
      </c>
      <c r="BF130" s="10">
        <f t="shared" si="221"/>
        <v>0</v>
      </c>
      <c r="BG130" s="10">
        <f t="shared" si="200"/>
        <v>0</v>
      </c>
      <c r="BH130" s="65">
        <f t="shared" si="148"/>
        <v>0</v>
      </c>
      <c r="BI130" s="10">
        <f t="shared" si="200"/>
        <v>0</v>
      </c>
      <c r="BJ130" s="20"/>
      <c r="BK130" s="20"/>
    </row>
    <row r="131" spans="1:63" ht="46.8" x14ac:dyDescent="0.3">
      <c r="A131" s="58" t="s">
        <v>129</v>
      </c>
      <c r="B131" s="59" t="s">
        <v>35</v>
      </c>
      <c r="C131" s="58"/>
      <c r="D131" s="58"/>
      <c r="E131" s="60" t="s">
        <v>36</v>
      </c>
      <c r="F131" s="10"/>
      <c r="G131" s="10"/>
      <c r="H131" s="10"/>
      <c r="I131" s="10"/>
      <c r="J131" s="10"/>
      <c r="K131" s="10"/>
      <c r="L131" s="10"/>
      <c r="M131" s="10"/>
      <c r="N131" s="10"/>
      <c r="O131" s="10">
        <f t="shared" si="180"/>
        <v>7665.7780000000002</v>
      </c>
      <c r="P131" s="10">
        <f t="shared" si="181"/>
        <v>0</v>
      </c>
      <c r="Q131" s="10">
        <f t="shared" si="182"/>
        <v>0</v>
      </c>
      <c r="R131" s="10">
        <f t="shared" si="201"/>
        <v>7665.7780000000002</v>
      </c>
      <c r="S131" s="10">
        <f t="shared" si="202"/>
        <v>0</v>
      </c>
      <c r="T131" s="10">
        <f t="shared" si="203"/>
        <v>0</v>
      </c>
      <c r="U131" s="10">
        <f t="shared" si="183"/>
        <v>0</v>
      </c>
      <c r="V131" s="10">
        <f t="shared" si="184"/>
        <v>0</v>
      </c>
      <c r="W131" s="10">
        <f t="shared" si="185"/>
        <v>0</v>
      </c>
      <c r="X131" s="10">
        <f t="shared" si="204"/>
        <v>7665.7780000000002</v>
      </c>
      <c r="Y131" s="10">
        <f t="shared" si="205"/>
        <v>0</v>
      </c>
      <c r="Z131" s="10">
        <f t="shared" si="206"/>
        <v>0</v>
      </c>
      <c r="AA131" s="10">
        <f t="shared" si="186"/>
        <v>0</v>
      </c>
      <c r="AB131" s="10">
        <f t="shared" si="187"/>
        <v>0</v>
      </c>
      <c r="AC131" s="10">
        <f t="shared" si="188"/>
        <v>0</v>
      </c>
      <c r="AD131" s="10">
        <f t="shared" si="207"/>
        <v>7665.7780000000002</v>
      </c>
      <c r="AE131" s="10">
        <f t="shared" si="208"/>
        <v>0</v>
      </c>
      <c r="AF131" s="10">
        <f t="shared" si="209"/>
        <v>0</v>
      </c>
      <c r="AG131" s="10">
        <f t="shared" si="189"/>
        <v>0</v>
      </c>
      <c r="AH131" s="10">
        <f t="shared" si="210"/>
        <v>7665.7780000000002</v>
      </c>
      <c r="AI131" s="10">
        <f t="shared" si="211"/>
        <v>0</v>
      </c>
      <c r="AJ131" s="10">
        <f t="shared" si="212"/>
        <v>0</v>
      </c>
      <c r="AK131" s="10">
        <f t="shared" si="190"/>
        <v>24.5</v>
      </c>
      <c r="AL131" s="10">
        <f t="shared" si="191"/>
        <v>0</v>
      </c>
      <c r="AM131" s="10">
        <f t="shared" si="192"/>
        <v>0</v>
      </c>
      <c r="AN131" s="10">
        <f t="shared" si="213"/>
        <v>7690.2780000000002</v>
      </c>
      <c r="AO131" s="10">
        <f t="shared" si="214"/>
        <v>0</v>
      </c>
      <c r="AP131" s="10">
        <f t="shared" si="215"/>
        <v>0</v>
      </c>
      <c r="AQ131" s="10">
        <f t="shared" si="193"/>
        <v>0</v>
      </c>
      <c r="AR131" s="10">
        <f t="shared" si="194"/>
        <v>0</v>
      </c>
      <c r="AS131" s="10">
        <f t="shared" si="195"/>
        <v>0</v>
      </c>
      <c r="AT131" s="10">
        <f t="shared" si="216"/>
        <v>7690.2780000000002</v>
      </c>
      <c r="AU131" s="10">
        <f t="shared" si="217"/>
        <v>0</v>
      </c>
      <c r="AV131" s="10">
        <f t="shared" si="218"/>
        <v>0</v>
      </c>
      <c r="AW131" s="10">
        <f t="shared" si="196"/>
        <v>0</v>
      </c>
      <c r="AX131" s="10">
        <f t="shared" si="197"/>
        <v>0</v>
      </c>
      <c r="AY131" s="10">
        <f t="shared" si="198"/>
        <v>0</v>
      </c>
      <c r="AZ131" s="10">
        <f t="shared" si="219"/>
        <v>7690.2780000000002</v>
      </c>
      <c r="BA131" s="10">
        <f t="shared" si="199"/>
        <v>0</v>
      </c>
      <c r="BB131" s="65">
        <f t="shared" si="146"/>
        <v>7690.2780000000002</v>
      </c>
      <c r="BC131" s="10">
        <f t="shared" si="220"/>
        <v>0</v>
      </c>
      <c r="BD131" s="10">
        <f t="shared" si="200"/>
        <v>0</v>
      </c>
      <c r="BE131" s="65">
        <f t="shared" si="147"/>
        <v>0</v>
      </c>
      <c r="BF131" s="10">
        <f t="shared" si="221"/>
        <v>0</v>
      </c>
      <c r="BG131" s="10">
        <f t="shared" si="200"/>
        <v>0</v>
      </c>
      <c r="BH131" s="65">
        <f t="shared" si="148"/>
        <v>0</v>
      </c>
      <c r="BI131" s="10">
        <f t="shared" si="200"/>
        <v>0</v>
      </c>
      <c r="BJ131" s="20"/>
      <c r="BK131" s="20"/>
    </row>
    <row r="132" spans="1:63" ht="46.8" x14ac:dyDescent="0.3">
      <c r="A132" s="58" t="s">
        <v>129</v>
      </c>
      <c r="B132" s="59" t="s">
        <v>35</v>
      </c>
      <c r="C132" s="58" t="s">
        <v>106</v>
      </c>
      <c r="D132" s="58" t="s">
        <v>107</v>
      </c>
      <c r="E132" s="60" t="s">
        <v>108</v>
      </c>
      <c r="F132" s="10"/>
      <c r="G132" s="10"/>
      <c r="H132" s="10"/>
      <c r="I132" s="10"/>
      <c r="J132" s="10"/>
      <c r="K132" s="10"/>
      <c r="L132" s="10"/>
      <c r="M132" s="10"/>
      <c r="N132" s="10"/>
      <c r="O132" s="10">
        <v>7665.7780000000002</v>
      </c>
      <c r="P132" s="10"/>
      <c r="Q132" s="10"/>
      <c r="R132" s="10">
        <f t="shared" si="201"/>
        <v>7665.7780000000002</v>
      </c>
      <c r="S132" s="10">
        <f t="shared" si="202"/>
        <v>0</v>
      </c>
      <c r="T132" s="10">
        <f t="shared" si="203"/>
        <v>0</v>
      </c>
      <c r="U132" s="10"/>
      <c r="V132" s="10"/>
      <c r="W132" s="10"/>
      <c r="X132" s="10">
        <f t="shared" si="204"/>
        <v>7665.7780000000002</v>
      </c>
      <c r="Y132" s="10">
        <f t="shared" si="205"/>
        <v>0</v>
      </c>
      <c r="Z132" s="10">
        <f t="shared" si="206"/>
        <v>0</v>
      </c>
      <c r="AA132" s="10"/>
      <c r="AB132" s="10"/>
      <c r="AC132" s="10"/>
      <c r="AD132" s="10">
        <f t="shared" si="207"/>
        <v>7665.7780000000002</v>
      </c>
      <c r="AE132" s="10">
        <f t="shared" si="208"/>
        <v>0</v>
      </c>
      <c r="AF132" s="10">
        <f t="shared" si="209"/>
        <v>0</v>
      </c>
      <c r="AG132" s="10"/>
      <c r="AH132" s="10">
        <f t="shared" si="210"/>
        <v>7665.7780000000002</v>
      </c>
      <c r="AI132" s="10">
        <f t="shared" si="211"/>
        <v>0</v>
      </c>
      <c r="AJ132" s="10">
        <f t="shared" si="212"/>
        <v>0</v>
      </c>
      <c r="AK132" s="10">
        <v>24.5</v>
      </c>
      <c r="AL132" s="10"/>
      <c r="AM132" s="10"/>
      <c r="AN132" s="10">
        <f t="shared" si="213"/>
        <v>7690.2780000000002</v>
      </c>
      <c r="AO132" s="10">
        <f t="shared" si="214"/>
        <v>0</v>
      </c>
      <c r="AP132" s="10">
        <f t="shared" si="215"/>
        <v>0</v>
      </c>
      <c r="AQ132" s="10"/>
      <c r="AR132" s="10"/>
      <c r="AS132" s="10"/>
      <c r="AT132" s="10">
        <f t="shared" si="216"/>
        <v>7690.2780000000002</v>
      </c>
      <c r="AU132" s="10">
        <f t="shared" si="217"/>
        <v>0</v>
      </c>
      <c r="AV132" s="10">
        <f t="shared" si="218"/>
        <v>0</v>
      </c>
      <c r="AW132" s="10"/>
      <c r="AX132" s="10"/>
      <c r="AY132" s="10"/>
      <c r="AZ132" s="10">
        <f t="shared" si="219"/>
        <v>7690.2780000000002</v>
      </c>
      <c r="BA132" s="10"/>
      <c r="BB132" s="65">
        <f t="shared" si="146"/>
        <v>7690.2780000000002</v>
      </c>
      <c r="BC132" s="10">
        <f t="shared" si="220"/>
        <v>0</v>
      </c>
      <c r="BD132" s="10"/>
      <c r="BE132" s="65">
        <f t="shared" si="147"/>
        <v>0</v>
      </c>
      <c r="BF132" s="10">
        <f t="shared" si="221"/>
        <v>0</v>
      </c>
      <c r="BG132" s="10"/>
      <c r="BH132" s="65">
        <f t="shared" si="148"/>
        <v>0</v>
      </c>
      <c r="BI132" s="10"/>
      <c r="BJ132" s="20"/>
      <c r="BK132" s="20"/>
    </row>
    <row r="133" spans="1:63" ht="46.8" x14ac:dyDescent="0.3">
      <c r="A133" s="58" t="s">
        <v>131</v>
      </c>
      <c r="B133" s="59"/>
      <c r="C133" s="58"/>
      <c r="D133" s="58"/>
      <c r="E133" s="61" t="s">
        <v>132</v>
      </c>
      <c r="F133" s="10"/>
      <c r="G133" s="10"/>
      <c r="H133" s="10"/>
      <c r="I133" s="10"/>
      <c r="J133" s="10"/>
      <c r="K133" s="10"/>
      <c r="L133" s="10"/>
      <c r="M133" s="10"/>
      <c r="N133" s="10"/>
      <c r="O133" s="10">
        <f t="shared" si="180"/>
        <v>1860.1279500000001</v>
      </c>
      <c r="P133" s="10">
        <f t="shared" si="181"/>
        <v>0</v>
      </c>
      <c r="Q133" s="10">
        <f t="shared" si="182"/>
        <v>0</v>
      </c>
      <c r="R133" s="10">
        <f t="shared" si="201"/>
        <v>1860.1279500000001</v>
      </c>
      <c r="S133" s="10">
        <f t="shared" si="202"/>
        <v>0</v>
      </c>
      <c r="T133" s="10">
        <f t="shared" si="203"/>
        <v>0</v>
      </c>
      <c r="U133" s="10">
        <f t="shared" si="183"/>
        <v>0</v>
      </c>
      <c r="V133" s="10">
        <f t="shared" si="184"/>
        <v>0</v>
      </c>
      <c r="W133" s="10">
        <f t="shared" si="185"/>
        <v>0</v>
      </c>
      <c r="X133" s="10">
        <f t="shared" si="204"/>
        <v>1860.1279500000001</v>
      </c>
      <c r="Y133" s="10">
        <f t="shared" si="205"/>
        <v>0</v>
      </c>
      <c r="Z133" s="10">
        <f t="shared" si="206"/>
        <v>0</v>
      </c>
      <c r="AA133" s="10">
        <f t="shared" si="186"/>
        <v>0</v>
      </c>
      <c r="AB133" s="10">
        <f t="shared" si="187"/>
        <v>0</v>
      </c>
      <c r="AC133" s="10">
        <f t="shared" si="188"/>
        <v>0</v>
      </c>
      <c r="AD133" s="10">
        <f t="shared" si="207"/>
        <v>1860.1279500000001</v>
      </c>
      <c r="AE133" s="10">
        <f t="shared" si="208"/>
        <v>0</v>
      </c>
      <c r="AF133" s="10">
        <f t="shared" si="209"/>
        <v>0</v>
      </c>
      <c r="AG133" s="10">
        <f t="shared" si="189"/>
        <v>0</v>
      </c>
      <c r="AH133" s="10">
        <f t="shared" si="210"/>
        <v>1860.1279500000001</v>
      </c>
      <c r="AI133" s="10">
        <f t="shared" si="211"/>
        <v>0</v>
      </c>
      <c r="AJ133" s="10">
        <f t="shared" si="212"/>
        <v>0</v>
      </c>
      <c r="AK133" s="10">
        <f t="shared" si="190"/>
        <v>-24.5</v>
      </c>
      <c r="AL133" s="10">
        <f t="shared" si="191"/>
        <v>0</v>
      </c>
      <c r="AM133" s="10">
        <f t="shared" si="192"/>
        <v>0</v>
      </c>
      <c r="AN133" s="10">
        <f t="shared" si="213"/>
        <v>1835.6279500000001</v>
      </c>
      <c r="AO133" s="10">
        <f t="shared" si="214"/>
        <v>0</v>
      </c>
      <c r="AP133" s="10">
        <f t="shared" si="215"/>
        <v>0</v>
      </c>
      <c r="AQ133" s="10">
        <f t="shared" si="193"/>
        <v>0</v>
      </c>
      <c r="AR133" s="10">
        <f t="shared" si="194"/>
        <v>0</v>
      </c>
      <c r="AS133" s="10">
        <f t="shared" si="195"/>
        <v>0</v>
      </c>
      <c r="AT133" s="10">
        <f t="shared" si="216"/>
        <v>1835.6279500000001</v>
      </c>
      <c r="AU133" s="10">
        <f t="shared" si="217"/>
        <v>0</v>
      </c>
      <c r="AV133" s="10">
        <f t="shared" si="218"/>
        <v>0</v>
      </c>
      <c r="AW133" s="10">
        <f t="shared" si="196"/>
        <v>0</v>
      </c>
      <c r="AX133" s="10">
        <f t="shared" si="197"/>
        <v>0</v>
      </c>
      <c r="AY133" s="10">
        <f t="shared" si="198"/>
        <v>0</v>
      </c>
      <c r="AZ133" s="10">
        <f t="shared" si="219"/>
        <v>1835.6279500000001</v>
      </c>
      <c r="BA133" s="10">
        <f t="shared" si="199"/>
        <v>0</v>
      </c>
      <c r="BB133" s="65">
        <f t="shared" si="146"/>
        <v>1835.6279500000001</v>
      </c>
      <c r="BC133" s="10">
        <f t="shared" si="220"/>
        <v>0</v>
      </c>
      <c r="BD133" s="10">
        <f t="shared" si="200"/>
        <v>0</v>
      </c>
      <c r="BE133" s="65">
        <f t="shared" si="147"/>
        <v>0</v>
      </c>
      <c r="BF133" s="10">
        <f t="shared" si="221"/>
        <v>0</v>
      </c>
      <c r="BG133" s="10">
        <f t="shared" si="200"/>
        <v>0</v>
      </c>
      <c r="BH133" s="65">
        <f t="shared" si="148"/>
        <v>0</v>
      </c>
      <c r="BI133" s="10">
        <f t="shared" si="200"/>
        <v>0</v>
      </c>
      <c r="BJ133" s="20"/>
      <c r="BK133" s="20"/>
    </row>
    <row r="134" spans="1:63" ht="46.8" x14ac:dyDescent="0.3">
      <c r="A134" s="58" t="s">
        <v>131</v>
      </c>
      <c r="B134" s="59" t="s">
        <v>35</v>
      </c>
      <c r="C134" s="58"/>
      <c r="D134" s="58"/>
      <c r="E134" s="60" t="s">
        <v>36</v>
      </c>
      <c r="F134" s="10"/>
      <c r="G134" s="10"/>
      <c r="H134" s="10"/>
      <c r="I134" s="10"/>
      <c r="J134" s="10"/>
      <c r="K134" s="10"/>
      <c r="L134" s="10"/>
      <c r="M134" s="10"/>
      <c r="N134" s="10"/>
      <c r="O134" s="10">
        <f t="shared" si="180"/>
        <v>1860.1279500000001</v>
      </c>
      <c r="P134" s="10">
        <f t="shared" si="181"/>
        <v>0</v>
      </c>
      <c r="Q134" s="10">
        <f t="shared" si="182"/>
        <v>0</v>
      </c>
      <c r="R134" s="10">
        <f t="shared" si="201"/>
        <v>1860.1279500000001</v>
      </c>
      <c r="S134" s="10">
        <f t="shared" si="202"/>
        <v>0</v>
      </c>
      <c r="T134" s="10">
        <f t="shared" si="203"/>
        <v>0</v>
      </c>
      <c r="U134" s="10">
        <f t="shared" si="183"/>
        <v>0</v>
      </c>
      <c r="V134" s="10">
        <f t="shared" si="184"/>
        <v>0</v>
      </c>
      <c r="W134" s="10">
        <f t="shared" si="185"/>
        <v>0</v>
      </c>
      <c r="X134" s="10">
        <f t="shared" si="204"/>
        <v>1860.1279500000001</v>
      </c>
      <c r="Y134" s="10">
        <f t="shared" si="205"/>
        <v>0</v>
      </c>
      <c r="Z134" s="10">
        <f t="shared" si="206"/>
        <v>0</v>
      </c>
      <c r="AA134" s="10">
        <f t="shared" si="186"/>
        <v>0</v>
      </c>
      <c r="AB134" s="10">
        <f t="shared" si="187"/>
        <v>0</v>
      </c>
      <c r="AC134" s="10">
        <f t="shared" si="188"/>
        <v>0</v>
      </c>
      <c r="AD134" s="10">
        <f t="shared" si="207"/>
        <v>1860.1279500000001</v>
      </c>
      <c r="AE134" s="10">
        <f t="shared" si="208"/>
        <v>0</v>
      </c>
      <c r="AF134" s="10">
        <f t="shared" si="209"/>
        <v>0</v>
      </c>
      <c r="AG134" s="10">
        <f t="shared" si="189"/>
        <v>0</v>
      </c>
      <c r="AH134" s="10">
        <f t="shared" si="210"/>
        <v>1860.1279500000001</v>
      </c>
      <c r="AI134" s="10">
        <f t="shared" si="211"/>
        <v>0</v>
      </c>
      <c r="AJ134" s="10">
        <f t="shared" si="212"/>
        <v>0</v>
      </c>
      <c r="AK134" s="10">
        <f t="shared" si="190"/>
        <v>-24.5</v>
      </c>
      <c r="AL134" s="10">
        <f t="shared" si="191"/>
        <v>0</v>
      </c>
      <c r="AM134" s="10">
        <f t="shared" si="192"/>
        <v>0</v>
      </c>
      <c r="AN134" s="10">
        <f t="shared" si="213"/>
        <v>1835.6279500000001</v>
      </c>
      <c r="AO134" s="10">
        <f t="shared" si="214"/>
        <v>0</v>
      </c>
      <c r="AP134" s="10">
        <f t="shared" si="215"/>
        <v>0</v>
      </c>
      <c r="AQ134" s="10">
        <f t="shared" si="193"/>
        <v>0</v>
      </c>
      <c r="AR134" s="10">
        <f t="shared" si="194"/>
        <v>0</v>
      </c>
      <c r="AS134" s="10">
        <f t="shared" si="195"/>
        <v>0</v>
      </c>
      <c r="AT134" s="10">
        <f t="shared" si="216"/>
        <v>1835.6279500000001</v>
      </c>
      <c r="AU134" s="10">
        <f t="shared" si="217"/>
        <v>0</v>
      </c>
      <c r="AV134" s="10">
        <f t="shared" si="218"/>
        <v>0</v>
      </c>
      <c r="AW134" s="10">
        <f t="shared" si="196"/>
        <v>0</v>
      </c>
      <c r="AX134" s="10">
        <f t="shared" si="197"/>
        <v>0</v>
      </c>
      <c r="AY134" s="10">
        <f t="shared" si="198"/>
        <v>0</v>
      </c>
      <c r="AZ134" s="10">
        <f t="shared" si="219"/>
        <v>1835.6279500000001</v>
      </c>
      <c r="BA134" s="10">
        <f t="shared" si="199"/>
        <v>0</v>
      </c>
      <c r="BB134" s="65">
        <f t="shared" si="146"/>
        <v>1835.6279500000001</v>
      </c>
      <c r="BC134" s="10">
        <f t="shared" si="220"/>
        <v>0</v>
      </c>
      <c r="BD134" s="10">
        <f t="shared" si="200"/>
        <v>0</v>
      </c>
      <c r="BE134" s="65">
        <f t="shared" si="147"/>
        <v>0</v>
      </c>
      <c r="BF134" s="10">
        <f t="shared" si="221"/>
        <v>0</v>
      </c>
      <c r="BG134" s="10">
        <f t="shared" si="200"/>
        <v>0</v>
      </c>
      <c r="BH134" s="65">
        <f t="shared" si="148"/>
        <v>0</v>
      </c>
      <c r="BI134" s="10">
        <f t="shared" si="200"/>
        <v>0</v>
      </c>
      <c r="BJ134" s="20"/>
      <c r="BK134" s="20"/>
    </row>
    <row r="135" spans="1:63" ht="46.8" x14ac:dyDescent="0.3">
      <c r="A135" s="58" t="s">
        <v>131</v>
      </c>
      <c r="B135" s="59" t="s">
        <v>35</v>
      </c>
      <c r="C135" s="58" t="s">
        <v>106</v>
      </c>
      <c r="D135" s="58" t="s">
        <v>107</v>
      </c>
      <c r="E135" s="60" t="s">
        <v>108</v>
      </c>
      <c r="F135" s="10"/>
      <c r="G135" s="10"/>
      <c r="H135" s="10"/>
      <c r="I135" s="10"/>
      <c r="J135" s="10"/>
      <c r="K135" s="10"/>
      <c r="L135" s="10"/>
      <c r="M135" s="10"/>
      <c r="N135" s="10"/>
      <c r="O135" s="10">
        <v>1860.1279500000001</v>
      </c>
      <c r="P135" s="10"/>
      <c r="Q135" s="10"/>
      <c r="R135" s="10">
        <f t="shared" si="201"/>
        <v>1860.1279500000001</v>
      </c>
      <c r="S135" s="10">
        <f t="shared" si="202"/>
        <v>0</v>
      </c>
      <c r="T135" s="10">
        <f t="shared" si="203"/>
        <v>0</v>
      </c>
      <c r="U135" s="10"/>
      <c r="V135" s="10"/>
      <c r="W135" s="10"/>
      <c r="X135" s="10">
        <f t="shared" si="204"/>
        <v>1860.1279500000001</v>
      </c>
      <c r="Y135" s="10">
        <f t="shared" si="205"/>
        <v>0</v>
      </c>
      <c r="Z135" s="10">
        <f t="shared" si="206"/>
        <v>0</v>
      </c>
      <c r="AA135" s="10"/>
      <c r="AB135" s="10"/>
      <c r="AC135" s="10"/>
      <c r="AD135" s="10">
        <f t="shared" si="207"/>
        <v>1860.1279500000001</v>
      </c>
      <c r="AE135" s="10">
        <f t="shared" si="208"/>
        <v>0</v>
      </c>
      <c r="AF135" s="10">
        <f t="shared" si="209"/>
        <v>0</v>
      </c>
      <c r="AG135" s="10"/>
      <c r="AH135" s="10">
        <f t="shared" si="210"/>
        <v>1860.1279500000001</v>
      </c>
      <c r="AI135" s="10">
        <f t="shared" si="211"/>
        <v>0</v>
      </c>
      <c r="AJ135" s="10">
        <f t="shared" si="212"/>
        <v>0</v>
      </c>
      <c r="AK135" s="10">
        <v>-24.5</v>
      </c>
      <c r="AL135" s="10"/>
      <c r="AM135" s="10"/>
      <c r="AN135" s="10">
        <f t="shared" si="213"/>
        <v>1835.6279500000001</v>
      </c>
      <c r="AO135" s="10">
        <f t="shared" si="214"/>
        <v>0</v>
      </c>
      <c r="AP135" s="10">
        <f t="shared" si="215"/>
        <v>0</v>
      </c>
      <c r="AQ135" s="10"/>
      <c r="AR135" s="10"/>
      <c r="AS135" s="10"/>
      <c r="AT135" s="10">
        <f t="shared" si="216"/>
        <v>1835.6279500000001</v>
      </c>
      <c r="AU135" s="10">
        <f t="shared" si="217"/>
        <v>0</v>
      </c>
      <c r="AV135" s="10">
        <f t="shared" si="218"/>
        <v>0</v>
      </c>
      <c r="AW135" s="10"/>
      <c r="AX135" s="10"/>
      <c r="AY135" s="10"/>
      <c r="AZ135" s="10">
        <f t="shared" si="219"/>
        <v>1835.6279500000001</v>
      </c>
      <c r="BA135" s="10"/>
      <c r="BB135" s="65">
        <f t="shared" si="146"/>
        <v>1835.6279500000001</v>
      </c>
      <c r="BC135" s="10">
        <f t="shared" si="220"/>
        <v>0</v>
      </c>
      <c r="BD135" s="10"/>
      <c r="BE135" s="65">
        <f t="shared" si="147"/>
        <v>0</v>
      </c>
      <c r="BF135" s="10">
        <f t="shared" si="221"/>
        <v>0</v>
      </c>
      <c r="BG135" s="10"/>
      <c r="BH135" s="65">
        <f t="shared" si="148"/>
        <v>0</v>
      </c>
      <c r="BI135" s="10"/>
      <c r="BJ135" s="20"/>
      <c r="BK135" s="20"/>
    </row>
    <row r="136" spans="1:63" ht="62.4" x14ac:dyDescent="0.3">
      <c r="A136" s="58" t="s">
        <v>133</v>
      </c>
      <c r="B136" s="59"/>
      <c r="C136" s="58"/>
      <c r="D136" s="58"/>
      <c r="E136" s="60" t="s">
        <v>134</v>
      </c>
      <c r="F136" s="10">
        <f t="shared" si="153"/>
        <v>0</v>
      </c>
      <c r="G136" s="10">
        <f t="shared" si="154"/>
        <v>877.1</v>
      </c>
      <c r="H136" s="10">
        <f t="shared" si="155"/>
        <v>10827.4</v>
      </c>
      <c r="I136" s="10">
        <f t="shared" si="156"/>
        <v>0</v>
      </c>
      <c r="J136" s="10">
        <f t="shared" si="157"/>
        <v>0</v>
      </c>
      <c r="K136" s="10">
        <f t="shared" si="158"/>
        <v>0</v>
      </c>
      <c r="L136" s="10">
        <f t="shared" si="122"/>
        <v>0</v>
      </c>
      <c r="M136" s="10">
        <f t="shared" si="123"/>
        <v>877.1</v>
      </c>
      <c r="N136" s="10">
        <f t="shared" si="124"/>
        <v>10827.4</v>
      </c>
      <c r="O136" s="10">
        <f t="shared" si="180"/>
        <v>0</v>
      </c>
      <c r="P136" s="10">
        <f t="shared" si="181"/>
        <v>0</v>
      </c>
      <c r="Q136" s="10">
        <f t="shared" si="182"/>
        <v>0</v>
      </c>
      <c r="R136" s="10">
        <f t="shared" si="201"/>
        <v>0</v>
      </c>
      <c r="S136" s="10">
        <f t="shared" si="202"/>
        <v>877.1</v>
      </c>
      <c r="T136" s="10">
        <f t="shared" si="203"/>
        <v>10827.4</v>
      </c>
      <c r="U136" s="10">
        <f t="shared" si="183"/>
        <v>0</v>
      </c>
      <c r="V136" s="10">
        <f t="shared" si="184"/>
        <v>0</v>
      </c>
      <c r="W136" s="10">
        <f t="shared" si="185"/>
        <v>0</v>
      </c>
      <c r="X136" s="10">
        <f t="shared" si="204"/>
        <v>0</v>
      </c>
      <c r="Y136" s="10">
        <f t="shared" si="205"/>
        <v>877.1</v>
      </c>
      <c r="Z136" s="10">
        <f t="shared" si="206"/>
        <v>10827.4</v>
      </c>
      <c r="AA136" s="10">
        <f t="shared" si="186"/>
        <v>0</v>
      </c>
      <c r="AB136" s="10">
        <f t="shared" si="187"/>
        <v>0</v>
      </c>
      <c r="AC136" s="10">
        <f t="shared" si="188"/>
        <v>0</v>
      </c>
      <c r="AD136" s="10">
        <f t="shared" si="207"/>
        <v>0</v>
      </c>
      <c r="AE136" s="10">
        <f t="shared" si="208"/>
        <v>877.1</v>
      </c>
      <c r="AF136" s="10">
        <f t="shared" si="209"/>
        <v>10827.4</v>
      </c>
      <c r="AG136" s="10">
        <f t="shared" si="189"/>
        <v>0</v>
      </c>
      <c r="AH136" s="10">
        <f t="shared" si="210"/>
        <v>0</v>
      </c>
      <c r="AI136" s="10">
        <f t="shared" si="211"/>
        <v>877.1</v>
      </c>
      <c r="AJ136" s="10">
        <f t="shared" si="212"/>
        <v>10827.4</v>
      </c>
      <c r="AK136" s="10">
        <f t="shared" si="190"/>
        <v>0</v>
      </c>
      <c r="AL136" s="10">
        <f t="shared" si="191"/>
        <v>0</v>
      </c>
      <c r="AM136" s="10">
        <f t="shared" si="192"/>
        <v>0</v>
      </c>
      <c r="AN136" s="10">
        <f t="shared" si="213"/>
        <v>0</v>
      </c>
      <c r="AO136" s="10">
        <f t="shared" si="214"/>
        <v>877.1</v>
      </c>
      <c r="AP136" s="10">
        <f t="shared" si="215"/>
        <v>10827.4</v>
      </c>
      <c r="AQ136" s="10">
        <f t="shared" si="193"/>
        <v>0</v>
      </c>
      <c r="AR136" s="10">
        <f t="shared" si="194"/>
        <v>0</v>
      </c>
      <c r="AS136" s="10">
        <f t="shared" si="195"/>
        <v>0</v>
      </c>
      <c r="AT136" s="10">
        <f t="shared" si="216"/>
        <v>0</v>
      </c>
      <c r="AU136" s="10">
        <f t="shared" si="217"/>
        <v>877.1</v>
      </c>
      <c r="AV136" s="10">
        <f t="shared" si="218"/>
        <v>10827.4</v>
      </c>
      <c r="AW136" s="10">
        <f t="shared" si="196"/>
        <v>0</v>
      </c>
      <c r="AX136" s="10">
        <f t="shared" si="197"/>
        <v>0</v>
      </c>
      <c r="AY136" s="10">
        <f t="shared" si="198"/>
        <v>0</v>
      </c>
      <c r="AZ136" s="10">
        <f t="shared" si="219"/>
        <v>0</v>
      </c>
      <c r="BA136" s="10">
        <f t="shared" si="199"/>
        <v>0</v>
      </c>
      <c r="BB136" s="65">
        <f t="shared" si="146"/>
        <v>0</v>
      </c>
      <c r="BC136" s="10">
        <f t="shared" si="220"/>
        <v>877.1</v>
      </c>
      <c r="BD136" s="10">
        <f t="shared" si="200"/>
        <v>0</v>
      </c>
      <c r="BE136" s="65">
        <f t="shared" si="147"/>
        <v>877.1</v>
      </c>
      <c r="BF136" s="10">
        <f t="shared" si="221"/>
        <v>10827.4</v>
      </c>
      <c r="BG136" s="10">
        <f t="shared" si="200"/>
        <v>0</v>
      </c>
      <c r="BH136" s="65">
        <f t="shared" si="148"/>
        <v>10827.4</v>
      </c>
      <c r="BI136" s="10">
        <f t="shared" si="200"/>
        <v>0</v>
      </c>
      <c r="BJ136" s="20"/>
      <c r="BK136" s="20"/>
    </row>
    <row r="137" spans="1:63" ht="46.8" x14ac:dyDescent="0.3">
      <c r="A137" s="58" t="s">
        <v>133</v>
      </c>
      <c r="B137" s="59" t="s">
        <v>35</v>
      </c>
      <c r="C137" s="58"/>
      <c r="D137" s="58"/>
      <c r="E137" s="60" t="s">
        <v>36</v>
      </c>
      <c r="F137" s="10">
        <f t="shared" si="153"/>
        <v>0</v>
      </c>
      <c r="G137" s="10">
        <f t="shared" si="154"/>
        <v>877.1</v>
      </c>
      <c r="H137" s="10">
        <f t="shared" si="155"/>
        <v>10827.4</v>
      </c>
      <c r="I137" s="10">
        <f t="shared" si="156"/>
        <v>0</v>
      </c>
      <c r="J137" s="10">
        <f t="shared" si="157"/>
        <v>0</v>
      </c>
      <c r="K137" s="10">
        <f t="shared" si="158"/>
        <v>0</v>
      </c>
      <c r="L137" s="10">
        <f t="shared" si="122"/>
        <v>0</v>
      </c>
      <c r="M137" s="10">
        <f t="shared" si="123"/>
        <v>877.1</v>
      </c>
      <c r="N137" s="10">
        <f t="shared" si="124"/>
        <v>10827.4</v>
      </c>
      <c r="O137" s="10">
        <f t="shared" si="180"/>
        <v>0</v>
      </c>
      <c r="P137" s="10">
        <f t="shared" si="181"/>
        <v>0</v>
      </c>
      <c r="Q137" s="10">
        <f t="shared" si="182"/>
        <v>0</v>
      </c>
      <c r="R137" s="10">
        <f t="shared" si="201"/>
        <v>0</v>
      </c>
      <c r="S137" s="10">
        <f t="shared" si="202"/>
        <v>877.1</v>
      </c>
      <c r="T137" s="10">
        <f t="shared" si="203"/>
        <v>10827.4</v>
      </c>
      <c r="U137" s="10">
        <f t="shared" si="183"/>
        <v>0</v>
      </c>
      <c r="V137" s="10">
        <f t="shared" si="184"/>
        <v>0</v>
      </c>
      <c r="W137" s="10">
        <f t="shared" si="185"/>
        <v>0</v>
      </c>
      <c r="X137" s="10">
        <f t="shared" si="204"/>
        <v>0</v>
      </c>
      <c r="Y137" s="10">
        <f t="shared" si="205"/>
        <v>877.1</v>
      </c>
      <c r="Z137" s="10">
        <f t="shared" si="206"/>
        <v>10827.4</v>
      </c>
      <c r="AA137" s="10">
        <f t="shared" si="186"/>
        <v>0</v>
      </c>
      <c r="AB137" s="10">
        <f t="shared" si="187"/>
        <v>0</v>
      </c>
      <c r="AC137" s="10">
        <f t="shared" si="188"/>
        <v>0</v>
      </c>
      <c r="AD137" s="10">
        <f t="shared" si="207"/>
        <v>0</v>
      </c>
      <c r="AE137" s="10">
        <f t="shared" si="208"/>
        <v>877.1</v>
      </c>
      <c r="AF137" s="10">
        <f t="shared" si="209"/>
        <v>10827.4</v>
      </c>
      <c r="AG137" s="10">
        <f t="shared" si="189"/>
        <v>0</v>
      </c>
      <c r="AH137" s="10">
        <f t="shared" si="210"/>
        <v>0</v>
      </c>
      <c r="AI137" s="10">
        <f t="shared" si="211"/>
        <v>877.1</v>
      </c>
      <c r="AJ137" s="10">
        <f t="shared" si="212"/>
        <v>10827.4</v>
      </c>
      <c r="AK137" s="10">
        <f t="shared" si="190"/>
        <v>0</v>
      </c>
      <c r="AL137" s="10">
        <f t="shared" si="191"/>
        <v>0</v>
      </c>
      <c r="AM137" s="10">
        <f t="shared" si="192"/>
        <v>0</v>
      </c>
      <c r="AN137" s="10">
        <f t="shared" si="213"/>
        <v>0</v>
      </c>
      <c r="AO137" s="10">
        <f t="shared" si="214"/>
        <v>877.1</v>
      </c>
      <c r="AP137" s="10">
        <f t="shared" si="215"/>
        <v>10827.4</v>
      </c>
      <c r="AQ137" s="10">
        <f t="shared" si="193"/>
        <v>0</v>
      </c>
      <c r="AR137" s="10">
        <f t="shared" si="194"/>
        <v>0</v>
      </c>
      <c r="AS137" s="10">
        <f t="shared" si="195"/>
        <v>0</v>
      </c>
      <c r="AT137" s="10">
        <f t="shared" si="216"/>
        <v>0</v>
      </c>
      <c r="AU137" s="10">
        <f t="shared" si="217"/>
        <v>877.1</v>
      </c>
      <c r="AV137" s="10">
        <f t="shared" si="218"/>
        <v>10827.4</v>
      </c>
      <c r="AW137" s="10">
        <f t="shared" si="196"/>
        <v>0</v>
      </c>
      <c r="AX137" s="10">
        <f t="shared" si="197"/>
        <v>0</v>
      </c>
      <c r="AY137" s="10">
        <f t="shared" si="198"/>
        <v>0</v>
      </c>
      <c r="AZ137" s="10">
        <f t="shared" si="219"/>
        <v>0</v>
      </c>
      <c r="BA137" s="10">
        <f t="shared" si="199"/>
        <v>0</v>
      </c>
      <c r="BB137" s="65">
        <f t="shared" si="146"/>
        <v>0</v>
      </c>
      <c r="BC137" s="10">
        <f t="shared" si="220"/>
        <v>877.1</v>
      </c>
      <c r="BD137" s="10">
        <f t="shared" si="200"/>
        <v>0</v>
      </c>
      <c r="BE137" s="65">
        <f t="shared" si="147"/>
        <v>877.1</v>
      </c>
      <c r="BF137" s="10">
        <f t="shared" si="221"/>
        <v>10827.4</v>
      </c>
      <c r="BG137" s="10">
        <f t="shared" si="200"/>
        <v>0</v>
      </c>
      <c r="BH137" s="65">
        <f t="shared" si="148"/>
        <v>10827.4</v>
      </c>
      <c r="BI137" s="10">
        <f t="shared" si="200"/>
        <v>0</v>
      </c>
      <c r="BJ137" s="20"/>
      <c r="BK137" s="20"/>
    </row>
    <row r="138" spans="1:63" ht="46.8" x14ac:dyDescent="0.3">
      <c r="A138" s="58" t="s">
        <v>133</v>
      </c>
      <c r="B138" s="59" t="s">
        <v>35</v>
      </c>
      <c r="C138" s="58" t="s">
        <v>106</v>
      </c>
      <c r="D138" s="58" t="s">
        <v>107</v>
      </c>
      <c r="E138" s="60" t="s">
        <v>108</v>
      </c>
      <c r="F138" s="10">
        <v>0</v>
      </c>
      <c r="G138" s="10">
        <v>877.1</v>
      </c>
      <c r="H138" s="10">
        <v>10827.4</v>
      </c>
      <c r="I138" s="10"/>
      <c r="J138" s="10"/>
      <c r="K138" s="10"/>
      <c r="L138" s="10">
        <f t="shared" si="122"/>
        <v>0</v>
      </c>
      <c r="M138" s="10">
        <f t="shared" si="123"/>
        <v>877.1</v>
      </c>
      <c r="N138" s="10">
        <f t="shared" si="124"/>
        <v>10827.4</v>
      </c>
      <c r="O138" s="10"/>
      <c r="P138" s="10"/>
      <c r="Q138" s="10"/>
      <c r="R138" s="10">
        <f t="shared" si="201"/>
        <v>0</v>
      </c>
      <c r="S138" s="10">
        <f t="shared" si="202"/>
        <v>877.1</v>
      </c>
      <c r="T138" s="10">
        <f t="shared" si="203"/>
        <v>10827.4</v>
      </c>
      <c r="U138" s="10"/>
      <c r="V138" s="10"/>
      <c r="W138" s="10"/>
      <c r="X138" s="10">
        <f t="shared" si="204"/>
        <v>0</v>
      </c>
      <c r="Y138" s="10">
        <f t="shared" si="205"/>
        <v>877.1</v>
      </c>
      <c r="Z138" s="10">
        <f t="shared" si="206"/>
        <v>10827.4</v>
      </c>
      <c r="AA138" s="10"/>
      <c r="AB138" s="10"/>
      <c r="AC138" s="10"/>
      <c r="AD138" s="10">
        <f t="shared" si="207"/>
        <v>0</v>
      </c>
      <c r="AE138" s="10">
        <f t="shared" si="208"/>
        <v>877.1</v>
      </c>
      <c r="AF138" s="10">
        <f t="shared" si="209"/>
        <v>10827.4</v>
      </c>
      <c r="AG138" s="10"/>
      <c r="AH138" s="10">
        <f t="shared" si="210"/>
        <v>0</v>
      </c>
      <c r="AI138" s="10">
        <f t="shared" si="211"/>
        <v>877.1</v>
      </c>
      <c r="AJ138" s="10">
        <f t="shared" si="212"/>
        <v>10827.4</v>
      </c>
      <c r="AK138" s="10"/>
      <c r="AL138" s="10"/>
      <c r="AM138" s="10"/>
      <c r="AN138" s="10">
        <f t="shared" si="213"/>
        <v>0</v>
      </c>
      <c r="AO138" s="10">
        <f t="shared" si="214"/>
        <v>877.1</v>
      </c>
      <c r="AP138" s="10">
        <f t="shared" si="215"/>
        <v>10827.4</v>
      </c>
      <c r="AQ138" s="10"/>
      <c r="AR138" s="10"/>
      <c r="AS138" s="10"/>
      <c r="AT138" s="10">
        <f t="shared" si="216"/>
        <v>0</v>
      </c>
      <c r="AU138" s="10">
        <f t="shared" si="217"/>
        <v>877.1</v>
      </c>
      <c r="AV138" s="10">
        <f t="shared" si="218"/>
        <v>10827.4</v>
      </c>
      <c r="AW138" s="10"/>
      <c r="AX138" s="10"/>
      <c r="AY138" s="10"/>
      <c r="AZ138" s="10">
        <f t="shared" si="219"/>
        <v>0</v>
      </c>
      <c r="BA138" s="10"/>
      <c r="BB138" s="65">
        <f t="shared" si="146"/>
        <v>0</v>
      </c>
      <c r="BC138" s="10">
        <f t="shared" si="220"/>
        <v>877.1</v>
      </c>
      <c r="BD138" s="10"/>
      <c r="BE138" s="65">
        <f t="shared" si="147"/>
        <v>877.1</v>
      </c>
      <c r="BF138" s="10">
        <f t="shared" si="221"/>
        <v>10827.4</v>
      </c>
      <c r="BG138" s="10"/>
      <c r="BH138" s="65">
        <f t="shared" si="148"/>
        <v>10827.4</v>
      </c>
      <c r="BI138" s="10"/>
      <c r="BJ138" s="20"/>
      <c r="BK138" s="20"/>
    </row>
    <row r="139" spans="1:63" ht="46.8" x14ac:dyDescent="0.3">
      <c r="A139" s="58" t="s">
        <v>135</v>
      </c>
      <c r="B139" s="59"/>
      <c r="C139" s="58"/>
      <c r="D139" s="58"/>
      <c r="E139" s="60" t="s">
        <v>136</v>
      </c>
      <c r="F139" s="10">
        <f t="shared" ref="F139:F147" si="222">F140</f>
        <v>0</v>
      </c>
      <c r="G139" s="10">
        <f t="shared" ref="G139:G147" si="223">G140</f>
        <v>877.1</v>
      </c>
      <c r="H139" s="10">
        <f t="shared" ref="H139:H147" si="224">H140</f>
        <v>10827.4</v>
      </c>
      <c r="I139" s="10">
        <f t="shared" si="156"/>
        <v>0</v>
      </c>
      <c r="J139" s="10">
        <f t="shared" si="157"/>
        <v>0</v>
      </c>
      <c r="K139" s="10">
        <f t="shared" si="158"/>
        <v>0</v>
      </c>
      <c r="L139" s="10">
        <f t="shared" si="122"/>
        <v>0</v>
      </c>
      <c r="M139" s="10">
        <f t="shared" si="123"/>
        <v>877.1</v>
      </c>
      <c r="N139" s="10">
        <f t="shared" si="124"/>
        <v>10827.4</v>
      </c>
      <c r="O139" s="10">
        <f t="shared" si="180"/>
        <v>0</v>
      </c>
      <c r="P139" s="10">
        <f t="shared" si="181"/>
        <v>0</v>
      </c>
      <c r="Q139" s="10">
        <f t="shared" si="182"/>
        <v>0</v>
      </c>
      <c r="R139" s="10">
        <f t="shared" si="201"/>
        <v>0</v>
      </c>
      <c r="S139" s="10">
        <f t="shared" si="202"/>
        <v>877.1</v>
      </c>
      <c r="T139" s="10">
        <f t="shared" si="203"/>
        <v>10827.4</v>
      </c>
      <c r="U139" s="10">
        <f t="shared" si="183"/>
        <v>0</v>
      </c>
      <c r="V139" s="10">
        <f t="shared" si="184"/>
        <v>0</v>
      </c>
      <c r="W139" s="10">
        <f t="shared" si="185"/>
        <v>0</v>
      </c>
      <c r="X139" s="10">
        <f t="shared" si="204"/>
        <v>0</v>
      </c>
      <c r="Y139" s="10">
        <f t="shared" si="205"/>
        <v>877.1</v>
      </c>
      <c r="Z139" s="10">
        <f t="shared" si="206"/>
        <v>10827.4</v>
      </c>
      <c r="AA139" s="10">
        <f t="shared" si="186"/>
        <v>0</v>
      </c>
      <c r="AB139" s="10">
        <f t="shared" si="187"/>
        <v>0</v>
      </c>
      <c r="AC139" s="10">
        <f t="shared" si="188"/>
        <v>0</v>
      </c>
      <c r="AD139" s="10">
        <f t="shared" si="207"/>
        <v>0</v>
      </c>
      <c r="AE139" s="10">
        <f t="shared" si="208"/>
        <v>877.1</v>
      </c>
      <c r="AF139" s="10">
        <f t="shared" si="209"/>
        <v>10827.4</v>
      </c>
      <c r="AG139" s="10">
        <f t="shared" si="189"/>
        <v>0</v>
      </c>
      <c r="AH139" s="10">
        <f t="shared" si="210"/>
        <v>0</v>
      </c>
      <c r="AI139" s="10">
        <f t="shared" si="211"/>
        <v>877.1</v>
      </c>
      <c r="AJ139" s="10">
        <f t="shared" si="212"/>
        <v>10827.4</v>
      </c>
      <c r="AK139" s="10">
        <f t="shared" si="190"/>
        <v>0</v>
      </c>
      <c r="AL139" s="10">
        <f t="shared" si="191"/>
        <v>0</v>
      </c>
      <c r="AM139" s="10">
        <f t="shared" si="192"/>
        <v>0</v>
      </c>
      <c r="AN139" s="10">
        <f t="shared" si="213"/>
        <v>0</v>
      </c>
      <c r="AO139" s="10">
        <f t="shared" si="214"/>
        <v>877.1</v>
      </c>
      <c r="AP139" s="10">
        <f t="shared" si="215"/>
        <v>10827.4</v>
      </c>
      <c r="AQ139" s="10">
        <f t="shared" si="193"/>
        <v>0</v>
      </c>
      <c r="AR139" s="10">
        <f t="shared" si="194"/>
        <v>0</v>
      </c>
      <c r="AS139" s="10">
        <f t="shared" si="195"/>
        <v>0</v>
      </c>
      <c r="AT139" s="10">
        <f t="shared" si="216"/>
        <v>0</v>
      </c>
      <c r="AU139" s="10">
        <f t="shared" si="217"/>
        <v>877.1</v>
      </c>
      <c r="AV139" s="10">
        <f t="shared" si="218"/>
        <v>10827.4</v>
      </c>
      <c r="AW139" s="10">
        <f t="shared" si="196"/>
        <v>0</v>
      </c>
      <c r="AX139" s="10">
        <f t="shared" si="197"/>
        <v>0</v>
      </c>
      <c r="AY139" s="10">
        <f t="shared" si="198"/>
        <v>0</v>
      </c>
      <c r="AZ139" s="10">
        <f t="shared" si="219"/>
        <v>0</v>
      </c>
      <c r="BA139" s="10">
        <f t="shared" si="199"/>
        <v>0</v>
      </c>
      <c r="BB139" s="65">
        <f t="shared" si="146"/>
        <v>0</v>
      </c>
      <c r="BC139" s="10">
        <f t="shared" si="220"/>
        <v>877.1</v>
      </c>
      <c r="BD139" s="10">
        <f t="shared" si="200"/>
        <v>0</v>
      </c>
      <c r="BE139" s="65">
        <f t="shared" si="147"/>
        <v>877.1</v>
      </c>
      <c r="BF139" s="10">
        <f t="shared" si="221"/>
        <v>10827.4</v>
      </c>
      <c r="BG139" s="10">
        <f t="shared" si="200"/>
        <v>0</v>
      </c>
      <c r="BH139" s="65">
        <f t="shared" si="148"/>
        <v>10827.4</v>
      </c>
      <c r="BI139" s="10">
        <f t="shared" si="200"/>
        <v>0</v>
      </c>
      <c r="BJ139" s="20"/>
      <c r="BK139" s="20"/>
    </row>
    <row r="140" spans="1:63" ht="46.8" x14ac:dyDescent="0.3">
      <c r="A140" s="58" t="s">
        <v>135</v>
      </c>
      <c r="B140" s="59" t="s">
        <v>35</v>
      </c>
      <c r="C140" s="58"/>
      <c r="D140" s="58"/>
      <c r="E140" s="60" t="s">
        <v>36</v>
      </c>
      <c r="F140" s="10">
        <f t="shared" si="222"/>
        <v>0</v>
      </c>
      <c r="G140" s="10">
        <f t="shared" si="223"/>
        <v>877.1</v>
      </c>
      <c r="H140" s="10">
        <f t="shared" si="224"/>
        <v>10827.4</v>
      </c>
      <c r="I140" s="10">
        <f t="shared" si="156"/>
        <v>0</v>
      </c>
      <c r="J140" s="10">
        <f t="shared" si="157"/>
        <v>0</v>
      </c>
      <c r="K140" s="10">
        <f t="shared" si="158"/>
        <v>0</v>
      </c>
      <c r="L140" s="10">
        <f t="shared" si="122"/>
        <v>0</v>
      </c>
      <c r="M140" s="10">
        <f t="shared" si="123"/>
        <v>877.1</v>
      </c>
      <c r="N140" s="10">
        <f t="shared" si="124"/>
        <v>10827.4</v>
      </c>
      <c r="O140" s="10">
        <f t="shared" si="180"/>
        <v>0</v>
      </c>
      <c r="P140" s="10">
        <f t="shared" si="181"/>
        <v>0</v>
      </c>
      <c r="Q140" s="10">
        <f t="shared" si="182"/>
        <v>0</v>
      </c>
      <c r="R140" s="10">
        <f t="shared" si="201"/>
        <v>0</v>
      </c>
      <c r="S140" s="10">
        <f t="shared" si="202"/>
        <v>877.1</v>
      </c>
      <c r="T140" s="10">
        <f t="shared" si="203"/>
        <v>10827.4</v>
      </c>
      <c r="U140" s="10">
        <f t="shared" si="183"/>
        <v>0</v>
      </c>
      <c r="V140" s="10">
        <f t="shared" si="184"/>
        <v>0</v>
      </c>
      <c r="W140" s="10">
        <f t="shared" si="185"/>
        <v>0</v>
      </c>
      <c r="X140" s="10">
        <f t="shared" si="204"/>
        <v>0</v>
      </c>
      <c r="Y140" s="10">
        <f t="shared" si="205"/>
        <v>877.1</v>
      </c>
      <c r="Z140" s="10">
        <f t="shared" si="206"/>
        <v>10827.4</v>
      </c>
      <c r="AA140" s="10">
        <f t="shared" si="186"/>
        <v>0</v>
      </c>
      <c r="AB140" s="10">
        <f t="shared" si="187"/>
        <v>0</v>
      </c>
      <c r="AC140" s="10">
        <f t="shared" si="188"/>
        <v>0</v>
      </c>
      <c r="AD140" s="10">
        <f t="shared" si="207"/>
        <v>0</v>
      </c>
      <c r="AE140" s="10">
        <f t="shared" si="208"/>
        <v>877.1</v>
      </c>
      <c r="AF140" s="10">
        <f t="shared" si="209"/>
        <v>10827.4</v>
      </c>
      <c r="AG140" s="10">
        <f t="shared" si="189"/>
        <v>0</v>
      </c>
      <c r="AH140" s="10">
        <f t="shared" si="210"/>
        <v>0</v>
      </c>
      <c r="AI140" s="10">
        <f t="shared" si="211"/>
        <v>877.1</v>
      </c>
      <c r="AJ140" s="10">
        <f t="shared" si="212"/>
        <v>10827.4</v>
      </c>
      <c r="AK140" s="10">
        <f t="shared" si="190"/>
        <v>0</v>
      </c>
      <c r="AL140" s="10">
        <f t="shared" si="191"/>
        <v>0</v>
      </c>
      <c r="AM140" s="10">
        <f t="shared" si="192"/>
        <v>0</v>
      </c>
      <c r="AN140" s="10">
        <f t="shared" si="213"/>
        <v>0</v>
      </c>
      <c r="AO140" s="10">
        <f t="shared" si="214"/>
        <v>877.1</v>
      </c>
      <c r="AP140" s="10">
        <f t="shared" si="215"/>
        <v>10827.4</v>
      </c>
      <c r="AQ140" s="10">
        <f t="shared" si="193"/>
        <v>0</v>
      </c>
      <c r="AR140" s="10">
        <f t="shared" si="194"/>
        <v>0</v>
      </c>
      <c r="AS140" s="10">
        <f t="shared" si="195"/>
        <v>0</v>
      </c>
      <c r="AT140" s="10">
        <f t="shared" si="216"/>
        <v>0</v>
      </c>
      <c r="AU140" s="10">
        <f t="shared" si="217"/>
        <v>877.1</v>
      </c>
      <c r="AV140" s="10">
        <f t="shared" si="218"/>
        <v>10827.4</v>
      </c>
      <c r="AW140" s="10">
        <f t="shared" si="196"/>
        <v>0</v>
      </c>
      <c r="AX140" s="10">
        <f t="shared" si="197"/>
        <v>0</v>
      </c>
      <c r="AY140" s="10">
        <f t="shared" si="198"/>
        <v>0</v>
      </c>
      <c r="AZ140" s="10">
        <f t="shared" si="219"/>
        <v>0</v>
      </c>
      <c r="BA140" s="10">
        <f t="shared" si="199"/>
        <v>0</v>
      </c>
      <c r="BB140" s="65">
        <f t="shared" si="146"/>
        <v>0</v>
      </c>
      <c r="BC140" s="10">
        <f t="shared" si="220"/>
        <v>877.1</v>
      </c>
      <c r="BD140" s="10">
        <f t="shared" si="200"/>
        <v>0</v>
      </c>
      <c r="BE140" s="65">
        <f t="shared" si="147"/>
        <v>877.1</v>
      </c>
      <c r="BF140" s="10">
        <f t="shared" si="221"/>
        <v>10827.4</v>
      </c>
      <c r="BG140" s="10">
        <f t="shared" si="200"/>
        <v>0</v>
      </c>
      <c r="BH140" s="65">
        <f t="shared" si="148"/>
        <v>10827.4</v>
      </c>
      <c r="BI140" s="10">
        <f t="shared" si="200"/>
        <v>0</v>
      </c>
      <c r="BJ140" s="20"/>
      <c r="BK140" s="20"/>
    </row>
    <row r="141" spans="1:63" ht="46.8" x14ac:dyDescent="0.3">
      <c r="A141" s="58" t="s">
        <v>135</v>
      </c>
      <c r="B141" s="59" t="s">
        <v>35</v>
      </c>
      <c r="C141" s="58" t="s">
        <v>106</v>
      </c>
      <c r="D141" s="58" t="s">
        <v>107</v>
      </c>
      <c r="E141" s="60" t="s">
        <v>108</v>
      </c>
      <c r="F141" s="10">
        <v>0</v>
      </c>
      <c r="G141" s="10">
        <v>877.1</v>
      </c>
      <c r="H141" s="10">
        <v>10827.4</v>
      </c>
      <c r="I141" s="10"/>
      <c r="J141" s="10"/>
      <c r="K141" s="10"/>
      <c r="L141" s="10">
        <f t="shared" si="122"/>
        <v>0</v>
      </c>
      <c r="M141" s="10">
        <f t="shared" si="123"/>
        <v>877.1</v>
      </c>
      <c r="N141" s="10">
        <f t="shared" si="124"/>
        <v>10827.4</v>
      </c>
      <c r="O141" s="10"/>
      <c r="P141" s="10"/>
      <c r="Q141" s="10"/>
      <c r="R141" s="10">
        <f t="shared" si="201"/>
        <v>0</v>
      </c>
      <c r="S141" s="10">
        <f t="shared" si="202"/>
        <v>877.1</v>
      </c>
      <c r="T141" s="10">
        <f t="shared" si="203"/>
        <v>10827.4</v>
      </c>
      <c r="U141" s="10"/>
      <c r="V141" s="10"/>
      <c r="W141" s="10"/>
      <c r="X141" s="10">
        <f t="shared" si="204"/>
        <v>0</v>
      </c>
      <c r="Y141" s="10">
        <f t="shared" si="205"/>
        <v>877.1</v>
      </c>
      <c r="Z141" s="10">
        <f t="shared" si="206"/>
        <v>10827.4</v>
      </c>
      <c r="AA141" s="10"/>
      <c r="AB141" s="10"/>
      <c r="AC141" s="10"/>
      <c r="AD141" s="10">
        <f t="shared" si="207"/>
        <v>0</v>
      </c>
      <c r="AE141" s="10">
        <f t="shared" si="208"/>
        <v>877.1</v>
      </c>
      <c r="AF141" s="10">
        <f t="shared" si="209"/>
        <v>10827.4</v>
      </c>
      <c r="AG141" s="10"/>
      <c r="AH141" s="10">
        <f t="shared" si="210"/>
        <v>0</v>
      </c>
      <c r="AI141" s="10">
        <f t="shared" si="211"/>
        <v>877.1</v>
      </c>
      <c r="AJ141" s="10">
        <f t="shared" si="212"/>
        <v>10827.4</v>
      </c>
      <c r="AK141" s="10"/>
      <c r="AL141" s="10"/>
      <c r="AM141" s="10"/>
      <c r="AN141" s="10">
        <f t="shared" si="213"/>
        <v>0</v>
      </c>
      <c r="AO141" s="10">
        <f t="shared" si="214"/>
        <v>877.1</v>
      </c>
      <c r="AP141" s="10">
        <f t="shared" si="215"/>
        <v>10827.4</v>
      </c>
      <c r="AQ141" s="10"/>
      <c r="AR141" s="10"/>
      <c r="AS141" s="10"/>
      <c r="AT141" s="10">
        <f t="shared" si="216"/>
        <v>0</v>
      </c>
      <c r="AU141" s="10">
        <f t="shared" si="217"/>
        <v>877.1</v>
      </c>
      <c r="AV141" s="10">
        <f t="shared" si="218"/>
        <v>10827.4</v>
      </c>
      <c r="AW141" s="10"/>
      <c r="AX141" s="10"/>
      <c r="AY141" s="10"/>
      <c r="AZ141" s="10">
        <f t="shared" si="219"/>
        <v>0</v>
      </c>
      <c r="BA141" s="10"/>
      <c r="BB141" s="65">
        <f t="shared" si="146"/>
        <v>0</v>
      </c>
      <c r="BC141" s="10">
        <f t="shared" si="220"/>
        <v>877.1</v>
      </c>
      <c r="BD141" s="10"/>
      <c r="BE141" s="65">
        <f t="shared" si="147"/>
        <v>877.1</v>
      </c>
      <c r="BF141" s="10">
        <f t="shared" si="221"/>
        <v>10827.4</v>
      </c>
      <c r="BG141" s="10"/>
      <c r="BH141" s="65">
        <f t="shared" si="148"/>
        <v>10827.4</v>
      </c>
      <c r="BI141" s="10"/>
      <c r="BJ141" s="20"/>
      <c r="BK141" s="20"/>
    </row>
    <row r="142" spans="1:63" ht="46.8" x14ac:dyDescent="0.3">
      <c r="A142" s="58" t="s">
        <v>137</v>
      </c>
      <c r="B142" s="59"/>
      <c r="C142" s="58"/>
      <c r="D142" s="58"/>
      <c r="E142" s="60" t="s">
        <v>138</v>
      </c>
      <c r="F142" s="10">
        <f t="shared" si="222"/>
        <v>0</v>
      </c>
      <c r="G142" s="10">
        <f t="shared" si="223"/>
        <v>877.1</v>
      </c>
      <c r="H142" s="10">
        <f t="shared" si="224"/>
        <v>10827.4</v>
      </c>
      <c r="I142" s="10">
        <f t="shared" si="156"/>
        <v>0</v>
      </c>
      <c r="J142" s="10">
        <f t="shared" si="157"/>
        <v>0</v>
      </c>
      <c r="K142" s="10">
        <f t="shared" si="158"/>
        <v>0</v>
      </c>
      <c r="L142" s="10">
        <f t="shared" si="122"/>
        <v>0</v>
      </c>
      <c r="M142" s="10">
        <f t="shared" si="123"/>
        <v>877.1</v>
      </c>
      <c r="N142" s="10">
        <f t="shared" si="124"/>
        <v>10827.4</v>
      </c>
      <c r="O142" s="10">
        <f t="shared" si="180"/>
        <v>0</v>
      </c>
      <c r="P142" s="10">
        <f t="shared" si="181"/>
        <v>0</v>
      </c>
      <c r="Q142" s="10">
        <f t="shared" si="182"/>
        <v>0</v>
      </c>
      <c r="R142" s="10">
        <f t="shared" si="201"/>
        <v>0</v>
      </c>
      <c r="S142" s="10">
        <f t="shared" si="202"/>
        <v>877.1</v>
      </c>
      <c r="T142" s="10">
        <f t="shared" si="203"/>
        <v>10827.4</v>
      </c>
      <c r="U142" s="10">
        <f t="shared" si="183"/>
        <v>0</v>
      </c>
      <c r="V142" s="10">
        <f t="shared" si="184"/>
        <v>0</v>
      </c>
      <c r="W142" s="10">
        <f t="shared" si="185"/>
        <v>0</v>
      </c>
      <c r="X142" s="10">
        <f t="shared" si="204"/>
        <v>0</v>
      </c>
      <c r="Y142" s="10">
        <f t="shared" si="205"/>
        <v>877.1</v>
      </c>
      <c r="Z142" s="10">
        <f t="shared" si="206"/>
        <v>10827.4</v>
      </c>
      <c r="AA142" s="10">
        <f t="shared" si="186"/>
        <v>0</v>
      </c>
      <c r="AB142" s="10">
        <f t="shared" si="187"/>
        <v>0</v>
      </c>
      <c r="AC142" s="10">
        <f t="shared" si="188"/>
        <v>0</v>
      </c>
      <c r="AD142" s="10">
        <f t="shared" si="207"/>
        <v>0</v>
      </c>
      <c r="AE142" s="10">
        <f t="shared" si="208"/>
        <v>877.1</v>
      </c>
      <c r="AF142" s="10">
        <f t="shared" si="209"/>
        <v>10827.4</v>
      </c>
      <c r="AG142" s="10">
        <f t="shared" si="189"/>
        <v>0</v>
      </c>
      <c r="AH142" s="10">
        <f t="shared" si="210"/>
        <v>0</v>
      </c>
      <c r="AI142" s="10">
        <f t="shared" si="211"/>
        <v>877.1</v>
      </c>
      <c r="AJ142" s="10">
        <f t="shared" si="212"/>
        <v>10827.4</v>
      </c>
      <c r="AK142" s="10">
        <f t="shared" si="190"/>
        <v>0</v>
      </c>
      <c r="AL142" s="10">
        <f t="shared" si="191"/>
        <v>0</v>
      </c>
      <c r="AM142" s="10">
        <f t="shared" si="192"/>
        <v>0</v>
      </c>
      <c r="AN142" s="10">
        <f t="shared" si="213"/>
        <v>0</v>
      </c>
      <c r="AO142" s="10">
        <f t="shared" si="214"/>
        <v>877.1</v>
      </c>
      <c r="AP142" s="10">
        <f t="shared" si="215"/>
        <v>10827.4</v>
      </c>
      <c r="AQ142" s="10">
        <f t="shared" si="193"/>
        <v>0</v>
      </c>
      <c r="AR142" s="10">
        <f t="shared" si="194"/>
        <v>0</v>
      </c>
      <c r="AS142" s="10">
        <f t="shared" si="195"/>
        <v>0</v>
      </c>
      <c r="AT142" s="10">
        <f t="shared" si="216"/>
        <v>0</v>
      </c>
      <c r="AU142" s="10">
        <f t="shared" si="217"/>
        <v>877.1</v>
      </c>
      <c r="AV142" s="10">
        <f t="shared" si="218"/>
        <v>10827.4</v>
      </c>
      <c r="AW142" s="10">
        <f t="shared" si="196"/>
        <v>0</v>
      </c>
      <c r="AX142" s="10">
        <f t="shared" si="197"/>
        <v>0</v>
      </c>
      <c r="AY142" s="10">
        <f t="shared" si="198"/>
        <v>0</v>
      </c>
      <c r="AZ142" s="10">
        <f t="shared" si="219"/>
        <v>0</v>
      </c>
      <c r="BA142" s="10">
        <f t="shared" si="199"/>
        <v>0</v>
      </c>
      <c r="BB142" s="65">
        <f t="shared" si="146"/>
        <v>0</v>
      </c>
      <c r="BC142" s="10">
        <f t="shared" si="220"/>
        <v>877.1</v>
      </c>
      <c r="BD142" s="10">
        <f t="shared" si="200"/>
        <v>0</v>
      </c>
      <c r="BE142" s="65">
        <f t="shared" si="147"/>
        <v>877.1</v>
      </c>
      <c r="BF142" s="10">
        <f t="shared" si="221"/>
        <v>10827.4</v>
      </c>
      <c r="BG142" s="10">
        <f t="shared" si="200"/>
        <v>0</v>
      </c>
      <c r="BH142" s="65">
        <f t="shared" si="148"/>
        <v>10827.4</v>
      </c>
      <c r="BI142" s="10">
        <f t="shared" si="200"/>
        <v>0</v>
      </c>
      <c r="BJ142" s="20"/>
      <c r="BK142" s="20"/>
    </row>
    <row r="143" spans="1:63" ht="46.8" x14ac:dyDescent="0.3">
      <c r="A143" s="58" t="s">
        <v>137</v>
      </c>
      <c r="B143" s="59" t="s">
        <v>35</v>
      </c>
      <c r="C143" s="58"/>
      <c r="D143" s="58"/>
      <c r="E143" s="60" t="s">
        <v>36</v>
      </c>
      <c r="F143" s="10">
        <f t="shared" si="222"/>
        <v>0</v>
      </c>
      <c r="G143" s="10">
        <f t="shared" si="223"/>
        <v>877.1</v>
      </c>
      <c r="H143" s="10">
        <f t="shared" si="224"/>
        <v>10827.4</v>
      </c>
      <c r="I143" s="10">
        <f t="shared" si="156"/>
        <v>0</v>
      </c>
      <c r="J143" s="10">
        <f t="shared" si="157"/>
        <v>0</v>
      </c>
      <c r="K143" s="10">
        <f t="shared" si="158"/>
        <v>0</v>
      </c>
      <c r="L143" s="10">
        <f t="shared" si="122"/>
        <v>0</v>
      </c>
      <c r="M143" s="10">
        <f t="shared" si="123"/>
        <v>877.1</v>
      </c>
      <c r="N143" s="10">
        <f t="shared" si="124"/>
        <v>10827.4</v>
      </c>
      <c r="O143" s="10">
        <f t="shared" si="180"/>
        <v>0</v>
      </c>
      <c r="P143" s="10">
        <f t="shared" si="181"/>
        <v>0</v>
      </c>
      <c r="Q143" s="10">
        <f t="shared" si="182"/>
        <v>0</v>
      </c>
      <c r="R143" s="10">
        <f t="shared" si="201"/>
        <v>0</v>
      </c>
      <c r="S143" s="10">
        <f t="shared" si="202"/>
        <v>877.1</v>
      </c>
      <c r="T143" s="10">
        <f t="shared" si="203"/>
        <v>10827.4</v>
      </c>
      <c r="U143" s="10">
        <f t="shared" si="183"/>
        <v>0</v>
      </c>
      <c r="V143" s="10">
        <f t="shared" si="184"/>
        <v>0</v>
      </c>
      <c r="W143" s="10">
        <f t="shared" si="185"/>
        <v>0</v>
      </c>
      <c r="X143" s="10">
        <f t="shared" si="204"/>
        <v>0</v>
      </c>
      <c r="Y143" s="10">
        <f t="shared" si="205"/>
        <v>877.1</v>
      </c>
      <c r="Z143" s="10">
        <f t="shared" si="206"/>
        <v>10827.4</v>
      </c>
      <c r="AA143" s="10">
        <f t="shared" si="186"/>
        <v>0</v>
      </c>
      <c r="AB143" s="10">
        <f t="shared" si="187"/>
        <v>0</v>
      </c>
      <c r="AC143" s="10">
        <f t="shared" si="188"/>
        <v>0</v>
      </c>
      <c r="AD143" s="10">
        <f t="shared" si="207"/>
        <v>0</v>
      </c>
      <c r="AE143" s="10">
        <f t="shared" si="208"/>
        <v>877.1</v>
      </c>
      <c r="AF143" s="10">
        <f t="shared" si="209"/>
        <v>10827.4</v>
      </c>
      <c r="AG143" s="10">
        <f t="shared" si="189"/>
        <v>0</v>
      </c>
      <c r="AH143" s="10">
        <f t="shared" si="210"/>
        <v>0</v>
      </c>
      <c r="AI143" s="10">
        <f t="shared" si="211"/>
        <v>877.1</v>
      </c>
      <c r="AJ143" s="10">
        <f t="shared" si="212"/>
        <v>10827.4</v>
      </c>
      <c r="AK143" s="10">
        <f t="shared" si="190"/>
        <v>0</v>
      </c>
      <c r="AL143" s="10">
        <f t="shared" si="191"/>
        <v>0</v>
      </c>
      <c r="AM143" s="10">
        <f t="shared" si="192"/>
        <v>0</v>
      </c>
      <c r="AN143" s="10">
        <f t="shared" si="213"/>
        <v>0</v>
      </c>
      <c r="AO143" s="10">
        <f t="shared" si="214"/>
        <v>877.1</v>
      </c>
      <c r="AP143" s="10">
        <f t="shared" si="215"/>
        <v>10827.4</v>
      </c>
      <c r="AQ143" s="10">
        <f t="shared" si="193"/>
        <v>0</v>
      </c>
      <c r="AR143" s="10">
        <f t="shared" si="194"/>
        <v>0</v>
      </c>
      <c r="AS143" s="10">
        <f t="shared" si="195"/>
        <v>0</v>
      </c>
      <c r="AT143" s="10">
        <f t="shared" si="216"/>
        <v>0</v>
      </c>
      <c r="AU143" s="10">
        <f t="shared" si="217"/>
        <v>877.1</v>
      </c>
      <c r="AV143" s="10">
        <f t="shared" si="218"/>
        <v>10827.4</v>
      </c>
      <c r="AW143" s="10">
        <f t="shared" si="196"/>
        <v>0</v>
      </c>
      <c r="AX143" s="10">
        <f t="shared" si="197"/>
        <v>0</v>
      </c>
      <c r="AY143" s="10">
        <f t="shared" si="198"/>
        <v>0</v>
      </c>
      <c r="AZ143" s="10">
        <f t="shared" si="219"/>
        <v>0</v>
      </c>
      <c r="BA143" s="10">
        <f t="shared" si="199"/>
        <v>0</v>
      </c>
      <c r="BB143" s="65">
        <f t="shared" si="146"/>
        <v>0</v>
      </c>
      <c r="BC143" s="10">
        <f t="shared" si="220"/>
        <v>877.1</v>
      </c>
      <c r="BD143" s="10">
        <f t="shared" si="200"/>
        <v>0</v>
      </c>
      <c r="BE143" s="65">
        <f t="shared" si="147"/>
        <v>877.1</v>
      </c>
      <c r="BF143" s="10">
        <f t="shared" si="221"/>
        <v>10827.4</v>
      </c>
      <c r="BG143" s="10">
        <f t="shared" si="200"/>
        <v>0</v>
      </c>
      <c r="BH143" s="65">
        <f t="shared" si="148"/>
        <v>10827.4</v>
      </c>
      <c r="BI143" s="10">
        <f t="shared" si="200"/>
        <v>0</v>
      </c>
      <c r="BJ143" s="20"/>
      <c r="BK143" s="20"/>
    </row>
    <row r="144" spans="1:63" ht="46.8" x14ac:dyDescent="0.3">
      <c r="A144" s="58" t="s">
        <v>137</v>
      </c>
      <c r="B144" s="59" t="s">
        <v>35</v>
      </c>
      <c r="C144" s="58" t="s">
        <v>106</v>
      </c>
      <c r="D144" s="58" t="s">
        <v>107</v>
      </c>
      <c r="E144" s="60" t="s">
        <v>108</v>
      </c>
      <c r="F144" s="10">
        <v>0</v>
      </c>
      <c r="G144" s="10">
        <v>877.1</v>
      </c>
      <c r="H144" s="10">
        <v>10827.4</v>
      </c>
      <c r="I144" s="10"/>
      <c r="J144" s="10"/>
      <c r="K144" s="10"/>
      <c r="L144" s="10">
        <f t="shared" ref="L144:L207" si="225">F144+I144</f>
        <v>0</v>
      </c>
      <c r="M144" s="10">
        <f t="shared" ref="M144:M207" si="226">G144+J144</f>
        <v>877.1</v>
      </c>
      <c r="N144" s="10">
        <f t="shared" ref="N144:N207" si="227">H144+K144</f>
        <v>10827.4</v>
      </c>
      <c r="O144" s="10"/>
      <c r="P144" s="10"/>
      <c r="Q144" s="10"/>
      <c r="R144" s="10">
        <f t="shared" si="201"/>
        <v>0</v>
      </c>
      <c r="S144" s="10">
        <f t="shared" si="202"/>
        <v>877.1</v>
      </c>
      <c r="T144" s="10">
        <f t="shared" si="203"/>
        <v>10827.4</v>
      </c>
      <c r="U144" s="10"/>
      <c r="V144" s="10"/>
      <c r="W144" s="10"/>
      <c r="X144" s="10">
        <f t="shared" si="204"/>
        <v>0</v>
      </c>
      <c r="Y144" s="10">
        <f t="shared" si="205"/>
        <v>877.1</v>
      </c>
      <c r="Z144" s="10">
        <f t="shared" si="206"/>
        <v>10827.4</v>
      </c>
      <c r="AA144" s="10"/>
      <c r="AB144" s="10"/>
      <c r="AC144" s="10"/>
      <c r="AD144" s="10">
        <f t="shared" si="207"/>
        <v>0</v>
      </c>
      <c r="AE144" s="10">
        <f t="shared" si="208"/>
        <v>877.1</v>
      </c>
      <c r="AF144" s="10">
        <f t="shared" si="209"/>
        <v>10827.4</v>
      </c>
      <c r="AG144" s="10"/>
      <c r="AH144" s="10">
        <f t="shared" si="210"/>
        <v>0</v>
      </c>
      <c r="AI144" s="10">
        <f t="shared" si="211"/>
        <v>877.1</v>
      </c>
      <c r="AJ144" s="10">
        <f t="shared" si="212"/>
        <v>10827.4</v>
      </c>
      <c r="AK144" s="10"/>
      <c r="AL144" s="10"/>
      <c r="AM144" s="10"/>
      <c r="AN144" s="10">
        <f t="shared" si="213"/>
        <v>0</v>
      </c>
      <c r="AO144" s="10">
        <f t="shared" si="214"/>
        <v>877.1</v>
      </c>
      <c r="AP144" s="10">
        <f t="shared" si="215"/>
        <v>10827.4</v>
      </c>
      <c r="AQ144" s="10"/>
      <c r="AR144" s="10"/>
      <c r="AS144" s="10"/>
      <c r="AT144" s="10">
        <f t="shared" si="216"/>
        <v>0</v>
      </c>
      <c r="AU144" s="10">
        <f t="shared" si="217"/>
        <v>877.1</v>
      </c>
      <c r="AV144" s="10">
        <f t="shared" si="218"/>
        <v>10827.4</v>
      </c>
      <c r="AW144" s="10"/>
      <c r="AX144" s="10"/>
      <c r="AY144" s="10"/>
      <c r="AZ144" s="10">
        <f t="shared" si="219"/>
        <v>0</v>
      </c>
      <c r="BA144" s="10"/>
      <c r="BB144" s="65">
        <f t="shared" si="146"/>
        <v>0</v>
      </c>
      <c r="BC144" s="10">
        <f t="shared" si="220"/>
        <v>877.1</v>
      </c>
      <c r="BD144" s="10"/>
      <c r="BE144" s="65">
        <f t="shared" si="147"/>
        <v>877.1</v>
      </c>
      <c r="BF144" s="10">
        <f t="shared" si="221"/>
        <v>10827.4</v>
      </c>
      <c r="BG144" s="10"/>
      <c r="BH144" s="65">
        <f t="shared" si="148"/>
        <v>10827.4</v>
      </c>
      <c r="BI144" s="10"/>
      <c r="BJ144" s="20"/>
      <c r="BK144" s="20"/>
    </row>
    <row r="145" spans="1:68" ht="46.8" x14ac:dyDescent="0.3">
      <c r="A145" s="58" t="s">
        <v>139</v>
      </c>
      <c r="B145" s="59"/>
      <c r="C145" s="58"/>
      <c r="D145" s="58"/>
      <c r="E145" s="60" t="s">
        <v>140</v>
      </c>
      <c r="F145" s="10">
        <f t="shared" si="222"/>
        <v>35549</v>
      </c>
      <c r="G145" s="10">
        <f t="shared" si="223"/>
        <v>0</v>
      </c>
      <c r="H145" s="10">
        <f t="shared" si="224"/>
        <v>0</v>
      </c>
      <c r="I145" s="10">
        <f t="shared" si="156"/>
        <v>0</v>
      </c>
      <c r="J145" s="10">
        <f t="shared" si="157"/>
        <v>0</v>
      </c>
      <c r="K145" s="10">
        <f t="shared" si="158"/>
        <v>0</v>
      </c>
      <c r="L145" s="10">
        <f t="shared" si="225"/>
        <v>35549</v>
      </c>
      <c r="M145" s="10">
        <f t="shared" si="226"/>
        <v>0</v>
      </c>
      <c r="N145" s="10">
        <f t="shared" si="227"/>
        <v>0</v>
      </c>
      <c r="O145" s="10">
        <f t="shared" si="180"/>
        <v>0</v>
      </c>
      <c r="P145" s="10">
        <f t="shared" si="181"/>
        <v>0</v>
      </c>
      <c r="Q145" s="10">
        <f t="shared" si="182"/>
        <v>0</v>
      </c>
      <c r="R145" s="10">
        <f t="shared" si="201"/>
        <v>35549</v>
      </c>
      <c r="S145" s="10">
        <f t="shared" si="202"/>
        <v>0</v>
      </c>
      <c r="T145" s="10">
        <f t="shared" si="203"/>
        <v>0</v>
      </c>
      <c r="U145" s="10">
        <f t="shared" si="183"/>
        <v>0</v>
      </c>
      <c r="V145" s="10">
        <f t="shared" si="184"/>
        <v>0</v>
      </c>
      <c r="W145" s="10">
        <f t="shared" si="185"/>
        <v>0</v>
      </c>
      <c r="X145" s="10">
        <f t="shared" si="204"/>
        <v>35549</v>
      </c>
      <c r="Y145" s="10">
        <f t="shared" si="205"/>
        <v>0</v>
      </c>
      <c r="Z145" s="10">
        <f t="shared" si="206"/>
        <v>0</v>
      </c>
      <c r="AA145" s="10">
        <f t="shared" si="186"/>
        <v>0</v>
      </c>
      <c r="AB145" s="10">
        <f t="shared" si="187"/>
        <v>0</v>
      </c>
      <c r="AC145" s="10">
        <f t="shared" si="188"/>
        <v>0</v>
      </c>
      <c r="AD145" s="10">
        <f t="shared" si="207"/>
        <v>35549</v>
      </c>
      <c r="AE145" s="10">
        <f t="shared" si="208"/>
        <v>0</v>
      </c>
      <c r="AF145" s="10">
        <f t="shared" si="209"/>
        <v>0</v>
      </c>
      <c r="AG145" s="10">
        <f t="shared" si="189"/>
        <v>0</v>
      </c>
      <c r="AH145" s="10">
        <f t="shared" si="210"/>
        <v>35549</v>
      </c>
      <c r="AI145" s="10">
        <f t="shared" si="211"/>
        <v>0</v>
      </c>
      <c r="AJ145" s="10">
        <f t="shared" si="212"/>
        <v>0</v>
      </c>
      <c r="AK145" s="10">
        <f t="shared" si="190"/>
        <v>0</v>
      </c>
      <c r="AL145" s="10">
        <f t="shared" si="191"/>
        <v>0</v>
      </c>
      <c r="AM145" s="10">
        <f t="shared" si="192"/>
        <v>0</v>
      </c>
      <c r="AN145" s="10">
        <f t="shared" si="213"/>
        <v>35549</v>
      </c>
      <c r="AO145" s="10">
        <f t="shared" si="214"/>
        <v>0</v>
      </c>
      <c r="AP145" s="10">
        <f t="shared" si="215"/>
        <v>0</v>
      </c>
      <c r="AQ145" s="10">
        <f t="shared" si="193"/>
        <v>0</v>
      </c>
      <c r="AR145" s="10">
        <f t="shared" si="194"/>
        <v>0</v>
      </c>
      <c r="AS145" s="10">
        <f t="shared" si="195"/>
        <v>0</v>
      </c>
      <c r="AT145" s="10">
        <f t="shared" si="216"/>
        <v>35549</v>
      </c>
      <c r="AU145" s="10">
        <f t="shared" si="217"/>
        <v>0</v>
      </c>
      <c r="AV145" s="10">
        <f t="shared" si="218"/>
        <v>0</v>
      </c>
      <c r="AW145" s="10">
        <f t="shared" si="196"/>
        <v>0</v>
      </c>
      <c r="AX145" s="10">
        <f t="shared" si="197"/>
        <v>0</v>
      </c>
      <c r="AY145" s="10">
        <f t="shared" si="198"/>
        <v>0</v>
      </c>
      <c r="AZ145" s="10">
        <f t="shared" si="219"/>
        <v>35549</v>
      </c>
      <c r="BA145" s="10">
        <f t="shared" si="199"/>
        <v>0</v>
      </c>
      <c r="BB145" s="65">
        <f t="shared" ref="BB145:BB202" si="228">AZ145+BA145</f>
        <v>35549</v>
      </c>
      <c r="BC145" s="10">
        <f t="shared" si="220"/>
        <v>0</v>
      </c>
      <c r="BD145" s="10">
        <f t="shared" si="200"/>
        <v>0</v>
      </c>
      <c r="BE145" s="65">
        <f t="shared" ref="BE145:BE202" si="229">BC145+BD145</f>
        <v>0</v>
      </c>
      <c r="BF145" s="10">
        <f t="shared" si="221"/>
        <v>0</v>
      </c>
      <c r="BG145" s="10">
        <f t="shared" si="200"/>
        <v>0</v>
      </c>
      <c r="BH145" s="65">
        <f t="shared" ref="BH145:BH202" si="230">BF145+BG145</f>
        <v>0</v>
      </c>
      <c r="BI145" s="10">
        <f t="shared" si="200"/>
        <v>0</v>
      </c>
      <c r="BJ145" s="20"/>
      <c r="BK145" s="20"/>
    </row>
    <row r="146" spans="1:68" ht="46.8" x14ac:dyDescent="0.3">
      <c r="A146" s="58" t="s">
        <v>141</v>
      </c>
      <c r="B146" s="59"/>
      <c r="C146" s="58"/>
      <c r="D146" s="58"/>
      <c r="E146" s="60" t="s">
        <v>142</v>
      </c>
      <c r="F146" s="10">
        <f t="shared" si="222"/>
        <v>35549</v>
      </c>
      <c r="G146" s="10">
        <f t="shared" si="223"/>
        <v>0</v>
      </c>
      <c r="H146" s="10">
        <f t="shared" si="224"/>
        <v>0</v>
      </c>
      <c r="I146" s="10">
        <f t="shared" si="156"/>
        <v>0</v>
      </c>
      <c r="J146" s="10">
        <f t="shared" si="157"/>
        <v>0</v>
      </c>
      <c r="K146" s="10">
        <f t="shared" si="158"/>
        <v>0</v>
      </c>
      <c r="L146" s="10">
        <f t="shared" si="225"/>
        <v>35549</v>
      </c>
      <c r="M146" s="10">
        <f t="shared" si="226"/>
        <v>0</v>
      </c>
      <c r="N146" s="10">
        <f t="shared" si="227"/>
        <v>0</v>
      </c>
      <c r="O146" s="10">
        <f t="shared" si="180"/>
        <v>0</v>
      </c>
      <c r="P146" s="10">
        <f t="shared" si="181"/>
        <v>0</v>
      </c>
      <c r="Q146" s="10">
        <f t="shared" si="182"/>
        <v>0</v>
      </c>
      <c r="R146" s="10">
        <f t="shared" si="201"/>
        <v>35549</v>
      </c>
      <c r="S146" s="10">
        <f t="shared" si="202"/>
        <v>0</v>
      </c>
      <c r="T146" s="10">
        <f t="shared" si="203"/>
        <v>0</v>
      </c>
      <c r="U146" s="10">
        <f t="shared" si="183"/>
        <v>0</v>
      </c>
      <c r="V146" s="10">
        <f t="shared" si="184"/>
        <v>0</v>
      </c>
      <c r="W146" s="10">
        <f t="shared" si="185"/>
        <v>0</v>
      </c>
      <c r="X146" s="10">
        <f t="shared" si="204"/>
        <v>35549</v>
      </c>
      <c r="Y146" s="10">
        <f t="shared" si="205"/>
        <v>0</v>
      </c>
      <c r="Z146" s="10">
        <f t="shared" si="206"/>
        <v>0</v>
      </c>
      <c r="AA146" s="10">
        <f t="shared" si="186"/>
        <v>0</v>
      </c>
      <c r="AB146" s="10">
        <f t="shared" si="187"/>
        <v>0</v>
      </c>
      <c r="AC146" s="10">
        <f t="shared" si="188"/>
        <v>0</v>
      </c>
      <c r="AD146" s="10">
        <f t="shared" si="207"/>
        <v>35549</v>
      </c>
      <c r="AE146" s="10">
        <f t="shared" si="208"/>
        <v>0</v>
      </c>
      <c r="AF146" s="10">
        <f t="shared" si="209"/>
        <v>0</v>
      </c>
      <c r="AG146" s="10">
        <f t="shared" si="189"/>
        <v>0</v>
      </c>
      <c r="AH146" s="10">
        <f t="shared" si="210"/>
        <v>35549</v>
      </c>
      <c r="AI146" s="10">
        <f t="shared" si="211"/>
        <v>0</v>
      </c>
      <c r="AJ146" s="10">
        <f t="shared" si="212"/>
        <v>0</v>
      </c>
      <c r="AK146" s="10">
        <f t="shared" si="190"/>
        <v>0</v>
      </c>
      <c r="AL146" s="10">
        <f t="shared" si="191"/>
        <v>0</v>
      </c>
      <c r="AM146" s="10">
        <f t="shared" si="192"/>
        <v>0</v>
      </c>
      <c r="AN146" s="10">
        <f t="shared" si="213"/>
        <v>35549</v>
      </c>
      <c r="AO146" s="10">
        <f t="shared" si="214"/>
        <v>0</v>
      </c>
      <c r="AP146" s="10">
        <f t="shared" si="215"/>
        <v>0</v>
      </c>
      <c r="AQ146" s="10">
        <f t="shared" si="193"/>
        <v>0</v>
      </c>
      <c r="AR146" s="10">
        <f t="shared" si="194"/>
        <v>0</v>
      </c>
      <c r="AS146" s="10">
        <f t="shared" si="195"/>
        <v>0</v>
      </c>
      <c r="AT146" s="10">
        <f t="shared" si="216"/>
        <v>35549</v>
      </c>
      <c r="AU146" s="10">
        <f t="shared" si="217"/>
        <v>0</v>
      </c>
      <c r="AV146" s="10">
        <f t="shared" si="218"/>
        <v>0</v>
      </c>
      <c r="AW146" s="10">
        <f t="shared" si="196"/>
        <v>0</v>
      </c>
      <c r="AX146" s="10">
        <f t="shared" si="197"/>
        <v>0</v>
      </c>
      <c r="AY146" s="10">
        <f t="shared" si="198"/>
        <v>0</v>
      </c>
      <c r="AZ146" s="10">
        <f t="shared" si="219"/>
        <v>35549</v>
      </c>
      <c r="BA146" s="10">
        <f t="shared" si="199"/>
        <v>0</v>
      </c>
      <c r="BB146" s="65">
        <f t="shared" si="228"/>
        <v>35549</v>
      </c>
      <c r="BC146" s="10">
        <f t="shared" si="220"/>
        <v>0</v>
      </c>
      <c r="BD146" s="10">
        <f t="shared" si="200"/>
        <v>0</v>
      </c>
      <c r="BE146" s="65">
        <f t="shared" si="229"/>
        <v>0</v>
      </c>
      <c r="BF146" s="10">
        <f t="shared" si="221"/>
        <v>0</v>
      </c>
      <c r="BG146" s="10">
        <f t="shared" si="200"/>
        <v>0</v>
      </c>
      <c r="BH146" s="65">
        <f t="shared" si="230"/>
        <v>0</v>
      </c>
      <c r="BI146" s="10">
        <f t="shared" si="200"/>
        <v>0</v>
      </c>
      <c r="BJ146" s="20"/>
      <c r="BK146" s="20"/>
    </row>
    <row r="147" spans="1:68" ht="46.8" x14ac:dyDescent="0.3">
      <c r="A147" s="58" t="s">
        <v>141</v>
      </c>
      <c r="B147" s="59" t="s">
        <v>35</v>
      </c>
      <c r="C147" s="58"/>
      <c r="D147" s="58"/>
      <c r="E147" s="60" t="s">
        <v>36</v>
      </c>
      <c r="F147" s="10">
        <f t="shared" si="222"/>
        <v>35549</v>
      </c>
      <c r="G147" s="10">
        <f t="shared" si="223"/>
        <v>0</v>
      </c>
      <c r="H147" s="10">
        <f t="shared" si="224"/>
        <v>0</v>
      </c>
      <c r="I147" s="10">
        <f t="shared" si="156"/>
        <v>0</v>
      </c>
      <c r="J147" s="10">
        <f t="shared" si="157"/>
        <v>0</v>
      </c>
      <c r="K147" s="10">
        <f t="shared" si="158"/>
        <v>0</v>
      </c>
      <c r="L147" s="10">
        <f t="shared" si="225"/>
        <v>35549</v>
      </c>
      <c r="M147" s="10">
        <f t="shared" si="226"/>
        <v>0</v>
      </c>
      <c r="N147" s="10">
        <f t="shared" si="227"/>
        <v>0</v>
      </c>
      <c r="O147" s="10">
        <f t="shared" si="180"/>
        <v>0</v>
      </c>
      <c r="P147" s="10">
        <f t="shared" si="181"/>
        <v>0</v>
      </c>
      <c r="Q147" s="10">
        <f t="shared" si="182"/>
        <v>0</v>
      </c>
      <c r="R147" s="10">
        <f t="shared" si="201"/>
        <v>35549</v>
      </c>
      <c r="S147" s="10">
        <f t="shared" si="202"/>
        <v>0</v>
      </c>
      <c r="T147" s="10">
        <f t="shared" si="203"/>
        <v>0</v>
      </c>
      <c r="U147" s="10">
        <f t="shared" si="183"/>
        <v>0</v>
      </c>
      <c r="V147" s="10">
        <f t="shared" si="184"/>
        <v>0</v>
      </c>
      <c r="W147" s="10">
        <f t="shared" si="185"/>
        <v>0</v>
      </c>
      <c r="X147" s="10">
        <f t="shared" si="204"/>
        <v>35549</v>
      </c>
      <c r="Y147" s="10">
        <f t="shared" si="205"/>
        <v>0</v>
      </c>
      <c r="Z147" s="10">
        <f t="shared" si="206"/>
        <v>0</v>
      </c>
      <c r="AA147" s="10">
        <f t="shared" si="186"/>
        <v>0</v>
      </c>
      <c r="AB147" s="10">
        <f t="shared" si="187"/>
        <v>0</v>
      </c>
      <c r="AC147" s="10">
        <f t="shared" si="188"/>
        <v>0</v>
      </c>
      <c r="AD147" s="10">
        <f t="shared" si="207"/>
        <v>35549</v>
      </c>
      <c r="AE147" s="10">
        <f t="shared" si="208"/>
        <v>0</v>
      </c>
      <c r="AF147" s="10">
        <f t="shared" si="209"/>
        <v>0</v>
      </c>
      <c r="AG147" s="10">
        <f t="shared" si="189"/>
        <v>0</v>
      </c>
      <c r="AH147" s="10">
        <f t="shared" si="210"/>
        <v>35549</v>
      </c>
      <c r="AI147" s="10">
        <f t="shared" si="211"/>
        <v>0</v>
      </c>
      <c r="AJ147" s="10">
        <f t="shared" si="212"/>
        <v>0</v>
      </c>
      <c r="AK147" s="10">
        <f t="shared" si="190"/>
        <v>0</v>
      </c>
      <c r="AL147" s="10">
        <f t="shared" si="191"/>
        <v>0</v>
      </c>
      <c r="AM147" s="10">
        <f t="shared" si="192"/>
        <v>0</v>
      </c>
      <c r="AN147" s="10">
        <f t="shared" si="213"/>
        <v>35549</v>
      </c>
      <c r="AO147" s="10">
        <f t="shared" si="214"/>
        <v>0</v>
      </c>
      <c r="AP147" s="10">
        <f t="shared" si="215"/>
        <v>0</v>
      </c>
      <c r="AQ147" s="10">
        <f t="shared" si="193"/>
        <v>0</v>
      </c>
      <c r="AR147" s="10">
        <f t="shared" si="194"/>
        <v>0</v>
      </c>
      <c r="AS147" s="10">
        <f t="shared" si="195"/>
        <v>0</v>
      </c>
      <c r="AT147" s="10">
        <f t="shared" si="216"/>
        <v>35549</v>
      </c>
      <c r="AU147" s="10">
        <f t="shared" si="217"/>
        <v>0</v>
      </c>
      <c r="AV147" s="10">
        <f t="shared" si="218"/>
        <v>0</v>
      </c>
      <c r="AW147" s="10">
        <f t="shared" si="196"/>
        <v>0</v>
      </c>
      <c r="AX147" s="10">
        <f t="shared" si="197"/>
        <v>0</v>
      </c>
      <c r="AY147" s="10">
        <f t="shared" si="198"/>
        <v>0</v>
      </c>
      <c r="AZ147" s="10">
        <f t="shared" si="219"/>
        <v>35549</v>
      </c>
      <c r="BA147" s="10">
        <f t="shared" si="199"/>
        <v>0</v>
      </c>
      <c r="BB147" s="65">
        <f t="shared" si="228"/>
        <v>35549</v>
      </c>
      <c r="BC147" s="10">
        <f t="shared" si="220"/>
        <v>0</v>
      </c>
      <c r="BD147" s="10">
        <f t="shared" si="200"/>
        <v>0</v>
      </c>
      <c r="BE147" s="65">
        <f t="shared" si="229"/>
        <v>0</v>
      </c>
      <c r="BF147" s="10">
        <f t="shared" si="221"/>
        <v>0</v>
      </c>
      <c r="BG147" s="10">
        <f t="shared" si="200"/>
        <v>0</v>
      </c>
      <c r="BH147" s="65">
        <f t="shared" si="230"/>
        <v>0</v>
      </c>
      <c r="BI147" s="10">
        <f t="shared" si="200"/>
        <v>0</v>
      </c>
      <c r="BJ147" s="20"/>
      <c r="BK147" s="20"/>
    </row>
    <row r="148" spans="1:68" ht="46.8" x14ac:dyDescent="0.3">
      <c r="A148" s="58" t="s">
        <v>141</v>
      </c>
      <c r="B148" s="59" t="s">
        <v>35</v>
      </c>
      <c r="C148" s="58" t="s">
        <v>106</v>
      </c>
      <c r="D148" s="58" t="s">
        <v>107</v>
      </c>
      <c r="E148" s="60" t="s">
        <v>108</v>
      </c>
      <c r="F148" s="10">
        <v>35549</v>
      </c>
      <c r="G148" s="10">
        <v>0</v>
      </c>
      <c r="H148" s="10">
        <v>0</v>
      </c>
      <c r="I148" s="10"/>
      <c r="J148" s="10"/>
      <c r="K148" s="10"/>
      <c r="L148" s="10">
        <f t="shared" si="225"/>
        <v>35549</v>
      </c>
      <c r="M148" s="10">
        <f t="shared" si="226"/>
        <v>0</v>
      </c>
      <c r="N148" s="10">
        <f t="shared" si="227"/>
        <v>0</v>
      </c>
      <c r="O148" s="10"/>
      <c r="P148" s="10"/>
      <c r="Q148" s="10"/>
      <c r="R148" s="10">
        <f t="shared" si="201"/>
        <v>35549</v>
      </c>
      <c r="S148" s="10">
        <f t="shared" si="202"/>
        <v>0</v>
      </c>
      <c r="T148" s="10">
        <f t="shared" si="203"/>
        <v>0</v>
      </c>
      <c r="U148" s="10"/>
      <c r="V148" s="10"/>
      <c r="W148" s="10"/>
      <c r="X148" s="10">
        <f t="shared" si="204"/>
        <v>35549</v>
      </c>
      <c r="Y148" s="10">
        <f t="shared" si="205"/>
        <v>0</v>
      </c>
      <c r="Z148" s="10">
        <f t="shared" si="206"/>
        <v>0</v>
      </c>
      <c r="AA148" s="10"/>
      <c r="AB148" s="10"/>
      <c r="AC148" s="10"/>
      <c r="AD148" s="10">
        <f t="shared" si="207"/>
        <v>35549</v>
      </c>
      <c r="AE148" s="10">
        <f t="shared" si="208"/>
        <v>0</v>
      </c>
      <c r="AF148" s="10">
        <f t="shared" si="209"/>
        <v>0</v>
      </c>
      <c r="AG148" s="10"/>
      <c r="AH148" s="10">
        <f t="shared" si="210"/>
        <v>35549</v>
      </c>
      <c r="AI148" s="10">
        <f t="shared" si="211"/>
        <v>0</v>
      </c>
      <c r="AJ148" s="10">
        <f t="shared" si="212"/>
        <v>0</v>
      </c>
      <c r="AK148" s="10"/>
      <c r="AL148" s="10"/>
      <c r="AM148" s="10"/>
      <c r="AN148" s="10">
        <f t="shared" si="213"/>
        <v>35549</v>
      </c>
      <c r="AO148" s="10">
        <f t="shared" si="214"/>
        <v>0</v>
      </c>
      <c r="AP148" s="10">
        <f t="shared" si="215"/>
        <v>0</v>
      </c>
      <c r="AQ148" s="10"/>
      <c r="AR148" s="10"/>
      <c r="AS148" s="10"/>
      <c r="AT148" s="10">
        <f t="shared" si="216"/>
        <v>35549</v>
      </c>
      <c r="AU148" s="10">
        <f t="shared" si="217"/>
        <v>0</v>
      </c>
      <c r="AV148" s="10">
        <f t="shared" si="218"/>
        <v>0</v>
      </c>
      <c r="AW148" s="10"/>
      <c r="AX148" s="10"/>
      <c r="AY148" s="10"/>
      <c r="AZ148" s="10">
        <f t="shared" si="219"/>
        <v>35549</v>
      </c>
      <c r="BA148" s="10"/>
      <c r="BB148" s="65">
        <f t="shared" si="228"/>
        <v>35549</v>
      </c>
      <c r="BC148" s="10">
        <f t="shared" si="220"/>
        <v>0</v>
      </c>
      <c r="BD148" s="10"/>
      <c r="BE148" s="65">
        <f t="shared" si="229"/>
        <v>0</v>
      </c>
      <c r="BF148" s="10">
        <f t="shared" si="221"/>
        <v>0</v>
      </c>
      <c r="BG148" s="10"/>
      <c r="BH148" s="65">
        <f t="shared" si="230"/>
        <v>0</v>
      </c>
      <c r="BI148" s="10"/>
      <c r="BJ148" s="20"/>
      <c r="BK148" s="20"/>
    </row>
    <row r="149" spans="1:68" s="67" customFormat="1" x14ac:dyDescent="0.3">
      <c r="A149" s="55" t="s">
        <v>143</v>
      </c>
      <c r="B149" s="56"/>
      <c r="C149" s="55"/>
      <c r="D149" s="55"/>
      <c r="E149" s="57" t="s">
        <v>61</v>
      </c>
      <c r="F149" s="17">
        <f t="shared" ref="F149:K149" si="231">F150+F183+F194</f>
        <v>307494.60000000003</v>
      </c>
      <c r="G149" s="17">
        <f t="shared" si="231"/>
        <v>492247.30000000005</v>
      </c>
      <c r="H149" s="17">
        <f t="shared" si="231"/>
        <v>296668.2</v>
      </c>
      <c r="I149" s="17">
        <f t="shared" si="231"/>
        <v>0</v>
      </c>
      <c r="J149" s="17">
        <f t="shared" si="231"/>
        <v>0</v>
      </c>
      <c r="K149" s="17">
        <f t="shared" si="231"/>
        <v>0</v>
      </c>
      <c r="L149" s="17">
        <f t="shared" si="225"/>
        <v>307494.60000000003</v>
      </c>
      <c r="M149" s="17">
        <f t="shared" si="226"/>
        <v>492247.30000000005</v>
      </c>
      <c r="N149" s="17">
        <f t="shared" si="227"/>
        <v>296668.2</v>
      </c>
      <c r="O149" s="17">
        <f>O150+O183+O194</f>
        <v>42013.159999999996</v>
      </c>
      <c r="P149" s="17">
        <f>P150+P183+P194</f>
        <v>45221.8</v>
      </c>
      <c r="Q149" s="17">
        <f>Q150+Q183+Q194</f>
        <v>45221.8</v>
      </c>
      <c r="R149" s="17">
        <f t="shared" si="201"/>
        <v>349507.76</v>
      </c>
      <c r="S149" s="17">
        <f t="shared" si="202"/>
        <v>537469.10000000009</v>
      </c>
      <c r="T149" s="17">
        <f t="shared" si="203"/>
        <v>341890</v>
      </c>
      <c r="U149" s="17">
        <f>U150+U183+U194</f>
        <v>0</v>
      </c>
      <c r="V149" s="17">
        <f>V150+V183+V194</f>
        <v>0</v>
      </c>
      <c r="W149" s="17">
        <f>W150+W183+W194</f>
        <v>0</v>
      </c>
      <c r="X149" s="17">
        <f t="shared" si="204"/>
        <v>349507.76</v>
      </c>
      <c r="Y149" s="17">
        <f t="shared" si="205"/>
        <v>537469.10000000009</v>
      </c>
      <c r="Z149" s="17">
        <f t="shared" si="206"/>
        <v>341890</v>
      </c>
      <c r="AA149" s="17">
        <f>AA150+AA183+AA194</f>
        <v>-986.83699999999999</v>
      </c>
      <c r="AB149" s="17">
        <f>AB150+AB183+AB194</f>
        <v>0</v>
      </c>
      <c r="AC149" s="17">
        <f>AC150+AC183+AC194</f>
        <v>0</v>
      </c>
      <c r="AD149" s="17">
        <f t="shared" si="207"/>
        <v>348520.92300000001</v>
      </c>
      <c r="AE149" s="17">
        <f t="shared" si="208"/>
        <v>537469.10000000009</v>
      </c>
      <c r="AF149" s="17">
        <f t="shared" si="209"/>
        <v>341890</v>
      </c>
      <c r="AG149" s="17">
        <f>AG150+AG183+AG194</f>
        <v>0</v>
      </c>
      <c r="AH149" s="17">
        <f t="shared" si="210"/>
        <v>348520.92300000001</v>
      </c>
      <c r="AI149" s="17">
        <f t="shared" si="211"/>
        <v>537469.10000000009</v>
      </c>
      <c r="AJ149" s="17">
        <f t="shared" si="212"/>
        <v>341890</v>
      </c>
      <c r="AK149" s="17">
        <f>AK150+AK183+AK194</f>
        <v>-2460.7109999999998</v>
      </c>
      <c r="AL149" s="17">
        <f>AL150+AL183+AL194</f>
        <v>0</v>
      </c>
      <c r="AM149" s="17">
        <f>AM150+AM183+AM194</f>
        <v>0</v>
      </c>
      <c r="AN149" s="17">
        <f t="shared" si="213"/>
        <v>346060.212</v>
      </c>
      <c r="AO149" s="17">
        <f t="shared" si="214"/>
        <v>537469.10000000009</v>
      </c>
      <c r="AP149" s="17">
        <f t="shared" si="215"/>
        <v>341890</v>
      </c>
      <c r="AQ149" s="17">
        <f>AQ150+AQ183+AQ194</f>
        <v>0</v>
      </c>
      <c r="AR149" s="17">
        <f>AR150+AR183+AR194</f>
        <v>0</v>
      </c>
      <c r="AS149" s="17">
        <f>AS150+AS183+AS194</f>
        <v>0</v>
      </c>
      <c r="AT149" s="17">
        <f t="shared" si="216"/>
        <v>346060.212</v>
      </c>
      <c r="AU149" s="17">
        <f t="shared" si="217"/>
        <v>537469.10000000009</v>
      </c>
      <c r="AV149" s="17">
        <f t="shared" si="218"/>
        <v>341890</v>
      </c>
      <c r="AW149" s="17">
        <f>AW150+AW183+AW194</f>
        <v>0</v>
      </c>
      <c r="AX149" s="17">
        <f>AX150+AX183+AX194</f>
        <v>0</v>
      </c>
      <c r="AY149" s="17">
        <f>AY150+AY183+AY194</f>
        <v>0</v>
      </c>
      <c r="AZ149" s="17">
        <f t="shared" si="219"/>
        <v>346060.212</v>
      </c>
      <c r="BA149" s="17">
        <f>BA150+BA183+BA194</f>
        <v>0</v>
      </c>
      <c r="BB149" s="64">
        <f t="shared" si="228"/>
        <v>346060.212</v>
      </c>
      <c r="BC149" s="17">
        <f t="shared" si="220"/>
        <v>537469.10000000009</v>
      </c>
      <c r="BD149" s="17">
        <f>BD150+BD183+BD194</f>
        <v>0</v>
      </c>
      <c r="BE149" s="64">
        <f t="shared" si="229"/>
        <v>537469.10000000009</v>
      </c>
      <c r="BF149" s="17">
        <f t="shared" si="221"/>
        <v>341890</v>
      </c>
      <c r="BG149" s="17">
        <f>BG150+BG183+BG194</f>
        <v>0</v>
      </c>
      <c r="BH149" s="64">
        <f t="shared" si="230"/>
        <v>341890</v>
      </c>
      <c r="BI149" s="17">
        <f>BI150+BI183+BI194</f>
        <v>0</v>
      </c>
      <c r="BJ149" s="18"/>
      <c r="BK149" s="18"/>
      <c r="BL149" s="16"/>
      <c r="BM149" s="16"/>
      <c r="BN149" s="16"/>
      <c r="BO149" s="16"/>
      <c r="BP149" s="16"/>
    </row>
    <row r="150" spans="1:68" ht="109.2" x14ac:dyDescent="0.3">
      <c r="A150" s="58" t="s">
        <v>144</v>
      </c>
      <c r="B150" s="59"/>
      <c r="C150" s="58"/>
      <c r="D150" s="58"/>
      <c r="E150" s="60" t="s">
        <v>145</v>
      </c>
      <c r="F150" s="10">
        <f t="shared" ref="F150:K150" si="232">F151+F161+F164+F169+F172+F177+F180</f>
        <v>272415.10000000003</v>
      </c>
      <c r="G150" s="10">
        <f t="shared" si="232"/>
        <v>456624.80000000005</v>
      </c>
      <c r="H150" s="10">
        <f t="shared" si="232"/>
        <v>261045.69999999998</v>
      </c>
      <c r="I150" s="10">
        <f t="shared" si="232"/>
        <v>0</v>
      </c>
      <c r="J150" s="10">
        <f t="shared" si="232"/>
        <v>0</v>
      </c>
      <c r="K150" s="10">
        <f t="shared" si="232"/>
        <v>0</v>
      </c>
      <c r="L150" s="10">
        <f t="shared" si="225"/>
        <v>272415.10000000003</v>
      </c>
      <c r="M150" s="10">
        <f t="shared" si="226"/>
        <v>456624.80000000005</v>
      </c>
      <c r="N150" s="10">
        <f t="shared" si="227"/>
        <v>261045.69999999998</v>
      </c>
      <c r="O150" s="10">
        <f>O151+O161+O164+O169+O172+O177+O180</f>
        <v>39314.659999999996</v>
      </c>
      <c r="P150" s="10">
        <f>P151+P161+P164+P169+P172+P177+P180</f>
        <v>41923.800000000003</v>
      </c>
      <c r="Q150" s="10">
        <f>Q151+Q161+Q164+Q169+Q172+Q177+Q180</f>
        <v>41923.800000000003</v>
      </c>
      <c r="R150" s="10">
        <f t="shared" si="201"/>
        <v>311729.76</v>
      </c>
      <c r="S150" s="10">
        <f t="shared" si="202"/>
        <v>498548.60000000003</v>
      </c>
      <c r="T150" s="10">
        <f t="shared" si="203"/>
        <v>302969.5</v>
      </c>
      <c r="U150" s="10">
        <f>U151+U161+U164+U169+U172+U177+U180</f>
        <v>0</v>
      </c>
      <c r="V150" s="10">
        <f>V151+V161+V164+V169+V172+V177+V180</f>
        <v>0</v>
      </c>
      <c r="W150" s="10">
        <f>W151+W161+W164+W169+W172+W177+W180</f>
        <v>0</v>
      </c>
      <c r="X150" s="10">
        <f t="shared" si="204"/>
        <v>311729.76</v>
      </c>
      <c r="Y150" s="10">
        <f t="shared" si="205"/>
        <v>498548.60000000003</v>
      </c>
      <c r="Z150" s="10">
        <f t="shared" si="206"/>
        <v>302969.5</v>
      </c>
      <c r="AA150" s="10">
        <f>AA151+AA161+AA164+AA169+AA172+AA177+AA180</f>
        <v>-986.83699999999999</v>
      </c>
      <c r="AB150" s="10">
        <f>AB151+AB161+AB164+AB169+AB172+AB177+AB180</f>
        <v>0</v>
      </c>
      <c r="AC150" s="10">
        <f>AC151+AC161+AC164+AC169+AC172+AC177+AC180</f>
        <v>0</v>
      </c>
      <c r="AD150" s="10">
        <f t="shared" si="207"/>
        <v>310742.92300000001</v>
      </c>
      <c r="AE150" s="10">
        <f t="shared" si="208"/>
        <v>498548.60000000003</v>
      </c>
      <c r="AF150" s="10">
        <f t="shared" si="209"/>
        <v>302969.5</v>
      </c>
      <c r="AG150" s="10">
        <f>AG151+AG161+AG164+AG169+AG172+AG177+AG180</f>
        <v>0</v>
      </c>
      <c r="AH150" s="10">
        <f t="shared" si="210"/>
        <v>310742.92300000001</v>
      </c>
      <c r="AI150" s="10">
        <f t="shared" si="211"/>
        <v>498548.60000000003</v>
      </c>
      <c r="AJ150" s="10">
        <f t="shared" si="212"/>
        <v>302969.5</v>
      </c>
      <c r="AK150" s="10">
        <f>AK151+AK161+AK164+AK169+AK172+AK177+AK180</f>
        <v>-2460.7109999999998</v>
      </c>
      <c r="AL150" s="10">
        <f>AL151+AL161+AL164+AL169+AL172+AL177+AL180</f>
        <v>0</v>
      </c>
      <c r="AM150" s="10">
        <f>AM151+AM161+AM164+AM169+AM172+AM177+AM180</f>
        <v>0</v>
      </c>
      <c r="AN150" s="10">
        <f t="shared" si="213"/>
        <v>308282.212</v>
      </c>
      <c r="AO150" s="10">
        <f t="shared" si="214"/>
        <v>498548.60000000003</v>
      </c>
      <c r="AP150" s="10">
        <f t="shared" si="215"/>
        <v>302969.5</v>
      </c>
      <c r="AQ150" s="10">
        <f>AQ151+AQ161+AQ164+AQ169+AQ172+AQ177+AQ180</f>
        <v>0</v>
      </c>
      <c r="AR150" s="10">
        <f>AR151+AR161+AR164+AR169+AR172+AR177+AR180</f>
        <v>0</v>
      </c>
      <c r="AS150" s="10">
        <f>AS151+AS161+AS164+AS169+AS172+AS177+AS180</f>
        <v>0</v>
      </c>
      <c r="AT150" s="10">
        <f t="shared" si="216"/>
        <v>308282.212</v>
      </c>
      <c r="AU150" s="10">
        <f t="shared" si="217"/>
        <v>498548.60000000003</v>
      </c>
      <c r="AV150" s="10">
        <f t="shared" si="218"/>
        <v>302969.5</v>
      </c>
      <c r="AW150" s="10">
        <f>AW151+AW161+AW164+AW169+AW172+AW177+AW180</f>
        <v>0</v>
      </c>
      <c r="AX150" s="10">
        <f>AX151+AX161+AX164+AX169+AX172+AX177+AX180</f>
        <v>0</v>
      </c>
      <c r="AY150" s="10">
        <f>AY151+AY161+AY164+AY169+AY172+AY177+AY180</f>
        <v>0</v>
      </c>
      <c r="AZ150" s="10">
        <f t="shared" si="219"/>
        <v>308282.212</v>
      </c>
      <c r="BA150" s="10">
        <f>BA151+BA161+BA164+BA169+BA172+BA177+BA180</f>
        <v>0</v>
      </c>
      <c r="BB150" s="65">
        <f t="shared" si="228"/>
        <v>308282.212</v>
      </c>
      <c r="BC150" s="10">
        <f t="shared" si="220"/>
        <v>498548.60000000003</v>
      </c>
      <c r="BD150" s="10">
        <f>BD151+BD161+BD164+BD169+BD172+BD177+BD180</f>
        <v>0</v>
      </c>
      <c r="BE150" s="65">
        <f t="shared" si="229"/>
        <v>498548.60000000003</v>
      </c>
      <c r="BF150" s="10">
        <f t="shared" si="221"/>
        <v>302969.5</v>
      </c>
      <c r="BG150" s="10">
        <f>BG151+BG161+BG164+BG169+BG172+BG177+BG180</f>
        <v>0</v>
      </c>
      <c r="BH150" s="65">
        <f t="shared" si="230"/>
        <v>302969.5</v>
      </c>
      <c r="BI150" s="10">
        <f>BI151+BI161+BI164+BI169+BI172+BI177+BI180</f>
        <v>0</v>
      </c>
      <c r="BJ150" s="20"/>
      <c r="BK150" s="20"/>
    </row>
    <row r="151" spans="1:68" ht="46.8" x14ac:dyDescent="0.3">
      <c r="A151" s="58" t="s">
        <v>146</v>
      </c>
      <c r="B151" s="59"/>
      <c r="C151" s="58"/>
      <c r="D151" s="58"/>
      <c r="E151" s="60" t="s">
        <v>147</v>
      </c>
      <c r="F151" s="10">
        <f t="shared" ref="F151:K151" si="233">F152+F155+F158</f>
        <v>224053.40000000002</v>
      </c>
      <c r="G151" s="10">
        <f t="shared" si="233"/>
        <v>229242.80000000002</v>
      </c>
      <c r="H151" s="10">
        <f t="shared" si="233"/>
        <v>229242.8</v>
      </c>
      <c r="I151" s="10">
        <f t="shared" si="233"/>
        <v>0</v>
      </c>
      <c r="J151" s="10">
        <f t="shared" si="233"/>
        <v>0</v>
      </c>
      <c r="K151" s="10">
        <f t="shared" si="233"/>
        <v>0</v>
      </c>
      <c r="L151" s="10">
        <f t="shared" si="225"/>
        <v>224053.40000000002</v>
      </c>
      <c r="M151" s="10">
        <f t="shared" si="226"/>
        <v>229242.80000000002</v>
      </c>
      <c r="N151" s="10">
        <f t="shared" si="227"/>
        <v>229242.8</v>
      </c>
      <c r="O151" s="10">
        <f>O152+O155+O158</f>
        <v>32793.86</v>
      </c>
      <c r="P151" s="10">
        <f>P152+P155+P158</f>
        <v>35594.400000000001</v>
      </c>
      <c r="Q151" s="10">
        <f>Q152+Q155+Q158</f>
        <v>35594.400000000001</v>
      </c>
      <c r="R151" s="10">
        <f t="shared" si="201"/>
        <v>256847.26</v>
      </c>
      <c r="S151" s="10">
        <f t="shared" si="202"/>
        <v>264837.2</v>
      </c>
      <c r="T151" s="10">
        <f t="shared" si="203"/>
        <v>264837.2</v>
      </c>
      <c r="U151" s="10">
        <f>U152+U155+U158</f>
        <v>0</v>
      </c>
      <c r="V151" s="10">
        <f>V152+V155+V158</f>
        <v>0</v>
      </c>
      <c r="W151" s="10">
        <f>W152+W155+W158</f>
        <v>0</v>
      </c>
      <c r="X151" s="10">
        <f t="shared" si="204"/>
        <v>256847.26</v>
      </c>
      <c r="Y151" s="10">
        <f t="shared" si="205"/>
        <v>264837.2</v>
      </c>
      <c r="Z151" s="10">
        <f t="shared" si="206"/>
        <v>264837.2</v>
      </c>
      <c r="AA151" s="10">
        <f>AA152+AA155+AA158</f>
        <v>0</v>
      </c>
      <c r="AB151" s="10">
        <f>AB152+AB155+AB158</f>
        <v>0</v>
      </c>
      <c r="AC151" s="10">
        <f>AC152+AC155+AC158</f>
        <v>0</v>
      </c>
      <c r="AD151" s="10">
        <f t="shared" si="207"/>
        <v>256847.26</v>
      </c>
      <c r="AE151" s="10">
        <f t="shared" si="208"/>
        <v>264837.2</v>
      </c>
      <c r="AF151" s="10">
        <f t="shared" si="209"/>
        <v>264837.2</v>
      </c>
      <c r="AG151" s="10">
        <f>AG152+AG155+AG158</f>
        <v>0</v>
      </c>
      <c r="AH151" s="10">
        <f t="shared" si="210"/>
        <v>256847.26</v>
      </c>
      <c r="AI151" s="10">
        <f t="shared" si="211"/>
        <v>264837.2</v>
      </c>
      <c r="AJ151" s="10">
        <f t="shared" si="212"/>
        <v>264837.2</v>
      </c>
      <c r="AK151" s="10">
        <f>AK152+AK155+AK158</f>
        <v>194.49700000000001</v>
      </c>
      <c r="AL151" s="10">
        <f>AL152+AL155+AL158</f>
        <v>0</v>
      </c>
      <c r="AM151" s="10">
        <f>AM152+AM155+AM158</f>
        <v>0</v>
      </c>
      <c r="AN151" s="10">
        <f t="shared" si="213"/>
        <v>257041.75700000001</v>
      </c>
      <c r="AO151" s="10">
        <f t="shared" si="214"/>
        <v>264837.2</v>
      </c>
      <c r="AP151" s="10">
        <f t="shared" si="215"/>
        <v>264837.2</v>
      </c>
      <c r="AQ151" s="10">
        <f>AQ152+AQ155+AQ158</f>
        <v>0</v>
      </c>
      <c r="AR151" s="10">
        <f>AR152+AR155+AR158</f>
        <v>0</v>
      </c>
      <c r="AS151" s="10">
        <f>AS152+AS155+AS158</f>
        <v>0</v>
      </c>
      <c r="AT151" s="10">
        <f t="shared" si="216"/>
        <v>257041.75700000001</v>
      </c>
      <c r="AU151" s="10">
        <f t="shared" si="217"/>
        <v>264837.2</v>
      </c>
      <c r="AV151" s="10">
        <f t="shared" si="218"/>
        <v>264837.2</v>
      </c>
      <c r="AW151" s="10">
        <f>AW152+AW155+AW158</f>
        <v>0</v>
      </c>
      <c r="AX151" s="10">
        <f>AX152+AX155+AX158</f>
        <v>0</v>
      </c>
      <c r="AY151" s="10">
        <f>AY152+AY155+AY158</f>
        <v>0</v>
      </c>
      <c r="AZ151" s="10">
        <f t="shared" si="219"/>
        <v>257041.75700000001</v>
      </c>
      <c r="BA151" s="10">
        <f>BA152+BA155+BA158</f>
        <v>0</v>
      </c>
      <c r="BB151" s="65">
        <f t="shared" si="228"/>
        <v>257041.75700000001</v>
      </c>
      <c r="BC151" s="10">
        <f t="shared" si="220"/>
        <v>264837.2</v>
      </c>
      <c r="BD151" s="10">
        <f>BD152+BD155+BD158</f>
        <v>0</v>
      </c>
      <c r="BE151" s="65">
        <f t="shared" si="229"/>
        <v>264837.2</v>
      </c>
      <c r="BF151" s="10">
        <f t="shared" si="221"/>
        <v>264837.2</v>
      </c>
      <c r="BG151" s="10">
        <f>BG152+BG155+BG158</f>
        <v>0</v>
      </c>
      <c r="BH151" s="65">
        <f t="shared" si="230"/>
        <v>264837.2</v>
      </c>
      <c r="BI151" s="10">
        <f>BI152+BI155+BI158</f>
        <v>0</v>
      </c>
      <c r="BJ151" s="20"/>
      <c r="BK151" s="20"/>
    </row>
    <row r="152" spans="1:68" ht="78" x14ac:dyDescent="0.3">
      <c r="A152" s="58" t="s">
        <v>146</v>
      </c>
      <c r="B152" s="59" t="s">
        <v>148</v>
      </c>
      <c r="C152" s="58"/>
      <c r="D152" s="58"/>
      <c r="E152" s="60" t="s">
        <v>149</v>
      </c>
      <c r="F152" s="10">
        <f t="shared" ref="F152:K152" si="234">F153+F154</f>
        <v>194952.7</v>
      </c>
      <c r="G152" s="10">
        <f t="shared" si="234"/>
        <v>203478.7</v>
      </c>
      <c r="H152" s="10">
        <f t="shared" si="234"/>
        <v>203478.69999999998</v>
      </c>
      <c r="I152" s="10">
        <f t="shared" si="234"/>
        <v>0</v>
      </c>
      <c r="J152" s="10">
        <f t="shared" si="234"/>
        <v>0</v>
      </c>
      <c r="K152" s="10">
        <f t="shared" si="234"/>
        <v>0</v>
      </c>
      <c r="L152" s="10">
        <f t="shared" si="225"/>
        <v>194952.7</v>
      </c>
      <c r="M152" s="10">
        <f t="shared" si="226"/>
        <v>203478.7</v>
      </c>
      <c r="N152" s="10">
        <f t="shared" si="227"/>
        <v>203478.69999999998</v>
      </c>
      <c r="O152" s="10">
        <f>O153+O154</f>
        <v>31154.9</v>
      </c>
      <c r="P152" s="10">
        <f>P153+P154</f>
        <v>35594.400000000001</v>
      </c>
      <c r="Q152" s="10">
        <f>Q153+Q154</f>
        <v>35594.400000000001</v>
      </c>
      <c r="R152" s="10">
        <f t="shared" si="201"/>
        <v>226107.6</v>
      </c>
      <c r="S152" s="10">
        <f t="shared" si="202"/>
        <v>239073.1</v>
      </c>
      <c r="T152" s="10">
        <f t="shared" si="203"/>
        <v>239073.09999999998</v>
      </c>
      <c r="U152" s="10">
        <f>U153+U154</f>
        <v>0</v>
      </c>
      <c r="V152" s="10">
        <f>V153+V154</f>
        <v>0</v>
      </c>
      <c r="W152" s="10">
        <f>W153+W154</f>
        <v>0</v>
      </c>
      <c r="X152" s="10">
        <f t="shared" si="204"/>
        <v>226107.6</v>
      </c>
      <c r="Y152" s="10">
        <f t="shared" si="205"/>
        <v>239073.1</v>
      </c>
      <c r="Z152" s="10">
        <f t="shared" si="206"/>
        <v>239073.09999999998</v>
      </c>
      <c r="AA152" s="10">
        <f>AA153+AA154</f>
        <v>0</v>
      </c>
      <c r="AB152" s="10">
        <f>AB153+AB154</f>
        <v>0</v>
      </c>
      <c r="AC152" s="10">
        <f>AC153+AC154</f>
        <v>0</v>
      </c>
      <c r="AD152" s="10">
        <f t="shared" si="207"/>
        <v>226107.6</v>
      </c>
      <c r="AE152" s="10">
        <f t="shared" si="208"/>
        <v>239073.1</v>
      </c>
      <c r="AF152" s="10">
        <f t="shared" si="209"/>
        <v>239073.09999999998</v>
      </c>
      <c r="AG152" s="10">
        <f>AG153+AG154</f>
        <v>0</v>
      </c>
      <c r="AH152" s="10">
        <f t="shared" si="210"/>
        <v>226107.6</v>
      </c>
      <c r="AI152" s="10">
        <f t="shared" si="211"/>
        <v>239073.1</v>
      </c>
      <c r="AJ152" s="10">
        <f t="shared" si="212"/>
        <v>239073.09999999998</v>
      </c>
      <c r="AK152" s="10">
        <f>AK153+AK154</f>
        <v>0</v>
      </c>
      <c r="AL152" s="10">
        <f>AL153+AL154</f>
        <v>0</v>
      </c>
      <c r="AM152" s="10">
        <f>AM153+AM154</f>
        <v>0</v>
      </c>
      <c r="AN152" s="10">
        <f t="shared" si="213"/>
        <v>226107.6</v>
      </c>
      <c r="AO152" s="10">
        <f t="shared" si="214"/>
        <v>239073.1</v>
      </c>
      <c r="AP152" s="10">
        <f t="shared" si="215"/>
        <v>239073.09999999998</v>
      </c>
      <c r="AQ152" s="10">
        <f>AQ153+AQ154</f>
        <v>0</v>
      </c>
      <c r="AR152" s="10">
        <f>AR153+AR154</f>
        <v>0</v>
      </c>
      <c r="AS152" s="10">
        <f>AS153+AS154</f>
        <v>0</v>
      </c>
      <c r="AT152" s="10">
        <f t="shared" si="216"/>
        <v>226107.6</v>
      </c>
      <c r="AU152" s="10">
        <f t="shared" si="217"/>
        <v>239073.1</v>
      </c>
      <c r="AV152" s="10">
        <f t="shared" si="218"/>
        <v>239073.09999999998</v>
      </c>
      <c r="AW152" s="10">
        <f>AW153+AW154</f>
        <v>0</v>
      </c>
      <c r="AX152" s="10">
        <f>AX153+AX154</f>
        <v>0</v>
      </c>
      <c r="AY152" s="10">
        <f>AY153+AY154</f>
        <v>0</v>
      </c>
      <c r="AZ152" s="10">
        <f t="shared" si="219"/>
        <v>226107.6</v>
      </c>
      <c r="BA152" s="10">
        <f>BA153+BA154</f>
        <v>0</v>
      </c>
      <c r="BB152" s="65">
        <f t="shared" si="228"/>
        <v>226107.6</v>
      </c>
      <c r="BC152" s="10">
        <f t="shared" si="220"/>
        <v>239073.1</v>
      </c>
      <c r="BD152" s="10">
        <f>BD153+BD154</f>
        <v>0</v>
      </c>
      <c r="BE152" s="65">
        <f t="shared" si="229"/>
        <v>239073.1</v>
      </c>
      <c r="BF152" s="10">
        <f t="shared" si="221"/>
        <v>239073.09999999998</v>
      </c>
      <c r="BG152" s="10">
        <f>BG153+BG154</f>
        <v>0</v>
      </c>
      <c r="BH152" s="65">
        <f t="shared" si="230"/>
        <v>239073.09999999998</v>
      </c>
      <c r="BI152" s="10">
        <f>BI153+BI154</f>
        <v>0</v>
      </c>
      <c r="BJ152" s="20"/>
      <c r="BK152" s="20"/>
    </row>
    <row r="153" spans="1:68" x14ac:dyDescent="0.3">
      <c r="A153" s="58" t="s">
        <v>146</v>
      </c>
      <c r="B153" s="59" t="s">
        <v>148</v>
      </c>
      <c r="C153" s="58" t="s">
        <v>106</v>
      </c>
      <c r="D153" s="58" t="s">
        <v>74</v>
      </c>
      <c r="E153" s="60" t="s">
        <v>150</v>
      </c>
      <c r="F153" s="10">
        <v>60037.7</v>
      </c>
      <c r="G153" s="10">
        <v>61782.8</v>
      </c>
      <c r="H153" s="10">
        <v>61782.799999999996</v>
      </c>
      <c r="I153" s="10"/>
      <c r="J153" s="10"/>
      <c r="K153" s="10"/>
      <c r="L153" s="10">
        <f t="shared" si="225"/>
        <v>60037.7</v>
      </c>
      <c r="M153" s="10">
        <f t="shared" si="226"/>
        <v>61782.8</v>
      </c>
      <c r="N153" s="10">
        <f t="shared" si="227"/>
        <v>61782.799999999996</v>
      </c>
      <c r="O153" s="10">
        <v>9279.7000000000007</v>
      </c>
      <c r="P153" s="10">
        <v>11354.2</v>
      </c>
      <c r="Q153" s="10">
        <v>11354.2</v>
      </c>
      <c r="R153" s="10">
        <f t="shared" si="201"/>
        <v>69317.399999999994</v>
      </c>
      <c r="S153" s="10">
        <f t="shared" si="202"/>
        <v>73137</v>
      </c>
      <c r="T153" s="10">
        <f t="shared" si="203"/>
        <v>73137</v>
      </c>
      <c r="U153" s="10"/>
      <c r="V153" s="10"/>
      <c r="W153" s="10"/>
      <c r="X153" s="10">
        <f t="shared" si="204"/>
        <v>69317.399999999994</v>
      </c>
      <c r="Y153" s="10">
        <f t="shared" si="205"/>
        <v>73137</v>
      </c>
      <c r="Z153" s="10">
        <f t="shared" si="206"/>
        <v>73137</v>
      </c>
      <c r="AA153" s="10"/>
      <c r="AB153" s="10"/>
      <c r="AC153" s="10"/>
      <c r="AD153" s="10">
        <f t="shared" si="207"/>
        <v>69317.399999999994</v>
      </c>
      <c r="AE153" s="10">
        <f t="shared" si="208"/>
        <v>73137</v>
      </c>
      <c r="AF153" s="10">
        <f t="shared" si="209"/>
        <v>73137</v>
      </c>
      <c r="AG153" s="10"/>
      <c r="AH153" s="10">
        <f t="shared" si="210"/>
        <v>69317.399999999994</v>
      </c>
      <c r="AI153" s="10">
        <f t="shared" si="211"/>
        <v>73137</v>
      </c>
      <c r="AJ153" s="10">
        <f t="shared" si="212"/>
        <v>73137</v>
      </c>
      <c r="AK153" s="10"/>
      <c r="AL153" s="10"/>
      <c r="AM153" s="10"/>
      <c r="AN153" s="10">
        <f t="shared" si="213"/>
        <v>69317.399999999994</v>
      </c>
      <c r="AO153" s="10">
        <f t="shared" si="214"/>
        <v>73137</v>
      </c>
      <c r="AP153" s="10">
        <f t="shared" si="215"/>
        <v>73137</v>
      </c>
      <c r="AQ153" s="10"/>
      <c r="AR153" s="10"/>
      <c r="AS153" s="10"/>
      <c r="AT153" s="10">
        <f t="shared" si="216"/>
        <v>69317.399999999994</v>
      </c>
      <c r="AU153" s="10">
        <f t="shared" si="217"/>
        <v>73137</v>
      </c>
      <c r="AV153" s="10">
        <f t="shared" si="218"/>
        <v>73137</v>
      </c>
      <c r="AW153" s="10"/>
      <c r="AX153" s="10"/>
      <c r="AY153" s="10"/>
      <c r="AZ153" s="10">
        <f t="shared" si="219"/>
        <v>69317.399999999994</v>
      </c>
      <c r="BA153" s="10"/>
      <c r="BB153" s="65">
        <f t="shared" si="228"/>
        <v>69317.399999999994</v>
      </c>
      <c r="BC153" s="10">
        <f t="shared" si="220"/>
        <v>73137</v>
      </c>
      <c r="BD153" s="10"/>
      <c r="BE153" s="65">
        <f t="shared" si="229"/>
        <v>73137</v>
      </c>
      <c r="BF153" s="10">
        <f t="shared" si="221"/>
        <v>73137</v>
      </c>
      <c r="BG153" s="10"/>
      <c r="BH153" s="65">
        <f t="shared" si="230"/>
        <v>73137</v>
      </c>
      <c r="BI153" s="10"/>
      <c r="BJ153" s="20"/>
      <c r="BK153" s="20"/>
    </row>
    <row r="154" spans="1:68" ht="46.8" x14ac:dyDescent="0.3">
      <c r="A154" s="58" t="s">
        <v>146</v>
      </c>
      <c r="B154" s="59" t="s">
        <v>148</v>
      </c>
      <c r="C154" s="58" t="s">
        <v>106</v>
      </c>
      <c r="D154" s="58" t="s">
        <v>107</v>
      </c>
      <c r="E154" s="60" t="s">
        <v>108</v>
      </c>
      <c r="F154" s="10">
        <f>134936.6-21.6</f>
        <v>134915</v>
      </c>
      <c r="G154" s="10">
        <f>141717.5-21.6</f>
        <v>141695.9</v>
      </c>
      <c r="H154" s="10">
        <f>141717.5-21.6</f>
        <v>141695.9</v>
      </c>
      <c r="I154" s="10"/>
      <c r="J154" s="10"/>
      <c r="K154" s="10"/>
      <c r="L154" s="10">
        <f t="shared" si="225"/>
        <v>134915</v>
      </c>
      <c r="M154" s="10">
        <f t="shared" si="226"/>
        <v>141695.9</v>
      </c>
      <c r="N154" s="10">
        <f t="shared" si="227"/>
        <v>141695.9</v>
      </c>
      <c r="O154" s="10">
        <f>8559.5+13315.7</f>
        <v>21875.200000000001</v>
      </c>
      <c r="P154" s="10">
        <f>10591+13649.2</f>
        <v>24240.2</v>
      </c>
      <c r="Q154" s="10">
        <f>10591+13649.2</f>
        <v>24240.2</v>
      </c>
      <c r="R154" s="10">
        <f t="shared" si="201"/>
        <v>156790.20000000001</v>
      </c>
      <c r="S154" s="10">
        <f t="shared" si="202"/>
        <v>165936.1</v>
      </c>
      <c r="T154" s="10">
        <f t="shared" si="203"/>
        <v>165936.1</v>
      </c>
      <c r="U154" s="10"/>
      <c r="V154" s="10"/>
      <c r="W154" s="10"/>
      <c r="X154" s="10">
        <f t="shared" si="204"/>
        <v>156790.20000000001</v>
      </c>
      <c r="Y154" s="10">
        <f t="shared" si="205"/>
        <v>165936.1</v>
      </c>
      <c r="Z154" s="10">
        <f t="shared" si="206"/>
        <v>165936.1</v>
      </c>
      <c r="AA154" s="10"/>
      <c r="AB154" s="10"/>
      <c r="AC154" s="10"/>
      <c r="AD154" s="10">
        <f t="shared" si="207"/>
        <v>156790.20000000001</v>
      </c>
      <c r="AE154" s="10">
        <f t="shared" si="208"/>
        <v>165936.1</v>
      </c>
      <c r="AF154" s="10">
        <f t="shared" si="209"/>
        <v>165936.1</v>
      </c>
      <c r="AG154" s="10"/>
      <c r="AH154" s="10">
        <f t="shared" si="210"/>
        <v>156790.20000000001</v>
      </c>
      <c r="AI154" s="10">
        <f t="shared" si="211"/>
        <v>165936.1</v>
      </c>
      <c r="AJ154" s="10">
        <f t="shared" si="212"/>
        <v>165936.1</v>
      </c>
      <c r="AK154" s="10"/>
      <c r="AL154" s="10"/>
      <c r="AM154" s="10"/>
      <c r="AN154" s="10">
        <f t="shared" si="213"/>
        <v>156790.20000000001</v>
      </c>
      <c r="AO154" s="10">
        <f t="shared" si="214"/>
        <v>165936.1</v>
      </c>
      <c r="AP154" s="10">
        <f t="shared" si="215"/>
        <v>165936.1</v>
      </c>
      <c r="AQ154" s="10"/>
      <c r="AR154" s="10"/>
      <c r="AS154" s="10"/>
      <c r="AT154" s="10">
        <f t="shared" si="216"/>
        <v>156790.20000000001</v>
      </c>
      <c r="AU154" s="10">
        <f t="shared" si="217"/>
        <v>165936.1</v>
      </c>
      <c r="AV154" s="10">
        <f t="shared" si="218"/>
        <v>165936.1</v>
      </c>
      <c r="AW154" s="10"/>
      <c r="AX154" s="10"/>
      <c r="AY154" s="10"/>
      <c r="AZ154" s="10">
        <f t="shared" si="219"/>
        <v>156790.20000000001</v>
      </c>
      <c r="BA154" s="10"/>
      <c r="BB154" s="65">
        <f t="shared" si="228"/>
        <v>156790.20000000001</v>
      </c>
      <c r="BC154" s="10">
        <f t="shared" si="220"/>
        <v>165936.1</v>
      </c>
      <c r="BD154" s="10"/>
      <c r="BE154" s="65">
        <f t="shared" si="229"/>
        <v>165936.1</v>
      </c>
      <c r="BF154" s="10">
        <f t="shared" si="221"/>
        <v>165936.1</v>
      </c>
      <c r="BG154" s="10"/>
      <c r="BH154" s="65">
        <f t="shared" si="230"/>
        <v>165936.1</v>
      </c>
      <c r="BI154" s="10"/>
      <c r="BJ154" s="20"/>
      <c r="BK154" s="20"/>
    </row>
    <row r="155" spans="1:68" ht="31.2" x14ac:dyDescent="0.3">
      <c r="A155" s="58" t="s">
        <v>146</v>
      </c>
      <c r="B155" s="59" t="s">
        <v>66</v>
      </c>
      <c r="C155" s="58"/>
      <c r="D155" s="58"/>
      <c r="E155" s="60" t="s">
        <v>67</v>
      </c>
      <c r="F155" s="10">
        <f t="shared" ref="F155:K155" si="235">F156+F157</f>
        <v>25803</v>
      </c>
      <c r="G155" s="10">
        <f t="shared" si="235"/>
        <v>22622</v>
      </c>
      <c r="H155" s="10">
        <f t="shared" si="235"/>
        <v>22776.9</v>
      </c>
      <c r="I155" s="10">
        <f t="shared" si="235"/>
        <v>0</v>
      </c>
      <c r="J155" s="10">
        <f t="shared" si="235"/>
        <v>0</v>
      </c>
      <c r="K155" s="10">
        <f t="shared" si="235"/>
        <v>0</v>
      </c>
      <c r="L155" s="10">
        <f t="shared" si="225"/>
        <v>25803</v>
      </c>
      <c r="M155" s="10">
        <f t="shared" si="226"/>
        <v>22622</v>
      </c>
      <c r="N155" s="10">
        <f t="shared" si="227"/>
        <v>22776.9</v>
      </c>
      <c r="O155" s="10">
        <f>O156+O157</f>
        <v>1638.96</v>
      </c>
      <c r="P155" s="10">
        <f>P156+P157</f>
        <v>0</v>
      </c>
      <c r="Q155" s="10">
        <f>Q156+Q157</f>
        <v>0</v>
      </c>
      <c r="R155" s="10">
        <f t="shared" si="201"/>
        <v>27441.96</v>
      </c>
      <c r="S155" s="10">
        <f t="shared" si="202"/>
        <v>22622</v>
      </c>
      <c r="T155" s="10">
        <f t="shared" si="203"/>
        <v>22776.9</v>
      </c>
      <c r="U155" s="10">
        <f>U156+U157</f>
        <v>0</v>
      </c>
      <c r="V155" s="10">
        <f>V156+V157</f>
        <v>0</v>
      </c>
      <c r="W155" s="10">
        <f>W156+W157</f>
        <v>0</v>
      </c>
      <c r="X155" s="10">
        <f t="shared" si="204"/>
        <v>27441.96</v>
      </c>
      <c r="Y155" s="10">
        <f t="shared" si="205"/>
        <v>22622</v>
      </c>
      <c r="Z155" s="10">
        <f t="shared" si="206"/>
        <v>22776.9</v>
      </c>
      <c r="AA155" s="10">
        <f>AA156+AA157</f>
        <v>0</v>
      </c>
      <c r="AB155" s="10">
        <f>AB156+AB157</f>
        <v>0</v>
      </c>
      <c r="AC155" s="10">
        <f>AC156+AC157</f>
        <v>0</v>
      </c>
      <c r="AD155" s="10">
        <f t="shared" si="207"/>
        <v>27441.96</v>
      </c>
      <c r="AE155" s="10">
        <f t="shared" si="208"/>
        <v>22622</v>
      </c>
      <c r="AF155" s="10">
        <f t="shared" si="209"/>
        <v>22776.9</v>
      </c>
      <c r="AG155" s="10">
        <f>AG156+AG157</f>
        <v>0</v>
      </c>
      <c r="AH155" s="10">
        <f t="shared" si="210"/>
        <v>27441.96</v>
      </c>
      <c r="AI155" s="10">
        <f t="shared" si="211"/>
        <v>22622</v>
      </c>
      <c r="AJ155" s="10">
        <f t="shared" si="212"/>
        <v>22776.9</v>
      </c>
      <c r="AK155" s="10">
        <f>AK156+AK157</f>
        <v>0</v>
      </c>
      <c r="AL155" s="10">
        <f>AL156+AL157</f>
        <v>0</v>
      </c>
      <c r="AM155" s="10">
        <f>AM156+AM157</f>
        <v>0</v>
      </c>
      <c r="AN155" s="10">
        <f t="shared" si="213"/>
        <v>27441.96</v>
      </c>
      <c r="AO155" s="10">
        <f t="shared" si="214"/>
        <v>22622</v>
      </c>
      <c r="AP155" s="10">
        <f t="shared" si="215"/>
        <v>22776.9</v>
      </c>
      <c r="AQ155" s="10">
        <f>AQ156+AQ157</f>
        <v>0</v>
      </c>
      <c r="AR155" s="10">
        <f>AR156+AR157</f>
        <v>0</v>
      </c>
      <c r="AS155" s="10">
        <f>AS156+AS157</f>
        <v>0</v>
      </c>
      <c r="AT155" s="10">
        <f t="shared" si="216"/>
        <v>27441.96</v>
      </c>
      <c r="AU155" s="10">
        <f t="shared" si="217"/>
        <v>22622</v>
      </c>
      <c r="AV155" s="10">
        <f t="shared" si="218"/>
        <v>22776.9</v>
      </c>
      <c r="AW155" s="10">
        <f>AW156+AW157</f>
        <v>0</v>
      </c>
      <c r="AX155" s="10">
        <f>AX156+AX157</f>
        <v>0</v>
      </c>
      <c r="AY155" s="10">
        <f>AY156+AY157</f>
        <v>0</v>
      </c>
      <c r="AZ155" s="10">
        <f t="shared" si="219"/>
        <v>27441.96</v>
      </c>
      <c r="BA155" s="10">
        <f>BA156+BA157</f>
        <v>0</v>
      </c>
      <c r="BB155" s="65">
        <f t="shared" si="228"/>
        <v>27441.96</v>
      </c>
      <c r="BC155" s="10">
        <f t="shared" si="220"/>
        <v>22622</v>
      </c>
      <c r="BD155" s="10">
        <f>BD156+BD157</f>
        <v>0</v>
      </c>
      <c r="BE155" s="65">
        <f t="shared" si="229"/>
        <v>22622</v>
      </c>
      <c r="BF155" s="10">
        <f t="shared" si="221"/>
        <v>22776.9</v>
      </c>
      <c r="BG155" s="10">
        <f>BG156+BG157</f>
        <v>0</v>
      </c>
      <c r="BH155" s="65">
        <f t="shared" si="230"/>
        <v>22776.9</v>
      </c>
      <c r="BI155" s="10">
        <f>BI156+BI157</f>
        <v>0</v>
      </c>
      <c r="BJ155" s="20"/>
      <c r="BK155" s="20"/>
    </row>
    <row r="156" spans="1:68" x14ac:dyDescent="0.3">
      <c r="A156" s="58" t="s">
        <v>146</v>
      </c>
      <c r="B156" s="59" t="s">
        <v>66</v>
      </c>
      <c r="C156" s="58" t="s">
        <v>106</v>
      </c>
      <c r="D156" s="58" t="s">
        <v>74</v>
      </c>
      <c r="E156" s="60" t="s">
        <v>150</v>
      </c>
      <c r="F156" s="10">
        <v>8255</v>
      </c>
      <c r="G156" s="10">
        <v>7153.0999999999995</v>
      </c>
      <c r="H156" s="10">
        <v>7153.0999999999995</v>
      </c>
      <c r="I156" s="10"/>
      <c r="J156" s="10"/>
      <c r="K156" s="10"/>
      <c r="L156" s="10">
        <f t="shared" si="225"/>
        <v>8255</v>
      </c>
      <c r="M156" s="10">
        <f t="shared" si="226"/>
        <v>7153.0999999999995</v>
      </c>
      <c r="N156" s="10">
        <f t="shared" si="227"/>
        <v>7153.0999999999995</v>
      </c>
      <c r="O156" s="10">
        <v>119.76</v>
      </c>
      <c r="P156" s="10"/>
      <c r="Q156" s="10"/>
      <c r="R156" s="10">
        <f t="shared" si="201"/>
        <v>8374.76</v>
      </c>
      <c r="S156" s="10">
        <f t="shared" si="202"/>
        <v>7153.0999999999995</v>
      </c>
      <c r="T156" s="10">
        <f t="shared" si="203"/>
        <v>7153.0999999999995</v>
      </c>
      <c r="U156" s="10"/>
      <c r="V156" s="10"/>
      <c r="W156" s="10"/>
      <c r="X156" s="10">
        <f t="shared" si="204"/>
        <v>8374.76</v>
      </c>
      <c r="Y156" s="10">
        <f t="shared" si="205"/>
        <v>7153.0999999999995</v>
      </c>
      <c r="Z156" s="10">
        <f t="shared" si="206"/>
        <v>7153.0999999999995</v>
      </c>
      <c r="AA156" s="10"/>
      <c r="AB156" s="10"/>
      <c r="AC156" s="10"/>
      <c r="AD156" s="10">
        <f t="shared" si="207"/>
        <v>8374.76</v>
      </c>
      <c r="AE156" s="10">
        <f t="shared" si="208"/>
        <v>7153.0999999999995</v>
      </c>
      <c r="AF156" s="10">
        <f t="shared" si="209"/>
        <v>7153.0999999999995</v>
      </c>
      <c r="AG156" s="10"/>
      <c r="AH156" s="10">
        <f t="shared" si="210"/>
        <v>8374.76</v>
      </c>
      <c r="AI156" s="10">
        <f t="shared" si="211"/>
        <v>7153.0999999999995</v>
      </c>
      <c r="AJ156" s="10">
        <f t="shared" si="212"/>
        <v>7153.0999999999995</v>
      </c>
      <c r="AK156" s="10"/>
      <c r="AL156" s="10"/>
      <c r="AM156" s="10"/>
      <c r="AN156" s="10">
        <f t="shared" si="213"/>
        <v>8374.76</v>
      </c>
      <c r="AO156" s="10">
        <f t="shared" si="214"/>
        <v>7153.0999999999995</v>
      </c>
      <c r="AP156" s="10">
        <f t="shared" si="215"/>
        <v>7153.0999999999995</v>
      </c>
      <c r="AQ156" s="10"/>
      <c r="AR156" s="10"/>
      <c r="AS156" s="10"/>
      <c r="AT156" s="10">
        <f t="shared" si="216"/>
        <v>8374.76</v>
      </c>
      <c r="AU156" s="10">
        <f t="shared" si="217"/>
        <v>7153.0999999999995</v>
      </c>
      <c r="AV156" s="10">
        <f t="shared" si="218"/>
        <v>7153.0999999999995</v>
      </c>
      <c r="AW156" s="10"/>
      <c r="AX156" s="10"/>
      <c r="AY156" s="10"/>
      <c r="AZ156" s="10">
        <f t="shared" si="219"/>
        <v>8374.76</v>
      </c>
      <c r="BA156" s="10"/>
      <c r="BB156" s="65">
        <f t="shared" si="228"/>
        <v>8374.76</v>
      </c>
      <c r="BC156" s="10">
        <f t="shared" si="220"/>
        <v>7153.0999999999995</v>
      </c>
      <c r="BD156" s="10"/>
      <c r="BE156" s="65">
        <f t="shared" si="229"/>
        <v>7153.0999999999995</v>
      </c>
      <c r="BF156" s="10">
        <f t="shared" si="221"/>
        <v>7153.0999999999995</v>
      </c>
      <c r="BG156" s="10"/>
      <c r="BH156" s="65">
        <f t="shared" si="230"/>
        <v>7153.0999999999995</v>
      </c>
      <c r="BI156" s="10"/>
      <c r="BJ156" s="20"/>
      <c r="BK156" s="20"/>
    </row>
    <row r="157" spans="1:68" ht="46.8" x14ac:dyDescent="0.3">
      <c r="A157" s="58" t="s">
        <v>146</v>
      </c>
      <c r="B157" s="59" t="s">
        <v>66</v>
      </c>
      <c r="C157" s="58" t="s">
        <v>106</v>
      </c>
      <c r="D157" s="58" t="s">
        <v>107</v>
      </c>
      <c r="E157" s="60" t="s">
        <v>108</v>
      </c>
      <c r="F157" s="10">
        <f>17526.4+21.6</f>
        <v>17548</v>
      </c>
      <c r="G157" s="10">
        <f>15447.3+21.6</f>
        <v>15468.9</v>
      </c>
      <c r="H157" s="10">
        <f>15602.2+21.6</f>
        <v>15623.800000000001</v>
      </c>
      <c r="I157" s="10"/>
      <c r="J157" s="10"/>
      <c r="K157" s="10"/>
      <c r="L157" s="10">
        <f t="shared" si="225"/>
        <v>17548</v>
      </c>
      <c r="M157" s="10">
        <f t="shared" si="226"/>
        <v>15468.9</v>
      </c>
      <c r="N157" s="10">
        <f t="shared" si="227"/>
        <v>15623.800000000001</v>
      </c>
      <c r="O157" s="10">
        <v>1519.2</v>
      </c>
      <c r="P157" s="10"/>
      <c r="Q157" s="10"/>
      <c r="R157" s="10">
        <f t="shared" si="201"/>
        <v>19067.2</v>
      </c>
      <c r="S157" s="10">
        <f t="shared" si="202"/>
        <v>15468.9</v>
      </c>
      <c r="T157" s="10">
        <f t="shared" si="203"/>
        <v>15623.800000000001</v>
      </c>
      <c r="U157" s="10"/>
      <c r="V157" s="10"/>
      <c r="W157" s="10"/>
      <c r="X157" s="10">
        <f t="shared" si="204"/>
        <v>19067.2</v>
      </c>
      <c r="Y157" s="10">
        <f t="shared" si="205"/>
        <v>15468.9</v>
      </c>
      <c r="Z157" s="10">
        <f t="shared" si="206"/>
        <v>15623.800000000001</v>
      </c>
      <c r="AA157" s="10"/>
      <c r="AB157" s="10"/>
      <c r="AC157" s="10"/>
      <c r="AD157" s="10">
        <f t="shared" si="207"/>
        <v>19067.2</v>
      </c>
      <c r="AE157" s="10">
        <f t="shared" si="208"/>
        <v>15468.9</v>
      </c>
      <c r="AF157" s="10">
        <f t="shared" si="209"/>
        <v>15623.800000000001</v>
      </c>
      <c r="AG157" s="10"/>
      <c r="AH157" s="10">
        <f t="shared" si="210"/>
        <v>19067.2</v>
      </c>
      <c r="AI157" s="10">
        <f t="shared" si="211"/>
        <v>15468.9</v>
      </c>
      <c r="AJ157" s="10">
        <f t="shared" si="212"/>
        <v>15623.800000000001</v>
      </c>
      <c r="AK157" s="10"/>
      <c r="AL157" s="10"/>
      <c r="AM157" s="10"/>
      <c r="AN157" s="10">
        <f t="shared" si="213"/>
        <v>19067.2</v>
      </c>
      <c r="AO157" s="10">
        <f t="shared" si="214"/>
        <v>15468.9</v>
      </c>
      <c r="AP157" s="10">
        <f t="shared" si="215"/>
        <v>15623.800000000001</v>
      </c>
      <c r="AQ157" s="10"/>
      <c r="AR157" s="10"/>
      <c r="AS157" s="10"/>
      <c r="AT157" s="10">
        <f t="shared" si="216"/>
        <v>19067.2</v>
      </c>
      <c r="AU157" s="10">
        <f t="shared" si="217"/>
        <v>15468.9</v>
      </c>
      <c r="AV157" s="10">
        <f t="shared" si="218"/>
        <v>15623.800000000001</v>
      </c>
      <c r="AW157" s="10"/>
      <c r="AX157" s="10"/>
      <c r="AY157" s="10"/>
      <c r="AZ157" s="10">
        <f t="shared" si="219"/>
        <v>19067.2</v>
      </c>
      <c r="BA157" s="10"/>
      <c r="BB157" s="65">
        <f t="shared" si="228"/>
        <v>19067.2</v>
      </c>
      <c r="BC157" s="10">
        <f t="shared" si="220"/>
        <v>15468.9</v>
      </c>
      <c r="BD157" s="10"/>
      <c r="BE157" s="65">
        <f t="shared" si="229"/>
        <v>15468.9</v>
      </c>
      <c r="BF157" s="10">
        <f t="shared" si="221"/>
        <v>15623.800000000001</v>
      </c>
      <c r="BG157" s="10"/>
      <c r="BH157" s="65">
        <f t="shared" si="230"/>
        <v>15623.800000000001</v>
      </c>
      <c r="BI157" s="10"/>
      <c r="BJ157" s="20"/>
      <c r="BK157" s="20"/>
    </row>
    <row r="158" spans="1:68" x14ac:dyDescent="0.3">
      <c r="A158" s="58" t="s">
        <v>146</v>
      </c>
      <c r="B158" s="59" t="s">
        <v>52</v>
      </c>
      <c r="C158" s="58"/>
      <c r="D158" s="58"/>
      <c r="E158" s="60" t="s">
        <v>53</v>
      </c>
      <c r="F158" s="10">
        <f t="shared" ref="F158:K158" si="236">F159+F160</f>
        <v>3297.7</v>
      </c>
      <c r="G158" s="10">
        <f t="shared" si="236"/>
        <v>3142.1</v>
      </c>
      <c r="H158" s="10">
        <f t="shared" si="236"/>
        <v>2987.2</v>
      </c>
      <c r="I158" s="10">
        <f t="shared" si="236"/>
        <v>0</v>
      </c>
      <c r="J158" s="10">
        <f t="shared" si="236"/>
        <v>0</v>
      </c>
      <c r="K158" s="10">
        <f t="shared" si="236"/>
        <v>0</v>
      </c>
      <c r="L158" s="10">
        <f t="shared" si="225"/>
        <v>3297.7</v>
      </c>
      <c r="M158" s="10">
        <f t="shared" si="226"/>
        <v>3142.1</v>
      </c>
      <c r="N158" s="10">
        <f t="shared" si="227"/>
        <v>2987.2</v>
      </c>
      <c r="O158" s="10">
        <f>O159+O160</f>
        <v>0</v>
      </c>
      <c r="P158" s="10">
        <f>P159+P160</f>
        <v>0</v>
      </c>
      <c r="Q158" s="10">
        <f>Q159+Q160</f>
        <v>0</v>
      </c>
      <c r="R158" s="10">
        <f t="shared" si="201"/>
        <v>3297.7</v>
      </c>
      <c r="S158" s="10">
        <f t="shared" si="202"/>
        <v>3142.1</v>
      </c>
      <c r="T158" s="10">
        <f t="shared" si="203"/>
        <v>2987.2</v>
      </c>
      <c r="U158" s="10">
        <f>U159+U160</f>
        <v>0</v>
      </c>
      <c r="V158" s="10">
        <f>V159+V160</f>
        <v>0</v>
      </c>
      <c r="W158" s="10">
        <f>W159+W160</f>
        <v>0</v>
      </c>
      <c r="X158" s="10">
        <f t="shared" si="204"/>
        <v>3297.7</v>
      </c>
      <c r="Y158" s="10">
        <f t="shared" si="205"/>
        <v>3142.1</v>
      </c>
      <c r="Z158" s="10">
        <f t="shared" si="206"/>
        <v>2987.2</v>
      </c>
      <c r="AA158" s="10">
        <f>AA159+AA160</f>
        <v>0</v>
      </c>
      <c r="AB158" s="10">
        <f>AB159+AB160</f>
        <v>0</v>
      </c>
      <c r="AC158" s="10">
        <f>AC159+AC160</f>
        <v>0</v>
      </c>
      <c r="AD158" s="10">
        <f t="shared" si="207"/>
        <v>3297.7</v>
      </c>
      <c r="AE158" s="10">
        <f t="shared" si="208"/>
        <v>3142.1</v>
      </c>
      <c r="AF158" s="10">
        <f t="shared" si="209"/>
        <v>2987.2</v>
      </c>
      <c r="AG158" s="10">
        <f>AG159+AG160</f>
        <v>0</v>
      </c>
      <c r="AH158" s="10">
        <f t="shared" si="210"/>
        <v>3297.7</v>
      </c>
      <c r="AI158" s="10">
        <f t="shared" si="211"/>
        <v>3142.1</v>
      </c>
      <c r="AJ158" s="10">
        <f t="shared" si="212"/>
        <v>2987.2</v>
      </c>
      <c r="AK158" s="10">
        <f>AK159+AK160</f>
        <v>194.49700000000001</v>
      </c>
      <c r="AL158" s="10">
        <f>AL159+AL160</f>
        <v>0</v>
      </c>
      <c r="AM158" s="10">
        <f>AM159+AM160</f>
        <v>0</v>
      </c>
      <c r="AN158" s="10">
        <f t="shared" si="213"/>
        <v>3492.1969999999997</v>
      </c>
      <c r="AO158" s="10">
        <f t="shared" si="214"/>
        <v>3142.1</v>
      </c>
      <c r="AP158" s="10">
        <f t="shared" si="215"/>
        <v>2987.2</v>
      </c>
      <c r="AQ158" s="10">
        <f>AQ159+AQ160</f>
        <v>0</v>
      </c>
      <c r="AR158" s="10">
        <f>AR159+AR160</f>
        <v>0</v>
      </c>
      <c r="AS158" s="10">
        <f>AS159+AS160</f>
        <v>0</v>
      </c>
      <c r="AT158" s="10">
        <f t="shared" si="216"/>
        <v>3492.1969999999997</v>
      </c>
      <c r="AU158" s="10">
        <f t="shared" si="217"/>
        <v>3142.1</v>
      </c>
      <c r="AV158" s="10">
        <f t="shared" si="218"/>
        <v>2987.2</v>
      </c>
      <c r="AW158" s="10">
        <f>AW159+AW160</f>
        <v>0</v>
      </c>
      <c r="AX158" s="10">
        <f>AX159+AX160</f>
        <v>0</v>
      </c>
      <c r="AY158" s="10">
        <f>AY159+AY160</f>
        <v>0</v>
      </c>
      <c r="AZ158" s="10">
        <f t="shared" si="219"/>
        <v>3492.1969999999997</v>
      </c>
      <c r="BA158" s="10">
        <f>BA159+BA160</f>
        <v>0</v>
      </c>
      <c r="BB158" s="65">
        <f t="shared" si="228"/>
        <v>3492.1969999999997</v>
      </c>
      <c r="BC158" s="10">
        <f t="shared" si="220"/>
        <v>3142.1</v>
      </c>
      <c r="BD158" s="10">
        <f>BD159+BD160</f>
        <v>0</v>
      </c>
      <c r="BE158" s="65">
        <f t="shared" si="229"/>
        <v>3142.1</v>
      </c>
      <c r="BF158" s="10">
        <f t="shared" si="221"/>
        <v>2987.2</v>
      </c>
      <c r="BG158" s="10">
        <f>BG159+BG160</f>
        <v>0</v>
      </c>
      <c r="BH158" s="65">
        <f t="shared" si="230"/>
        <v>2987.2</v>
      </c>
      <c r="BI158" s="10">
        <f>BI159+BI160</f>
        <v>0</v>
      </c>
      <c r="BJ158" s="20"/>
      <c r="BK158" s="20"/>
    </row>
    <row r="159" spans="1:68" x14ac:dyDescent="0.3">
      <c r="A159" s="58" t="s">
        <v>146</v>
      </c>
      <c r="B159" s="59" t="s">
        <v>52</v>
      </c>
      <c r="C159" s="58" t="s">
        <v>106</v>
      </c>
      <c r="D159" s="58" t="s">
        <v>74</v>
      </c>
      <c r="E159" s="60" t="s">
        <v>150</v>
      </c>
      <c r="F159" s="10">
        <v>33.200000000000003</v>
      </c>
      <c r="G159" s="10">
        <v>33.200000000000003</v>
      </c>
      <c r="H159" s="10">
        <v>33.200000000000003</v>
      </c>
      <c r="I159" s="10"/>
      <c r="J159" s="10"/>
      <c r="K159" s="10"/>
      <c r="L159" s="10">
        <f t="shared" si="225"/>
        <v>33.200000000000003</v>
      </c>
      <c r="M159" s="10">
        <f t="shared" si="226"/>
        <v>33.200000000000003</v>
      </c>
      <c r="N159" s="10">
        <f t="shared" si="227"/>
        <v>33.200000000000003</v>
      </c>
      <c r="O159" s="10"/>
      <c r="P159" s="10"/>
      <c r="Q159" s="10"/>
      <c r="R159" s="10">
        <f t="shared" si="201"/>
        <v>33.200000000000003</v>
      </c>
      <c r="S159" s="10">
        <f t="shared" si="202"/>
        <v>33.200000000000003</v>
      </c>
      <c r="T159" s="10">
        <f t="shared" si="203"/>
        <v>33.200000000000003</v>
      </c>
      <c r="U159" s="10"/>
      <c r="V159" s="10"/>
      <c r="W159" s="10"/>
      <c r="X159" s="10">
        <f t="shared" si="204"/>
        <v>33.200000000000003</v>
      </c>
      <c r="Y159" s="10">
        <f t="shared" si="205"/>
        <v>33.200000000000003</v>
      </c>
      <c r="Z159" s="10">
        <f t="shared" si="206"/>
        <v>33.200000000000003</v>
      </c>
      <c r="AA159" s="10"/>
      <c r="AB159" s="10"/>
      <c r="AC159" s="10"/>
      <c r="AD159" s="10">
        <f t="shared" si="207"/>
        <v>33.200000000000003</v>
      </c>
      <c r="AE159" s="10">
        <f t="shared" si="208"/>
        <v>33.200000000000003</v>
      </c>
      <c r="AF159" s="10">
        <f t="shared" si="209"/>
        <v>33.200000000000003</v>
      </c>
      <c r="AG159" s="10"/>
      <c r="AH159" s="10">
        <f t="shared" si="210"/>
        <v>33.200000000000003</v>
      </c>
      <c r="AI159" s="10">
        <f t="shared" si="211"/>
        <v>33.200000000000003</v>
      </c>
      <c r="AJ159" s="10">
        <f t="shared" si="212"/>
        <v>33.200000000000003</v>
      </c>
      <c r="AK159" s="10"/>
      <c r="AL159" s="10"/>
      <c r="AM159" s="10"/>
      <c r="AN159" s="10">
        <f t="shared" si="213"/>
        <v>33.200000000000003</v>
      </c>
      <c r="AO159" s="10">
        <f t="shared" si="214"/>
        <v>33.200000000000003</v>
      </c>
      <c r="AP159" s="10">
        <f t="shared" si="215"/>
        <v>33.200000000000003</v>
      </c>
      <c r="AQ159" s="10"/>
      <c r="AR159" s="10"/>
      <c r="AS159" s="10"/>
      <c r="AT159" s="10">
        <f t="shared" si="216"/>
        <v>33.200000000000003</v>
      </c>
      <c r="AU159" s="10">
        <f t="shared" si="217"/>
        <v>33.200000000000003</v>
      </c>
      <c r="AV159" s="10">
        <f t="shared" si="218"/>
        <v>33.200000000000003</v>
      </c>
      <c r="AW159" s="10"/>
      <c r="AX159" s="10"/>
      <c r="AY159" s="10"/>
      <c r="AZ159" s="10">
        <f t="shared" si="219"/>
        <v>33.200000000000003</v>
      </c>
      <c r="BA159" s="10"/>
      <c r="BB159" s="65">
        <f t="shared" si="228"/>
        <v>33.200000000000003</v>
      </c>
      <c r="BC159" s="10">
        <f t="shared" si="220"/>
        <v>33.200000000000003</v>
      </c>
      <c r="BD159" s="10"/>
      <c r="BE159" s="65">
        <f t="shared" si="229"/>
        <v>33.200000000000003</v>
      </c>
      <c r="BF159" s="10">
        <f t="shared" si="221"/>
        <v>33.200000000000003</v>
      </c>
      <c r="BG159" s="10"/>
      <c r="BH159" s="65">
        <f t="shared" si="230"/>
        <v>33.200000000000003</v>
      </c>
      <c r="BI159" s="10"/>
      <c r="BJ159" s="20"/>
      <c r="BK159" s="20"/>
    </row>
    <row r="160" spans="1:68" ht="46.8" x14ac:dyDescent="0.3">
      <c r="A160" s="58" t="s">
        <v>146</v>
      </c>
      <c r="B160" s="59" t="s">
        <v>52</v>
      </c>
      <c r="C160" s="58" t="s">
        <v>106</v>
      </c>
      <c r="D160" s="58" t="s">
        <v>107</v>
      </c>
      <c r="E160" s="60" t="s">
        <v>108</v>
      </c>
      <c r="F160" s="10">
        <v>3264.5</v>
      </c>
      <c r="G160" s="10">
        <v>3108.9</v>
      </c>
      <c r="H160" s="10">
        <v>2954</v>
      </c>
      <c r="I160" s="10"/>
      <c r="J160" s="10"/>
      <c r="K160" s="10"/>
      <c r="L160" s="10">
        <f t="shared" si="225"/>
        <v>3264.5</v>
      </c>
      <c r="M160" s="10">
        <f t="shared" si="226"/>
        <v>3108.9</v>
      </c>
      <c r="N160" s="10">
        <f t="shared" si="227"/>
        <v>2954</v>
      </c>
      <c r="O160" s="10"/>
      <c r="P160" s="10"/>
      <c r="Q160" s="10"/>
      <c r="R160" s="10">
        <f t="shared" si="201"/>
        <v>3264.5</v>
      </c>
      <c r="S160" s="10">
        <f t="shared" si="202"/>
        <v>3108.9</v>
      </c>
      <c r="T160" s="10">
        <f t="shared" si="203"/>
        <v>2954</v>
      </c>
      <c r="U160" s="10"/>
      <c r="V160" s="10"/>
      <c r="W160" s="10"/>
      <c r="X160" s="10">
        <f t="shared" si="204"/>
        <v>3264.5</v>
      </c>
      <c r="Y160" s="10">
        <f t="shared" si="205"/>
        <v>3108.9</v>
      </c>
      <c r="Z160" s="10">
        <f t="shared" si="206"/>
        <v>2954</v>
      </c>
      <c r="AA160" s="10"/>
      <c r="AB160" s="10"/>
      <c r="AC160" s="10"/>
      <c r="AD160" s="10">
        <f t="shared" si="207"/>
        <v>3264.5</v>
      </c>
      <c r="AE160" s="10">
        <f t="shared" si="208"/>
        <v>3108.9</v>
      </c>
      <c r="AF160" s="10">
        <f t="shared" si="209"/>
        <v>2954</v>
      </c>
      <c r="AG160" s="10"/>
      <c r="AH160" s="10">
        <f t="shared" si="210"/>
        <v>3264.5</v>
      </c>
      <c r="AI160" s="10">
        <f t="shared" si="211"/>
        <v>3108.9</v>
      </c>
      <c r="AJ160" s="10">
        <f t="shared" si="212"/>
        <v>2954</v>
      </c>
      <c r="AK160" s="10">
        <v>194.49700000000001</v>
      </c>
      <c r="AL160" s="10"/>
      <c r="AM160" s="10"/>
      <c r="AN160" s="10">
        <f t="shared" si="213"/>
        <v>3458.9969999999998</v>
      </c>
      <c r="AO160" s="10">
        <f t="shared" si="214"/>
        <v>3108.9</v>
      </c>
      <c r="AP160" s="10">
        <f t="shared" si="215"/>
        <v>2954</v>
      </c>
      <c r="AQ160" s="10"/>
      <c r="AR160" s="10"/>
      <c r="AS160" s="10"/>
      <c r="AT160" s="10">
        <f t="shared" si="216"/>
        <v>3458.9969999999998</v>
      </c>
      <c r="AU160" s="10">
        <f t="shared" si="217"/>
        <v>3108.9</v>
      </c>
      <c r="AV160" s="10">
        <f t="shared" si="218"/>
        <v>2954</v>
      </c>
      <c r="AW160" s="10"/>
      <c r="AX160" s="10"/>
      <c r="AY160" s="10"/>
      <c r="AZ160" s="10">
        <f t="shared" si="219"/>
        <v>3458.9969999999998</v>
      </c>
      <c r="BA160" s="10"/>
      <c r="BB160" s="65">
        <f t="shared" si="228"/>
        <v>3458.9969999999998</v>
      </c>
      <c r="BC160" s="10">
        <f t="shared" si="220"/>
        <v>3108.9</v>
      </c>
      <c r="BD160" s="10"/>
      <c r="BE160" s="65">
        <f t="shared" si="229"/>
        <v>3108.9</v>
      </c>
      <c r="BF160" s="10">
        <f t="shared" si="221"/>
        <v>2954</v>
      </c>
      <c r="BG160" s="10"/>
      <c r="BH160" s="65">
        <f t="shared" si="230"/>
        <v>2954</v>
      </c>
      <c r="BI160" s="10"/>
      <c r="BJ160" s="20"/>
      <c r="BK160" s="20"/>
    </row>
    <row r="161" spans="1:63" ht="78" x14ac:dyDescent="0.3">
      <c r="A161" s="58" t="s">
        <v>151</v>
      </c>
      <c r="B161" s="59"/>
      <c r="C161" s="58"/>
      <c r="D161" s="58"/>
      <c r="E161" s="60" t="s">
        <v>152</v>
      </c>
      <c r="F161" s="10">
        <f t="shared" ref="F161:F162" si="237">F162</f>
        <v>14080.3</v>
      </c>
      <c r="G161" s="10">
        <f t="shared" ref="G161:G162" si="238">G162</f>
        <v>195572.5</v>
      </c>
      <c r="H161" s="10">
        <f t="shared" ref="H161:H162" si="239">H162</f>
        <v>0</v>
      </c>
      <c r="I161" s="10">
        <f t="shared" ref="I161:I162" si="240">I162</f>
        <v>0</v>
      </c>
      <c r="J161" s="10">
        <f t="shared" ref="J161:J162" si="241">J162</f>
        <v>0</v>
      </c>
      <c r="K161" s="10">
        <f t="shared" ref="K161:K162" si="242">K162</f>
        <v>0</v>
      </c>
      <c r="L161" s="10">
        <f t="shared" si="225"/>
        <v>14080.3</v>
      </c>
      <c r="M161" s="10">
        <f t="shared" si="226"/>
        <v>195572.5</v>
      </c>
      <c r="N161" s="10">
        <f t="shared" si="227"/>
        <v>0</v>
      </c>
      <c r="O161" s="10">
        <f t="shared" ref="O161:O162" si="243">O162</f>
        <v>0</v>
      </c>
      <c r="P161" s="10">
        <f t="shared" ref="P161:P162" si="244">P162</f>
        <v>0</v>
      </c>
      <c r="Q161" s="10">
        <f t="shared" ref="Q161:Q162" si="245">Q162</f>
        <v>0</v>
      </c>
      <c r="R161" s="10">
        <f t="shared" si="201"/>
        <v>14080.3</v>
      </c>
      <c r="S161" s="10">
        <f t="shared" si="202"/>
        <v>195572.5</v>
      </c>
      <c r="T161" s="10">
        <f t="shared" si="203"/>
        <v>0</v>
      </c>
      <c r="U161" s="10">
        <f t="shared" ref="U161:U162" si="246">U162</f>
        <v>0</v>
      </c>
      <c r="V161" s="10">
        <f t="shared" ref="V161:V162" si="247">V162</f>
        <v>0</v>
      </c>
      <c r="W161" s="10">
        <f t="shared" ref="W161:W162" si="248">W162</f>
        <v>0</v>
      </c>
      <c r="X161" s="10">
        <f t="shared" si="204"/>
        <v>14080.3</v>
      </c>
      <c r="Y161" s="10">
        <f t="shared" si="205"/>
        <v>195572.5</v>
      </c>
      <c r="Z161" s="10">
        <f t="shared" si="206"/>
        <v>0</v>
      </c>
      <c r="AA161" s="10">
        <f t="shared" ref="AA161:AA162" si="249">AA162</f>
        <v>0</v>
      </c>
      <c r="AB161" s="10">
        <f t="shared" ref="AB161:AB162" si="250">AB162</f>
        <v>0</v>
      </c>
      <c r="AC161" s="10">
        <f t="shared" ref="AC161:AC162" si="251">AC162</f>
        <v>0</v>
      </c>
      <c r="AD161" s="10">
        <f t="shared" si="207"/>
        <v>14080.3</v>
      </c>
      <c r="AE161" s="10">
        <f t="shared" si="208"/>
        <v>195572.5</v>
      </c>
      <c r="AF161" s="10">
        <f t="shared" si="209"/>
        <v>0</v>
      </c>
      <c r="AG161" s="10">
        <f t="shared" ref="AG161:AG162" si="252">AG162</f>
        <v>0</v>
      </c>
      <c r="AH161" s="10">
        <f t="shared" si="210"/>
        <v>14080.3</v>
      </c>
      <c r="AI161" s="10">
        <f t="shared" si="211"/>
        <v>195572.5</v>
      </c>
      <c r="AJ161" s="10">
        <f t="shared" si="212"/>
        <v>0</v>
      </c>
      <c r="AK161" s="10">
        <f t="shared" ref="AK161:AK162" si="253">AK162</f>
        <v>0</v>
      </c>
      <c r="AL161" s="10">
        <f t="shared" ref="AL161:AL162" si="254">AL162</f>
        <v>0</v>
      </c>
      <c r="AM161" s="10">
        <f t="shared" ref="AM161:AM162" si="255">AM162</f>
        <v>0</v>
      </c>
      <c r="AN161" s="10">
        <f t="shared" si="213"/>
        <v>14080.3</v>
      </c>
      <c r="AO161" s="10">
        <f t="shared" si="214"/>
        <v>195572.5</v>
      </c>
      <c r="AP161" s="10">
        <f t="shared" si="215"/>
        <v>0</v>
      </c>
      <c r="AQ161" s="10">
        <f t="shared" ref="AQ161:AQ162" si="256">AQ162</f>
        <v>0</v>
      </c>
      <c r="AR161" s="10">
        <f t="shared" ref="AR161:AR162" si="257">AR162</f>
        <v>0</v>
      </c>
      <c r="AS161" s="10">
        <f t="shared" ref="AS161:AS162" si="258">AS162</f>
        <v>0</v>
      </c>
      <c r="AT161" s="10">
        <f t="shared" si="216"/>
        <v>14080.3</v>
      </c>
      <c r="AU161" s="10">
        <f t="shared" si="217"/>
        <v>195572.5</v>
      </c>
      <c r="AV161" s="10">
        <f t="shared" si="218"/>
        <v>0</v>
      </c>
      <c r="AW161" s="10">
        <f t="shared" ref="AW161:AW162" si="259">AW162</f>
        <v>0</v>
      </c>
      <c r="AX161" s="10">
        <f t="shared" ref="AX161:AX162" si="260">AX162</f>
        <v>0</v>
      </c>
      <c r="AY161" s="10">
        <f t="shared" ref="AY161:AY162" si="261">AY162</f>
        <v>0</v>
      </c>
      <c r="AZ161" s="10">
        <f t="shared" si="219"/>
        <v>14080.3</v>
      </c>
      <c r="BA161" s="10">
        <f t="shared" ref="BA161:BA162" si="262">BA162</f>
        <v>0</v>
      </c>
      <c r="BB161" s="65">
        <f t="shared" si="228"/>
        <v>14080.3</v>
      </c>
      <c r="BC161" s="10">
        <f t="shared" si="220"/>
        <v>195572.5</v>
      </c>
      <c r="BD161" s="10">
        <f t="shared" ref="BD161:BI162" si="263">BD162</f>
        <v>0</v>
      </c>
      <c r="BE161" s="65">
        <f t="shared" si="229"/>
        <v>195572.5</v>
      </c>
      <c r="BF161" s="10">
        <f t="shared" si="221"/>
        <v>0</v>
      </c>
      <c r="BG161" s="10">
        <f t="shared" si="263"/>
        <v>0</v>
      </c>
      <c r="BH161" s="65">
        <f t="shared" si="230"/>
        <v>0</v>
      </c>
      <c r="BI161" s="10">
        <f t="shared" si="263"/>
        <v>0</v>
      </c>
      <c r="BJ161" s="20"/>
      <c r="BK161" s="20"/>
    </row>
    <row r="162" spans="1:63" ht="31.2" x14ac:dyDescent="0.3">
      <c r="A162" s="58" t="s">
        <v>151</v>
      </c>
      <c r="B162" s="59" t="s">
        <v>66</v>
      </c>
      <c r="C162" s="58"/>
      <c r="D162" s="58"/>
      <c r="E162" s="60" t="s">
        <v>67</v>
      </c>
      <c r="F162" s="10">
        <f t="shared" si="237"/>
        <v>14080.3</v>
      </c>
      <c r="G162" s="10">
        <f t="shared" si="238"/>
        <v>195572.5</v>
      </c>
      <c r="H162" s="10">
        <f t="shared" si="239"/>
        <v>0</v>
      </c>
      <c r="I162" s="10">
        <f t="shared" si="240"/>
        <v>0</v>
      </c>
      <c r="J162" s="10">
        <f t="shared" si="241"/>
        <v>0</v>
      </c>
      <c r="K162" s="10">
        <f t="shared" si="242"/>
        <v>0</v>
      </c>
      <c r="L162" s="10">
        <f t="shared" si="225"/>
        <v>14080.3</v>
      </c>
      <c r="M162" s="10">
        <f t="shared" si="226"/>
        <v>195572.5</v>
      </c>
      <c r="N162" s="10">
        <f t="shared" si="227"/>
        <v>0</v>
      </c>
      <c r="O162" s="10">
        <f t="shared" si="243"/>
        <v>0</v>
      </c>
      <c r="P162" s="10">
        <f t="shared" si="244"/>
        <v>0</v>
      </c>
      <c r="Q162" s="10">
        <f t="shared" si="245"/>
        <v>0</v>
      </c>
      <c r="R162" s="10">
        <f t="shared" si="201"/>
        <v>14080.3</v>
      </c>
      <c r="S162" s="10">
        <f t="shared" si="202"/>
        <v>195572.5</v>
      </c>
      <c r="T162" s="10">
        <f t="shared" si="203"/>
        <v>0</v>
      </c>
      <c r="U162" s="10">
        <f t="shared" si="246"/>
        <v>0</v>
      </c>
      <c r="V162" s="10">
        <f t="shared" si="247"/>
        <v>0</v>
      </c>
      <c r="W162" s="10">
        <f t="shared" si="248"/>
        <v>0</v>
      </c>
      <c r="X162" s="10">
        <f t="shared" si="204"/>
        <v>14080.3</v>
      </c>
      <c r="Y162" s="10">
        <f t="shared" si="205"/>
        <v>195572.5</v>
      </c>
      <c r="Z162" s="10">
        <f t="shared" si="206"/>
        <v>0</v>
      </c>
      <c r="AA162" s="10">
        <f t="shared" si="249"/>
        <v>0</v>
      </c>
      <c r="AB162" s="10">
        <f t="shared" si="250"/>
        <v>0</v>
      </c>
      <c r="AC162" s="10">
        <f t="shared" si="251"/>
        <v>0</v>
      </c>
      <c r="AD162" s="10">
        <f t="shared" si="207"/>
        <v>14080.3</v>
      </c>
      <c r="AE162" s="10">
        <f t="shared" si="208"/>
        <v>195572.5</v>
      </c>
      <c r="AF162" s="10">
        <f t="shared" si="209"/>
        <v>0</v>
      </c>
      <c r="AG162" s="10">
        <f t="shared" si="252"/>
        <v>0</v>
      </c>
      <c r="AH162" s="10">
        <f t="shared" si="210"/>
        <v>14080.3</v>
      </c>
      <c r="AI162" s="10">
        <f t="shared" si="211"/>
        <v>195572.5</v>
      </c>
      <c r="AJ162" s="10">
        <f t="shared" si="212"/>
        <v>0</v>
      </c>
      <c r="AK162" s="10">
        <f t="shared" si="253"/>
        <v>0</v>
      </c>
      <c r="AL162" s="10">
        <f t="shared" si="254"/>
        <v>0</v>
      </c>
      <c r="AM162" s="10">
        <f t="shared" si="255"/>
        <v>0</v>
      </c>
      <c r="AN162" s="10">
        <f t="shared" si="213"/>
        <v>14080.3</v>
      </c>
      <c r="AO162" s="10">
        <f t="shared" si="214"/>
        <v>195572.5</v>
      </c>
      <c r="AP162" s="10">
        <f t="shared" si="215"/>
        <v>0</v>
      </c>
      <c r="AQ162" s="10">
        <f t="shared" si="256"/>
        <v>0</v>
      </c>
      <c r="AR162" s="10">
        <f t="shared" si="257"/>
        <v>0</v>
      </c>
      <c r="AS162" s="10">
        <f t="shared" si="258"/>
        <v>0</v>
      </c>
      <c r="AT162" s="10">
        <f t="shared" si="216"/>
        <v>14080.3</v>
      </c>
      <c r="AU162" s="10">
        <f t="shared" si="217"/>
        <v>195572.5</v>
      </c>
      <c r="AV162" s="10">
        <f t="shared" si="218"/>
        <v>0</v>
      </c>
      <c r="AW162" s="10">
        <f t="shared" si="259"/>
        <v>0</v>
      </c>
      <c r="AX162" s="10">
        <f t="shared" si="260"/>
        <v>0</v>
      </c>
      <c r="AY162" s="10">
        <f t="shared" si="261"/>
        <v>0</v>
      </c>
      <c r="AZ162" s="10">
        <f t="shared" si="219"/>
        <v>14080.3</v>
      </c>
      <c r="BA162" s="10">
        <f t="shared" si="262"/>
        <v>0</v>
      </c>
      <c r="BB162" s="65">
        <f t="shared" si="228"/>
        <v>14080.3</v>
      </c>
      <c r="BC162" s="10">
        <f t="shared" si="220"/>
        <v>195572.5</v>
      </c>
      <c r="BD162" s="10">
        <f t="shared" si="263"/>
        <v>0</v>
      </c>
      <c r="BE162" s="65">
        <f t="shared" si="229"/>
        <v>195572.5</v>
      </c>
      <c r="BF162" s="10">
        <f t="shared" si="221"/>
        <v>0</v>
      </c>
      <c r="BG162" s="10">
        <f t="shared" si="263"/>
        <v>0</v>
      </c>
      <c r="BH162" s="65">
        <f t="shared" si="230"/>
        <v>0</v>
      </c>
      <c r="BI162" s="10">
        <f t="shared" si="263"/>
        <v>0</v>
      </c>
      <c r="BJ162" s="20"/>
      <c r="BK162" s="20"/>
    </row>
    <row r="163" spans="1:63" ht="46.8" x14ac:dyDescent="0.3">
      <c r="A163" s="58" t="s">
        <v>151</v>
      </c>
      <c r="B163" s="59" t="s">
        <v>66</v>
      </c>
      <c r="C163" s="58" t="s">
        <v>106</v>
      </c>
      <c r="D163" s="58" t="s">
        <v>107</v>
      </c>
      <c r="E163" s="60" t="s">
        <v>108</v>
      </c>
      <c r="F163" s="10">
        <v>14080.3</v>
      </c>
      <c r="G163" s="10">
        <v>195572.5</v>
      </c>
      <c r="H163" s="10">
        <v>0</v>
      </c>
      <c r="I163" s="10"/>
      <c r="J163" s="10"/>
      <c r="K163" s="10"/>
      <c r="L163" s="10">
        <f t="shared" si="225"/>
        <v>14080.3</v>
      </c>
      <c r="M163" s="10">
        <f t="shared" si="226"/>
        <v>195572.5</v>
      </c>
      <c r="N163" s="10">
        <f t="shared" si="227"/>
        <v>0</v>
      </c>
      <c r="O163" s="10"/>
      <c r="P163" s="10"/>
      <c r="Q163" s="10"/>
      <c r="R163" s="10">
        <f t="shared" si="201"/>
        <v>14080.3</v>
      </c>
      <c r="S163" s="10">
        <f t="shared" si="202"/>
        <v>195572.5</v>
      </c>
      <c r="T163" s="10">
        <f t="shared" si="203"/>
        <v>0</v>
      </c>
      <c r="U163" s="10"/>
      <c r="V163" s="10"/>
      <c r="W163" s="10"/>
      <c r="X163" s="10">
        <f t="shared" si="204"/>
        <v>14080.3</v>
      </c>
      <c r="Y163" s="10">
        <f t="shared" si="205"/>
        <v>195572.5</v>
      </c>
      <c r="Z163" s="10">
        <f t="shared" si="206"/>
        <v>0</v>
      </c>
      <c r="AA163" s="10"/>
      <c r="AB163" s="10"/>
      <c r="AC163" s="10"/>
      <c r="AD163" s="10">
        <f t="shared" si="207"/>
        <v>14080.3</v>
      </c>
      <c r="AE163" s="10">
        <f t="shared" si="208"/>
        <v>195572.5</v>
      </c>
      <c r="AF163" s="10">
        <f t="shared" si="209"/>
        <v>0</v>
      </c>
      <c r="AG163" s="10"/>
      <c r="AH163" s="10">
        <f t="shared" si="210"/>
        <v>14080.3</v>
      </c>
      <c r="AI163" s="10">
        <f t="shared" si="211"/>
        <v>195572.5</v>
      </c>
      <c r="AJ163" s="10">
        <f t="shared" si="212"/>
        <v>0</v>
      </c>
      <c r="AK163" s="10"/>
      <c r="AL163" s="10"/>
      <c r="AM163" s="10"/>
      <c r="AN163" s="10">
        <f t="shared" si="213"/>
        <v>14080.3</v>
      </c>
      <c r="AO163" s="10">
        <f t="shared" si="214"/>
        <v>195572.5</v>
      </c>
      <c r="AP163" s="10">
        <f t="shared" si="215"/>
        <v>0</v>
      </c>
      <c r="AQ163" s="10"/>
      <c r="AR163" s="10"/>
      <c r="AS163" s="10"/>
      <c r="AT163" s="10">
        <f t="shared" si="216"/>
        <v>14080.3</v>
      </c>
      <c r="AU163" s="10">
        <f t="shared" si="217"/>
        <v>195572.5</v>
      </c>
      <c r="AV163" s="10">
        <f t="shared" si="218"/>
        <v>0</v>
      </c>
      <c r="AW163" s="10"/>
      <c r="AX163" s="10"/>
      <c r="AY163" s="10"/>
      <c r="AZ163" s="10">
        <f t="shared" si="219"/>
        <v>14080.3</v>
      </c>
      <c r="BA163" s="10"/>
      <c r="BB163" s="65">
        <f t="shared" si="228"/>
        <v>14080.3</v>
      </c>
      <c r="BC163" s="10">
        <f t="shared" si="220"/>
        <v>195572.5</v>
      </c>
      <c r="BD163" s="10"/>
      <c r="BE163" s="65">
        <f t="shared" si="229"/>
        <v>195572.5</v>
      </c>
      <c r="BF163" s="10">
        <f t="shared" si="221"/>
        <v>0</v>
      </c>
      <c r="BG163" s="10"/>
      <c r="BH163" s="65">
        <f t="shared" si="230"/>
        <v>0</v>
      </c>
      <c r="BI163" s="10"/>
      <c r="BJ163" s="20"/>
      <c r="BK163" s="20"/>
    </row>
    <row r="164" spans="1:63" ht="46.8" x14ac:dyDescent="0.3">
      <c r="A164" s="58" t="s">
        <v>153</v>
      </c>
      <c r="B164" s="59"/>
      <c r="C164" s="58"/>
      <c r="D164" s="58"/>
      <c r="E164" s="60" t="s">
        <v>154</v>
      </c>
      <c r="F164" s="10">
        <f t="shared" ref="F164:K164" si="264">F165+F167</f>
        <v>11838</v>
      </c>
      <c r="G164" s="10">
        <f t="shared" si="264"/>
        <v>12017.7</v>
      </c>
      <c r="H164" s="10">
        <f t="shared" si="264"/>
        <v>12017.7</v>
      </c>
      <c r="I164" s="10">
        <f t="shared" si="264"/>
        <v>0</v>
      </c>
      <c r="J164" s="10">
        <f t="shared" si="264"/>
        <v>0</v>
      </c>
      <c r="K164" s="10">
        <f t="shared" si="264"/>
        <v>0</v>
      </c>
      <c r="L164" s="10">
        <f t="shared" si="225"/>
        <v>11838</v>
      </c>
      <c r="M164" s="10">
        <f t="shared" si="226"/>
        <v>12017.7</v>
      </c>
      <c r="N164" s="10">
        <f t="shared" si="227"/>
        <v>12017.7</v>
      </c>
      <c r="O164" s="10">
        <f>O165+O167</f>
        <v>6514.1</v>
      </c>
      <c r="P164" s="10">
        <f>P165+P167</f>
        <v>6329.4</v>
      </c>
      <c r="Q164" s="10">
        <f>Q165+Q167</f>
        <v>6329.4</v>
      </c>
      <c r="R164" s="10">
        <f t="shared" si="201"/>
        <v>18352.099999999999</v>
      </c>
      <c r="S164" s="10">
        <f t="shared" si="202"/>
        <v>18347.099999999999</v>
      </c>
      <c r="T164" s="10">
        <f t="shared" si="203"/>
        <v>18347.099999999999</v>
      </c>
      <c r="U164" s="10">
        <f>U165+U167</f>
        <v>0</v>
      </c>
      <c r="V164" s="10">
        <f>V165+V167</f>
        <v>0</v>
      </c>
      <c r="W164" s="10">
        <f>W165+W167</f>
        <v>0</v>
      </c>
      <c r="X164" s="10">
        <f t="shared" si="204"/>
        <v>18352.099999999999</v>
      </c>
      <c r="Y164" s="10">
        <f t="shared" si="205"/>
        <v>18347.099999999999</v>
      </c>
      <c r="Z164" s="10">
        <f t="shared" si="206"/>
        <v>18347.099999999999</v>
      </c>
      <c r="AA164" s="10">
        <f>AA165+AA167</f>
        <v>0</v>
      </c>
      <c r="AB164" s="10">
        <f>AB165+AB167</f>
        <v>0</v>
      </c>
      <c r="AC164" s="10">
        <f>AC165+AC167</f>
        <v>0</v>
      </c>
      <c r="AD164" s="10">
        <f t="shared" si="207"/>
        <v>18352.099999999999</v>
      </c>
      <c r="AE164" s="10">
        <f t="shared" si="208"/>
        <v>18347.099999999999</v>
      </c>
      <c r="AF164" s="10">
        <f t="shared" si="209"/>
        <v>18347.099999999999</v>
      </c>
      <c r="AG164" s="10">
        <f>AG165+AG167</f>
        <v>0</v>
      </c>
      <c r="AH164" s="10">
        <f t="shared" si="210"/>
        <v>18352.099999999999</v>
      </c>
      <c r="AI164" s="10">
        <f t="shared" si="211"/>
        <v>18347.099999999999</v>
      </c>
      <c r="AJ164" s="10">
        <f t="shared" si="212"/>
        <v>18347.099999999999</v>
      </c>
      <c r="AK164" s="10">
        <f>AK165+AK167</f>
        <v>0</v>
      </c>
      <c r="AL164" s="10">
        <f>AL165+AL167</f>
        <v>0</v>
      </c>
      <c r="AM164" s="10">
        <f>AM165+AM167</f>
        <v>0</v>
      </c>
      <c r="AN164" s="10">
        <f t="shared" si="213"/>
        <v>18352.099999999999</v>
      </c>
      <c r="AO164" s="10">
        <f t="shared" si="214"/>
        <v>18347.099999999999</v>
      </c>
      <c r="AP164" s="10">
        <f t="shared" si="215"/>
        <v>18347.099999999999</v>
      </c>
      <c r="AQ164" s="10">
        <f>AQ165+AQ167</f>
        <v>0</v>
      </c>
      <c r="AR164" s="10">
        <f>AR165+AR167</f>
        <v>0</v>
      </c>
      <c r="AS164" s="10">
        <f>AS165+AS167</f>
        <v>0</v>
      </c>
      <c r="AT164" s="10">
        <f t="shared" si="216"/>
        <v>18352.099999999999</v>
      </c>
      <c r="AU164" s="10">
        <f t="shared" si="217"/>
        <v>18347.099999999999</v>
      </c>
      <c r="AV164" s="10">
        <f t="shared" si="218"/>
        <v>18347.099999999999</v>
      </c>
      <c r="AW164" s="10">
        <f>AW165+AW167</f>
        <v>0</v>
      </c>
      <c r="AX164" s="10">
        <f>AX165+AX167</f>
        <v>0</v>
      </c>
      <c r="AY164" s="10">
        <f>AY165+AY167</f>
        <v>0</v>
      </c>
      <c r="AZ164" s="10">
        <f t="shared" si="219"/>
        <v>18352.099999999999</v>
      </c>
      <c r="BA164" s="10">
        <f>BA165+BA167</f>
        <v>0</v>
      </c>
      <c r="BB164" s="65">
        <f t="shared" si="228"/>
        <v>18352.099999999999</v>
      </c>
      <c r="BC164" s="10">
        <f t="shared" si="220"/>
        <v>18347.099999999999</v>
      </c>
      <c r="BD164" s="10">
        <f>BD165+BD167</f>
        <v>0</v>
      </c>
      <c r="BE164" s="65">
        <f t="shared" si="229"/>
        <v>18347.099999999999</v>
      </c>
      <c r="BF164" s="10">
        <f t="shared" si="221"/>
        <v>18347.099999999999</v>
      </c>
      <c r="BG164" s="10">
        <f>BG165+BG167</f>
        <v>0</v>
      </c>
      <c r="BH164" s="65">
        <f t="shared" si="230"/>
        <v>18347.099999999999</v>
      </c>
      <c r="BI164" s="10">
        <f>BI165+BI167</f>
        <v>0</v>
      </c>
      <c r="BJ164" s="20"/>
      <c r="BK164" s="20"/>
    </row>
    <row r="165" spans="1:63" ht="78" x14ac:dyDescent="0.3">
      <c r="A165" s="58" t="s">
        <v>153</v>
      </c>
      <c r="B165" s="59" t="s">
        <v>148</v>
      </c>
      <c r="C165" s="58"/>
      <c r="D165" s="58"/>
      <c r="E165" s="60" t="s">
        <v>149</v>
      </c>
      <c r="F165" s="10">
        <f t="shared" ref="F165:K165" si="265">F166</f>
        <v>10723.3</v>
      </c>
      <c r="G165" s="10">
        <f t="shared" si="265"/>
        <v>10903</v>
      </c>
      <c r="H165" s="10">
        <f t="shared" si="265"/>
        <v>10903</v>
      </c>
      <c r="I165" s="10">
        <f t="shared" si="265"/>
        <v>0</v>
      </c>
      <c r="J165" s="10">
        <f t="shared" si="265"/>
        <v>0</v>
      </c>
      <c r="K165" s="10">
        <f t="shared" si="265"/>
        <v>0</v>
      </c>
      <c r="L165" s="10">
        <f t="shared" si="225"/>
        <v>10723.3</v>
      </c>
      <c r="M165" s="10">
        <f t="shared" si="226"/>
        <v>10903</v>
      </c>
      <c r="N165" s="10">
        <f t="shared" si="227"/>
        <v>10903</v>
      </c>
      <c r="O165" s="10">
        <f>O166</f>
        <v>6514.1</v>
      </c>
      <c r="P165" s="10">
        <f>P166</f>
        <v>6329.4</v>
      </c>
      <c r="Q165" s="10">
        <f>Q166</f>
        <v>6329.4</v>
      </c>
      <c r="R165" s="10">
        <f t="shared" si="201"/>
        <v>17237.400000000001</v>
      </c>
      <c r="S165" s="10">
        <f t="shared" si="202"/>
        <v>17232.400000000001</v>
      </c>
      <c r="T165" s="10">
        <f t="shared" si="203"/>
        <v>17232.400000000001</v>
      </c>
      <c r="U165" s="10">
        <f>U166</f>
        <v>0</v>
      </c>
      <c r="V165" s="10">
        <f>V166</f>
        <v>0</v>
      </c>
      <c r="W165" s="10">
        <f>W166</f>
        <v>0</v>
      </c>
      <c r="X165" s="10">
        <f t="shared" si="204"/>
        <v>17237.400000000001</v>
      </c>
      <c r="Y165" s="10">
        <f t="shared" si="205"/>
        <v>17232.400000000001</v>
      </c>
      <c r="Z165" s="10">
        <f t="shared" si="206"/>
        <v>17232.400000000001</v>
      </c>
      <c r="AA165" s="10">
        <f>AA166</f>
        <v>0</v>
      </c>
      <c r="AB165" s="10">
        <f>AB166</f>
        <v>0</v>
      </c>
      <c r="AC165" s="10">
        <f>AC166</f>
        <v>0</v>
      </c>
      <c r="AD165" s="10">
        <f t="shared" si="207"/>
        <v>17237.400000000001</v>
      </c>
      <c r="AE165" s="10">
        <f t="shared" si="208"/>
        <v>17232.400000000001</v>
      </c>
      <c r="AF165" s="10">
        <f t="shared" si="209"/>
        <v>17232.400000000001</v>
      </c>
      <c r="AG165" s="10">
        <f>AG166</f>
        <v>0</v>
      </c>
      <c r="AH165" s="10">
        <f t="shared" si="210"/>
        <v>17237.400000000001</v>
      </c>
      <c r="AI165" s="10">
        <f t="shared" si="211"/>
        <v>17232.400000000001</v>
      </c>
      <c r="AJ165" s="10">
        <f t="shared" si="212"/>
        <v>17232.400000000001</v>
      </c>
      <c r="AK165" s="10">
        <f>AK166</f>
        <v>0</v>
      </c>
      <c r="AL165" s="10">
        <f>AL166</f>
        <v>0</v>
      </c>
      <c r="AM165" s="10">
        <f>AM166</f>
        <v>0</v>
      </c>
      <c r="AN165" s="10">
        <f t="shared" si="213"/>
        <v>17237.400000000001</v>
      </c>
      <c r="AO165" s="10">
        <f t="shared" si="214"/>
        <v>17232.400000000001</v>
      </c>
      <c r="AP165" s="10">
        <f t="shared" si="215"/>
        <v>17232.400000000001</v>
      </c>
      <c r="AQ165" s="10">
        <f>AQ166</f>
        <v>0</v>
      </c>
      <c r="AR165" s="10">
        <f>AR166</f>
        <v>0</v>
      </c>
      <c r="AS165" s="10">
        <f>AS166</f>
        <v>0</v>
      </c>
      <c r="AT165" s="10">
        <f t="shared" si="216"/>
        <v>17237.400000000001</v>
      </c>
      <c r="AU165" s="10">
        <f t="shared" si="217"/>
        <v>17232.400000000001</v>
      </c>
      <c r="AV165" s="10">
        <f t="shared" si="218"/>
        <v>17232.400000000001</v>
      </c>
      <c r="AW165" s="10">
        <f>AW166</f>
        <v>0</v>
      </c>
      <c r="AX165" s="10">
        <f>AX166</f>
        <v>0</v>
      </c>
      <c r="AY165" s="10">
        <f>AY166</f>
        <v>0</v>
      </c>
      <c r="AZ165" s="10">
        <f t="shared" si="219"/>
        <v>17237.400000000001</v>
      </c>
      <c r="BA165" s="10">
        <f>BA166</f>
        <v>0</v>
      </c>
      <c r="BB165" s="65">
        <f t="shared" si="228"/>
        <v>17237.400000000001</v>
      </c>
      <c r="BC165" s="10">
        <f t="shared" si="220"/>
        <v>17232.400000000001</v>
      </c>
      <c r="BD165" s="10">
        <f>BD166</f>
        <v>0</v>
      </c>
      <c r="BE165" s="65">
        <f t="shared" si="229"/>
        <v>17232.400000000001</v>
      </c>
      <c r="BF165" s="10">
        <f t="shared" si="221"/>
        <v>17232.400000000001</v>
      </c>
      <c r="BG165" s="10">
        <f>BG166</f>
        <v>0</v>
      </c>
      <c r="BH165" s="65">
        <f t="shared" si="230"/>
        <v>17232.400000000001</v>
      </c>
      <c r="BI165" s="10">
        <f>BI166</f>
        <v>0</v>
      </c>
      <c r="BJ165" s="20"/>
      <c r="BK165" s="20"/>
    </row>
    <row r="166" spans="1:63" ht="46.8" x14ac:dyDescent="0.3">
      <c r="A166" s="58" t="s">
        <v>153</v>
      </c>
      <c r="B166" s="59" t="s">
        <v>148</v>
      </c>
      <c r="C166" s="58" t="s">
        <v>106</v>
      </c>
      <c r="D166" s="58" t="s">
        <v>107</v>
      </c>
      <c r="E166" s="60" t="s">
        <v>108</v>
      </c>
      <c r="F166" s="10">
        <v>10723.3</v>
      </c>
      <c r="G166" s="10">
        <v>10903</v>
      </c>
      <c r="H166" s="10">
        <v>10903</v>
      </c>
      <c r="I166" s="10"/>
      <c r="J166" s="10"/>
      <c r="K166" s="10"/>
      <c r="L166" s="10">
        <f t="shared" si="225"/>
        <v>10723.3</v>
      </c>
      <c r="M166" s="10">
        <f t="shared" si="226"/>
        <v>10903</v>
      </c>
      <c r="N166" s="10">
        <f t="shared" si="227"/>
        <v>10903</v>
      </c>
      <c r="O166" s="10">
        <v>6514.1</v>
      </c>
      <c r="P166" s="10">
        <v>6329.4</v>
      </c>
      <c r="Q166" s="10">
        <v>6329.4</v>
      </c>
      <c r="R166" s="10">
        <f t="shared" si="201"/>
        <v>17237.400000000001</v>
      </c>
      <c r="S166" s="10">
        <f t="shared" si="202"/>
        <v>17232.400000000001</v>
      </c>
      <c r="T166" s="10">
        <f t="shared" si="203"/>
        <v>17232.400000000001</v>
      </c>
      <c r="U166" s="10"/>
      <c r="V166" s="10"/>
      <c r="W166" s="10"/>
      <c r="X166" s="10">
        <f t="shared" si="204"/>
        <v>17237.400000000001</v>
      </c>
      <c r="Y166" s="10">
        <f t="shared" si="205"/>
        <v>17232.400000000001</v>
      </c>
      <c r="Z166" s="10">
        <f t="shared" si="206"/>
        <v>17232.400000000001</v>
      </c>
      <c r="AA166" s="10"/>
      <c r="AB166" s="10"/>
      <c r="AC166" s="10"/>
      <c r="AD166" s="10">
        <f t="shared" si="207"/>
        <v>17237.400000000001</v>
      </c>
      <c r="AE166" s="10">
        <f t="shared" si="208"/>
        <v>17232.400000000001</v>
      </c>
      <c r="AF166" s="10">
        <f t="shared" si="209"/>
        <v>17232.400000000001</v>
      </c>
      <c r="AG166" s="10"/>
      <c r="AH166" s="10">
        <f t="shared" si="210"/>
        <v>17237.400000000001</v>
      </c>
      <c r="AI166" s="10">
        <f t="shared" si="211"/>
        <v>17232.400000000001</v>
      </c>
      <c r="AJ166" s="10">
        <f t="shared" si="212"/>
        <v>17232.400000000001</v>
      </c>
      <c r="AK166" s="10"/>
      <c r="AL166" s="10"/>
      <c r="AM166" s="10"/>
      <c r="AN166" s="10">
        <f t="shared" si="213"/>
        <v>17237.400000000001</v>
      </c>
      <c r="AO166" s="10">
        <f t="shared" si="214"/>
        <v>17232.400000000001</v>
      </c>
      <c r="AP166" s="10">
        <f t="shared" si="215"/>
        <v>17232.400000000001</v>
      </c>
      <c r="AQ166" s="10"/>
      <c r="AR166" s="10"/>
      <c r="AS166" s="10"/>
      <c r="AT166" s="10">
        <f t="shared" si="216"/>
        <v>17237.400000000001</v>
      </c>
      <c r="AU166" s="10">
        <f t="shared" si="217"/>
        <v>17232.400000000001</v>
      </c>
      <c r="AV166" s="10">
        <f t="shared" si="218"/>
        <v>17232.400000000001</v>
      </c>
      <c r="AW166" s="10"/>
      <c r="AX166" s="10"/>
      <c r="AY166" s="10"/>
      <c r="AZ166" s="10">
        <f t="shared" si="219"/>
        <v>17237.400000000001</v>
      </c>
      <c r="BA166" s="10"/>
      <c r="BB166" s="65">
        <f t="shared" si="228"/>
        <v>17237.400000000001</v>
      </c>
      <c r="BC166" s="10">
        <f t="shared" si="220"/>
        <v>17232.400000000001</v>
      </c>
      <c r="BD166" s="10"/>
      <c r="BE166" s="65">
        <f t="shared" si="229"/>
        <v>17232.400000000001</v>
      </c>
      <c r="BF166" s="10">
        <f t="shared" si="221"/>
        <v>17232.400000000001</v>
      </c>
      <c r="BG166" s="10"/>
      <c r="BH166" s="65">
        <f t="shared" si="230"/>
        <v>17232.400000000001</v>
      </c>
      <c r="BI166" s="10"/>
      <c r="BJ166" s="20"/>
      <c r="BK166" s="20"/>
    </row>
    <row r="167" spans="1:63" ht="31.2" x14ac:dyDescent="0.3">
      <c r="A167" s="58" t="s">
        <v>153</v>
      </c>
      <c r="B167" s="59" t="s">
        <v>66</v>
      </c>
      <c r="C167" s="58"/>
      <c r="D167" s="58"/>
      <c r="E167" s="60" t="s">
        <v>67</v>
      </c>
      <c r="F167" s="10">
        <f t="shared" ref="F167:K167" si="266">F168</f>
        <v>1114.7</v>
      </c>
      <c r="G167" s="10">
        <f t="shared" si="266"/>
        <v>1114.7</v>
      </c>
      <c r="H167" s="10">
        <f t="shared" si="266"/>
        <v>1114.7</v>
      </c>
      <c r="I167" s="10">
        <f t="shared" si="266"/>
        <v>0</v>
      </c>
      <c r="J167" s="10">
        <f t="shared" si="266"/>
        <v>0</v>
      </c>
      <c r="K167" s="10">
        <f t="shared" si="266"/>
        <v>0</v>
      </c>
      <c r="L167" s="10">
        <f t="shared" si="225"/>
        <v>1114.7</v>
      </c>
      <c r="M167" s="10">
        <f t="shared" si="226"/>
        <v>1114.7</v>
      </c>
      <c r="N167" s="10">
        <f t="shared" si="227"/>
        <v>1114.7</v>
      </c>
      <c r="O167" s="10">
        <f>O168</f>
        <v>0</v>
      </c>
      <c r="P167" s="10">
        <f>P168</f>
        <v>0</v>
      </c>
      <c r="Q167" s="10">
        <f>Q168</f>
        <v>0</v>
      </c>
      <c r="R167" s="10">
        <f t="shared" si="201"/>
        <v>1114.7</v>
      </c>
      <c r="S167" s="10">
        <f t="shared" si="202"/>
        <v>1114.7</v>
      </c>
      <c r="T167" s="10">
        <f t="shared" si="203"/>
        <v>1114.7</v>
      </c>
      <c r="U167" s="10">
        <f>U168</f>
        <v>0</v>
      </c>
      <c r="V167" s="10">
        <f>V168</f>
        <v>0</v>
      </c>
      <c r="W167" s="10">
        <f>W168</f>
        <v>0</v>
      </c>
      <c r="X167" s="10">
        <f t="shared" si="204"/>
        <v>1114.7</v>
      </c>
      <c r="Y167" s="10">
        <f t="shared" si="205"/>
        <v>1114.7</v>
      </c>
      <c r="Z167" s="10">
        <f t="shared" si="206"/>
        <v>1114.7</v>
      </c>
      <c r="AA167" s="10">
        <f>AA168</f>
        <v>0</v>
      </c>
      <c r="AB167" s="10">
        <f>AB168</f>
        <v>0</v>
      </c>
      <c r="AC167" s="10">
        <f>AC168</f>
        <v>0</v>
      </c>
      <c r="AD167" s="10">
        <f t="shared" si="207"/>
        <v>1114.7</v>
      </c>
      <c r="AE167" s="10">
        <f t="shared" si="208"/>
        <v>1114.7</v>
      </c>
      <c r="AF167" s="10">
        <f t="shared" si="209"/>
        <v>1114.7</v>
      </c>
      <c r="AG167" s="10">
        <f>AG168</f>
        <v>0</v>
      </c>
      <c r="AH167" s="10">
        <f t="shared" si="210"/>
        <v>1114.7</v>
      </c>
      <c r="AI167" s="10">
        <f t="shared" si="211"/>
        <v>1114.7</v>
      </c>
      <c r="AJ167" s="10">
        <f t="shared" si="212"/>
        <v>1114.7</v>
      </c>
      <c r="AK167" s="10">
        <f>AK168</f>
        <v>0</v>
      </c>
      <c r="AL167" s="10">
        <f>AL168</f>
        <v>0</v>
      </c>
      <c r="AM167" s="10">
        <f>AM168</f>
        <v>0</v>
      </c>
      <c r="AN167" s="10">
        <f t="shared" si="213"/>
        <v>1114.7</v>
      </c>
      <c r="AO167" s="10">
        <f t="shared" si="214"/>
        <v>1114.7</v>
      </c>
      <c r="AP167" s="10">
        <f t="shared" si="215"/>
        <v>1114.7</v>
      </c>
      <c r="AQ167" s="10">
        <f>AQ168</f>
        <v>0</v>
      </c>
      <c r="AR167" s="10">
        <f>AR168</f>
        <v>0</v>
      </c>
      <c r="AS167" s="10">
        <f>AS168</f>
        <v>0</v>
      </c>
      <c r="AT167" s="10">
        <f t="shared" si="216"/>
        <v>1114.7</v>
      </c>
      <c r="AU167" s="10">
        <f t="shared" si="217"/>
        <v>1114.7</v>
      </c>
      <c r="AV167" s="10">
        <f t="shared" si="218"/>
        <v>1114.7</v>
      </c>
      <c r="AW167" s="10">
        <f>AW168</f>
        <v>0</v>
      </c>
      <c r="AX167" s="10">
        <f>AX168</f>
        <v>0</v>
      </c>
      <c r="AY167" s="10">
        <f>AY168</f>
        <v>0</v>
      </c>
      <c r="AZ167" s="10">
        <f t="shared" si="219"/>
        <v>1114.7</v>
      </c>
      <c r="BA167" s="10">
        <f>BA168</f>
        <v>0</v>
      </c>
      <c r="BB167" s="65">
        <f t="shared" si="228"/>
        <v>1114.7</v>
      </c>
      <c r="BC167" s="10">
        <f t="shared" si="220"/>
        <v>1114.7</v>
      </c>
      <c r="BD167" s="10">
        <f>BD168</f>
        <v>0</v>
      </c>
      <c r="BE167" s="65">
        <f t="shared" si="229"/>
        <v>1114.7</v>
      </c>
      <c r="BF167" s="10">
        <f t="shared" si="221"/>
        <v>1114.7</v>
      </c>
      <c r="BG167" s="10">
        <f>BG168</f>
        <v>0</v>
      </c>
      <c r="BH167" s="65">
        <f t="shared" si="230"/>
        <v>1114.7</v>
      </c>
      <c r="BI167" s="10">
        <f>BI168</f>
        <v>0</v>
      </c>
      <c r="BJ167" s="20"/>
      <c r="BK167" s="20"/>
    </row>
    <row r="168" spans="1:63" ht="46.8" x14ac:dyDescent="0.3">
      <c r="A168" s="58" t="s">
        <v>153</v>
      </c>
      <c r="B168" s="59" t="s">
        <v>66</v>
      </c>
      <c r="C168" s="58" t="s">
        <v>106</v>
      </c>
      <c r="D168" s="58" t="s">
        <v>107</v>
      </c>
      <c r="E168" s="60" t="s">
        <v>108</v>
      </c>
      <c r="F168" s="10">
        <v>1114.7</v>
      </c>
      <c r="G168" s="10">
        <v>1114.7</v>
      </c>
      <c r="H168" s="10">
        <v>1114.7</v>
      </c>
      <c r="I168" s="10"/>
      <c r="J168" s="10"/>
      <c r="K168" s="10"/>
      <c r="L168" s="10">
        <f t="shared" si="225"/>
        <v>1114.7</v>
      </c>
      <c r="M168" s="10">
        <f t="shared" si="226"/>
        <v>1114.7</v>
      </c>
      <c r="N168" s="10">
        <f t="shared" si="227"/>
        <v>1114.7</v>
      </c>
      <c r="O168" s="10"/>
      <c r="P168" s="10"/>
      <c r="Q168" s="10"/>
      <c r="R168" s="10">
        <f t="shared" si="201"/>
        <v>1114.7</v>
      </c>
      <c r="S168" s="10">
        <f t="shared" si="202"/>
        <v>1114.7</v>
      </c>
      <c r="T168" s="10">
        <f t="shared" si="203"/>
        <v>1114.7</v>
      </c>
      <c r="U168" s="10"/>
      <c r="V168" s="10"/>
      <c r="W168" s="10"/>
      <c r="X168" s="10">
        <f t="shared" si="204"/>
        <v>1114.7</v>
      </c>
      <c r="Y168" s="10">
        <f t="shared" si="205"/>
        <v>1114.7</v>
      </c>
      <c r="Z168" s="10">
        <f t="shared" si="206"/>
        <v>1114.7</v>
      </c>
      <c r="AA168" s="10"/>
      <c r="AB168" s="10"/>
      <c r="AC168" s="10"/>
      <c r="AD168" s="10">
        <f t="shared" si="207"/>
        <v>1114.7</v>
      </c>
      <c r="AE168" s="10">
        <f t="shared" si="208"/>
        <v>1114.7</v>
      </c>
      <c r="AF168" s="10">
        <f t="shared" si="209"/>
        <v>1114.7</v>
      </c>
      <c r="AG168" s="10"/>
      <c r="AH168" s="10">
        <f t="shared" si="210"/>
        <v>1114.7</v>
      </c>
      <c r="AI168" s="10">
        <f t="shared" si="211"/>
        <v>1114.7</v>
      </c>
      <c r="AJ168" s="10">
        <f t="shared" si="212"/>
        <v>1114.7</v>
      </c>
      <c r="AK168" s="10"/>
      <c r="AL168" s="10"/>
      <c r="AM168" s="10"/>
      <c r="AN168" s="10">
        <f t="shared" si="213"/>
        <v>1114.7</v>
      </c>
      <c r="AO168" s="10">
        <f t="shared" si="214"/>
        <v>1114.7</v>
      </c>
      <c r="AP168" s="10">
        <f t="shared" si="215"/>
        <v>1114.7</v>
      </c>
      <c r="AQ168" s="10"/>
      <c r="AR168" s="10"/>
      <c r="AS168" s="10"/>
      <c r="AT168" s="10">
        <f t="shared" si="216"/>
        <v>1114.7</v>
      </c>
      <c r="AU168" s="10">
        <f t="shared" si="217"/>
        <v>1114.7</v>
      </c>
      <c r="AV168" s="10">
        <f t="shared" si="218"/>
        <v>1114.7</v>
      </c>
      <c r="AW168" s="10"/>
      <c r="AX168" s="10"/>
      <c r="AY168" s="10"/>
      <c r="AZ168" s="10">
        <f t="shared" si="219"/>
        <v>1114.7</v>
      </c>
      <c r="BA168" s="10"/>
      <c r="BB168" s="65">
        <f t="shared" si="228"/>
        <v>1114.7</v>
      </c>
      <c r="BC168" s="10">
        <f t="shared" si="220"/>
        <v>1114.7</v>
      </c>
      <c r="BD168" s="10"/>
      <c r="BE168" s="65">
        <f t="shared" si="229"/>
        <v>1114.7</v>
      </c>
      <c r="BF168" s="10">
        <f t="shared" si="221"/>
        <v>1114.7</v>
      </c>
      <c r="BG168" s="10"/>
      <c r="BH168" s="65">
        <f t="shared" si="230"/>
        <v>1114.7</v>
      </c>
      <c r="BI168" s="10"/>
      <c r="BJ168" s="20"/>
      <c r="BK168" s="20"/>
    </row>
    <row r="169" spans="1:63" ht="62.4" x14ac:dyDescent="0.3">
      <c r="A169" s="58" t="s">
        <v>155</v>
      </c>
      <c r="B169" s="59"/>
      <c r="C169" s="58"/>
      <c r="D169" s="58"/>
      <c r="E169" s="60" t="s">
        <v>156</v>
      </c>
      <c r="F169" s="10">
        <f t="shared" ref="F169:F170" si="267">F170</f>
        <v>5654.6</v>
      </c>
      <c r="G169" s="10">
        <f t="shared" ref="G169:G170" si="268">G170</f>
        <v>3061.3</v>
      </c>
      <c r="H169" s="10">
        <f t="shared" ref="H169:H170" si="269">H170</f>
        <v>3061.3</v>
      </c>
      <c r="I169" s="10">
        <f t="shared" ref="I169:I170" si="270">I170</f>
        <v>0</v>
      </c>
      <c r="J169" s="10">
        <f t="shared" ref="J169:J170" si="271">J170</f>
        <v>0</v>
      </c>
      <c r="K169" s="10">
        <f t="shared" ref="K169:K170" si="272">K170</f>
        <v>0</v>
      </c>
      <c r="L169" s="10">
        <f t="shared" si="225"/>
        <v>5654.6</v>
      </c>
      <c r="M169" s="10">
        <f t="shared" si="226"/>
        <v>3061.3</v>
      </c>
      <c r="N169" s="10">
        <f t="shared" si="227"/>
        <v>3061.3</v>
      </c>
      <c r="O169" s="10">
        <f t="shared" ref="O169:O170" si="273">O170</f>
        <v>0</v>
      </c>
      <c r="P169" s="10">
        <f t="shared" ref="P169:P170" si="274">P170</f>
        <v>0</v>
      </c>
      <c r="Q169" s="10">
        <f t="shared" ref="Q169:Q170" si="275">Q170</f>
        <v>0</v>
      </c>
      <c r="R169" s="10">
        <f t="shared" si="201"/>
        <v>5654.6</v>
      </c>
      <c r="S169" s="10">
        <f t="shared" si="202"/>
        <v>3061.3</v>
      </c>
      <c r="T169" s="10">
        <f t="shared" si="203"/>
        <v>3061.3</v>
      </c>
      <c r="U169" s="10">
        <f t="shared" ref="U169:U170" si="276">U170</f>
        <v>0</v>
      </c>
      <c r="V169" s="10">
        <f t="shared" ref="V169:V170" si="277">V170</f>
        <v>0</v>
      </c>
      <c r="W169" s="10">
        <f t="shared" ref="W169:W170" si="278">W170</f>
        <v>0</v>
      </c>
      <c r="X169" s="10">
        <f t="shared" si="204"/>
        <v>5654.6</v>
      </c>
      <c r="Y169" s="10">
        <f t="shared" si="205"/>
        <v>3061.3</v>
      </c>
      <c r="Z169" s="10">
        <f t="shared" si="206"/>
        <v>3061.3</v>
      </c>
      <c r="AA169" s="10">
        <f t="shared" ref="AA169:AA170" si="279">AA170</f>
        <v>0</v>
      </c>
      <c r="AB169" s="10">
        <f t="shared" ref="AB169:AB170" si="280">AB170</f>
        <v>0</v>
      </c>
      <c r="AC169" s="10">
        <f t="shared" ref="AC169:AC170" si="281">AC170</f>
        <v>0</v>
      </c>
      <c r="AD169" s="10">
        <f t="shared" si="207"/>
        <v>5654.6</v>
      </c>
      <c r="AE169" s="10">
        <f t="shared" si="208"/>
        <v>3061.3</v>
      </c>
      <c r="AF169" s="10">
        <f t="shared" si="209"/>
        <v>3061.3</v>
      </c>
      <c r="AG169" s="10">
        <f t="shared" ref="AG169:AG170" si="282">AG170</f>
        <v>0</v>
      </c>
      <c r="AH169" s="10">
        <f t="shared" si="210"/>
        <v>5654.6</v>
      </c>
      <c r="AI169" s="10">
        <f t="shared" si="211"/>
        <v>3061.3</v>
      </c>
      <c r="AJ169" s="10">
        <f t="shared" si="212"/>
        <v>3061.3</v>
      </c>
      <c r="AK169" s="10">
        <f t="shared" ref="AK169:AK170" si="283">AK170</f>
        <v>0</v>
      </c>
      <c r="AL169" s="10">
        <f t="shared" ref="AL169:AL170" si="284">AL170</f>
        <v>0</v>
      </c>
      <c r="AM169" s="10">
        <f t="shared" ref="AM169:AM170" si="285">AM170</f>
        <v>0</v>
      </c>
      <c r="AN169" s="10">
        <f t="shared" si="213"/>
        <v>5654.6</v>
      </c>
      <c r="AO169" s="10">
        <f t="shared" si="214"/>
        <v>3061.3</v>
      </c>
      <c r="AP169" s="10">
        <f t="shared" si="215"/>
        <v>3061.3</v>
      </c>
      <c r="AQ169" s="10">
        <f t="shared" ref="AQ169:AQ170" si="286">AQ170</f>
        <v>0</v>
      </c>
      <c r="AR169" s="10">
        <f t="shared" ref="AR169:AR170" si="287">AR170</f>
        <v>0</v>
      </c>
      <c r="AS169" s="10">
        <f t="shared" ref="AS169:AS170" si="288">AS170</f>
        <v>0</v>
      </c>
      <c r="AT169" s="10">
        <f t="shared" si="216"/>
        <v>5654.6</v>
      </c>
      <c r="AU169" s="10">
        <f t="shared" si="217"/>
        <v>3061.3</v>
      </c>
      <c r="AV169" s="10">
        <f t="shared" si="218"/>
        <v>3061.3</v>
      </c>
      <c r="AW169" s="10">
        <f t="shared" ref="AW169:AW170" si="289">AW170</f>
        <v>0</v>
      </c>
      <c r="AX169" s="10">
        <f t="shared" ref="AX169:AX170" si="290">AX170</f>
        <v>0</v>
      </c>
      <c r="AY169" s="10">
        <f t="shared" ref="AY169:AY170" si="291">AY170</f>
        <v>0</v>
      </c>
      <c r="AZ169" s="10">
        <f t="shared" si="219"/>
        <v>5654.6</v>
      </c>
      <c r="BA169" s="10">
        <f t="shared" ref="BA169:BA170" si="292">BA170</f>
        <v>0</v>
      </c>
      <c r="BB169" s="65">
        <f t="shared" si="228"/>
        <v>5654.6</v>
      </c>
      <c r="BC169" s="10">
        <f t="shared" si="220"/>
        <v>3061.3</v>
      </c>
      <c r="BD169" s="10">
        <f t="shared" ref="BD169:BI170" si="293">BD170</f>
        <v>0</v>
      </c>
      <c r="BE169" s="65">
        <f t="shared" si="229"/>
        <v>3061.3</v>
      </c>
      <c r="BF169" s="10">
        <f t="shared" si="221"/>
        <v>3061.3</v>
      </c>
      <c r="BG169" s="10">
        <f t="shared" si="293"/>
        <v>0</v>
      </c>
      <c r="BH169" s="65">
        <f t="shared" si="230"/>
        <v>3061.3</v>
      </c>
      <c r="BI169" s="10">
        <f t="shared" si="293"/>
        <v>0</v>
      </c>
      <c r="BJ169" s="20"/>
      <c r="BK169" s="20"/>
    </row>
    <row r="170" spans="1:63" ht="31.2" x14ac:dyDescent="0.3">
      <c r="A170" s="58" t="s">
        <v>155</v>
      </c>
      <c r="B170" s="59" t="s">
        <v>66</v>
      </c>
      <c r="C170" s="58"/>
      <c r="D170" s="58"/>
      <c r="E170" s="60" t="s">
        <v>67</v>
      </c>
      <c r="F170" s="10">
        <f t="shared" si="267"/>
        <v>5654.6</v>
      </c>
      <c r="G170" s="10">
        <f t="shared" si="268"/>
        <v>3061.3</v>
      </c>
      <c r="H170" s="10">
        <f t="shared" si="269"/>
        <v>3061.3</v>
      </c>
      <c r="I170" s="10">
        <f t="shared" si="270"/>
        <v>0</v>
      </c>
      <c r="J170" s="10">
        <f t="shared" si="271"/>
        <v>0</v>
      </c>
      <c r="K170" s="10">
        <f t="shared" si="272"/>
        <v>0</v>
      </c>
      <c r="L170" s="10">
        <f t="shared" si="225"/>
        <v>5654.6</v>
      </c>
      <c r="M170" s="10">
        <f t="shared" si="226"/>
        <v>3061.3</v>
      </c>
      <c r="N170" s="10">
        <f t="shared" si="227"/>
        <v>3061.3</v>
      </c>
      <c r="O170" s="10">
        <f t="shared" si="273"/>
        <v>0</v>
      </c>
      <c r="P170" s="10">
        <f t="shared" si="274"/>
        <v>0</v>
      </c>
      <c r="Q170" s="10">
        <f t="shared" si="275"/>
        <v>0</v>
      </c>
      <c r="R170" s="10">
        <f t="shared" si="201"/>
        <v>5654.6</v>
      </c>
      <c r="S170" s="10">
        <f t="shared" si="202"/>
        <v>3061.3</v>
      </c>
      <c r="T170" s="10">
        <f t="shared" si="203"/>
        <v>3061.3</v>
      </c>
      <c r="U170" s="10">
        <f t="shared" si="276"/>
        <v>0</v>
      </c>
      <c r="V170" s="10">
        <f t="shared" si="277"/>
        <v>0</v>
      </c>
      <c r="W170" s="10">
        <f t="shared" si="278"/>
        <v>0</v>
      </c>
      <c r="X170" s="10">
        <f t="shared" si="204"/>
        <v>5654.6</v>
      </c>
      <c r="Y170" s="10">
        <f t="shared" si="205"/>
        <v>3061.3</v>
      </c>
      <c r="Z170" s="10">
        <f t="shared" si="206"/>
        <v>3061.3</v>
      </c>
      <c r="AA170" s="10">
        <f t="shared" si="279"/>
        <v>0</v>
      </c>
      <c r="AB170" s="10">
        <f t="shared" si="280"/>
        <v>0</v>
      </c>
      <c r="AC170" s="10">
        <f t="shared" si="281"/>
        <v>0</v>
      </c>
      <c r="AD170" s="10">
        <f t="shared" si="207"/>
        <v>5654.6</v>
      </c>
      <c r="AE170" s="10">
        <f t="shared" si="208"/>
        <v>3061.3</v>
      </c>
      <c r="AF170" s="10">
        <f t="shared" si="209"/>
        <v>3061.3</v>
      </c>
      <c r="AG170" s="10">
        <f t="shared" si="282"/>
        <v>0</v>
      </c>
      <c r="AH170" s="10">
        <f t="shared" si="210"/>
        <v>5654.6</v>
      </c>
      <c r="AI170" s="10">
        <f t="shared" si="211"/>
        <v>3061.3</v>
      </c>
      <c r="AJ170" s="10">
        <f t="shared" si="212"/>
        <v>3061.3</v>
      </c>
      <c r="AK170" s="10">
        <f t="shared" si="283"/>
        <v>0</v>
      </c>
      <c r="AL170" s="10">
        <f t="shared" si="284"/>
        <v>0</v>
      </c>
      <c r="AM170" s="10">
        <f t="shared" si="285"/>
        <v>0</v>
      </c>
      <c r="AN170" s="10">
        <f t="shared" si="213"/>
        <v>5654.6</v>
      </c>
      <c r="AO170" s="10">
        <f t="shared" si="214"/>
        <v>3061.3</v>
      </c>
      <c r="AP170" s="10">
        <f t="shared" si="215"/>
        <v>3061.3</v>
      </c>
      <c r="AQ170" s="10">
        <f t="shared" si="286"/>
        <v>0</v>
      </c>
      <c r="AR170" s="10">
        <f t="shared" si="287"/>
        <v>0</v>
      </c>
      <c r="AS170" s="10">
        <f t="shared" si="288"/>
        <v>0</v>
      </c>
      <c r="AT170" s="10">
        <f t="shared" si="216"/>
        <v>5654.6</v>
      </c>
      <c r="AU170" s="10">
        <f t="shared" si="217"/>
        <v>3061.3</v>
      </c>
      <c r="AV170" s="10">
        <f t="shared" si="218"/>
        <v>3061.3</v>
      </c>
      <c r="AW170" s="10">
        <f t="shared" si="289"/>
        <v>0</v>
      </c>
      <c r="AX170" s="10">
        <f t="shared" si="290"/>
        <v>0</v>
      </c>
      <c r="AY170" s="10">
        <f t="shared" si="291"/>
        <v>0</v>
      </c>
      <c r="AZ170" s="10">
        <f t="shared" si="219"/>
        <v>5654.6</v>
      </c>
      <c r="BA170" s="10">
        <f t="shared" si="292"/>
        <v>0</v>
      </c>
      <c r="BB170" s="65">
        <f t="shared" si="228"/>
        <v>5654.6</v>
      </c>
      <c r="BC170" s="10">
        <f t="shared" si="220"/>
        <v>3061.3</v>
      </c>
      <c r="BD170" s="10">
        <f t="shared" si="293"/>
        <v>0</v>
      </c>
      <c r="BE170" s="65">
        <f t="shared" si="229"/>
        <v>3061.3</v>
      </c>
      <c r="BF170" s="10">
        <f t="shared" si="221"/>
        <v>3061.3</v>
      </c>
      <c r="BG170" s="10">
        <f t="shared" si="293"/>
        <v>0</v>
      </c>
      <c r="BH170" s="65">
        <f t="shared" si="230"/>
        <v>3061.3</v>
      </c>
      <c r="BI170" s="10">
        <f t="shared" si="293"/>
        <v>0</v>
      </c>
      <c r="BJ170" s="20"/>
      <c r="BK170" s="20"/>
    </row>
    <row r="171" spans="1:63" x14ac:dyDescent="0.3">
      <c r="A171" s="58" t="s">
        <v>155</v>
      </c>
      <c r="B171" s="59" t="s">
        <v>66</v>
      </c>
      <c r="C171" s="58" t="s">
        <v>106</v>
      </c>
      <c r="D171" s="58" t="s">
        <v>74</v>
      </c>
      <c r="E171" s="60" t="s">
        <v>150</v>
      </c>
      <c r="F171" s="10">
        <v>5654.6</v>
      </c>
      <c r="G171" s="10">
        <v>3061.3</v>
      </c>
      <c r="H171" s="10">
        <v>3061.3</v>
      </c>
      <c r="I171" s="10"/>
      <c r="J171" s="10"/>
      <c r="K171" s="10"/>
      <c r="L171" s="10">
        <f t="shared" si="225"/>
        <v>5654.6</v>
      </c>
      <c r="M171" s="10">
        <f t="shared" si="226"/>
        <v>3061.3</v>
      </c>
      <c r="N171" s="10">
        <f t="shared" si="227"/>
        <v>3061.3</v>
      </c>
      <c r="O171" s="10"/>
      <c r="P171" s="10"/>
      <c r="Q171" s="10"/>
      <c r="R171" s="10">
        <f t="shared" ref="R171:R234" si="294">L171+O171</f>
        <v>5654.6</v>
      </c>
      <c r="S171" s="10">
        <f t="shared" ref="S171:S234" si="295">M171+P171</f>
        <v>3061.3</v>
      </c>
      <c r="T171" s="10">
        <f t="shared" ref="T171:T234" si="296">N171+Q171</f>
        <v>3061.3</v>
      </c>
      <c r="U171" s="10"/>
      <c r="V171" s="10"/>
      <c r="W171" s="10"/>
      <c r="X171" s="10">
        <f t="shared" ref="X171:X234" si="297">R171+U171</f>
        <v>5654.6</v>
      </c>
      <c r="Y171" s="10">
        <f t="shared" ref="Y171:Y234" si="298">S171+V171</f>
        <v>3061.3</v>
      </c>
      <c r="Z171" s="10">
        <f t="shared" ref="Z171:Z234" si="299">T171+W171</f>
        <v>3061.3</v>
      </c>
      <c r="AA171" s="10"/>
      <c r="AB171" s="10"/>
      <c r="AC171" s="10"/>
      <c r="AD171" s="10">
        <f t="shared" ref="AD171:AD234" si="300">X171+AA171</f>
        <v>5654.6</v>
      </c>
      <c r="AE171" s="10">
        <f t="shared" ref="AE171:AE234" si="301">Y171+AB171</f>
        <v>3061.3</v>
      </c>
      <c r="AF171" s="10">
        <f t="shared" ref="AF171:AF234" si="302">Z171+AC171</f>
        <v>3061.3</v>
      </c>
      <c r="AG171" s="10"/>
      <c r="AH171" s="10">
        <f t="shared" ref="AH171:AH234" si="303">AD171+AG171</f>
        <v>5654.6</v>
      </c>
      <c r="AI171" s="10">
        <f t="shared" ref="AI171:AI234" si="304">AE171</f>
        <v>3061.3</v>
      </c>
      <c r="AJ171" s="10">
        <f t="shared" ref="AJ171:AJ234" si="305">AF171</f>
        <v>3061.3</v>
      </c>
      <c r="AK171" s="10"/>
      <c r="AL171" s="10"/>
      <c r="AM171" s="10"/>
      <c r="AN171" s="10">
        <f t="shared" ref="AN171:AN234" si="306">AH171+AK171</f>
        <v>5654.6</v>
      </c>
      <c r="AO171" s="10">
        <f t="shared" ref="AO171:AO234" si="307">AI171+AL171</f>
        <v>3061.3</v>
      </c>
      <c r="AP171" s="10">
        <f t="shared" ref="AP171:AP234" si="308">AJ171+AM171</f>
        <v>3061.3</v>
      </c>
      <c r="AQ171" s="10"/>
      <c r="AR171" s="10"/>
      <c r="AS171" s="10"/>
      <c r="AT171" s="10">
        <f t="shared" ref="AT171:AT234" si="309">AN171+AQ171</f>
        <v>5654.6</v>
      </c>
      <c r="AU171" s="10">
        <f t="shared" ref="AU171:AU234" si="310">AO171+AR171</f>
        <v>3061.3</v>
      </c>
      <c r="AV171" s="10">
        <f t="shared" ref="AV171:AV234" si="311">AP171+AS171</f>
        <v>3061.3</v>
      </c>
      <c r="AW171" s="10"/>
      <c r="AX171" s="10"/>
      <c r="AY171" s="10"/>
      <c r="AZ171" s="10">
        <f t="shared" ref="AZ171:AZ234" si="312">AT171+AW171</f>
        <v>5654.6</v>
      </c>
      <c r="BA171" s="10"/>
      <c r="BB171" s="65">
        <f t="shared" si="228"/>
        <v>5654.6</v>
      </c>
      <c r="BC171" s="10">
        <f t="shared" ref="BC171:BC234" si="313">AU171+AX171</f>
        <v>3061.3</v>
      </c>
      <c r="BD171" s="10"/>
      <c r="BE171" s="65">
        <f t="shared" si="229"/>
        <v>3061.3</v>
      </c>
      <c r="BF171" s="10">
        <f t="shared" ref="BF171:BF234" si="314">AV171+AY171</f>
        <v>3061.3</v>
      </c>
      <c r="BG171" s="10"/>
      <c r="BH171" s="65">
        <f t="shared" si="230"/>
        <v>3061.3</v>
      </c>
      <c r="BI171" s="10"/>
      <c r="BJ171" s="20"/>
      <c r="BK171" s="20"/>
    </row>
    <row r="172" spans="1:63" ht="46.8" x14ac:dyDescent="0.3">
      <c r="A172" s="58" t="s">
        <v>157</v>
      </c>
      <c r="B172" s="59"/>
      <c r="C172" s="58"/>
      <c r="D172" s="58"/>
      <c r="E172" s="60" t="s">
        <v>158</v>
      </c>
      <c r="F172" s="10">
        <f t="shared" ref="F172:K172" si="315">F173+F175</f>
        <v>10795.300000000001</v>
      </c>
      <c r="G172" s="10">
        <f t="shared" si="315"/>
        <v>10737</v>
      </c>
      <c r="H172" s="10">
        <f t="shared" si="315"/>
        <v>10730.400000000001</v>
      </c>
      <c r="I172" s="10">
        <f t="shared" si="315"/>
        <v>0</v>
      </c>
      <c r="J172" s="10">
        <f t="shared" si="315"/>
        <v>0</v>
      </c>
      <c r="K172" s="10">
        <f t="shared" si="315"/>
        <v>0</v>
      </c>
      <c r="L172" s="10">
        <f t="shared" si="225"/>
        <v>10795.300000000001</v>
      </c>
      <c r="M172" s="10">
        <f t="shared" si="226"/>
        <v>10737</v>
      </c>
      <c r="N172" s="10">
        <f t="shared" si="227"/>
        <v>10730.400000000001</v>
      </c>
      <c r="O172" s="10">
        <f>O173+O175</f>
        <v>6.7</v>
      </c>
      <c r="P172" s="10">
        <f>P173+P175</f>
        <v>0</v>
      </c>
      <c r="Q172" s="10">
        <f>Q173+Q175</f>
        <v>0</v>
      </c>
      <c r="R172" s="10">
        <f t="shared" si="294"/>
        <v>10802.000000000002</v>
      </c>
      <c r="S172" s="10">
        <f t="shared" si="295"/>
        <v>10737</v>
      </c>
      <c r="T172" s="10">
        <f t="shared" si="296"/>
        <v>10730.400000000001</v>
      </c>
      <c r="U172" s="10">
        <f>U173+U175</f>
        <v>0</v>
      </c>
      <c r="V172" s="10">
        <f>V173+V175</f>
        <v>0</v>
      </c>
      <c r="W172" s="10">
        <f>W173+W175</f>
        <v>0</v>
      </c>
      <c r="X172" s="10">
        <f t="shared" si="297"/>
        <v>10802.000000000002</v>
      </c>
      <c r="Y172" s="10">
        <f t="shared" si="298"/>
        <v>10737</v>
      </c>
      <c r="Z172" s="10">
        <f t="shared" si="299"/>
        <v>10730.400000000001</v>
      </c>
      <c r="AA172" s="10">
        <f>AA173+AA175</f>
        <v>-986.83699999999999</v>
      </c>
      <c r="AB172" s="10">
        <f>AB173+AB175</f>
        <v>0</v>
      </c>
      <c r="AC172" s="10">
        <f>AC173+AC175</f>
        <v>0</v>
      </c>
      <c r="AD172" s="10">
        <f t="shared" si="300"/>
        <v>9815.1630000000023</v>
      </c>
      <c r="AE172" s="10">
        <f t="shared" si="301"/>
        <v>10737</v>
      </c>
      <c r="AF172" s="10">
        <f t="shared" si="302"/>
        <v>10730.400000000001</v>
      </c>
      <c r="AG172" s="10">
        <f>AG173+AG175</f>
        <v>0</v>
      </c>
      <c r="AH172" s="10">
        <f t="shared" si="303"/>
        <v>9815.1630000000023</v>
      </c>
      <c r="AI172" s="10">
        <f t="shared" si="304"/>
        <v>10737</v>
      </c>
      <c r="AJ172" s="10">
        <f t="shared" si="305"/>
        <v>10730.400000000001</v>
      </c>
      <c r="AK172" s="10">
        <f>AK173+AK175</f>
        <v>-1255.2079999999999</v>
      </c>
      <c r="AL172" s="10">
        <f>AL173+AL175</f>
        <v>0</v>
      </c>
      <c r="AM172" s="10">
        <f>AM173+AM175</f>
        <v>0</v>
      </c>
      <c r="AN172" s="10">
        <f t="shared" si="306"/>
        <v>8559.9550000000017</v>
      </c>
      <c r="AO172" s="10">
        <f t="shared" si="307"/>
        <v>10737</v>
      </c>
      <c r="AP172" s="10">
        <f t="shared" si="308"/>
        <v>10730.400000000001</v>
      </c>
      <c r="AQ172" s="10">
        <f>AQ173+AQ175</f>
        <v>0</v>
      </c>
      <c r="AR172" s="10">
        <f>AR173+AR175</f>
        <v>0</v>
      </c>
      <c r="AS172" s="10">
        <f>AS173+AS175</f>
        <v>0</v>
      </c>
      <c r="AT172" s="10">
        <f t="shared" si="309"/>
        <v>8559.9550000000017</v>
      </c>
      <c r="AU172" s="10">
        <f t="shared" si="310"/>
        <v>10737</v>
      </c>
      <c r="AV172" s="10">
        <f t="shared" si="311"/>
        <v>10730.400000000001</v>
      </c>
      <c r="AW172" s="10">
        <f>AW173+AW175</f>
        <v>0</v>
      </c>
      <c r="AX172" s="10">
        <f>AX173+AX175</f>
        <v>0</v>
      </c>
      <c r="AY172" s="10">
        <f>AY173+AY175</f>
        <v>0</v>
      </c>
      <c r="AZ172" s="10">
        <f t="shared" si="312"/>
        <v>8559.9550000000017</v>
      </c>
      <c r="BA172" s="10">
        <f>BA173+BA175</f>
        <v>0</v>
      </c>
      <c r="BB172" s="65">
        <f t="shared" si="228"/>
        <v>8559.9550000000017</v>
      </c>
      <c r="BC172" s="10">
        <f t="shared" si="313"/>
        <v>10737</v>
      </c>
      <c r="BD172" s="10">
        <f>BD173+BD175</f>
        <v>0</v>
      </c>
      <c r="BE172" s="65">
        <f t="shared" si="229"/>
        <v>10737</v>
      </c>
      <c r="BF172" s="10">
        <f t="shared" si="314"/>
        <v>10730.400000000001</v>
      </c>
      <c r="BG172" s="10">
        <f>BG173+BG175</f>
        <v>0</v>
      </c>
      <c r="BH172" s="65">
        <f t="shared" si="230"/>
        <v>10730.400000000001</v>
      </c>
      <c r="BI172" s="10">
        <f>BI173+BI175</f>
        <v>0</v>
      </c>
      <c r="BJ172" s="20"/>
      <c r="BK172" s="20"/>
    </row>
    <row r="173" spans="1:63" ht="31.2" x14ac:dyDescent="0.3">
      <c r="A173" s="58" t="s">
        <v>157</v>
      </c>
      <c r="B173" s="59" t="s">
        <v>66</v>
      </c>
      <c r="C173" s="58"/>
      <c r="D173" s="58"/>
      <c r="E173" s="60" t="s">
        <v>67</v>
      </c>
      <c r="F173" s="10">
        <f t="shared" ref="F173:K173" si="316">F174</f>
        <v>9727.6</v>
      </c>
      <c r="G173" s="10">
        <f t="shared" si="316"/>
        <v>9694.6</v>
      </c>
      <c r="H173" s="10">
        <f t="shared" si="316"/>
        <v>9713.1000000000022</v>
      </c>
      <c r="I173" s="10">
        <f t="shared" si="316"/>
        <v>0</v>
      </c>
      <c r="J173" s="10">
        <f t="shared" si="316"/>
        <v>0</v>
      </c>
      <c r="K173" s="10">
        <f t="shared" si="316"/>
        <v>0</v>
      </c>
      <c r="L173" s="10">
        <f t="shared" si="225"/>
        <v>9727.6</v>
      </c>
      <c r="M173" s="10">
        <f t="shared" si="226"/>
        <v>9694.6</v>
      </c>
      <c r="N173" s="10">
        <f t="shared" si="227"/>
        <v>9713.1000000000022</v>
      </c>
      <c r="O173" s="10">
        <f>O174</f>
        <v>6.7</v>
      </c>
      <c r="P173" s="10">
        <f>P174</f>
        <v>0</v>
      </c>
      <c r="Q173" s="10">
        <f>Q174</f>
        <v>0</v>
      </c>
      <c r="R173" s="10">
        <f t="shared" si="294"/>
        <v>9734.3000000000011</v>
      </c>
      <c r="S173" s="10">
        <f t="shared" si="295"/>
        <v>9694.6</v>
      </c>
      <c r="T173" s="10">
        <f t="shared" si="296"/>
        <v>9713.1000000000022</v>
      </c>
      <c r="U173" s="10">
        <f>U174</f>
        <v>0</v>
      </c>
      <c r="V173" s="10">
        <f>V174</f>
        <v>0</v>
      </c>
      <c r="W173" s="10">
        <f>W174</f>
        <v>0</v>
      </c>
      <c r="X173" s="10">
        <f t="shared" si="297"/>
        <v>9734.3000000000011</v>
      </c>
      <c r="Y173" s="10">
        <f t="shared" si="298"/>
        <v>9694.6</v>
      </c>
      <c r="Z173" s="10">
        <f t="shared" si="299"/>
        <v>9713.1000000000022</v>
      </c>
      <c r="AA173" s="10">
        <f>AA174</f>
        <v>-986.83699999999999</v>
      </c>
      <c r="AB173" s="10">
        <f>AB174</f>
        <v>0</v>
      </c>
      <c r="AC173" s="10">
        <f>AC174</f>
        <v>0</v>
      </c>
      <c r="AD173" s="10">
        <f t="shared" si="300"/>
        <v>8747.4630000000016</v>
      </c>
      <c r="AE173" s="10">
        <f t="shared" si="301"/>
        <v>9694.6</v>
      </c>
      <c r="AF173" s="10">
        <f t="shared" si="302"/>
        <v>9713.1000000000022</v>
      </c>
      <c r="AG173" s="10">
        <f>AG174</f>
        <v>0</v>
      </c>
      <c r="AH173" s="10">
        <f t="shared" si="303"/>
        <v>8747.4630000000016</v>
      </c>
      <c r="AI173" s="10">
        <f t="shared" si="304"/>
        <v>9694.6</v>
      </c>
      <c r="AJ173" s="10">
        <f t="shared" si="305"/>
        <v>9713.1000000000022</v>
      </c>
      <c r="AK173" s="10">
        <f>AK174</f>
        <v>-1255.2079999999999</v>
      </c>
      <c r="AL173" s="10">
        <f>AL174</f>
        <v>0</v>
      </c>
      <c r="AM173" s="10">
        <f>AM174</f>
        <v>0</v>
      </c>
      <c r="AN173" s="10">
        <f t="shared" si="306"/>
        <v>7492.2550000000019</v>
      </c>
      <c r="AO173" s="10">
        <f t="shared" si="307"/>
        <v>9694.6</v>
      </c>
      <c r="AP173" s="10">
        <f t="shared" si="308"/>
        <v>9713.1000000000022</v>
      </c>
      <c r="AQ173" s="10">
        <f>AQ174</f>
        <v>0</v>
      </c>
      <c r="AR173" s="10">
        <f>AR174</f>
        <v>0</v>
      </c>
      <c r="AS173" s="10">
        <f>AS174</f>
        <v>0</v>
      </c>
      <c r="AT173" s="10">
        <f t="shared" si="309"/>
        <v>7492.2550000000019</v>
      </c>
      <c r="AU173" s="10">
        <f t="shared" si="310"/>
        <v>9694.6</v>
      </c>
      <c r="AV173" s="10">
        <f t="shared" si="311"/>
        <v>9713.1000000000022</v>
      </c>
      <c r="AW173" s="10">
        <f>AW174</f>
        <v>0</v>
      </c>
      <c r="AX173" s="10">
        <f>AX174</f>
        <v>0</v>
      </c>
      <c r="AY173" s="10">
        <f>AY174</f>
        <v>0</v>
      </c>
      <c r="AZ173" s="10">
        <f t="shared" si="312"/>
        <v>7492.2550000000019</v>
      </c>
      <c r="BA173" s="10">
        <f>BA174</f>
        <v>0</v>
      </c>
      <c r="BB173" s="65">
        <f t="shared" si="228"/>
        <v>7492.2550000000019</v>
      </c>
      <c r="BC173" s="10">
        <f t="shared" si="313"/>
        <v>9694.6</v>
      </c>
      <c r="BD173" s="10">
        <f>BD174</f>
        <v>0</v>
      </c>
      <c r="BE173" s="65">
        <f t="shared" si="229"/>
        <v>9694.6</v>
      </c>
      <c r="BF173" s="10">
        <f t="shared" si="314"/>
        <v>9713.1000000000022</v>
      </c>
      <c r="BG173" s="10">
        <f>BG174</f>
        <v>0</v>
      </c>
      <c r="BH173" s="65">
        <f t="shared" si="230"/>
        <v>9713.1000000000022</v>
      </c>
      <c r="BI173" s="10">
        <f>BI174</f>
        <v>0</v>
      </c>
      <c r="BJ173" s="20"/>
      <c r="BK173" s="20"/>
    </row>
    <row r="174" spans="1:63" ht="46.8" x14ac:dyDescent="0.3">
      <c r="A174" s="58" t="s">
        <v>157</v>
      </c>
      <c r="B174" s="59" t="s">
        <v>66</v>
      </c>
      <c r="C174" s="58" t="s">
        <v>106</v>
      </c>
      <c r="D174" s="58" t="s">
        <v>107</v>
      </c>
      <c r="E174" s="60" t="s">
        <v>108</v>
      </c>
      <c r="F174" s="10">
        <v>9727.6</v>
      </c>
      <c r="G174" s="10">
        <v>9694.6</v>
      </c>
      <c r="H174" s="10">
        <v>9713.1000000000022</v>
      </c>
      <c r="I174" s="10"/>
      <c r="J174" s="10"/>
      <c r="K174" s="10"/>
      <c r="L174" s="10">
        <f t="shared" si="225"/>
        <v>9727.6</v>
      </c>
      <c r="M174" s="10">
        <f t="shared" si="226"/>
        <v>9694.6</v>
      </c>
      <c r="N174" s="10">
        <f t="shared" si="227"/>
        <v>9713.1000000000022</v>
      </c>
      <c r="O174" s="10">
        <v>6.7</v>
      </c>
      <c r="P174" s="10"/>
      <c r="Q174" s="10"/>
      <c r="R174" s="10">
        <f t="shared" si="294"/>
        <v>9734.3000000000011</v>
      </c>
      <c r="S174" s="10">
        <f t="shared" si="295"/>
        <v>9694.6</v>
      </c>
      <c r="T174" s="10">
        <f t="shared" si="296"/>
        <v>9713.1000000000022</v>
      </c>
      <c r="U174" s="10"/>
      <c r="V174" s="10"/>
      <c r="W174" s="10"/>
      <c r="X174" s="10">
        <f t="shared" si="297"/>
        <v>9734.3000000000011</v>
      </c>
      <c r="Y174" s="10">
        <f t="shared" si="298"/>
        <v>9694.6</v>
      </c>
      <c r="Z174" s="10">
        <f t="shared" si="299"/>
        <v>9713.1000000000022</v>
      </c>
      <c r="AA174" s="10">
        <f>-65.733-921.104</f>
        <v>-986.83699999999999</v>
      </c>
      <c r="AB174" s="10"/>
      <c r="AC174" s="10"/>
      <c r="AD174" s="10">
        <f t="shared" si="300"/>
        <v>8747.4630000000016</v>
      </c>
      <c r="AE174" s="10">
        <f t="shared" si="301"/>
        <v>9694.6</v>
      </c>
      <c r="AF174" s="10">
        <f t="shared" si="302"/>
        <v>9713.1000000000022</v>
      </c>
      <c r="AG174" s="10"/>
      <c r="AH174" s="10">
        <f t="shared" si="303"/>
        <v>8747.4630000000016</v>
      </c>
      <c r="AI174" s="10">
        <f t="shared" si="304"/>
        <v>9694.6</v>
      </c>
      <c r="AJ174" s="10">
        <f t="shared" si="305"/>
        <v>9713.1000000000022</v>
      </c>
      <c r="AK174" s="10">
        <f>-194.497-866.602-194.109</f>
        <v>-1255.2079999999999</v>
      </c>
      <c r="AL174" s="10"/>
      <c r="AM174" s="10"/>
      <c r="AN174" s="10">
        <f t="shared" si="306"/>
        <v>7492.2550000000019</v>
      </c>
      <c r="AO174" s="10">
        <f t="shared" si="307"/>
        <v>9694.6</v>
      </c>
      <c r="AP174" s="10">
        <f t="shared" si="308"/>
        <v>9713.1000000000022</v>
      </c>
      <c r="AQ174" s="10"/>
      <c r="AR174" s="10"/>
      <c r="AS174" s="10"/>
      <c r="AT174" s="10">
        <f t="shared" si="309"/>
        <v>7492.2550000000019</v>
      </c>
      <c r="AU174" s="10">
        <f t="shared" si="310"/>
        <v>9694.6</v>
      </c>
      <c r="AV174" s="10">
        <f t="shared" si="311"/>
        <v>9713.1000000000022</v>
      </c>
      <c r="AW174" s="10"/>
      <c r="AX174" s="10"/>
      <c r="AY174" s="10"/>
      <c r="AZ174" s="10">
        <f t="shared" si="312"/>
        <v>7492.2550000000019</v>
      </c>
      <c r="BA174" s="10"/>
      <c r="BB174" s="65">
        <f t="shared" si="228"/>
        <v>7492.2550000000019</v>
      </c>
      <c r="BC174" s="10">
        <f t="shared" si="313"/>
        <v>9694.6</v>
      </c>
      <c r="BD174" s="10"/>
      <c r="BE174" s="65">
        <f t="shared" si="229"/>
        <v>9694.6</v>
      </c>
      <c r="BF174" s="10">
        <f t="shared" si="314"/>
        <v>9713.1000000000022</v>
      </c>
      <c r="BG174" s="10"/>
      <c r="BH174" s="65">
        <f t="shared" si="230"/>
        <v>9713.1000000000022</v>
      </c>
      <c r="BI174" s="10"/>
      <c r="BJ174" s="20"/>
      <c r="BK174" s="20"/>
    </row>
    <row r="175" spans="1:63" x14ac:dyDescent="0.3">
      <c r="A175" s="58" t="s">
        <v>157</v>
      </c>
      <c r="B175" s="59" t="s">
        <v>52</v>
      </c>
      <c r="C175" s="58"/>
      <c r="D175" s="58"/>
      <c r="E175" s="60" t="s">
        <v>53</v>
      </c>
      <c r="F175" s="10">
        <f t="shared" ref="F175:K175" si="317">F176</f>
        <v>1067.7</v>
      </c>
      <c r="G175" s="10">
        <f t="shared" si="317"/>
        <v>1042.4000000000001</v>
      </c>
      <c r="H175" s="10">
        <f t="shared" si="317"/>
        <v>1017.3</v>
      </c>
      <c r="I175" s="10">
        <f t="shared" si="317"/>
        <v>0</v>
      </c>
      <c r="J175" s="10">
        <f t="shared" si="317"/>
        <v>0</v>
      </c>
      <c r="K175" s="10">
        <f t="shared" si="317"/>
        <v>0</v>
      </c>
      <c r="L175" s="10">
        <f t="shared" si="225"/>
        <v>1067.7</v>
      </c>
      <c r="M175" s="10">
        <f t="shared" si="226"/>
        <v>1042.4000000000001</v>
      </c>
      <c r="N175" s="10">
        <f t="shared" si="227"/>
        <v>1017.3</v>
      </c>
      <c r="O175" s="10">
        <f>O176</f>
        <v>0</v>
      </c>
      <c r="P175" s="10">
        <f>P176</f>
        <v>0</v>
      </c>
      <c r="Q175" s="10">
        <f>Q176</f>
        <v>0</v>
      </c>
      <c r="R175" s="10">
        <f t="shared" si="294"/>
        <v>1067.7</v>
      </c>
      <c r="S175" s="10">
        <f t="shared" si="295"/>
        <v>1042.4000000000001</v>
      </c>
      <c r="T175" s="10">
        <f t="shared" si="296"/>
        <v>1017.3</v>
      </c>
      <c r="U175" s="10">
        <f>U176</f>
        <v>0</v>
      </c>
      <c r="V175" s="10">
        <f>V176</f>
        <v>0</v>
      </c>
      <c r="W175" s="10">
        <f>W176</f>
        <v>0</v>
      </c>
      <c r="X175" s="10">
        <f t="shared" si="297"/>
        <v>1067.7</v>
      </c>
      <c r="Y175" s="10">
        <f t="shared" si="298"/>
        <v>1042.4000000000001</v>
      </c>
      <c r="Z175" s="10">
        <f t="shared" si="299"/>
        <v>1017.3</v>
      </c>
      <c r="AA175" s="10">
        <f>AA176</f>
        <v>0</v>
      </c>
      <c r="AB175" s="10">
        <f>AB176</f>
        <v>0</v>
      </c>
      <c r="AC175" s="10">
        <f>AC176</f>
        <v>0</v>
      </c>
      <c r="AD175" s="10">
        <f t="shared" si="300"/>
        <v>1067.7</v>
      </c>
      <c r="AE175" s="10">
        <f t="shared" si="301"/>
        <v>1042.4000000000001</v>
      </c>
      <c r="AF175" s="10">
        <f t="shared" si="302"/>
        <v>1017.3</v>
      </c>
      <c r="AG175" s="10">
        <f>AG176</f>
        <v>0</v>
      </c>
      <c r="AH175" s="10">
        <f t="shared" si="303"/>
        <v>1067.7</v>
      </c>
      <c r="AI175" s="10">
        <f t="shared" si="304"/>
        <v>1042.4000000000001</v>
      </c>
      <c r="AJ175" s="10">
        <f t="shared" si="305"/>
        <v>1017.3</v>
      </c>
      <c r="AK175" s="10">
        <f>AK176</f>
        <v>0</v>
      </c>
      <c r="AL175" s="10">
        <f>AL176</f>
        <v>0</v>
      </c>
      <c r="AM175" s="10">
        <f>AM176</f>
        <v>0</v>
      </c>
      <c r="AN175" s="10">
        <f t="shared" si="306"/>
        <v>1067.7</v>
      </c>
      <c r="AO175" s="10">
        <f t="shared" si="307"/>
        <v>1042.4000000000001</v>
      </c>
      <c r="AP175" s="10">
        <f t="shared" si="308"/>
        <v>1017.3</v>
      </c>
      <c r="AQ175" s="10">
        <f>AQ176</f>
        <v>0</v>
      </c>
      <c r="AR175" s="10">
        <f>AR176</f>
        <v>0</v>
      </c>
      <c r="AS175" s="10">
        <f>AS176</f>
        <v>0</v>
      </c>
      <c r="AT175" s="10">
        <f t="shared" si="309"/>
        <v>1067.7</v>
      </c>
      <c r="AU175" s="10">
        <f t="shared" si="310"/>
        <v>1042.4000000000001</v>
      </c>
      <c r="AV175" s="10">
        <f t="shared" si="311"/>
        <v>1017.3</v>
      </c>
      <c r="AW175" s="10">
        <f>AW176</f>
        <v>0</v>
      </c>
      <c r="AX175" s="10">
        <f>AX176</f>
        <v>0</v>
      </c>
      <c r="AY175" s="10">
        <f>AY176</f>
        <v>0</v>
      </c>
      <c r="AZ175" s="10">
        <f t="shared" si="312"/>
        <v>1067.7</v>
      </c>
      <c r="BA175" s="10">
        <f>BA176</f>
        <v>0</v>
      </c>
      <c r="BB175" s="65">
        <f t="shared" si="228"/>
        <v>1067.7</v>
      </c>
      <c r="BC175" s="10">
        <f t="shared" si="313"/>
        <v>1042.4000000000001</v>
      </c>
      <c r="BD175" s="10">
        <f>BD176</f>
        <v>0</v>
      </c>
      <c r="BE175" s="65">
        <f t="shared" si="229"/>
        <v>1042.4000000000001</v>
      </c>
      <c r="BF175" s="10">
        <f t="shared" si="314"/>
        <v>1017.3</v>
      </c>
      <c r="BG175" s="10">
        <f>BG176</f>
        <v>0</v>
      </c>
      <c r="BH175" s="65">
        <f t="shared" si="230"/>
        <v>1017.3</v>
      </c>
      <c r="BI175" s="10">
        <f>BI176</f>
        <v>0</v>
      </c>
      <c r="BJ175" s="20"/>
      <c r="BK175" s="20"/>
    </row>
    <row r="176" spans="1:63" ht="46.8" x14ac:dyDescent="0.3">
      <c r="A176" s="58" t="s">
        <v>157</v>
      </c>
      <c r="B176" s="59" t="s">
        <v>52</v>
      </c>
      <c r="C176" s="58" t="s">
        <v>106</v>
      </c>
      <c r="D176" s="58" t="s">
        <v>107</v>
      </c>
      <c r="E176" s="60" t="s">
        <v>108</v>
      </c>
      <c r="F176" s="10">
        <v>1067.7</v>
      </c>
      <c r="G176" s="10">
        <v>1042.4000000000001</v>
      </c>
      <c r="H176" s="10">
        <v>1017.3</v>
      </c>
      <c r="I176" s="10"/>
      <c r="J176" s="10"/>
      <c r="K176" s="10"/>
      <c r="L176" s="10">
        <f t="shared" si="225"/>
        <v>1067.7</v>
      </c>
      <c r="M176" s="10">
        <f t="shared" si="226"/>
        <v>1042.4000000000001</v>
      </c>
      <c r="N176" s="10">
        <f t="shared" si="227"/>
        <v>1017.3</v>
      </c>
      <c r="O176" s="10"/>
      <c r="P176" s="10"/>
      <c r="Q176" s="10"/>
      <c r="R176" s="10">
        <f t="shared" si="294"/>
        <v>1067.7</v>
      </c>
      <c r="S176" s="10">
        <f t="shared" si="295"/>
        <v>1042.4000000000001</v>
      </c>
      <c r="T176" s="10">
        <f t="shared" si="296"/>
        <v>1017.3</v>
      </c>
      <c r="U176" s="10"/>
      <c r="V176" s="10"/>
      <c r="W176" s="10"/>
      <c r="X176" s="10">
        <f t="shared" si="297"/>
        <v>1067.7</v>
      </c>
      <c r="Y176" s="10">
        <f t="shared" si="298"/>
        <v>1042.4000000000001</v>
      </c>
      <c r="Z176" s="10">
        <f t="shared" si="299"/>
        <v>1017.3</v>
      </c>
      <c r="AA176" s="10"/>
      <c r="AB176" s="10"/>
      <c r="AC176" s="10"/>
      <c r="AD176" s="10">
        <f t="shared" si="300"/>
        <v>1067.7</v>
      </c>
      <c r="AE176" s="10">
        <f t="shared" si="301"/>
        <v>1042.4000000000001</v>
      </c>
      <c r="AF176" s="10">
        <f t="shared" si="302"/>
        <v>1017.3</v>
      </c>
      <c r="AG176" s="10"/>
      <c r="AH176" s="10">
        <f t="shared" si="303"/>
        <v>1067.7</v>
      </c>
      <c r="AI176" s="10">
        <f t="shared" si="304"/>
        <v>1042.4000000000001</v>
      </c>
      <c r="AJ176" s="10">
        <f t="shared" si="305"/>
        <v>1017.3</v>
      </c>
      <c r="AK176" s="10"/>
      <c r="AL176" s="10"/>
      <c r="AM176" s="10"/>
      <c r="AN176" s="10">
        <f t="shared" si="306"/>
        <v>1067.7</v>
      </c>
      <c r="AO176" s="10">
        <f t="shared" si="307"/>
        <v>1042.4000000000001</v>
      </c>
      <c r="AP176" s="10">
        <f t="shared" si="308"/>
        <v>1017.3</v>
      </c>
      <c r="AQ176" s="10"/>
      <c r="AR176" s="10"/>
      <c r="AS176" s="10"/>
      <c r="AT176" s="10">
        <f t="shared" si="309"/>
        <v>1067.7</v>
      </c>
      <c r="AU176" s="10">
        <f t="shared" si="310"/>
        <v>1042.4000000000001</v>
      </c>
      <c r="AV176" s="10">
        <f t="shared" si="311"/>
        <v>1017.3</v>
      </c>
      <c r="AW176" s="10"/>
      <c r="AX176" s="10"/>
      <c r="AY176" s="10"/>
      <c r="AZ176" s="10">
        <f t="shared" si="312"/>
        <v>1067.7</v>
      </c>
      <c r="BA176" s="10"/>
      <c r="BB176" s="65">
        <f t="shared" si="228"/>
        <v>1067.7</v>
      </c>
      <c r="BC176" s="10">
        <f t="shared" si="313"/>
        <v>1042.4000000000001</v>
      </c>
      <c r="BD176" s="10"/>
      <c r="BE176" s="65">
        <f t="shared" si="229"/>
        <v>1042.4000000000001</v>
      </c>
      <c r="BF176" s="10">
        <f t="shared" si="314"/>
        <v>1017.3</v>
      </c>
      <c r="BG176" s="10"/>
      <c r="BH176" s="65">
        <f t="shared" si="230"/>
        <v>1017.3</v>
      </c>
      <c r="BI176" s="10"/>
      <c r="BJ176" s="20"/>
      <c r="BK176" s="20"/>
    </row>
    <row r="177" spans="1:63" ht="46.8" x14ac:dyDescent="0.3">
      <c r="A177" s="58" t="s">
        <v>159</v>
      </c>
      <c r="B177" s="59"/>
      <c r="C177" s="58"/>
      <c r="D177" s="58"/>
      <c r="E177" s="60" t="s">
        <v>160</v>
      </c>
      <c r="F177" s="10">
        <f t="shared" ref="F177:F181" si="318">F178</f>
        <v>5441.9</v>
      </c>
      <c r="G177" s="10">
        <f t="shared" ref="G177:G181" si="319">G178</f>
        <v>5441.9</v>
      </c>
      <c r="H177" s="10">
        <f t="shared" ref="H177:H181" si="320">H178</f>
        <v>5441.9</v>
      </c>
      <c r="I177" s="10">
        <f t="shared" ref="I177:I181" si="321">I178</f>
        <v>0</v>
      </c>
      <c r="J177" s="10">
        <f t="shared" ref="J177:J181" si="322">J178</f>
        <v>0</v>
      </c>
      <c r="K177" s="10">
        <f t="shared" ref="K177:K181" si="323">K178</f>
        <v>0</v>
      </c>
      <c r="L177" s="10">
        <f t="shared" si="225"/>
        <v>5441.9</v>
      </c>
      <c r="M177" s="10">
        <f t="shared" si="226"/>
        <v>5441.9</v>
      </c>
      <c r="N177" s="10">
        <f t="shared" si="227"/>
        <v>5441.9</v>
      </c>
      <c r="O177" s="10">
        <f t="shared" ref="O177:O181" si="324">O178</f>
        <v>0</v>
      </c>
      <c r="P177" s="10">
        <f t="shared" ref="P177:P181" si="325">P178</f>
        <v>0</v>
      </c>
      <c r="Q177" s="10">
        <f t="shared" ref="Q177:Q181" si="326">Q178</f>
        <v>0</v>
      </c>
      <c r="R177" s="10">
        <f t="shared" si="294"/>
        <v>5441.9</v>
      </c>
      <c r="S177" s="10">
        <f t="shared" si="295"/>
        <v>5441.9</v>
      </c>
      <c r="T177" s="10">
        <f t="shared" si="296"/>
        <v>5441.9</v>
      </c>
      <c r="U177" s="10">
        <f t="shared" ref="U177:U181" si="327">U178</f>
        <v>0</v>
      </c>
      <c r="V177" s="10">
        <f t="shared" ref="V177:V181" si="328">V178</f>
        <v>0</v>
      </c>
      <c r="W177" s="10">
        <f t="shared" ref="W177:W181" si="329">W178</f>
        <v>0</v>
      </c>
      <c r="X177" s="10">
        <f t="shared" si="297"/>
        <v>5441.9</v>
      </c>
      <c r="Y177" s="10">
        <f t="shared" si="298"/>
        <v>5441.9</v>
      </c>
      <c r="Z177" s="10">
        <f t="shared" si="299"/>
        <v>5441.9</v>
      </c>
      <c r="AA177" s="10">
        <f t="shared" ref="AA177:AA181" si="330">AA178</f>
        <v>0</v>
      </c>
      <c r="AB177" s="10">
        <f t="shared" ref="AB177:AB181" si="331">AB178</f>
        <v>0</v>
      </c>
      <c r="AC177" s="10">
        <f t="shared" ref="AC177:AC181" si="332">AC178</f>
        <v>0</v>
      </c>
      <c r="AD177" s="10">
        <f t="shared" si="300"/>
        <v>5441.9</v>
      </c>
      <c r="AE177" s="10">
        <f t="shared" si="301"/>
        <v>5441.9</v>
      </c>
      <c r="AF177" s="10">
        <f t="shared" si="302"/>
        <v>5441.9</v>
      </c>
      <c r="AG177" s="10">
        <f t="shared" ref="AG177:AG181" si="333">AG178</f>
        <v>0</v>
      </c>
      <c r="AH177" s="10">
        <f t="shared" si="303"/>
        <v>5441.9</v>
      </c>
      <c r="AI177" s="10">
        <f t="shared" si="304"/>
        <v>5441.9</v>
      </c>
      <c r="AJ177" s="10">
        <f t="shared" si="305"/>
        <v>5441.9</v>
      </c>
      <c r="AK177" s="10">
        <f t="shared" ref="AK177:AK181" si="334">AK178</f>
        <v>-1400</v>
      </c>
      <c r="AL177" s="10">
        <f t="shared" ref="AL177:AL181" si="335">AL178</f>
        <v>0</v>
      </c>
      <c r="AM177" s="10">
        <f t="shared" ref="AM177:AM181" si="336">AM178</f>
        <v>0</v>
      </c>
      <c r="AN177" s="10">
        <f t="shared" si="306"/>
        <v>4041.8999999999996</v>
      </c>
      <c r="AO177" s="10">
        <f t="shared" si="307"/>
        <v>5441.9</v>
      </c>
      <c r="AP177" s="10">
        <f t="shared" si="308"/>
        <v>5441.9</v>
      </c>
      <c r="AQ177" s="10">
        <f t="shared" ref="AQ177:AQ181" si="337">AQ178</f>
        <v>0</v>
      </c>
      <c r="AR177" s="10">
        <f t="shared" ref="AR177:AR181" si="338">AR178</f>
        <v>0</v>
      </c>
      <c r="AS177" s="10">
        <f t="shared" ref="AS177:AS181" si="339">AS178</f>
        <v>0</v>
      </c>
      <c r="AT177" s="10">
        <f t="shared" si="309"/>
        <v>4041.8999999999996</v>
      </c>
      <c r="AU177" s="10">
        <f t="shared" si="310"/>
        <v>5441.9</v>
      </c>
      <c r="AV177" s="10">
        <f t="shared" si="311"/>
        <v>5441.9</v>
      </c>
      <c r="AW177" s="10">
        <f t="shared" ref="AW177:AW181" si="340">AW178</f>
        <v>0</v>
      </c>
      <c r="AX177" s="10">
        <f t="shared" ref="AX177:AX181" si="341">AX178</f>
        <v>0</v>
      </c>
      <c r="AY177" s="10">
        <f t="shared" ref="AY177:AY181" si="342">AY178</f>
        <v>0</v>
      </c>
      <c r="AZ177" s="10">
        <f t="shared" si="312"/>
        <v>4041.8999999999996</v>
      </c>
      <c r="BA177" s="10">
        <f t="shared" ref="BA177:BA181" si="343">BA178</f>
        <v>0</v>
      </c>
      <c r="BB177" s="65">
        <f t="shared" si="228"/>
        <v>4041.8999999999996</v>
      </c>
      <c r="BC177" s="10">
        <f t="shared" si="313"/>
        <v>5441.9</v>
      </c>
      <c r="BD177" s="10">
        <f t="shared" ref="BD177:BI181" si="344">BD178</f>
        <v>0</v>
      </c>
      <c r="BE177" s="65">
        <f t="shared" si="229"/>
        <v>5441.9</v>
      </c>
      <c r="BF177" s="10">
        <f t="shared" si="314"/>
        <v>5441.9</v>
      </c>
      <c r="BG177" s="10">
        <f t="shared" si="344"/>
        <v>0</v>
      </c>
      <c r="BH177" s="65">
        <f t="shared" si="230"/>
        <v>5441.9</v>
      </c>
      <c r="BI177" s="10">
        <f t="shared" si="344"/>
        <v>0</v>
      </c>
      <c r="BJ177" s="20"/>
      <c r="BK177" s="20"/>
    </row>
    <row r="178" spans="1:63" ht="31.2" x14ac:dyDescent="0.3">
      <c r="A178" s="58" t="s">
        <v>159</v>
      </c>
      <c r="B178" s="59" t="s">
        <v>66</v>
      </c>
      <c r="C178" s="58"/>
      <c r="D178" s="58"/>
      <c r="E178" s="60" t="s">
        <v>67</v>
      </c>
      <c r="F178" s="10">
        <f t="shared" si="318"/>
        <v>5441.9</v>
      </c>
      <c r="G178" s="10">
        <f t="shared" si="319"/>
        <v>5441.9</v>
      </c>
      <c r="H178" s="10">
        <f t="shared" si="320"/>
        <v>5441.9</v>
      </c>
      <c r="I178" s="10">
        <f t="shared" si="321"/>
        <v>0</v>
      </c>
      <c r="J178" s="10">
        <f t="shared" si="322"/>
        <v>0</v>
      </c>
      <c r="K178" s="10">
        <f t="shared" si="323"/>
        <v>0</v>
      </c>
      <c r="L178" s="10">
        <f t="shared" si="225"/>
        <v>5441.9</v>
      </c>
      <c r="M178" s="10">
        <f t="shared" si="226"/>
        <v>5441.9</v>
      </c>
      <c r="N178" s="10">
        <f t="shared" si="227"/>
        <v>5441.9</v>
      </c>
      <c r="O178" s="10">
        <f t="shared" si="324"/>
        <v>0</v>
      </c>
      <c r="P178" s="10">
        <f t="shared" si="325"/>
        <v>0</v>
      </c>
      <c r="Q178" s="10">
        <f t="shared" si="326"/>
        <v>0</v>
      </c>
      <c r="R178" s="10">
        <f t="shared" si="294"/>
        <v>5441.9</v>
      </c>
      <c r="S178" s="10">
        <f t="shared" si="295"/>
        <v>5441.9</v>
      </c>
      <c r="T178" s="10">
        <f t="shared" si="296"/>
        <v>5441.9</v>
      </c>
      <c r="U178" s="10">
        <f t="shared" si="327"/>
        <v>0</v>
      </c>
      <c r="V178" s="10">
        <f t="shared" si="328"/>
        <v>0</v>
      </c>
      <c r="W178" s="10">
        <f t="shared" si="329"/>
        <v>0</v>
      </c>
      <c r="X178" s="10">
        <f t="shared" si="297"/>
        <v>5441.9</v>
      </c>
      <c r="Y178" s="10">
        <f t="shared" si="298"/>
        <v>5441.9</v>
      </c>
      <c r="Z178" s="10">
        <f t="shared" si="299"/>
        <v>5441.9</v>
      </c>
      <c r="AA178" s="10">
        <f t="shared" si="330"/>
        <v>0</v>
      </c>
      <c r="AB178" s="10">
        <f t="shared" si="331"/>
        <v>0</v>
      </c>
      <c r="AC178" s="10">
        <f t="shared" si="332"/>
        <v>0</v>
      </c>
      <c r="AD178" s="10">
        <f t="shared" si="300"/>
        <v>5441.9</v>
      </c>
      <c r="AE178" s="10">
        <f t="shared" si="301"/>
        <v>5441.9</v>
      </c>
      <c r="AF178" s="10">
        <f t="shared" si="302"/>
        <v>5441.9</v>
      </c>
      <c r="AG178" s="10">
        <f t="shared" si="333"/>
        <v>0</v>
      </c>
      <c r="AH178" s="10">
        <f t="shared" si="303"/>
        <v>5441.9</v>
      </c>
      <c r="AI178" s="10">
        <f t="shared" si="304"/>
        <v>5441.9</v>
      </c>
      <c r="AJ178" s="10">
        <f t="shared" si="305"/>
        <v>5441.9</v>
      </c>
      <c r="AK178" s="10">
        <f t="shared" si="334"/>
        <v>-1400</v>
      </c>
      <c r="AL178" s="10">
        <f t="shared" si="335"/>
        <v>0</v>
      </c>
      <c r="AM178" s="10">
        <f t="shared" si="336"/>
        <v>0</v>
      </c>
      <c r="AN178" s="10">
        <f t="shared" si="306"/>
        <v>4041.8999999999996</v>
      </c>
      <c r="AO178" s="10">
        <f t="shared" si="307"/>
        <v>5441.9</v>
      </c>
      <c r="AP178" s="10">
        <f t="shared" si="308"/>
        <v>5441.9</v>
      </c>
      <c r="AQ178" s="10">
        <f t="shared" si="337"/>
        <v>0</v>
      </c>
      <c r="AR178" s="10">
        <f t="shared" si="338"/>
        <v>0</v>
      </c>
      <c r="AS178" s="10">
        <f t="shared" si="339"/>
        <v>0</v>
      </c>
      <c r="AT178" s="10">
        <f t="shared" si="309"/>
        <v>4041.8999999999996</v>
      </c>
      <c r="AU178" s="10">
        <f t="shared" si="310"/>
        <v>5441.9</v>
      </c>
      <c r="AV178" s="10">
        <f t="shared" si="311"/>
        <v>5441.9</v>
      </c>
      <c r="AW178" s="10">
        <f t="shared" si="340"/>
        <v>0</v>
      </c>
      <c r="AX178" s="10">
        <f t="shared" si="341"/>
        <v>0</v>
      </c>
      <c r="AY178" s="10">
        <f t="shared" si="342"/>
        <v>0</v>
      </c>
      <c r="AZ178" s="10">
        <f t="shared" si="312"/>
        <v>4041.8999999999996</v>
      </c>
      <c r="BA178" s="10">
        <f t="shared" si="343"/>
        <v>0</v>
      </c>
      <c r="BB178" s="65">
        <f t="shared" si="228"/>
        <v>4041.8999999999996</v>
      </c>
      <c r="BC178" s="10">
        <f t="shared" si="313"/>
        <v>5441.9</v>
      </c>
      <c r="BD178" s="10">
        <f t="shared" si="344"/>
        <v>0</v>
      </c>
      <c r="BE178" s="65">
        <f t="shared" si="229"/>
        <v>5441.9</v>
      </c>
      <c r="BF178" s="10">
        <f t="shared" si="314"/>
        <v>5441.9</v>
      </c>
      <c r="BG178" s="10">
        <f t="shared" si="344"/>
        <v>0</v>
      </c>
      <c r="BH178" s="65">
        <f t="shared" si="230"/>
        <v>5441.9</v>
      </c>
      <c r="BI178" s="10">
        <f t="shared" si="344"/>
        <v>0</v>
      </c>
      <c r="BJ178" s="20"/>
      <c r="BK178" s="20"/>
    </row>
    <row r="179" spans="1:63" x14ac:dyDescent="0.3">
      <c r="A179" s="58" t="s">
        <v>159</v>
      </c>
      <c r="B179" s="59" t="s">
        <v>66</v>
      </c>
      <c r="C179" s="58" t="s">
        <v>106</v>
      </c>
      <c r="D179" s="58" t="s">
        <v>74</v>
      </c>
      <c r="E179" s="60" t="s">
        <v>150</v>
      </c>
      <c r="F179" s="10">
        <v>5441.9</v>
      </c>
      <c r="G179" s="10">
        <v>5441.9</v>
      </c>
      <c r="H179" s="10">
        <v>5441.9</v>
      </c>
      <c r="I179" s="10"/>
      <c r="J179" s="10"/>
      <c r="K179" s="10"/>
      <c r="L179" s="10">
        <f t="shared" si="225"/>
        <v>5441.9</v>
      </c>
      <c r="M179" s="10">
        <f t="shared" si="226"/>
        <v>5441.9</v>
      </c>
      <c r="N179" s="10">
        <f t="shared" si="227"/>
        <v>5441.9</v>
      </c>
      <c r="O179" s="10"/>
      <c r="P179" s="10"/>
      <c r="Q179" s="10"/>
      <c r="R179" s="10">
        <f t="shared" si="294"/>
        <v>5441.9</v>
      </c>
      <c r="S179" s="10">
        <f t="shared" si="295"/>
        <v>5441.9</v>
      </c>
      <c r="T179" s="10">
        <f t="shared" si="296"/>
        <v>5441.9</v>
      </c>
      <c r="U179" s="10"/>
      <c r="V179" s="10"/>
      <c r="W179" s="10"/>
      <c r="X179" s="10">
        <f t="shared" si="297"/>
        <v>5441.9</v>
      </c>
      <c r="Y179" s="10">
        <f t="shared" si="298"/>
        <v>5441.9</v>
      </c>
      <c r="Z179" s="10">
        <f t="shared" si="299"/>
        <v>5441.9</v>
      </c>
      <c r="AA179" s="10"/>
      <c r="AB179" s="10"/>
      <c r="AC179" s="10"/>
      <c r="AD179" s="10">
        <f t="shared" si="300"/>
        <v>5441.9</v>
      </c>
      <c r="AE179" s="10">
        <f t="shared" si="301"/>
        <v>5441.9</v>
      </c>
      <c r="AF179" s="10">
        <f t="shared" si="302"/>
        <v>5441.9</v>
      </c>
      <c r="AG179" s="10"/>
      <c r="AH179" s="10">
        <f t="shared" si="303"/>
        <v>5441.9</v>
      </c>
      <c r="AI179" s="10">
        <f t="shared" si="304"/>
        <v>5441.9</v>
      </c>
      <c r="AJ179" s="10">
        <f t="shared" si="305"/>
        <v>5441.9</v>
      </c>
      <c r="AK179" s="10">
        <v>-1400</v>
      </c>
      <c r="AL179" s="10"/>
      <c r="AM179" s="10"/>
      <c r="AN179" s="10">
        <f t="shared" si="306"/>
        <v>4041.8999999999996</v>
      </c>
      <c r="AO179" s="10">
        <f t="shared" si="307"/>
        <v>5441.9</v>
      </c>
      <c r="AP179" s="10">
        <f t="shared" si="308"/>
        <v>5441.9</v>
      </c>
      <c r="AQ179" s="10"/>
      <c r="AR179" s="10"/>
      <c r="AS179" s="10"/>
      <c r="AT179" s="10">
        <f t="shared" si="309"/>
        <v>4041.8999999999996</v>
      </c>
      <c r="AU179" s="10">
        <f t="shared" si="310"/>
        <v>5441.9</v>
      </c>
      <c r="AV179" s="10">
        <f t="shared" si="311"/>
        <v>5441.9</v>
      </c>
      <c r="AW179" s="10"/>
      <c r="AX179" s="10"/>
      <c r="AY179" s="10"/>
      <c r="AZ179" s="10">
        <f t="shared" si="312"/>
        <v>4041.8999999999996</v>
      </c>
      <c r="BA179" s="10"/>
      <c r="BB179" s="65">
        <f t="shared" si="228"/>
        <v>4041.8999999999996</v>
      </c>
      <c r="BC179" s="10">
        <f t="shared" si="313"/>
        <v>5441.9</v>
      </c>
      <c r="BD179" s="10"/>
      <c r="BE179" s="65">
        <f t="shared" si="229"/>
        <v>5441.9</v>
      </c>
      <c r="BF179" s="10">
        <f t="shared" si="314"/>
        <v>5441.9</v>
      </c>
      <c r="BG179" s="10"/>
      <c r="BH179" s="65">
        <f t="shared" si="230"/>
        <v>5441.9</v>
      </c>
      <c r="BI179" s="10"/>
      <c r="BJ179" s="20"/>
      <c r="BK179" s="20"/>
    </row>
    <row r="180" spans="1:63" ht="78" x14ac:dyDescent="0.3">
      <c r="A180" s="58" t="s">
        <v>161</v>
      </c>
      <c r="B180" s="59"/>
      <c r="C180" s="58"/>
      <c r="D180" s="58"/>
      <c r="E180" s="60" t="s">
        <v>162</v>
      </c>
      <c r="F180" s="10">
        <f t="shared" si="318"/>
        <v>551.6</v>
      </c>
      <c r="G180" s="10">
        <f t="shared" si="319"/>
        <v>551.6</v>
      </c>
      <c r="H180" s="10">
        <f t="shared" si="320"/>
        <v>551.6</v>
      </c>
      <c r="I180" s="10">
        <f t="shared" si="321"/>
        <v>0</v>
      </c>
      <c r="J180" s="10">
        <f t="shared" si="322"/>
        <v>0</v>
      </c>
      <c r="K180" s="10">
        <f t="shared" si="323"/>
        <v>0</v>
      </c>
      <c r="L180" s="10">
        <f t="shared" si="225"/>
        <v>551.6</v>
      </c>
      <c r="M180" s="10">
        <f t="shared" si="226"/>
        <v>551.6</v>
      </c>
      <c r="N180" s="10">
        <f t="shared" si="227"/>
        <v>551.6</v>
      </c>
      <c r="O180" s="10">
        <f t="shared" si="324"/>
        <v>0</v>
      </c>
      <c r="P180" s="10">
        <f t="shared" si="325"/>
        <v>0</v>
      </c>
      <c r="Q180" s="10">
        <f t="shared" si="326"/>
        <v>0</v>
      </c>
      <c r="R180" s="10">
        <f t="shared" si="294"/>
        <v>551.6</v>
      </c>
      <c r="S180" s="10">
        <f t="shared" si="295"/>
        <v>551.6</v>
      </c>
      <c r="T180" s="10">
        <f t="shared" si="296"/>
        <v>551.6</v>
      </c>
      <c r="U180" s="10">
        <f t="shared" si="327"/>
        <v>0</v>
      </c>
      <c r="V180" s="10">
        <f t="shared" si="328"/>
        <v>0</v>
      </c>
      <c r="W180" s="10">
        <f t="shared" si="329"/>
        <v>0</v>
      </c>
      <c r="X180" s="10">
        <f t="shared" si="297"/>
        <v>551.6</v>
      </c>
      <c r="Y180" s="10">
        <f t="shared" si="298"/>
        <v>551.6</v>
      </c>
      <c r="Z180" s="10">
        <f t="shared" si="299"/>
        <v>551.6</v>
      </c>
      <c r="AA180" s="10">
        <f t="shared" si="330"/>
        <v>0</v>
      </c>
      <c r="AB180" s="10">
        <f t="shared" si="331"/>
        <v>0</v>
      </c>
      <c r="AC180" s="10">
        <f t="shared" si="332"/>
        <v>0</v>
      </c>
      <c r="AD180" s="10">
        <f t="shared" si="300"/>
        <v>551.6</v>
      </c>
      <c r="AE180" s="10">
        <f t="shared" si="301"/>
        <v>551.6</v>
      </c>
      <c r="AF180" s="10">
        <f t="shared" si="302"/>
        <v>551.6</v>
      </c>
      <c r="AG180" s="10">
        <f t="shared" si="333"/>
        <v>0</v>
      </c>
      <c r="AH180" s="10">
        <f t="shared" si="303"/>
        <v>551.6</v>
      </c>
      <c r="AI180" s="10">
        <f t="shared" si="304"/>
        <v>551.6</v>
      </c>
      <c r="AJ180" s="10">
        <f t="shared" si="305"/>
        <v>551.6</v>
      </c>
      <c r="AK180" s="10">
        <f t="shared" si="334"/>
        <v>0</v>
      </c>
      <c r="AL180" s="10">
        <f t="shared" si="335"/>
        <v>0</v>
      </c>
      <c r="AM180" s="10">
        <f t="shared" si="336"/>
        <v>0</v>
      </c>
      <c r="AN180" s="10">
        <f t="shared" si="306"/>
        <v>551.6</v>
      </c>
      <c r="AO180" s="10">
        <f t="shared" si="307"/>
        <v>551.6</v>
      </c>
      <c r="AP180" s="10">
        <f t="shared" si="308"/>
        <v>551.6</v>
      </c>
      <c r="AQ180" s="10">
        <f t="shared" si="337"/>
        <v>0</v>
      </c>
      <c r="AR180" s="10">
        <f t="shared" si="338"/>
        <v>0</v>
      </c>
      <c r="AS180" s="10">
        <f t="shared" si="339"/>
        <v>0</v>
      </c>
      <c r="AT180" s="10">
        <f t="shared" si="309"/>
        <v>551.6</v>
      </c>
      <c r="AU180" s="10">
        <f t="shared" si="310"/>
        <v>551.6</v>
      </c>
      <c r="AV180" s="10">
        <f t="shared" si="311"/>
        <v>551.6</v>
      </c>
      <c r="AW180" s="10">
        <f t="shared" si="340"/>
        <v>0</v>
      </c>
      <c r="AX180" s="10">
        <f t="shared" si="341"/>
        <v>0</v>
      </c>
      <c r="AY180" s="10">
        <f t="shared" si="342"/>
        <v>0</v>
      </c>
      <c r="AZ180" s="10">
        <f t="shared" si="312"/>
        <v>551.6</v>
      </c>
      <c r="BA180" s="10">
        <f t="shared" si="343"/>
        <v>0</v>
      </c>
      <c r="BB180" s="65">
        <f t="shared" si="228"/>
        <v>551.6</v>
      </c>
      <c r="BC180" s="10">
        <f t="shared" si="313"/>
        <v>551.6</v>
      </c>
      <c r="BD180" s="10">
        <f t="shared" si="344"/>
        <v>0</v>
      </c>
      <c r="BE180" s="65">
        <f t="shared" si="229"/>
        <v>551.6</v>
      </c>
      <c r="BF180" s="10">
        <f t="shared" si="314"/>
        <v>551.6</v>
      </c>
      <c r="BG180" s="10">
        <f t="shared" si="344"/>
        <v>0</v>
      </c>
      <c r="BH180" s="65">
        <f t="shared" si="230"/>
        <v>551.6</v>
      </c>
      <c r="BI180" s="10">
        <f t="shared" si="344"/>
        <v>0</v>
      </c>
      <c r="BJ180" s="20"/>
      <c r="BK180" s="20"/>
    </row>
    <row r="181" spans="1:63" ht="46.8" x14ac:dyDescent="0.3">
      <c r="A181" s="58" t="s">
        <v>161</v>
      </c>
      <c r="B181" s="59" t="s">
        <v>58</v>
      </c>
      <c r="C181" s="58"/>
      <c r="D181" s="58"/>
      <c r="E181" s="60" t="s">
        <v>59</v>
      </c>
      <c r="F181" s="10">
        <f t="shared" si="318"/>
        <v>551.6</v>
      </c>
      <c r="G181" s="10">
        <f t="shared" si="319"/>
        <v>551.6</v>
      </c>
      <c r="H181" s="10">
        <f t="shared" si="320"/>
        <v>551.6</v>
      </c>
      <c r="I181" s="10">
        <f t="shared" si="321"/>
        <v>0</v>
      </c>
      <c r="J181" s="10">
        <f t="shared" si="322"/>
        <v>0</v>
      </c>
      <c r="K181" s="10">
        <f t="shared" si="323"/>
        <v>0</v>
      </c>
      <c r="L181" s="10">
        <f t="shared" si="225"/>
        <v>551.6</v>
      </c>
      <c r="M181" s="10">
        <f t="shared" si="226"/>
        <v>551.6</v>
      </c>
      <c r="N181" s="10">
        <f t="shared" si="227"/>
        <v>551.6</v>
      </c>
      <c r="O181" s="10">
        <f t="shared" si="324"/>
        <v>0</v>
      </c>
      <c r="P181" s="10">
        <f t="shared" si="325"/>
        <v>0</v>
      </c>
      <c r="Q181" s="10">
        <f t="shared" si="326"/>
        <v>0</v>
      </c>
      <c r="R181" s="10">
        <f t="shared" si="294"/>
        <v>551.6</v>
      </c>
      <c r="S181" s="10">
        <f t="shared" si="295"/>
        <v>551.6</v>
      </c>
      <c r="T181" s="10">
        <f t="shared" si="296"/>
        <v>551.6</v>
      </c>
      <c r="U181" s="10">
        <f t="shared" si="327"/>
        <v>0</v>
      </c>
      <c r="V181" s="10">
        <f t="shared" si="328"/>
        <v>0</v>
      </c>
      <c r="W181" s="10">
        <f t="shared" si="329"/>
        <v>0</v>
      </c>
      <c r="X181" s="10">
        <f t="shared" si="297"/>
        <v>551.6</v>
      </c>
      <c r="Y181" s="10">
        <f t="shared" si="298"/>
        <v>551.6</v>
      </c>
      <c r="Z181" s="10">
        <f t="shared" si="299"/>
        <v>551.6</v>
      </c>
      <c r="AA181" s="10">
        <f t="shared" si="330"/>
        <v>0</v>
      </c>
      <c r="AB181" s="10">
        <f t="shared" si="331"/>
        <v>0</v>
      </c>
      <c r="AC181" s="10">
        <f t="shared" si="332"/>
        <v>0</v>
      </c>
      <c r="AD181" s="10">
        <f t="shared" si="300"/>
        <v>551.6</v>
      </c>
      <c r="AE181" s="10">
        <f t="shared" si="301"/>
        <v>551.6</v>
      </c>
      <c r="AF181" s="10">
        <f t="shared" si="302"/>
        <v>551.6</v>
      </c>
      <c r="AG181" s="10">
        <f t="shared" si="333"/>
        <v>0</v>
      </c>
      <c r="AH181" s="10">
        <f t="shared" si="303"/>
        <v>551.6</v>
      </c>
      <c r="AI181" s="10">
        <f t="shared" si="304"/>
        <v>551.6</v>
      </c>
      <c r="AJ181" s="10">
        <f t="shared" si="305"/>
        <v>551.6</v>
      </c>
      <c r="AK181" s="10">
        <f t="shared" si="334"/>
        <v>0</v>
      </c>
      <c r="AL181" s="10">
        <f t="shared" si="335"/>
        <v>0</v>
      </c>
      <c r="AM181" s="10">
        <f t="shared" si="336"/>
        <v>0</v>
      </c>
      <c r="AN181" s="10">
        <f t="shared" si="306"/>
        <v>551.6</v>
      </c>
      <c r="AO181" s="10">
        <f t="shared" si="307"/>
        <v>551.6</v>
      </c>
      <c r="AP181" s="10">
        <f t="shared" si="308"/>
        <v>551.6</v>
      </c>
      <c r="AQ181" s="10">
        <f t="shared" si="337"/>
        <v>0</v>
      </c>
      <c r="AR181" s="10">
        <f t="shared" si="338"/>
        <v>0</v>
      </c>
      <c r="AS181" s="10">
        <f t="shared" si="339"/>
        <v>0</v>
      </c>
      <c r="AT181" s="10">
        <f t="shared" si="309"/>
        <v>551.6</v>
      </c>
      <c r="AU181" s="10">
        <f t="shared" si="310"/>
        <v>551.6</v>
      </c>
      <c r="AV181" s="10">
        <f t="shared" si="311"/>
        <v>551.6</v>
      </c>
      <c r="AW181" s="10">
        <f t="shared" si="340"/>
        <v>0</v>
      </c>
      <c r="AX181" s="10">
        <f t="shared" si="341"/>
        <v>0</v>
      </c>
      <c r="AY181" s="10">
        <f t="shared" si="342"/>
        <v>0</v>
      </c>
      <c r="AZ181" s="10">
        <f t="shared" si="312"/>
        <v>551.6</v>
      </c>
      <c r="BA181" s="10">
        <f t="shared" si="343"/>
        <v>0</v>
      </c>
      <c r="BB181" s="65">
        <f t="shared" si="228"/>
        <v>551.6</v>
      </c>
      <c r="BC181" s="10">
        <f t="shared" si="313"/>
        <v>551.6</v>
      </c>
      <c r="BD181" s="10">
        <f t="shared" si="344"/>
        <v>0</v>
      </c>
      <c r="BE181" s="65">
        <f t="shared" si="229"/>
        <v>551.6</v>
      </c>
      <c r="BF181" s="10">
        <f t="shared" si="314"/>
        <v>551.6</v>
      </c>
      <c r="BG181" s="10">
        <f t="shared" si="344"/>
        <v>0</v>
      </c>
      <c r="BH181" s="65">
        <f t="shared" si="230"/>
        <v>551.6</v>
      </c>
      <c r="BI181" s="10">
        <f t="shared" si="344"/>
        <v>0</v>
      </c>
      <c r="BJ181" s="20"/>
      <c r="BK181" s="20"/>
    </row>
    <row r="182" spans="1:63" ht="46.8" x14ac:dyDescent="0.3">
      <c r="A182" s="58" t="s">
        <v>161</v>
      </c>
      <c r="B182" s="59" t="s">
        <v>58</v>
      </c>
      <c r="C182" s="58" t="s">
        <v>106</v>
      </c>
      <c r="D182" s="58" t="s">
        <v>107</v>
      </c>
      <c r="E182" s="60" t="s">
        <v>108</v>
      </c>
      <c r="F182" s="10">
        <v>551.6</v>
      </c>
      <c r="G182" s="10">
        <v>551.6</v>
      </c>
      <c r="H182" s="10">
        <v>551.6</v>
      </c>
      <c r="I182" s="10"/>
      <c r="J182" s="10"/>
      <c r="K182" s="10"/>
      <c r="L182" s="10">
        <f t="shared" si="225"/>
        <v>551.6</v>
      </c>
      <c r="M182" s="10">
        <f t="shared" si="226"/>
        <v>551.6</v>
      </c>
      <c r="N182" s="10">
        <f t="shared" si="227"/>
        <v>551.6</v>
      </c>
      <c r="O182" s="10"/>
      <c r="P182" s="10"/>
      <c r="Q182" s="10"/>
      <c r="R182" s="10">
        <f t="shared" si="294"/>
        <v>551.6</v>
      </c>
      <c r="S182" s="10">
        <f t="shared" si="295"/>
        <v>551.6</v>
      </c>
      <c r="T182" s="10">
        <f t="shared" si="296"/>
        <v>551.6</v>
      </c>
      <c r="U182" s="10"/>
      <c r="V182" s="10"/>
      <c r="W182" s="10"/>
      <c r="X182" s="10">
        <f t="shared" si="297"/>
        <v>551.6</v>
      </c>
      <c r="Y182" s="10">
        <f t="shared" si="298"/>
        <v>551.6</v>
      </c>
      <c r="Z182" s="10">
        <f t="shared" si="299"/>
        <v>551.6</v>
      </c>
      <c r="AA182" s="10"/>
      <c r="AB182" s="10"/>
      <c r="AC182" s="10"/>
      <c r="AD182" s="10">
        <f t="shared" si="300"/>
        <v>551.6</v>
      </c>
      <c r="AE182" s="10">
        <f t="shared" si="301"/>
        <v>551.6</v>
      </c>
      <c r="AF182" s="10">
        <f t="shared" si="302"/>
        <v>551.6</v>
      </c>
      <c r="AG182" s="10"/>
      <c r="AH182" s="10">
        <f t="shared" si="303"/>
        <v>551.6</v>
      </c>
      <c r="AI182" s="10">
        <f t="shared" si="304"/>
        <v>551.6</v>
      </c>
      <c r="AJ182" s="10">
        <f t="shared" si="305"/>
        <v>551.6</v>
      </c>
      <c r="AK182" s="10"/>
      <c r="AL182" s="10"/>
      <c r="AM182" s="10"/>
      <c r="AN182" s="10">
        <f t="shared" si="306"/>
        <v>551.6</v>
      </c>
      <c r="AO182" s="10">
        <f t="shared" si="307"/>
        <v>551.6</v>
      </c>
      <c r="AP182" s="10">
        <f t="shared" si="308"/>
        <v>551.6</v>
      </c>
      <c r="AQ182" s="10"/>
      <c r="AR182" s="10"/>
      <c r="AS182" s="10"/>
      <c r="AT182" s="10">
        <f t="shared" si="309"/>
        <v>551.6</v>
      </c>
      <c r="AU182" s="10">
        <f t="shared" si="310"/>
        <v>551.6</v>
      </c>
      <c r="AV182" s="10">
        <f t="shared" si="311"/>
        <v>551.6</v>
      </c>
      <c r="AW182" s="10"/>
      <c r="AX182" s="10"/>
      <c r="AY182" s="10"/>
      <c r="AZ182" s="10">
        <f t="shared" si="312"/>
        <v>551.6</v>
      </c>
      <c r="BA182" s="10"/>
      <c r="BB182" s="65">
        <f t="shared" si="228"/>
        <v>551.6</v>
      </c>
      <c r="BC182" s="10">
        <f t="shared" si="313"/>
        <v>551.6</v>
      </c>
      <c r="BD182" s="10"/>
      <c r="BE182" s="65">
        <f t="shared" si="229"/>
        <v>551.6</v>
      </c>
      <c r="BF182" s="10">
        <f t="shared" si="314"/>
        <v>551.6</v>
      </c>
      <c r="BG182" s="10"/>
      <c r="BH182" s="65">
        <f t="shared" si="230"/>
        <v>551.6</v>
      </c>
      <c r="BI182" s="10"/>
      <c r="BJ182" s="20"/>
      <c r="BK182" s="20"/>
    </row>
    <row r="183" spans="1:63" ht="62.4" x14ac:dyDescent="0.3">
      <c r="A183" s="58" t="s">
        <v>163</v>
      </c>
      <c r="B183" s="59"/>
      <c r="C183" s="58"/>
      <c r="D183" s="58"/>
      <c r="E183" s="60" t="s">
        <v>164</v>
      </c>
      <c r="F183" s="10">
        <f t="shared" ref="F183:K183" si="345">F184+F188+F191</f>
        <v>16231.6</v>
      </c>
      <c r="G183" s="10">
        <f t="shared" si="345"/>
        <v>16231.6</v>
      </c>
      <c r="H183" s="10">
        <f t="shared" si="345"/>
        <v>16231.6</v>
      </c>
      <c r="I183" s="10">
        <f t="shared" si="345"/>
        <v>0</v>
      </c>
      <c r="J183" s="10">
        <f t="shared" si="345"/>
        <v>0</v>
      </c>
      <c r="K183" s="10">
        <f t="shared" si="345"/>
        <v>0</v>
      </c>
      <c r="L183" s="10">
        <f t="shared" si="225"/>
        <v>16231.6</v>
      </c>
      <c r="M183" s="10">
        <f t="shared" si="226"/>
        <v>16231.6</v>
      </c>
      <c r="N183" s="10">
        <f t="shared" si="227"/>
        <v>16231.6</v>
      </c>
      <c r="O183" s="10">
        <f>O184+O188+O191</f>
        <v>0</v>
      </c>
      <c r="P183" s="10">
        <f>P184+P188+P191</f>
        <v>0</v>
      </c>
      <c r="Q183" s="10">
        <f>Q184+Q188+Q191</f>
        <v>0</v>
      </c>
      <c r="R183" s="10">
        <f t="shared" si="294"/>
        <v>16231.6</v>
      </c>
      <c r="S183" s="10">
        <f t="shared" si="295"/>
        <v>16231.6</v>
      </c>
      <c r="T183" s="10">
        <f t="shared" si="296"/>
        <v>16231.6</v>
      </c>
      <c r="U183" s="10">
        <f>U184+U188+U191</f>
        <v>0</v>
      </c>
      <c r="V183" s="10">
        <f>V184+V188+V191</f>
        <v>0</v>
      </c>
      <c r="W183" s="10">
        <f>W184+W188+W191</f>
        <v>0</v>
      </c>
      <c r="X183" s="10">
        <f t="shared" si="297"/>
        <v>16231.6</v>
      </c>
      <c r="Y183" s="10">
        <f t="shared" si="298"/>
        <v>16231.6</v>
      </c>
      <c r="Z183" s="10">
        <f t="shared" si="299"/>
        <v>16231.6</v>
      </c>
      <c r="AA183" s="10">
        <f>AA184+AA188+AA191</f>
        <v>0</v>
      </c>
      <c r="AB183" s="10">
        <f>AB184+AB188+AB191</f>
        <v>0</v>
      </c>
      <c r="AC183" s="10">
        <f>AC184+AC188+AC191</f>
        <v>0</v>
      </c>
      <c r="AD183" s="10">
        <f t="shared" si="300"/>
        <v>16231.6</v>
      </c>
      <c r="AE183" s="10">
        <f t="shared" si="301"/>
        <v>16231.6</v>
      </c>
      <c r="AF183" s="10">
        <f t="shared" si="302"/>
        <v>16231.6</v>
      </c>
      <c r="AG183" s="10">
        <f>AG184+AG188+AG191</f>
        <v>0</v>
      </c>
      <c r="AH183" s="10">
        <f t="shared" si="303"/>
        <v>16231.6</v>
      </c>
      <c r="AI183" s="10">
        <f t="shared" si="304"/>
        <v>16231.6</v>
      </c>
      <c r="AJ183" s="10">
        <f t="shared" si="305"/>
        <v>16231.6</v>
      </c>
      <c r="AK183" s="10">
        <f>AK184+AK188+AK191</f>
        <v>0</v>
      </c>
      <c r="AL183" s="10">
        <f>AL184+AL188+AL191</f>
        <v>0</v>
      </c>
      <c r="AM183" s="10">
        <f>AM184+AM188+AM191</f>
        <v>0</v>
      </c>
      <c r="AN183" s="10">
        <f t="shared" si="306"/>
        <v>16231.6</v>
      </c>
      <c r="AO183" s="10">
        <f t="shared" si="307"/>
        <v>16231.6</v>
      </c>
      <c r="AP183" s="10">
        <f t="shared" si="308"/>
        <v>16231.6</v>
      </c>
      <c r="AQ183" s="10">
        <f>AQ184+AQ188+AQ191</f>
        <v>0</v>
      </c>
      <c r="AR183" s="10">
        <f>AR184+AR188+AR191</f>
        <v>0</v>
      </c>
      <c r="AS183" s="10">
        <f>AS184+AS188+AS191</f>
        <v>0</v>
      </c>
      <c r="AT183" s="10">
        <f t="shared" si="309"/>
        <v>16231.6</v>
      </c>
      <c r="AU183" s="10">
        <f t="shared" si="310"/>
        <v>16231.6</v>
      </c>
      <c r="AV183" s="10">
        <f t="shared" si="311"/>
        <v>16231.6</v>
      </c>
      <c r="AW183" s="10">
        <f>AW184+AW188+AW191</f>
        <v>0</v>
      </c>
      <c r="AX183" s="10">
        <f>AX184+AX188+AX191</f>
        <v>0</v>
      </c>
      <c r="AY183" s="10">
        <f>AY184+AY188+AY191</f>
        <v>0</v>
      </c>
      <c r="AZ183" s="10">
        <f t="shared" si="312"/>
        <v>16231.6</v>
      </c>
      <c r="BA183" s="10">
        <f>BA184+BA188+BA191</f>
        <v>0</v>
      </c>
      <c r="BB183" s="65">
        <f t="shared" si="228"/>
        <v>16231.6</v>
      </c>
      <c r="BC183" s="10">
        <f t="shared" si="313"/>
        <v>16231.6</v>
      </c>
      <c r="BD183" s="10">
        <f>BD184+BD188+BD191</f>
        <v>0</v>
      </c>
      <c r="BE183" s="65">
        <f t="shared" si="229"/>
        <v>16231.6</v>
      </c>
      <c r="BF183" s="10">
        <f t="shared" si="314"/>
        <v>16231.6</v>
      </c>
      <c r="BG183" s="10">
        <f>BG184+BG188+BG191</f>
        <v>0</v>
      </c>
      <c r="BH183" s="65">
        <f t="shared" si="230"/>
        <v>16231.6</v>
      </c>
      <c r="BI183" s="10">
        <f>BI184+BI188+BI191</f>
        <v>0</v>
      </c>
      <c r="BJ183" s="20"/>
      <c r="BK183" s="20"/>
    </row>
    <row r="184" spans="1:63" ht="46.8" x14ac:dyDescent="0.3">
      <c r="A184" s="58" t="s">
        <v>165</v>
      </c>
      <c r="B184" s="59"/>
      <c r="C184" s="58"/>
      <c r="D184" s="58"/>
      <c r="E184" s="60" t="s">
        <v>166</v>
      </c>
      <c r="F184" s="10">
        <f t="shared" ref="F184:K184" si="346">F185</f>
        <v>10005.799999999999</v>
      </c>
      <c r="G184" s="10">
        <f t="shared" si="346"/>
        <v>10005.799999999999</v>
      </c>
      <c r="H184" s="10">
        <f t="shared" si="346"/>
        <v>10005.799999999999</v>
      </c>
      <c r="I184" s="10">
        <f t="shared" si="346"/>
        <v>0</v>
      </c>
      <c r="J184" s="10">
        <f t="shared" si="346"/>
        <v>0</v>
      </c>
      <c r="K184" s="10">
        <f t="shared" si="346"/>
        <v>0</v>
      </c>
      <c r="L184" s="10">
        <f t="shared" si="225"/>
        <v>10005.799999999999</v>
      </c>
      <c r="M184" s="10">
        <f t="shared" si="226"/>
        <v>10005.799999999999</v>
      </c>
      <c r="N184" s="10">
        <f t="shared" si="227"/>
        <v>10005.799999999999</v>
      </c>
      <c r="O184" s="10">
        <f>O185</f>
        <v>0</v>
      </c>
      <c r="P184" s="10">
        <f>P185</f>
        <v>0</v>
      </c>
      <c r="Q184" s="10">
        <f>Q185</f>
        <v>0</v>
      </c>
      <c r="R184" s="10">
        <f t="shared" si="294"/>
        <v>10005.799999999999</v>
      </c>
      <c r="S184" s="10">
        <f t="shared" si="295"/>
        <v>10005.799999999999</v>
      </c>
      <c r="T184" s="10">
        <f t="shared" si="296"/>
        <v>10005.799999999999</v>
      </c>
      <c r="U184" s="10">
        <f>U185</f>
        <v>0</v>
      </c>
      <c r="V184" s="10">
        <f>V185</f>
        <v>0</v>
      </c>
      <c r="W184" s="10">
        <f>W185</f>
        <v>0</v>
      </c>
      <c r="X184" s="10">
        <f t="shared" si="297"/>
        <v>10005.799999999999</v>
      </c>
      <c r="Y184" s="10">
        <f t="shared" si="298"/>
        <v>10005.799999999999</v>
      </c>
      <c r="Z184" s="10">
        <f t="shared" si="299"/>
        <v>10005.799999999999</v>
      </c>
      <c r="AA184" s="10">
        <f>AA185</f>
        <v>0</v>
      </c>
      <c r="AB184" s="10">
        <f>AB185</f>
        <v>0</v>
      </c>
      <c r="AC184" s="10">
        <f>AC185</f>
        <v>0</v>
      </c>
      <c r="AD184" s="10">
        <f t="shared" si="300"/>
        <v>10005.799999999999</v>
      </c>
      <c r="AE184" s="10">
        <f t="shared" si="301"/>
        <v>10005.799999999999</v>
      </c>
      <c r="AF184" s="10">
        <f t="shared" si="302"/>
        <v>10005.799999999999</v>
      </c>
      <c r="AG184" s="10">
        <f>AG185</f>
        <v>0</v>
      </c>
      <c r="AH184" s="10">
        <f t="shared" si="303"/>
        <v>10005.799999999999</v>
      </c>
      <c r="AI184" s="10">
        <f t="shared" si="304"/>
        <v>10005.799999999999</v>
      </c>
      <c r="AJ184" s="10">
        <f t="shared" si="305"/>
        <v>10005.799999999999</v>
      </c>
      <c r="AK184" s="10">
        <f>AK185</f>
        <v>0</v>
      </c>
      <c r="AL184" s="10">
        <f>AL185</f>
        <v>0</v>
      </c>
      <c r="AM184" s="10">
        <f>AM185</f>
        <v>0</v>
      </c>
      <c r="AN184" s="10">
        <f t="shared" si="306"/>
        <v>10005.799999999999</v>
      </c>
      <c r="AO184" s="10">
        <f t="shared" si="307"/>
        <v>10005.799999999999</v>
      </c>
      <c r="AP184" s="10">
        <f t="shared" si="308"/>
        <v>10005.799999999999</v>
      </c>
      <c r="AQ184" s="10">
        <f>AQ185</f>
        <v>0</v>
      </c>
      <c r="AR184" s="10">
        <f>AR185</f>
        <v>0</v>
      </c>
      <c r="AS184" s="10">
        <f>AS185</f>
        <v>0</v>
      </c>
      <c r="AT184" s="10">
        <f t="shared" si="309"/>
        <v>10005.799999999999</v>
      </c>
      <c r="AU184" s="10">
        <f t="shared" si="310"/>
        <v>10005.799999999999</v>
      </c>
      <c r="AV184" s="10">
        <f t="shared" si="311"/>
        <v>10005.799999999999</v>
      </c>
      <c r="AW184" s="10">
        <f>AW185</f>
        <v>0</v>
      </c>
      <c r="AX184" s="10">
        <f>AX185</f>
        <v>0</v>
      </c>
      <c r="AY184" s="10">
        <f>AY185</f>
        <v>0</v>
      </c>
      <c r="AZ184" s="10">
        <f t="shared" si="312"/>
        <v>10005.799999999999</v>
      </c>
      <c r="BA184" s="10">
        <f>BA185</f>
        <v>0</v>
      </c>
      <c r="BB184" s="65">
        <f t="shared" si="228"/>
        <v>10005.799999999999</v>
      </c>
      <c r="BC184" s="10">
        <f t="shared" si="313"/>
        <v>10005.799999999999</v>
      </c>
      <c r="BD184" s="10">
        <f>BD185</f>
        <v>0</v>
      </c>
      <c r="BE184" s="65">
        <f t="shared" si="229"/>
        <v>10005.799999999999</v>
      </c>
      <c r="BF184" s="10">
        <f t="shared" si="314"/>
        <v>10005.799999999999</v>
      </c>
      <c r="BG184" s="10">
        <f>BG185</f>
        <v>0</v>
      </c>
      <c r="BH184" s="65">
        <f t="shared" si="230"/>
        <v>10005.799999999999</v>
      </c>
      <c r="BI184" s="10">
        <f>BI185</f>
        <v>0</v>
      </c>
      <c r="BJ184" s="20"/>
      <c r="BK184" s="20"/>
    </row>
    <row r="185" spans="1:63" ht="46.8" x14ac:dyDescent="0.3">
      <c r="A185" s="58" t="s">
        <v>165</v>
      </c>
      <c r="B185" s="59" t="s">
        <v>58</v>
      </c>
      <c r="C185" s="58"/>
      <c r="D185" s="58"/>
      <c r="E185" s="60" t="s">
        <v>59</v>
      </c>
      <c r="F185" s="10">
        <f t="shared" ref="F185:K185" si="347">F186+F187</f>
        <v>10005.799999999999</v>
      </c>
      <c r="G185" s="10">
        <f t="shared" si="347"/>
        <v>10005.799999999999</v>
      </c>
      <c r="H185" s="10">
        <f t="shared" si="347"/>
        <v>10005.799999999999</v>
      </c>
      <c r="I185" s="10">
        <f t="shared" si="347"/>
        <v>0</v>
      </c>
      <c r="J185" s="10">
        <f t="shared" si="347"/>
        <v>0</v>
      </c>
      <c r="K185" s="10">
        <f t="shared" si="347"/>
        <v>0</v>
      </c>
      <c r="L185" s="10">
        <f t="shared" si="225"/>
        <v>10005.799999999999</v>
      </c>
      <c r="M185" s="10">
        <f t="shared" si="226"/>
        <v>10005.799999999999</v>
      </c>
      <c r="N185" s="10">
        <f t="shared" si="227"/>
        <v>10005.799999999999</v>
      </c>
      <c r="O185" s="10">
        <f>O186+O187</f>
        <v>0</v>
      </c>
      <c r="P185" s="10">
        <f>P186+P187</f>
        <v>0</v>
      </c>
      <c r="Q185" s="10">
        <f>Q186+Q187</f>
        <v>0</v>
      </c>
      <c r="R185" s="10">
        <f t="shared" si="294"/>
        <v>10005.799999999999</v>
      </c>
      <c r="S185" s="10">
        <f t="shared" si="295"/>
        <v>10005.799999999999</v>
      </c>
      <c r="T185" s="10">
        <f t="shared" si="296"/>
        <v>10005.799999999999</v>
      </c>
      <c r="U185" s="10">
        <f>U186+U187</f>
        <v>0</v>
      </c>
      <c r="V185" s="10">
        <f>V186+V187</f>
        <v>0</v>
      </c>
      <c r="W185" s="10">
        <f>W186+W187</f>
        <v>0</v>
      </c>
      <c r="X185" s="10">
        <f t="shared" si="297"/>
        <v>10005.799999999999</v>
      </c>
      <c r="Y185" s="10">
        <f t="shared" si="298"/>
        <v>10005.799999999999</v>
      </c>
      <c r="Z185" s="10">
        <f t="shared" si="299"/>
        <v>10005.799999999999</v>
      </c>
      <c r="AA185" s="10">
        <f>AA186+AA187</f>
        <v>0</v>
      </c>
      <c r="AB185" s="10">
        <f>AB186+AB187</f>
        <v>0</v>
      </c>
      <c r="AC185" s="10">
        <f>AC186+AC187</f>
        <v>0</v>
      </c>
      <c r="AD185" s="10">
        <f t="shared" si="300"/>
        <v>10005.799999999999</v>
      </c>
      <c r="AE185" s="10">
        <f t="shared" si="301"/>
        <v>10005.799999999999</v>
      </c>
      <c r="AF185" s="10">
        <f t="shared" si="302"/>
        <v>10005.799999999999</v>
      </c>
      <c r="AG185" s="10">
        <f>AG186+AG187</f>
        <v>0</v>
      </c>
      <c r="AH185" s="10">
        <f t="shared" si="303"/>
        <v>10005.799999999999</v>
      </c>
      <c r="AI185" s="10">
        <f t="shared" si="304"/>
        <v>10005.799999999999</v>
      </c>
      <c r="AJ185" s="10">
        <f t="shared" si="305"/>
        <v>10005.799999999999</v>
      </c>
      <c r="AK185" s="10">
        <f>AK186+AK187</f>
        <v>0</v>
      </c>
      <c r="AL185" s="10">
        <f>AL186+AL187</f>
        <v>0</v>
      </c>
      <c r="AM185" s="10">
        <f>AM186+AM187</f>
        <v>0</v>
      </c>
      <c r="AN185" s="10">
        <f t="shared" si="306"/>
        <v>10005.799999999999</v>
      </c>
      <c r="AO185" s="10">
        <f t="shared" si="307"/>
        <v>10005.799999999999</v>
      </c>
      <c r="AP185" s="10">
        <f t="shared" si="308"/>
        <v>10005.799999999999</v>
      </c>
      <c r="AQ185" s="10">
        <f>AQ186+AQ187</f>
        <v>0</v>
      </c>
      <c r="AR185" s="10">
        <f>AR186+AR187</f>
        <v>0</v>
      </c>
      <c r="AS185" s="10">
        <f>AS186+AS187</f>
        <v>0</v>
      </c>
      <c r="AT185" s="10">
        <f t="shared" si="309"/>
        <v>10005.799999999999</v>
      </c>
      <c r="AU185" s="10">
        <f t="shared" si="310"/>
        <v>10005.799999999999</v>
      </c>
      <c r="AV185" s="10">
        <f t="shared" si="311"/>
        <v>10005.799999999999</v>
      </c>
      <c r="AW185" s="10">
        <f>AW186+AW187</f>
        <v>0</v>
      </c>
      <c r="AX185" s="10">
        <f>AX186+AX187</f>
        <v>0</v>
      </c>
      <c r="AY185" s="10">
        <f>AY186+AY187</f>
        <v>0</v>
      </c>
      <c r="AZ185" s="10">
        <f t="shared" si="312"/>
        <v>10005.799999999999</v>
      </c>
      <c r="BA185" s="10">
        <f>BA186+BA187</f>
        <v>0</v>
      </c>
      <c r="BB185" s="65">
        <f t="shared" si="228"/>
        <v>10005.799999999999</v>
      </c>
      <c r="BC185" s="10">
        <f t="shared" si="313"/>
        <v>10005.799999999999</v>
      </c>
      <c r="BD185" s="10">
        <f>BD186+BD187</f>
        <v>0</v>
      </c>
      <c r="BE185" s="65">
        <f t="shared" si="229"/>
        <v>10005.799999999999</v>
      </c>
      <c r="BF185" s="10">
        <f t="shared" si="314"/>
        <v>10005.799999999999</v>
      </c>
      <c r="BG185" s="10">
        <f>BG186+BG187</f>
        <v>0</v>
      </c>
      <c r="BH185" s="65">
        <f t="shared" si="230"/>
        <v>10005.799999999999</v>
      </c>
      <c r="BI185" s="10">
        <f>BI186+BI187</f>
        <v>0</v>
      </c>
      <c r="BJ185" s="20"/>
      <c r="BK185" s="20"/>
    </row>
    <row r="186" spans="1:63" x14ac:dyDescent="0.3">
      <c r="A186" s="58" t="s">
        <v>165</v>
      </c>
      <c r="B186" s="59" t="s">
        <v>58</v>
      </c>
      <c r="C186" s="58" t="s">
        <v>72</v>
      </c>
      <c r="D186" s="58" t="s">
        <v>72</v>
      </c>
      <c r="E186" s="60" t="s">
        <v>73</v>
      </c>
      <c r="F186" s="10">
        <v>5434.3</v>
      </c>
      <c r="G186" s="10">
        <v>5434.3</v>
      </c>
      <c r="H186" s="10">
        <v>5434.3</v>
      </c>
      <c r="I186" s="10"/>
      <c r="J186" s="10"/>
      <c r="K186" s="10"/>
      <c r="L186" s="10">
        <f t="shared" si="225"/>
        <v>5434.3</v>
      </c>
      <c r="M186" s="10">
        <f t="shared" si="226"/>
        <v>5434.3</v>
      </c>
      <c r="N186" s="10">
        <f t="shared" si="227"/>
        <v>5434.3</v>
      </c>
      <c r="O186" s="10"/>
      <c r="P186" s="10"/>
      <c r="Q186" s="10"/>
      <c r="R186" s="10">
        <f t="shared" si="294"/>
        <v>5434.3</v>
      </c>
      <c r="S186" s="10">
        <f t="shared" si="295"/>
        <v>5434.3</v>
      </c>
      <c r="T186" s="10">
        <f t="shared" si="296"/>
        <v>5434.3</v>
      </c>
      <c r="U186" s="10"/>
      <c r="V186" s="10"/>
      <c r="W186" s="10"/>
      <c r="X186" s="10">
        <f t="shared" si="297"/>
        <v>5434.3</v>
      </c>
      <c r="Y186" s="10">
        <f t="shared" si="298"/>
        <v>5434.3</v>
      </c>
      <c r="Z186" s="10">
        <f t="shared" si="299"/>
        <v>5434.3</v>
      </c>
      <c r="AA186" s="10"/>
      <c r="AB186" s="10"/>
      <c r="AC186" s="10"/>
      <c r="AD186" s="10">
        <f t="shared" si="300"/>
        <v>5434.3</v>
      </c>
      <c r="AE186" s="10">
        <f t="shared" si="301"/>
        <v>5434.3</v>
      </c>
      <c r="AF186" s="10">
        <f t="shared" si="302"/>
        <v>5434.3</v>
      </c>
      <c r="AG186" s="10"/>
      <c r="AH186" s="10">
        <f t="shared" si="303"/>
        <v>5434.3</v>
      </c>
      <c r="AI186" s="10">
        <f t="shared" si="304"/>
        <v>5434.3</v>
      </c>
      <c r="AJ186" s="10">
        <f t="shared" si="305"/>
        <v>5434.3</v>
      </c>
      <c r="AK186" s="10"/>
      <c r="AL186" s="10"/>
      <c r="AM186" s="10"/>
      <c r="AN186" s="10">
        <f t="shared" si="306"/>
        <v>5434.3</v>
      </c>
      <c r="AO186" s="10">
        <f t="shared" si="307"/>
        <v>5434.3</v>
      </c>
      <c r="AP186" s="10">
        <f t="shared" si="308"/>
        <v>5434.3</v>
      </c>
      <c r="AQ186" s="10"/>
      <c r="AR186" s="10"/>
      <c r="AS186" s="10"/>
      <c r="AT186" s="10">
        <f t="shared" si="309"/>
        <v>5434.3</v>
      </c>
      <c r="AU186" s="10">
        <f t="shared" si="310"/>
        <v>5434.3</v>
      </c>
      <c r="AV186" s="10">
        <f t="shared" si="311"/>
        <v>5434.3</v>
      </c>
      <c r="AW186" s="10"/>
      <c r="AX186" s="10"/>
      <c r="AY186" s="10"/>
      <c r="AZ186" s="10">
        <f t="shared" si="312"/>
        <v>5434.3</v>
      </c>
      <c r="BA186" s="10"/>
      <c r="BB186" s="65">
        <f t="shared" si="228"/>
        <v>5434.3</v>
      </c>
      <c r="BC186" s="10">
        <f t="shared" si="313"/>
        <v>5434.3</v>
      </c>
      <c r="BD186" s="10"/>
      <c r="BE186" s="65">
        <f t="shared" si="229"/>
        <v>5434.3</v>
      </c>
      <c r="BF186" s="10">
        <f t="shared" si="314"/>
        <v>5434.3</v>
      </c>
      <c r="BG186" s="10"/>
      <c r="BH186" s="65">
        <f t="shared" si="230"/>
        <v>5434.3</v>
      </c>
      <c r="BI186" s="10"/>
      <c r="BJ186" s="20"/>
      <c r="BK186" s="20"/>
    </row>
    <row r="187" spans="1:63" x14ac:dyDescent="0.3">
      <c r="A187" s="58" t="s">
        <v>165</v>
      </c>
      <c r="B187" s="59" t="s">
        <v>58</v>
      </c>
      <c r="C187" s="58" t="s">
        <v>72</v>
      </c>
      <c r="D187" s="58" t="s">
        <v>74</v>
      </c>
      <c r="E187" s="60" t="s">
        <v>75</v>
      </c>
      <c r="F187" s="10">
        <v>4571.5</v>
      </c>
      <c r="G187" s="10">
        <v>4571.5</v>
      </c>
      <c r="H187" s="10">
        <v>4571.5</v>
      </c>
      <c r="I187" s="10"/>
      <c r="J187" s="10"/>
      <c r="K187" s="10"/>
      <c r="L187" s="10">
        <f t="shared" si="225"/>
        <v>4571.5</v>
      </c>
      <c r="M187" s="10">
        <f t="shared" si="226"/>
        <v>4571.5</v>
      </c>
      <c r="N187" s="10">
        <f t="shared" si="227"/>
        <v>4571.5</v>
      </c>
      <c r="O187" s="10"/>
      <c r="P187" s="10"/>
      <c r="Q187" s="10"/>
      <c r="R187" s="10">
        <f t="shared" si="294"/>
        <v>4571.5</v>
      </c>
      <c r="S187" s="10">
        <f t="shared" si="295"/>
        <v>4571.5</v>
      </c>
      <c r="T187" s="10">
        <f t="shared" si="296"/>
        <v>4571.5</v>
      </c>
      <c r="U187" s="10"/>
      <c r="V187" s="10"/>
      <c r="W187" s="10"/>
      <c r="X187" s="10">
        <f t="shared" si="297"/>
        <v>4571.5</v>
      </c>
      <c r="Y187" s="10">
        <f t="shared" si="298"/>
        <v>4571.5</v>
      </c>
      <c r="Z187" s="10">
        <f t="shared" si="299"/>
        <v>4571.5</v>
      </c>
      <c r="AA187" s="10"/>
      <c r="AB187" s="10"/>
      <c r="AC187" s="10"/>
      <c r="AD187" s="10">
        <f t="shared" si="300"/>
        <v>4571.5</v>
      </c>
      <c r="AE187" s="10">
        <f t="shared" si="301"/>
        <v>4571.5</v>
      </c>
      <c r="AF187" s="10">
        <f t="shared" si="302"/>
        <v>4571.5</v>
      </c>
      <c r="AG187" s="10"/>
      <c r="AH187" s="10">
        <f t="shared" si="303"/>
        <v>4571.5</v>
      </c>
      <c r="AI187" s="10">
        <f t="shared" si="304"/>
        <v>4571.5</v>
      </c>
      <c r="AJ187" s="10">
        <f t="shared" si="305"/>
        <v>4571.5</v>
      </c>
      <c r="AK187" s="10"/>
      <c r="AL187" s="10"/>
      <c r="AM187" s="10"/>
      <c r="AN187" s="10">
        <f t="shared" si="306"/>
        <v>4571.5</v>
      </c>
      <c r="AO187" s="10">
        <f t="shared" si="307"/>
        <v>4571.5</v>
      </c>
      <c r="AP187" s="10">
        <f t="shared" si="308"/>
        <v>4571.5</v>
      </c>
      <c r="AQ187" s="10"/>
      <c r="AR187" s="10"/>
      <c r="AS187" s="10"/>
      <c r="AT187" s="10">
        <f t="shared" si="309"/>
        <v>4571.5</v>
      </c>
      <c r="AU187" s="10">
        <f t="shared" si="310"/>
        <v>4571.5</v>
      </c>
      <c r="AV187" s="10">
        <f t="shared" si="311"/>
        <v>4571.5</v>
      </c>
      <c r="AW187" s="10"/>
      <c r="AX187" s="10"/>
      <c r="AY187" s="10"/>
      <c r="AZ187" s="10">
        <f t="shared" si="312"/>
        <v>4571.5</v>
      </c>
      <c r="BA187" s="10"/>
      <c r="BB187" s="65">
        <f t="shared" si="228"/>
        <v>4571.5</v>
      </c>
      <c r="BC187" s="10">
        <f t="shared" si="313"/>
        <v>4571.5</v>
      </c>
      <c r="BD187" s="10"/>
      <c r="BE187" s="65">
        <f t="shared" si="229"/>
        <v>4571.5</v>
      </c>
      <c r="BF187" s="10">
        <f t="shared" si="314"/>
        <v>4571.5</v>
      </c>
      <c r="BG187" s="10"/>
      <c r="BH187" s="65">
        <f t="shared" si="230"/>
        <v>4571.5</v>
      </c>
      <c r="BI187" s="10"/>
      <c r="BJ187" s="20"/>
      <c r="BK187" s="20"/>
    </row>
    <row r="188" spans="1:63" ht="31.2" x14ac:dyDescent="0.3">
      <c r="A188" s="58" t="s">
        <v>167</v>
      </c>
      <c r="B188" s="59"/>
      <c r="C188" s="58"/>
      <c r="D188" s="58"/>
      <c r="E188" s="60" t="s">
        <v>168</v>
      </c>
      <c r="F188" s="10">
        <f t="shared" ref="F188:F194" si="348">F189</f>
        <v>105.2</v>
      </c>
      <c r="G188" s="10">
        <f t="shared" ref="G188:G194" si="349">G189</f>
        <v>105.2</v>
      </c>
      <c r="H188" s="10">
        <f t="shared" ref="H188:H194" si="350">H189</f>
        <v>105.2</v>
      </c>
      <c r="I188" s="10">
        <f t="shared" ref="I188:I194" si="351">I189</f>
        <v>0</v>
      </c>
      <c r="J188" s="10">
        <f t="shared" ref="J188:J194" si="352">J189</f>
        <v>0</v>
      </c>
      <c r="K188" s="10">
        <f t="shared" ref="K188:K194" si="353">K189</f>
        <v>0</v>
      </c>
      <c r="L188" s="10">
        <f t="shared" si="225"/>
        <v>105.2</v>
      </c>
      <c r="M188" s="10">
        <f t="shared" si="226"/>
        <v>105.2</v>
      </c>
      <c r="N188" s="10">
        <f t="shared" si="227"/>
        <v>105.2</v>
      </c>
      <c r="O188" s="10">
        <f t="shared" ref="O188:O194" si="354">O189</f>
        <v>0</v>
      </c>
      <c r="P188" s="10">
        <f t="shared" ref="P188:P194" si="355">P189</f>
        <v>0</v>
      </c>
      <c r="Q188" s="10">
        <f t="shared" ref="Q188:Q194" si="356">Q189</f>
        <v>0</v>
      </c>
      <c r="R188" s="10">
        <f t="shared" si="294"/>
        <v>105.2</v>
      </c>
      <c r="S188" s="10">
        <f t="shared" si="295"/>
        <v>105.2</v>
      </c>
      <c r="T188" s="10">
        <f t="shared" si="296"/>
        <v>105.2</v>
      </c>
      <c r="U188" s="10">
        <f t="shared" ref="U188:U194" si="357">U189</f>
        <v>0</v>
      </c>
      <c r="V188" s="10">
        <f t="shared" ref="V188:V194" si="358">V189</f>
        <v>0</v>
      </c>
      <c r="W188" s="10">
        <f t="shared" ref="W188:W194" si="359">W189</f>
        <v>0</v>
      </c>
      <c r="X188" s="10">
        <f t="shared" si="297"/>
        <v>105.2</v>
      </c>
      <c r="Y188" s="10">
        <f t="shared" si="298"/>
        <v>105.2</v>
      </c>
      <c r="Z188" s="10">
        <f t="shared" si="299"/>
        <v>105.2</v>
      </c>
      <c r="AA188" s="10">
        <f t="shared" ref="AA188:AA194" si="360">AA189</f>
        <v>0</v>
      </c>
      <c r="AB188" s="10">
        <f t="shared" ref="AB188:AB194" si="361">AB189</f>
        <v>0</v>
      </c>
      <c r="AC188" s="10">
        <f t="shared" ref="AC188:AC194" si="362">AC189</f>
        <v>0</v>
      </c>
      <c r="AD188" s="10">
        <f t="shared" si="300"/>
        <v>105.2</v>
      </c>
      <c r="AE188" s="10">
        <f t="shared" si="301"/>
        <v>105.2</v>
      </c>
      <c r="AF188" s="10">
        <f t="shared" si="302"/>
        <v>105.2</v>
      </c>
      <c r="AG188" s="10">
        <f t="shared" ref="AG188:AG194" si="363">AG189</f>
        <v>0</v>
      </c>
      <c r="AH188" s="10">
        <f t="shared" si="303"/>
        <v>105.2</v>
      </c>
      <c r="AI188" s="10">
        <f t="shared" si="304"/>
        <v>105.2</v>
      </c>
      <c r="AJ188" s="10">
        <f t="shared" si="305"/>
        <v>105.2</v>
      </c>
      <c r="AK188" s="10">
        <f t="shared" ref="AK188:AK194" si="364">AK189</f>
        <v>0</v>
      </c>
      <c r="AL188" s="10">
        <f t="shared" ref="AL188:AL194" si="365">AL189</f>
        <v>0</v>
      </c>
      <c r="AM188" s="10">
        <f t="shared" ref="AM188:AM194" si="366">AM189</f>
        <v>0</v>
      </c>
      <c r="AN188" s="10">
        <f t="shared" si="306"/>
        <v>105.2</v>
      </c>
      <c r="AO188" s="10">
        <f t="shared" si="307"/>
        <v>105.2</v>
      </c>
      <c r="AP188" s="10">
        <f t="shared" si="308"/>
        <v>105.2</v>
      </c>
      <c r="AQ188" s="10">
        <f t="shared" ref="AQ188:AQ194" si="367">AQ189</f>
        <v>0</v>
      </c>
      <c r="AR188" s="10">
        <f t="shared" ref="AR188:AR194" si="368">AR189</f>
        <v>0</v>
      </c>
      <c r="AS188" s="10">
        <f t="shared" ref="AS188:AS194" si="369">AS189</f>
        <v>0</v>
      </c>
      <c r="AT188" s="10">
        <f t="shared" si="309"/>
        <v>105.2</v>
      </c>
      <c r="AU188" s="10">
        <f t="shared" si="310"/>
        <v>105.2</v>
      </c>
      <c r="AV188" s="10">
        <f t="shared" si="311"/>
        <v>105.2</v>
      </c>
      <c r="AW188" s="10">
        <f t="shared" ref="AW188:AW194" si="370">AW189</f>
        <v>0</v>
      </c>
      <c r="AX188" s="10">
        <f t="shared" ref="AX188:AX194" si="371">AX189</f>
        <v>0</v>
      </c>
      <c r="AY188" s="10">
        <f t="shared" ref="AY188:AY194" si="372">AY189</f>
        <v>0</v>
      </c>
      <c r="AZ188" s="10">
        <f t="shared" si="312"/>
        <v>105.2</v>
      </c>
      <c r="BA188" s="10">
        <f t="shared" ref="BA188:BA194" si="373">BA189</f>
        <v>0</v>
      </c>
      <c r="BB188" s="65">
        <f t="shared" si="228"/>
        <v>105.2</v>
      </c>
      <c r="BC188" s="10">
        <f t="shared" si="313"/>
        <v>105.2</v>
      </c>
      <c r="BD188" s="10">
        <f t="shared" ref="BD188:BI194" si="374">BD189</f>
        <v>0</v>
      </c>
      <c r="BE188" s="65">
        <f t="shared" si="229"/>
        <v>105.2</v>
      </c>
      <c r="BF188" s="10">
        <f t="shared" si="314"/>
        <v>105.2</v>
      </c>
      <c r="BG188" s="10">
        <f t="shared" si="374"/>
        <v>0</v>
      </c>
      <c r="BH188" s="65">
        <f t="shared" si="230"/>
        <v>105.2</v>
      </c>
      <c r="BI188" s="10">
        <f t="shared" si="374"/>
        <v>0</v>
      </c>
      <c r="BJ188" s="20"/>
      <c r="BK188" s="20"/>
    </row>
    <row r="189" spans="1:63" ht="31.2" x14ac:dyDescent="0.3">
      <c r="A189" s="58" t="s">
        <v>167</v>
      </c>
      <c r="B189" s="59" t="s">
        <v>66</v>
      </c>
      <c r="C189" s="58"/>
      <c r="D189" s="58"/>
      <c r="E189" s="60" t="s">
        <v>67</v>
      </c>
      <c r="F189" s="10">
        <f t="shared" si="348"/>
        <v>105.2</v>
      </c>
      <c r="G189" s="10">
        <f t="shared" si="349"/>
        <v>105.2</v>
      </c>
      <c r="H189" s="10">
        <f t="shared" si="350"/>
        <v>105.2</v>
      </c>
      <c r="I189" s="10">
        <f t="shared" si="351"/>
        <v>0</v>
      </c>
      <c r="J189" s="10">
        <f t="shared" si="352"/>
        <v>0</v>
      </c>
      <c r="K189" s="10">
        <f t="shared" si="353"/>
        <v>0</v>
      </c>
      <c r="L189" s="10">
        <f t="shared" si="225"/>
        <v>105.2</v>
      </c>
      <c r="M189" s="10">
        <f t="shared" si="226"/>
        <v>105.2</v>
      </c>
      <c r="N189" s="10">
        <f t="shared" si="227"/>
        <v>105.2</v>
      </c>
      <c r="O189" s="10">
        <f t="shared" si="354"/>
        <v>0</v>
      </c>
      <c r="P189" s="10">
        <f t="shared" si="355"/>
        <v>0</v>
      </c>
      <c r="Q189" s="10">
        <f t="shared" si="356"/>
        <v>0</v>
      </c>
      <c r="R189" s="10">
        <f t="shared" si="294"/>
        <v>105.2</v>
      </c>
      <c r="S189" s="10">
        <f t="shared" si="295"/>
        <v>105.2</v>
      </c>
      <c r="T189" s="10">
        <f t="shared" si="296"/>
        <v>105.2</v>
      </c>
      <c r="U189" s="10">
        <f t="shared" si="357"/>
        <v>0</v>
      </c>
      <c r="V189" s="10">
        <f t="shared" si="358"/>
        <v>0</v>
      </c>
      <c r="W189" s="10">
        <f t="shared" si="359"/>
        <v>0</v>
      </c>
      <c r="X189" s="10">
        <f t="shared" si="297"/>
        <v>105.2</v>
      </c>
      <c r="Y189" s="10">
        <f t="shared" si="298"/>
        <v>105.2</v>
      </c>
      <c r="Z189" s="10">
        <f t="shared" si="299"/>
        <v>105.2</v>
      </c>
      <c r="AA189" s="10">
        <f t="shared" si="360"/>
        <v>0</v>
      </c>
      <c r="AB189" s="10">
        <f t="shared" si="361"/>
        <v>0</v>
      </c>
      <c r="AC189" s="10">
        <f t="shared" si="362"/>
        <v>0</v>
      </c>
      <c r="AD189" s="10">
        <f t="shared" si="300"/>
        <v>105.2</v>
      </c>
      <c r="AE189" s="10">
        <f t="shared" si="301"/>
        <v>105.2</v>
      </c>
      <c r="AF189" s="10">
        <f t="shared" si="302"/>
        <v>105.2</v>
      </c>
      <c r="AG189" s="10">
        <f t="shared" si="363"/>
        <v>0</v>
      </c>
      <c r="AH189" s="10">
        <f t="shared" si="303"/>
        <v>105.2</v>
      </c>
      <c r="AI189" s="10">
        <f t="shared" si="304"/>
        <v>105.2</v>
      </c>
      <c r="AJ189" s="10">
        <f t="shared" si="305"/>
        <v>105.2</v>
      </c>
      <c r="AK189" s="10">
        <f t="shared" si="364"/>
        <v>0</v>
      </c>
      <c r="AL189" s="10">
        <f t="shared" si="365"/>
        <v>0</v>
      </c>
      <c r="AM189" s="10">
        <f t="shared" si="366"/>
        <v>0</v>
      </c>
      <c r="AN189" s="10">
        <f t="shared" si="306"/>
        <v>105.2</v>
      </c>
      <c r="AO189" s="10">
        <f t="shared" si="307"/>
        <v>105.2</v>
      </c>
      <c r="AP189" s="10">
        <f t="shared" si="308"/>
        <v>105.2</v>
      </c>
      <c r="AQ189" s="10">
        <f t="shared" si="367"/>
        <v>0</v>
      </c>
      <c r="AR189" s="10">
        <f t="shared" si="368"/>
        <v>0</v>
      </c>
      <c r="AS189" s="10">
        <f t="shared" si="369"/>
        <v>0</v>
      </c>
      <c r="AT189" s="10">
        <f t="shared" si="309"/>
        <v>105.2</v>
      </c>
      <c r="AU189" s="10">
        <f t="shared" si="310"/>
        <v>105.2</v>
      </c>
      <c r="AV189" s="10">
        <f t="shared" si="311"/>
        <v>105.2</v>
      </c>
      <c r="AW189" s="10">
        <f t="shared" si="370"/>
        <v>0</v>
      </c>
      <c r="AX189" s="10">
        <f t="shared" si="371"/>
        <v>0</v>
      </c>
      <c r="AY189" s="10">
        <f t="shared" si="372"/>
        <v>0</v>
      </c>
      <c r="AZ189" s="10">
        <f t="shared" si="312"/>
        <v>105.2</v>
      </c>
      <c r="BA189" s="10">
        <f t="shared" si="373"/>
        <v>0</v>
      </c>
      <c r="BB189" s="65">
        <f t="shared" si="228"/>
        <v>105.2</v>
      </c>
      <c r="BC189" s="10">
        <f t="shared" si="313"/>
        <v>105.2</v>
      </c>
      <c r="BD189" s="10">
        <f t="shared" si="374"/>
        <v>0</v>
      </c>
      <c r="BE189" s="65">
        <f t="shared" si="229"/>
        <v>105.2</v>
      </c>
      <c r="BF189" s="10">
        <f t="shared" si="314"/>
        <v>105.2</v>
      </c>
      <c r="BG189" s="10">
        <f t="shared" si="374"/>
        <v>0</v>
      </c>
      <c r="BH189" s="65">
        <f t="shared" si="230"/>
        <v>105.2</v>
      </c>
      <c r="BI189" s="10">
        <f t="shared" si="374"/>
        <v>0</v>
      </c>
      <c r="BJ189" s="20"/>
      <c r="BK189" s="20"/>
    </row>
    <row r="190" spans="1:63" ht="46.8" x14ac:dyDescent="0.3">
      <c r="A190" s="58" t="s">
        <v>167</v>
      </c>
      <c r="B190" s="59" t="s">
        <v>66</v>
      </c>
      <c r="C190" s="58" t="s">
        <v>106</v>
      </c>
      <c r="D190" s="58" t="s">
        <v>169</v>
      </c>
      <c r="E190" s="60" t="s">
        <v>170</v>
      </c>
      <c r="F190" s="10">
        <v>105.2</v>
      </c>
      <c r="G190" s="10">
        <v>105.2</v>
      </c>
      <c r="H190" s="10">
        <v>105.2</v>
      </c>
      <c r="I190" s="10"/>
      <c r="J190" s="10"/>
      <c r="K190" s="10"/>
      <c r="L190" s="10">
        <f t="shared" si="225"/>
        <v>105.2</v>
      </c>
      <c r="M190" s="10">
        <f t="shared" si="226"/>
        <v>105.2</v>
      </c>
      <c r="N190" s="10">
        <f t="shared" si="227"/>
        <v>105.2</v>
      </c>
      <c r="O190" s="10"/>
      <c r="P190" s="10"/>
      <c r="Q190" s="10"/>
      <c r="R190" s="10">
        <f t="shared" si="294"/>
        <v>105.2</v>
      </c>
      <c r="S190" s="10">
        <f t="shared" si="295"/>
        <v>105.2</v>
      </c>
      <c r="T190" s="10">
        <f t="shared" si="296"/>
        <v>105.2</v>
      </c>
      <c r="U190" s="10"/>
      <c r="V190" s="10"/>
      <c r="W190" s="10"/>
      <c r="X190" s="10">
        <f t="shared" si="297"/>
        <v>105.2</v>
      </c>
      <c r="Y190" s="10">
        <f t="shared" si="298"/>
        <v>105.2</v>
      </c>
      <c r="Z190" s="10">
        <f t="shared" si="299"/>
        <v>105.2</v>
      </c>
      <c r="AA190" s="10"/>
      <c r="AB190" s="10"/>
      <c r="AC190" s="10"/>
      <c r="AD190" s="10">
        <f t="shared" si="300"/>
        <v>105.2</v>
      </c>
      <c r="AE190" s="10">
        <f t="shared" si="301"/>
        <v>105.2</v>
      </c>
      <c r="AF190" s="10">
        <f t="shared" si="302"/>
        <v>105.2</v>
      </c>
      <c r="AG190" s="10"/>
      <c r="AH190" s="10">
        <f t="shared" si="303"/>
        <v>105.2</v>
      </c>
      <c r="AI190" s="10">
        <f t="shared" si="304"/>
        <v>105.2</v>
      </c>
      <c r="AJ190" s="10">
        <f t="shared" si="305"/>
        <v>105.2</v>
      </c>
      <c r="AK190" s="10"/>
      <c r="AL190" s="10"/>
      <c r="AM190" s="10"/>
      <c r="AN190" s="10">
        <f t="shared" si="306"/>
        <v>105.2</v>
      </c>
      <c r="AO190" s="10">
        <f t="shared" si="307"/>
        <v>105.2</v>
      </c>
      <c r="AP190" s="10">
        <f t="shared" si="308"/>
        <v>105.2</v>
      </c>
      <c r="AQ190" s="10"/>
      <c r="AR190" s="10"/>
      <c r="AS190" s="10"/>
      <c r="AT190" s="10">
        <f t="shared" si="309"/>
        <v>105.2</v>
      </c>
      <c r="AU190" s="10">
        <f t="shared" si="310"/>
        <v>105.2</v>
      </c>
      <c r="AV190" s="10">
        <f t="shared" si="311"/>
        <v>105.2</v>
      </c>
      <c r="AW190" s="10"/>
      <c r="AX190" s="10"/>
      <c r="AY190" s="10"/>
      <c r="AZ190" s="10">
        <f t="shared" si="312"/>
        <v>105.2</v>
      </c>
      <c r="BA190" s="10"/>
      <c r="BB190" s="65">
        <f t="shared" si="228"/>
        <v>105.2</v>
      </c>
      <c r="BC190" s="10">
        <f t="shared" si="313"/>
        <v>105.2</v>
      </c>
      <c r="BD190" s="10"/>
      <c r="BE190" s="65">
        <f t="shared" si="229"/>
        <v>105.2</v>
      </c>
      <c r="BF190" s="10">
        <f t="shared" si="314"/>
        <v>105.2</v>
      </c>
      <c r="BG190" s="10"/>
      <c r="BH190" s="65">
        <f t="shared" si="230"/>
        <v>105.2</v>
      </c>
      <c r="BI190" s="10"/>
      <c r="BJ190" s="20"/>
      <c r="BK190" s="20"/>
    </row>
    <row r="191" spans="1:63" ht="46.8" x14ac:dyDescent="0.3">
      <c r="A191" s="58" t="s">
        <v>171</v>
      </c>
      <c r="B191" s="59"/>
      <c r="C191" s="58"/>
      <c r="D191" s="58"/>
      <c r="E191" s="60" t="s">
        <v>172</v>
      </c>
      <c r="F191" s="10">
        <f t="shared" si="348"/>
        <v>6120.6</v>
      </c>
      <c r="G191" s="10">
        <f t="shared" si="349"/>
        <v>6120.6</v>
      </c>
      <c r="H191" s="10">
        <f t="shared" si="350"/>
        <v>6120.6</v>
      </c>
      <c r="I191" s="10">
        <f t="shared" si="351"/>
        <v>0</v>
      </c>
      <c r="J191" s="10">
        <f t="shared" si="352"/>
        <v>0</v>
      </c>
      <c r="K191" s="10">
        <f t="shared" si="353"/>
        <v>0</v>
      </c>
      <c r="L191" s="10">
        <f t="shared" si="225"/>
        <v>6120.6</v>
      </c>
      <c r="M191" s="10">
        <f t="shared" si="226"/>
        <v>6120.6</v>
      </c>
      <c r="N191" s="10">
        <f t="shared" si="227"/>
        <v>6120.6</v>
      </c>
      <c r="O191" s="10">
        <f t="shared" si="354"/>
        <v>0</v>
      </c>
      <c r="P191" s="10">
        <f t="shared" si="355"/>
        <v>0</v>
      </c>
      <c r="Q191" s="10">
        <f t="shared" si="356"/>
        <v>0</v>
      </c>
      <c r="R191" s="10">
        <f t="shared" si="294"/>
        <v>6120.6</v>
      </c>
      <c r="S191" s="10">
        <f t="shared" si="295"/>
        <v>6120.6</v>
      </c>
      <c r="T191" s="10">
        <f t="shared" si="296"/>
        <v>6120.6</v>
      </c>
      <c r="U191" s="10">
        <f t="shared" si="357"/>
        <v>0</v>
      </c>
      <c r="V191" s="10">
        <f t="shared" si="358"/>
        <v>0</v>
      </c>
      <c r="W191" s="10">
        <f t="shared" si="359"/>
        <v>0</v>
      </c>
      <c r="X191" s="10">
        <f t="shared" si="297"/>
        <v>6120.6</v>
      </c>
      <c r="Y191" s="10">
        <f t="shared" si="298"/>
        <v>6120.6</v>
      </c>
      <c r="Z191" s="10">
        <f t="shared" si="299"/>
        <v>6120.6</v>
      </c>
      <c r="AA191" s="10">
        <f t="shared" si="360"/>
        <v>0</v>
      </c>
      <c r="AB191" s="10">
        <f t="shared" si="361"/>
        <v>0</v>
      </c>
      <c r="AC191" s="10">
        <f t="shared" si="362"/>
        <v>0</v>
      </c>
      <c r="AD191" s="10">
        <f t="shared" si="300"/>
        <v>6120.6</v>
      </c>
      <c r="AE191" s="10">
        <f t="shared" si="301"/>
        <v>6120.6</v>
      </c>
      <c r="AF191" s="10">
        <f t="shared" si="302"/>
        <v>6120.6</v>
      </c>
      <c r="AG191" s="10">
        <f t="shared" si="363"/>
        <v>0</v>
      </c>
      <c r="AH191" s="10">
        <f t="shared" si="303"/>
        <v>6120.6</v>
      </c>
      <c r="AI191" s="10">
        <f t="shared" si="304"/>
        <v>6120.6</v>
      </c>
      <c r="AJ191" s="10">
        <f t="shared" si="305"/>
        <v>6120.6</v>
      </c>
      <c r="AK191" s="10">
        <f t="shared" si="364"/>
        <v>0</v>
      </c>
      <c r="AL191" s="10">
        <f t="shared" si="365"/>
        <v>0</v>
      </c>
      <c r="AM191" s="10">
        <f t="shared" si="366"/>
        <v>0</v>
      </c>
      <c r="AN191" s="10">
        <f t="shared" si="306"/>
        <v>6120.6</v>
      </c>
      <c r="AO191" s="10">
        <f t="shared" si="307"/>
        <v>6120.6</v>
      </c>
      <c r="AP191" s="10">
        <f t="shared" si="308"/>
        <v>6120.6</v>
      </c>
      <c r="AQ191" s="10">
        <f t="shared" si="367"/>
        <v>0</v>
      </c>
      <c r="AR191" s="10">
        <f t="shared" si="368"/>
        <v>0</v>
      </c>
      <c r="AS191" s="10">
        <f t="shared" si="369"/>
        <v>0</v>
      </c>
      <c r="AT191" s="10">
        <f t="shared" si="309"/>
        <v>6120.6</v>
      </c>
      <c r="AU191" s="10">
        <f t="shared" si="310"/>
        <v>6120.6</v>
      </c>
      <c r="AV191" s="10">
        <f t="shared" si="311"/>
        <v>6120.6</v>
      </c>
      <c r="AW191" s="10">
        <f t="shared" si="370"/>
        <v>0</v>
      </c>
      <c r="AX191" s="10">
        <f t="shared" si="371"/>
        <v>0</v>
      </c>
      <c r="AY191" s="10">
        <f t="shared" si="372"/>
        <v>0</v>
      </c>
      <c r="AZ191" s="10">
        <f t="shared" si="312"/>
        <v>6120.6</v>
      </c>
      <c r="BA191" s="10">
        <f t="shared" si="373"/>
        <v>0</v>
      </c>
      <c r="BB191" s="65">
        <f t="shared" si="228"/>
        <v>6120.6</v>
      </c>
      <c r="BC191" s="10">
        <f t="shared" si="313"/>
        <v>6120.6</v>
      </c>
      <c r="BD191" s="10">
        <f t="shared" si="374"/>
        <v>0</v>
      </c>
      <c r="BE191" s="65">
        <f t="shared" si="229"/>
        <v>6120.6</v>
      </c>
      <c r="BF191" s="10">
        <f t="shared" si="314"/>
        <v>6120.6</v>
      </c>
      <c r="BG191" s="10">
        <f t="shared" si="374"/>
        <v>0</v>
      </c>
      <c r="BH191" s="65">
        <f t="shared" si="230"/>
        <v>6120.6</v>
      </c>
      <c r="BI191" s="10">
        <f t="shared" si="374"/>
        <v>0</v>
      </c>
      <c r="BJ191" s="20"/>
      <c r="BK191" s="20"/>
    </row>
    <row r="192" spans="1:63" ht="46.8" x14ac:dyDescent="0.3">
      <c r="A192" s="58" t="s">
        <v>171</v>
      </c>
      <c r="B192" s="59" t="s">
        <v>58</v>
      </c>
      <c r="C192" s="58"/>
      <c r="D192" s="58"/>
      <c r="E192" s="60" t="s">
        <v>59</v>
      </c>
      <c r="F192" s="10">
        <f t="shared" si="348"/>
        <v>6120.6</v>
      </c>
      <c r="G192" s="10">
        <f t="shared" si="349"/>
        <v>6120.6</v>
      </c>
      <c r="H192" s="10">
        <f t="shared" si="350"/>
        <v>6120.6</v>
      </c>
      <c r="I192" s="10">
        <f t="shared" si="351"/>
        <v>0</v>
      </c>
      <c r="J192" s="10">
        <f t="shared" si="352"/>
        <v>0</v>
      </c>
      <c r="K192" s="10">
        <f t="shared" si="353"/>
        <v>0</v>
      </c>
      <c r="L192" s="10">
        <f t="shared" si="225"/>
        <v>6120.6</v>
      </c>
      <c r="M192" s="10">
        <f t="shared" si="226"/>
        <v>6120.6</v>
      </c>
      <c r="N192" s="10">
        <f t="shared" si="227"/>
        <v>6120.6</v>
      </c>
      <c r="O192" s="10">
        <f t="shared" si="354"/>
        <v>0</v>
      </c>
      <c r="P192" s="10">
        <f t="shared" si="355"/>
        <v>0</v>
      </c>
      <c r="Q192" s="10">
        <f t="shared" si="356"/>
        <v>0</v>
      </c>
      <c r="R192" s="10">
        <f t="shared" si="294"/>
        <v>6120.6</v>
      </c>
      <c r="S192" s="10">
        <f t="shared" si="295"/>
        <v>6120.6</v>
      </c>
      <c r="T192" s="10">
        <f t="shared" si="296"/>
        <v>6120.6</v>
      </c>
      <c r="U192" s="10">
        <f t="shared" si="357"/>
        <v>0</v>
      </c>
      <c r="V192" s="10">
        <f t="shared" si="358"/>
        <v>0</v>
      </c>
      <c r="W192" s="10">
        <f t="shared" si="359"/>
        <v>0</v>
      </c>
      <c r="X192" s="10">
        <f t="shared" si="297"/>
        <v>6120.6</v>
      </c>
      <c r="Y192" s="10">
        <f t="shared" si="298"/>
        <v>6120.6</v>
      </c>
      <c r="Z192" s="10">
        <f t="shared" si="299"/>
        <v>6120.6</v>
      </c>
      <c r="AA192" s="10">
        <f t="shared" si="360"/>
        <v>0</v>
      </c>
      <c r="AB192" s="10">
        <f t="shared" si="361"/>
        <v>0</v>
      </c>
      <c r="AC192" s="10">
        <f t="shared" si="362"/>
        <v>0</v>
      </c>
      <c r="AD192" s="10">
        <f t="shared" si="300"/>
        <v>6120.6</v>
      </c>
      <c r="AE192" s="10">
        <f t="shared" si="301"/>
        <v>6120.6</v>
      </c>
      <c r="AF192" s="10">
        <f t="shared" si="302"/>
        <v>6120.6</v>
      </c>
      <c r="AG192" s="10">
        <f t="shared" si="363"/>
        <v>0</v>
      </c>
      <c r="AH192" s="10">
        <f t="shared" si="303"/>
        <v>6120.6</v>
      </c>
      <c r="AI192" s="10">
        <f t="shared" si="304"/>
        <v>6120.6</v>
      </c>
      <c r="AJ192" s="10">
        <f t="shared" si="305"/>
        <v>6120.6</v>
      </c>
      <c r="AK192" s="10">
        <f t="shared" si="364"/>
        <v>0</v>
      </c>
      <c r="AL192" s="10">
        <f t="shared" si="365"/>
        <v>0</v>
      </c>
      <c r="AM192" s="10">
        <f t="shared" si="366"/>
        <v>0</v>
      </c>
      <c r="AN192" s="10">
        <f t="shared" si="306"/>
        <v>6120.6</v>
      </c>
      <c r="AO192" s="10">
        <f t="shared" si="307"/>
        <v>6120.6</v>
      </c>
      <c r="AP192" s="10">
        <f t="shared" si="308"/>
        <v>6120.6</v>
      </c>
      <c r="AQ192" s="10">
        <f t="shared" si="367"/>
        <v>0</v>
      </c>
      <c r="AR192" s="10">
        <f t="shared" si="368"/>
        <v>0</v>
      </c>
      <c r="AS192" s="10">
        <f t="shared" si="369"/>
        <v>0</v>
      </c>
      <c r="AT192" s="10">
        <f t="shared" si="309"/>
        <v>6120.6</v>
      </c>
      <c r="AU192" s="10">
        <f t="shared" si="310"/>
        <v>6120.6</v>
      </c>
      <c r="AV192" s="10">
        <f t="shared" si="311"/>
        <v>6120.6</v>
      </c>
      <c r="AW192" s="10">
        <f t="shared" si="370"/>
        <v>0</v>
      </c>
      <c r="AX192" s="10">
        <f t="shared" si="371"/>
        <v>0</v>
      </c>
      <c r="AY192" s="10">
        <f t="shared" si="372"/>
        <v>0</v>
      </c>
      <c r="AZ192" s="10">
        <f t="shared" si="312"/>
        <v>6120.6</v>
      </c>
      <c r="BA192" s="10">
        <f t="shared" si="373"/>
        <v>0</v>
      </c>
      <c r="BB192" s="65">
        <f t="shared" si="228"/>
        <v>6120.6</v>
      </c>
      <c r="BC192" s="10">
        <f t="shared" si="313"/>
        <v>6120.6</v>
      </c>
      <c r="BD192" s="10">
        <f t="shared" si="374"/>
        <v>0</v>
      </c>
      <c r="BE192" s="65">
        <f t="shared" si="229"/>
        <v>6120.6</v>
      </c>
      <c r="BF192" s="10">
        <f t="shared" si="314"/>
        <v>6120.6</v>
      </c>
      <c r="BG192" s="10">
        <f t="shared" si="374"/>
        <v>0</v>
      </c>
      <c r="BH192" s="65">
        <f t="shared" si="230"/>
        <v>6120.6</v>
      </c>
      <c r="BI192" s="10">
        <f t="shared" si="374"/>
        <v>0</v>
      </c>
      <c r="BJ192" s="20"/>
      <c r="BK192" s="20"/>
    </row>
    <row r="193" spans="1:68" ht="46.8" x14ac:dyDescent="0.3">
      <c r="A193" s="58" t="s">
        <v>171</v>
      </c>
      <c r="B193" s="59">
        <v>600</v>
      </c>
      <c r="C193" s="58" t="s">
        <v>106</v>
      </c>
      <c r="D193" s="58" t="s">
        <v>169</v>
      </c>
      <c r="E193" s="60" t="s">
        <v>170</v>
      </c>
      <c r="F193" s="10">
        <v>6120.6</v>
      </c>
      <c r="G193" s="10">
        <v>6120.6</v>
      </c>
      <c r="H193" s="10">
        <v>6120.6</v>
      </c>
      <c r="I193" s="10"/>
      <c r="J193" s="10"/>
      <c r="K193" s="10"/>
      <c r="L193" s="10">
        <f t="shared" si="225"/>
        <v>6120.6</v>
      </c>
      <c r="M193" s="10">
        <f t="shared" si="226"/>
        <v>6120.6</v>
      </c>
      <c r="N193" s="10">
        <f t="shared" si="227"/>
        <v>6120.6</v>
      </c>
      <c r="O193" s="10"/>
      <c r="P193" s="10"/>
      <c r="Q193" s="10"/>
      <c r="R193" s="10">
        <f t="shared" si="294"/>
        <v>6120.6</v>
      </c>
      <c r="S193" s="10">
        <f t="shared" si="295"/>
        <v>6120.6</v>
      </c>
      <c r="T193" s="10">
        <f t="shared" si="296"/>
        <v>6120.6</v>
      </c>
      <c r="U193" s="10"/>
      <c r="V193" s="10"/>
      <c r="W193" s="10"/>
      <c r="X193" s="10">
        <f t="shared" si="297"/>
        <v>6120.6</v>
      </c>
      <c r="Y193" s="10">
        <f t="shared" si="298"/>
        <v>6120.6</v>
      </c>
      <c r="Z193" s="10">
        <f t="shared" si="299"/>
        <v>6120.6</v>
      </c>
      <c r="AA193" s="10"/>
      <c r="AB193" s="10"/>
      <c r="AC193" s="10"/>
      <c r="AD193" s="10">
        <f t="shared" si="300"/>
        <v>6120.6</v>
      </c>
      <c r="AE193" s="10">
        <f t="shared" si="301"/>
        <v>6120.6</v>
      </c>
      <c r="AF193" s="10">
        <f t="shared" si="302"/>
        <v>6120.6</v>
      </c>
      <c r="AG193" s="10"/>
      <c r="AH193" s="10">
        <f t="shared" si="303"/>
        <v>6120.6</v>
      </c>
      <c r="AI193" s="10">
        <f t="shared" si="304"/>
        <v>6120.6</v>
      </c>
      <c r="AJ193" s="10">
        <f t="shared" si="305"/>
        <v>6120.6</v>
      </c>
      <c r="AK193" s="10"/>
      <c r="AL193" s="10"/>
      <c r="AM193" s="10"/>
      <c r="AN193" s="10">
        <f t="shared" si="306"/>
        <v>6120.6</v>
      </c>
      <c r="AO193" s="10">
        <f t="shared" si="307"/>
        <v>6120.6</v>
      </c>
      <c r="AP193" s="10">
        <f t="shared" si="308"/>
        <v>6120.6</v>
      </c>
      <c r="AQ193" s="10"/>
      <c r="AR193" s="10"/>
      <c r="AS193" s="10"/>
      <c r="AT193" s="10">
        <f t="shared" si="309"/>
        <v>6120.6</v>
      </c>
      <c r="AU193" s="10">
        <f t="shared" si="310"/>
        <v>6120.6</v>
      </c>
      <c r="AV193" s="10">
        <f t="shared" si="311"/>
        <v>6120.6</v>
      </c>
      <c r="AW193" s="10"/>
      <c r="AX193" s="10"/>
      <c r="AY193" s="10"/>
      <c r="AZ193" s="10">
        <f t="shared" si="312"/>
        <v>6120.6</v>
      </c>
      <c r="BA193" s="10"/>
      <c r="BB193" s="65">
        <f t="shared" si="228"/>
        <v>6120.6</v>
      </c>
      <c r="BC193" s="10">
        <f t="shared" si="313"/>
        <v>6120.6</v>
      </c>
      <c r="BD193" s="10"/>
      <c r="BE193" s="65">
        <f t="shared" si="229"/>
        <v>6120.6</v>
      </c>
      <c r="BF193" s="10">
        <f t="shared" si="314"/>
        <v>6120.6</v>
      </c>
      <c r="BG193" s="10"/>
      <c r="BH193" s="65">
        <f t="shared" si="230"/>
        <v>6120.6</v>
      </c>
      <c r="BI193" s="10"/>
      <c r="BJ193" s="20"/>
      <c r="BK193" s="20"/>
    </row>
    <row r="194" spans="1:68" ht="62.4" x14ac:dyDescent="0.3">
      <c r="A194" s="58" t="s">
        <v>173</v>
      </c>
      <c r="B194" s="59"/>
      <c r="C194" s="58"/>
      <c r="D194" s="58"/>
      <c r="E194" s="60" t="s">
        <v>174</v>
      </c>
      <c r="F194" s="10">
        <f t="shared" si="348"/>
        <v>18847.899999999998</v>
      </c>
      <c r="G194" s="10">
        <f t="shared" si="349"/>
        <v>19390.900000000001</v>
      </c>
      <c r="H194" s="10">
        <f t="shared" si="350"/>
        <v>19390.900000000001</v>
      </c>
      <c r="I194" s="10">
        <f t="shared" si="351"/>
        <v>0</v>
      </c>
      <c r="J194" s="10">
        <f t="shared" si="352"/>
        <v>0</v>
      </c>
      <c r="K194" s="10">
        <f t="shared" si="353"/>
        <v>0</v>
      </c>
      <c r="L194" s="10">
        <f t="shared" si="225"/>
        <v>18847.899999999998</v>
      </c>
      <c r="M194" s="10">
        <f t="shared" si="226"/>
        <v>19390.900000000001</v>
      </c>
      <c r="N194" s="10">
        <f t="shared" si="227"/>
        <v>19390.900000000001</v>
      </c>
      <c r="O194" s="10">
        <f t="shared" si="354"/>
        <v>2698.5</v>
      </c>
      <c r="P194" s="10">
        <f t="shared" si="355"/>
        <v>3298</v>
      </c>
      <c r="Q194" s="10">
        <f t="shared" si="356"/>
        <v>3298</v>
      </c>
      <c r="R194" s="10">
        <f t="shared" si="294"/>
        <v>21546.399999999998</v>
      </c>
      <c r="S194" s="10">
        <f t="shared" si="295"/>
        <v>22688.9</v>
      </c>
      <c r="T194" s="10">
        <f t="shared" si="296"/>
        <v>22688.9</v>
      </c>
      <c r="U194" s="10">
        <f t="shared" si="357"/>
        <v>0</v>
      </c>
      <c r="V194" s="10">
        <f t="shared" si="358"/>
        <v>0</v>
      </c>
      <c r="W194" s="10">
        <f t="shared" si="359"/>
        <v>0</v>
      </c>
      <c r="X194" s="10">
        <f t="shared" si="297"/>
        <v>21546.399999999998</v>
      </c>
      <c r="Y194" s="10">
        <f t="shared" si="298"/>
        <v>22688.9</v>
      </c>
      <c r="Z194" s="10">
        <f t="shared" si="299"/>
        <v>22688.9</v>
      </c>
      <c r="AA194" s="10">
        <f t="shared" si="360"/>
        <v>0</v>
      </c>
      <c r="AB194" s="10">
        <f t="shared" si="361"/>
        <v>0</v>
      </c>
      <c r="AC194" s="10">
        <f t="shared" si="362"/>
        <v>0</v>
      </c>
      <c r="AD194" s="10">
        <f t="shared" si="300"/>
        <v>21546.399999999998</v>
      </c>
      <c r="AE194" s="10">
        <f t="shared" si="301"/>
        <v>22688.9</v>
      </c>
      <c r="AF194" s="10">
        <f t="shared" si="302"/>
        <v>22688.9</v>
      </c>
      <c r="AG194" s="10">
        <f t="shared" si="363"/>
        <v>0</v>
      </c>
      <c r="AH194" s="10">
        <f t="shared" si="303"/>
        <v>21546.399999999998</v>
      </c>
      <c r="AI194" s="10">
        <f t="shared" si="304"/>
        <v>22688.9</v>
      </c>
      <c r="AJ194" s="10">
        <f t="shared" si="305"/>
        <v>22688.9</v>
      </c>
      <c r="AK194" s="10">
        <f t="shared" si="364"/>
        <v>0</v>
      </c>
      <c r="AL194" s="10">
        <f t="shared" si="365"/>
        <v>0</v>
      </c>
      <c r="AM194" s="10">
        <f t="shared" si="366"/>
        <v>0</v>
      </c>
      <c r="AN194" s="10">
        <f t="shared" si="306"/>
        <v>21546.399999999998</v>
      </c>
      <c r="AO194" s="10">
        <f t="shared" si="307"/>
        <v>22688.9</v>
      </c>
      <c r="AP194" s="10">
        <f t="shared" si="308"/>
        <v>22688.9</v>
      </c>
      <c r="AQ194" s="10">
        <f t="shared" si="367"/>
        <v>0</v>
      </c>
      <c r="AR194" s="10">
        <f t="shared" si="368"/>
        <v>0</v>
      </c>
      <c r="AS194" s="10">
        <f t="shared" si="369"/>
        <v>0</v>
      </c>
      <c r="AT194" s="10">
        <f t="shared" si="309"/>
        <v>21546.399999999998</v>
      </c>
      <c r="AU194" s="10">
        <f t="shared" si="310"/>
        <v>22688.9</v>
      </c>
      <c r="AV194" s="10">
        <f t="shared" si="311"/>
        <v>22688.9</v>
      </c>
      <c r="AW194" s="10">
        <f t="shared" si="370"/>
        <v>0</v>
      </c>
      <c r="AX194" s="10">
        <f t="shared" si="371"/>
        <v>0</v>
      </c>
      <c r="AY194" s="10">
        <f t="shared" si="372"/>
        <v>0</v>
      </c>
      <c r="AZ194" s="10">
        <f t="shared" si="312"/>
        <v>21546.399999999998</v>
      </c>
      <c r="BA194" s="10">
        <f t="shared" si="373"/>
        <v>0</v>
      </c>
      <c r="BB194" s="65">
        <f t="shared" si="228"/>
        <v>21546.399999999998</v>
      </c>
      <c r="BC194" s="10">
        <f t="shared" si="313"/>
        <v>22688.9</v>
      </c>
      <c r="BD194" s="10">
        <f t="shared" si="374"/>
        <v>0</v>
      </c>
      <c r="BE194" s="65">
        <f t="shared" si="229"/>
        <v>22688.9</v>
      </c>
      <c r="BF194" s="10">
        <f t="shared" si="314"/>
        <v>22688.9</v>
      </c>
      <c r="BG194" s="10">
        <f t="shared" si="374"/>
        <v>0</v>
      </c>
      <c r="BH194" s="65">
        <f t="shared" si="230"/>
        <v>22688.9</v>
      </c>
      <c r="BI194" s="10">
        <f t="shared" si="374"/>
        <v>0</v>
      </c>
      <c r="BJ194" s="20"/>
      <c r="BK194" s="20"/>
    </row>
    <row r="195" spans="1:68" ht="31.2" x14ac:dyDescent="0.3">
      <c r="A195" s="58" t="s">
        <v>175</v>
      </c>
      <c r="B195" s="59"/>
      <c r="C195" s="58"/>
      <c r="D195" s="58"/>
      <c r="E195" s="60" t="s">
        <v>176</v>
      </c>
      <c r="F195" s="10">
        <f t="shared" ref="F195:K195" si="375">F196+F198</f>
        <v>18847.899999999998</v>
      </c>
      <c r="G195" s="10">
        <f t="shared" si="375"/>
        <v>19390.900000000001</v>
      </c>
      <c r="H195" s="10">
        <f t="shared" si="375"/>
        <v>19390.900000000001</v>
      </c>
      <c r="I195" s="10">
        <f t="shared" si="375"/>
        <v>0</v>
      </c>
      <c r="J195" s="10">
        <f t="shared" si="375"/>
        <v>0</v>
      </c>
      <c r="K195" s="10">
        <f t="shared" si="375"/>
        <v>0</v>
      </c>
      <c r="L195" s="10">
        <f t="shared" si="225"/>
        <v>18847.899999999998</v>
      </c>
      <c r="M195" s="10">
        <f t="shared" si="226"/>
        <v>19390.900000000001</v>
      </c>
      <c r="N195" s="10">
        <f t="shared" si="227"/>
        <v>19390.900000000001</v>
      </c>
      <c r="O195" s="10">
        <f>O196+O198</f>
        <v>2698.5</v>
      </c>
      <c r="P195" s="10">
        <f>P196+P198</f>
        <v>3298</v>
      </c>
      <c r="Q195" s="10">
        <f>Q196+Q198</f>
        <v>3298</v>
      </c>
      <c r="R195" s="10">
        <f t="shared" si="294"/>
        <v>21546.399999999998</v>
      </c>
      <c r="S195" s="10">
        <f t="shared" si="295"/>
        <v>22688.9</v>
      </c>
      <c r="T195" s="10">
        <f t="shared" si="296"/>
        <v>22688.9</v>
      </c>
      <c r="U195" s="10">
        <f>U196+U198</f>
        <v>0</v>
      </c>
      <c r="V195" s="10">
        <f>V196+V198</f>
        <v>0</v>
      </c>
      <c r="W195" s="10">
        <f>W196+W198</f>
        <v>0</v>
      </c>
      <c r="X195" s="10">
        <f t="shared" si="297"/>
        <v>21546.399999999998</v>
      </c>
      <c r="Y195" s="10">
        <f t="shared" si="298"/>
        <v>22688.9</v>
      </c>
      <c r="Z195" s="10">
        <f t="shared" si="299"/>
        <v>22688.9</v>
      </c>
      <c r="AA195" s="10">
        <f>AA196+AA198</f>
        <v>0</v>
      </c>
      <c r="AB195" s="10">
        <f>AB196+AB198</f>
        <v>0</v>
      </c>
      <c r="AC195" s="10">
        <f>AC196+AC198</f>
        <v>0</v>
      </c>
      <c r="AD195" s="10">
        <f t="shared" si="300"/>
        <v>21546.399999999998</v>
      </c>
      <c r="AE195" s="10">
        <f t="shared" si="301"/>
        <v>22688.9</v>
      </c>
      <c r="AF195" s="10">
        <f t="shared" si="302"/>
        <v>22688.9</v>
      </c>
      <c r="AG195" s="10">
        <f>AG196+AG198</f>
        <v>0</v>
      </c>
      <c r="AH195" s="10">
        <f t="shared" si="303"/>
        <v>21546.399999999998</v>
      </c>
      <c r="AI195" s="10">
        <f t="shared" si="304"/>
        <v>22688.9</v>
      </c>
      <c r="AJ195" s="10">
        <f t="shared" si="305"/>
        <v>22688.9</v>
      </c>
      <c r="AK195" s="10">
        <f>AK196+AK198</f>
        <v>0</v>
      </c>
      <c r="AL195" s="10">
        <f>AL196+AL198</f>
        <v>0</v>
      </c>
      <c r="AM195" s="10">
        <f>AM196+AM198</f>
        <v>0</v>
      </c>
      <c r="AN195" s="10">
        <f t="shared" si="306"/>
        <v>21546.399999999998</v>
      </c>
      <c r="AO195" s="10">
        <f t="shared" si="307"/>
        <v>22688.9</v>
      </c>
      <c r="AP195" s="10">
        <f t="shared" si="308"/>
        <v>22688.9</v>
      </c>
      <c r="AQ195" s="10">
        <f>AQ196+AQ198</f>
        <v>0</v>
      </c>
      <c r="AR195" s="10">
        <f>AR196+AR198</f>
        <v>0</v>
      </c>
      <c r="AS195" s="10">
        <f>AS196+AS198</f>
        <v>0</v>
      </c>
      <c r="AT195" s="10">
        <f t="shared" si="309"/>
        <v>21546.399999999998</v>
      </c>
      <c r="AU195" s="10">
        <f t="shared" si="310"/>
        <v>22688.9</v>
      </c>
      <c r="AV195" s="10">
        <f t="shared" si="311"/>
        <v>22688.9</v>
      </c>
      <c r="AW195" s="10">
        <f>AW196+AW198</f>
        <v>0</v>
      </c>
      <c r="AX195" s="10">
        <f>AX196+AX198</f>
        <v>0</v>
      </c>
      <c r="AY195" s="10">
        <f>AY196+AY198</f>
        <v>0</v>
      </c>
      <c r="AZ195" s="10">
        <f t="shared" si="312"/>
        <v>21546.399999999998</v>
      </c>
      <c r="BA195" s="10">
        <f>BA196+BA198</f>
        <v>0</v>
      </c>
      <c r="BB195" s="65">
        <f t="shared" si="228"/>
        <v>21546.399999999998</v>
      </c>
      <c r="BC195" s="10">
        <f t="shared" si="313"/>
        <v>22688.9</v>
      </c>
      <c r="BD195" s="10">
        <f>BD196+BD198</f>
        <v>0</v>
      </c>
      <c r="BE195" s="65">
        <f t="shared" si="229"/>
        <v>22688.9</v>
      </c>
      <c r="BF195" s="10">
        <f t="shared" si="314"/>
        <v>22688.9</v>
      </c>
      <c r="BG195" s="10">
        <f>BG196+BG198</f>
        <v>0</v>
      </c>
      <c r="BH195" s="65">
        <f t="shared" si="230"/>
        <v>22688.9</v>
      </c>
      <c r="BI195" s="10">
        <f>BI196+BI198</f>
        <v>0</v>
      </c>
      <c r="BJ195" s="20"/>
      <c r="BK195" s="20"/>
    </row>
    <row r="196" spans="1:68" ht="78" x14ac:dyDescent="0.3">
      <c r="A196" s="58" t="s">
        <v>175</v>
      </c>
      <c r="B196" s="59" t="s">
        <v>148</v>
      </c>
      <c r="C196" s="58"/>
      <c r="D196" s="58"/>
      <c r="E196" s="60" t="s">
        <v>149</v>
      </c>
      <c r="F196" s="10">
        <f t="shared" ref="F196:K196" si="376">F197</f>
        <v>17652.899999999998</v>
      </c>
      <c r="G196" s="10">
        <f t="shared" si="376"/>
        <v>18195.900000000001</v>
      </c>
      <c r="H196" s="10">
        <f t="shared" si="376"/>
        <v>18195.900000000001</v>
      </c>
      <c r="I196" s="10">
        <f t="shared" si="376"/>
        <v>0</v>
      </c>
      <c r="J196" s="10">
        <f t="shared" si="376"/>
        <v>0</v>
      </c>
      <c r="K196" s="10">
        <f t="shared" si="376"/>
        <v>0</v>
      </c>
      <c r="L196" s="10">
        <f t="shared" si="225"/>
        <v>17652.899999999998</v>
      </c>
      <c r="M196" s="10">
        <f t="shared" si="226"/>
        <v>18195.900000000001</v>
      </c>
      <c r="N196" s="10">
        <f t="shared" si="227"/>
        <v>18195.900000000001</v>
      </c>
      <c r="O196" s="10">
        <f>O197</f>
        <v>2698.5</v>
      </c>
      <c r="P196" s="10">
        <f>P197</f>
        <v>3298</v>
      </c>
      <c r="Q196" s="10">
        <f>Q197</f>
        <v>3298</v>
      </c>
      <c r="R196" s="10">
        <f t="shared" si="294"/>
        <v>20351.399999999998</v>
      </c>
      <c r="S196" s="10">
        <f t="shared" si="295"/>
        <v>21493.9</v>
      </c>
      <c r="T196" s="10">
        <f t="shared" si="296"/>
        <v>21493.9</v>
      </c>
      <c r="U196" s="10">
        <f>U197</f>
        <v>0</v>
      </c>
      <c r="V196" s="10">
        <f>V197</f>
        <v>0</v>
      </c>
      <c r="W196" s="10">
        <f>W197</f>
        <v>0</v>
      </c>
      <c r="X196" s="10">
        <f t="shared" si="297"/>
        <v>20351.399999999998</v>
      </c>
      <c r="Y196" s="10">
        <f t="shared" si="298"/>
        <v>21493.9</v>
      </c>
      <c r="Z196" s="10">
        <f t="shared" si="299"/>
        <v>21493.9</v>
      </c>
      <c r="AA196" s="10">
        <f>AA197</f>
        <v>0</v>
      </c>
      <c r="AB196" s="10">
        <f>AB197</f>
        <v>0</v>
      </c>
      <c r="AC196" s="10">
        <f>AC197</f>
        <v>0</v>
      </c>
      <c r="AD196" s="10">
        <f t="shared" si="300"/>
        <v>20351.399999999998</v>
      </c>
      <c r="AE196" s="10">
        <f t="shared" si="301"/>
        <v>21493.9</v>
      </c>
      <c r="AF196" s="10">
        <f t="shared" si="302"/>
        <v>21493.9</v>
      </c>
      <c r="AG196" s="10">
        <f>AG197</f>
        <v>0</v>
      </c>
      <c r="AH196" s="10">
        <f t="shared" si="303"/>
        <v>20351.399999999998</v>
      </c>
      <c r="AI196" s="10">
        <f t="shared" si="304"/>
        <v>21493.9</v>
      </c>
      <c r="AJ196" s="10">
        <f t="shared" si="305"/>
        <v>21493.9</v>
      </c>
      <c r="AK196" s="10">
        <f>AK197</f>
        <v>0</v>
      </c>
      <c r="AL196" s="10">
        <f>AL197</f>
        <v>0</v>
      </c>
      <c r="AM196" s="10">
        <f>AM197</f>
        <v>0</v>
      </c>
      <c r="AN196" s="10">
        <f t="shared" si="306"/>
        <v>20351.399999999998</v>
      </c>
      <c r="AO196" s="10">
        <f t="shared" si="307"/>
        <v>21493.9</v>
      </c>
      <c r="AP196" s="10">
        <f t="shared" si="308"/>
        <v>21493.9</v>
      </c>
      <c r="AQ196" s="10">
        <f>AQ197</f>
        <v>0</v>
      </c>
      <c r="AR196" s="10">
        <f>AR197</f>
        <v>0</v>
      </c>
      <c r="AS196" s="10">
        <f>AS197</f>
        <v>0</v>
      </c>
      <c r="AT196" s="10">
        <f t="shared" si="309"/>
        <v>20351.399999999998</v>
      </c>
      <c r="AU196" s="10">
        <f t="shared" si="310"/>
        <v>21493.9</v>
      </c>
      <c r="AV196" s="10">
        <f t="shared" si="311"/>
        <v>21493.9</v>
      </c>
      <c r="AW196" s="10">
        <f>AW197</f>
        <v>0</v>
      </c>
      <c r="AX196" s="10">
        <f>AX197</f>
        <v>0</v>
      </c>
      <c r="AY196" s="10">
        <f>AY197</f>
        <v>0</v>
      </c>
      <c r="AZ196" s="10">
        <f t="shared" si="312"/>
        <v>20351.399999999998</v>
      </c>
      <c r="BA196" s="10">
        <f>BA197</f>
        <v>0</v>
      </c>
      <c r="BB196" s="65">
        <f t="shared" si="228"/>
        <v>20351.399999999998</v>
      </c>
      <c r="BC196" s="10">
        <f t="shared" si="313"/>
        <v>21493.9</v>
      </c>
      <c r="BD196" s="10">
        <f>BD197</f>
        <v>0</v>
      </c>
      <c r="BE196" s="65">
        <f t="shared" si="229"/>
        <v>21493.9</v>
      </c>
      <c r="BF196" s="10">
        <f t="shared" si="314"/>
        <v>21493.9</v>
      </c>
      <c r="BG196" s="10">
        <f>BG197</f>
        <v>0</v>
      </c>
      <c r="BH196" s="65">
        <f t="shared" si="230"/>
        <v>21493.9</v>
      </c>
      <c r="BI196" s="10">
        <f>BI197</f>
        <v>0</v>
      </c>
      <c r="BJ196" s="20"/>
      <c r="BK196" s="20"/>
    </row>
    <row r="197" spans="1:68" ht="46.8" x14ac:dyDescent="0.3">
      <c r="A197" s="58" t="s">
        <v>175</v>
      </c>
      <c r="B197" s="59">
        <v>100</v>
      </c>
      <c r="C197" s="58" t="s">
        <v>106</v>
      </c>
      <c r="D197" s="58" t="s">
        <v>169</v>
      </c>
      <c r="E197" s="60" t="s">
        <v>170</v>
      </c>
      <c r="F197" s="10">
        <v>17652.899999999998</v>
      </c>
      <c r="G197" s="10">
        <v>18195.900000000001</v>
      </c>
      <c r="H197" s="10">
        <v>18195.900000000001</v>
      </c>
      <c r="I197" s="10"/>
      <c r="J197" s="10"/>
      <c r="K197" s="10"/>
      <c r="L197" s="10">
        <f t="shared" si="225"/>
        <v>17652.899999999998</v>
      </c>
      <c r="M197" s="10">
        <f t="shared" si="226"/>
        <v>18195.900000000001</v>
      </c>
      <c r="N197" s="10">
        <f t="shared" si="227"/>
        <v>18195.900000000001</v>
      </c>
      <c r="O197" s="10">
        <v>2698.5</v>
      </c>
      <c r="P197" s="10">
        <v>3298</v>
      </c>
      <c r="Q197" s="10">
        <v>3298</v>
      </c>
      <c r="R197" s="10">
        <f t="shared" si="294"/>
        <v>20351.399999999998</v>
      </c>
      <c r="S197" s="10">
        <f t="shared" si="295"/>
        <v>21493.9</v>
      </c>
      <c r="T197" s="10">
        <f t="shared" si="296"/>
        <v>21493.9</v>
      </c>
      <c r="U197" s="10"/>
      <c r="V197" s="10"/>
      <c r="W197" s="10"/>
      <c r="X197" s="10">
        <f t="shared" si="297"/>
        <v>20351.399999999998</v>
      </c>
      <c r="Y197" s="10">
        <f t="shared" si="298"/>
        <v>21493.9</v>
      </c>
      <c r="Z197" s="10">
        <f t="shared" si="299"/>
        <v>21493.9</v>
      </c>
      <c r="AA197" s="10"/>
      <c r="AB197" s="10"/>
      <c r="AC197" s="10"/>
      <c r="AD197" s="10">
        <f t="shared" si="300"/>
        <v>20351.399999999998</v>
      </c>
      <c r="AE197" s="10">
        <f t="shared" si="301"/>
        <v>21493.9</v>
      </c>
      <c r="AF197" s="10">
        <f t="shared" si="302"/>
        <v>21493.9</v>
      </c>
      <c r="AG197" s="10"/>
      <c r="AH197" s="10">
        <f t="shared" si="303"/>
        <v>20351.399999999998</v>
      </c>
      <c r="AI197" s="10">
        <f t="shared" si="304"/>
        <v>21493.9</v>
      </c>
      <c r="AJ197" s="10">
        <f t="shared" si="305"/>
        <v>21493.9</v>
      </c>
      <c r="AK197" s="10"/>
      <c r="AL197" s="10"/>
      <c r="AM197" s="10"/>
      <c r="AN197" s="10">
        <f t="shared" si="306"/>
        <v>20351.399999999998</v>
      </c>
      <c r="AO197" s="10">
        <f t="shared" si="307"/>
        <v>21493.9</v>
      </c>
      <c r="AP197" s="10">
        <f t="shared" si="308"/>
        <v>21493.9</v>
      </c>
      <c r="AQ197" s="10"/>
      <c r="AR197" s="10"/>
      <c r="AS197" s="10"/>
      <c r="AT197" s="10">
        <f t="shared" si="309"/>
        <v>20351.399999999998</v>
      </c>
      <c r="AU197" s="10">
        <f t="shared" si="310"/>
        <v>21493.9</v>
      </c>
      <c r="AV197" s="10">
        <f t="shared" si="311"/>
        <v>21493.9</v>
      </c>
      <c r="AW197" s="10"/>
      <c r="AX197" s="10"/>
      <c r="AY197" s="10"/>
      <c r="AZ197" s="10">
        <f t="shared" si="312"/>
        <v>20351.399999999998</v>
      </c>
      <c r="BA197" s="10"/>
      <c r="BB197" s="65">
        <f t="shared" si="228"/>
        <v>20351.399999999998</v>
      </c>
      <c r="BC197" s="10">
        <f t="shared" si="313"/>
        <v>21493.9</v>
      </c>
      <c r="BD197" s="10"/>
      <c r="BE197" s="65">
        <f t="shared" si="229"/>
        <v>21493.9</v>
      </c>
      <c r="BF197" s="10">
        <f t="shared" si="314"/>
        <v>21493.9</v>
      </c>
      <c r="BG197" s="10"/>
      <c r="BH197" s="65">
        <f t="shared" si="230"/>
        <v>21493.9</v>
      </c>
      <c r="BI197" s="10"/>
      <c r="BJ197" s="20"/>
      <c r="BK197" s="20"/>
    </row>
    <row r="198" spans="1:68" ht="31.2" x14ac:dyDescent="0.3">
      <c r="A198" s="58" t="s">
        <v>175</v>
      </c>
      <c r="B198" s="59" t="s">
        <v>66</v>
      </c>
      <c r="C198" s="58"/>
      <c r="D198" s="58"/>
      <c r="E198" s="60" t="s">
        <v>67</v>
      </c>
      <c r="F198" s="10">
        <f t="shared" ref="F198:K198" si="377">F199</f>
        <v>1195</v>
      </c>
      <c r="G198" s="10">
        <f t="shared" si="377"/>
        <v>1195</v>
      </c>
      <c r="H198" s="10">
        <f t="shared" si="377"/>
        <v>1195</v>
      </c>
      <c r="I198" s="10">
        <f t="shared" si="377"/>
        <v>0</v>
      </c>
      <c r="J198" s="10">
        <f t="shared" si="377"/>
        <v>0</v>
      </c>
      <c r="K198" s="10">
        <f t="shared" si="377"/>
        <v>0</v>
      </c>
      <c r="L198" s="10">
        <f t="shared" si="225"/>
        <v>1195</v>
      </c>
      <c r="M198" s="10">
        <f t="shared" si="226"/>
        <v>1195</v>
      </c>
      <c r="N198" s="10">
        <f t="shared" si="227"/>
        <v>1195</v>
      </c>
      <c r="O198" s="10">
        <f>O199</f>
        <v>0</v>
      </c>
      <c r="P198" s="10">
        <f>P199</f>
        <v>0</v>
      </c>
      <c r="Q198" s="10">
        <f>Q199</f>
        <v>0</v>
      </c>
      <c r="R198" s="10">
        <f t="shared" si="294"/>
        <v>1195</v>
      </c>
      <c r="S198" s="10">
        <f t="shared" si="295"/>
        <v>1195</v>
      </c>
      <c r="T198" s="10">
        <f t="shared" si="296"/>
        <v>1195</v>
      </c>
      <c r="U198" s="10">
        <f>U199</f>
        <v>0</v>
      </c>
      <c r="V198" s="10">
        <f>V199</f>
        <v>0</v>
      </c>
      <c r="W198" s="10">
        <f>W199</f>
        <v>0</v>
      </c>
      <c r="X198" s="10">
        <f t="shared" si="297"/>
        <v>1195</v>
      </c>
      <c r="Y198" s="10">
        <f t="shared" si="298"/>
        <v>1195</v>
      </c>
      <c r="Z198" s="10">
        <f t="shared" si="299"/>
        <v>1195</v>
      </c>
      <c r="AA198" s="10">
        <f>AA199</f>
        <v>0</v>
      </c>
      <c r="AB198" s="10">
        <f>AB199</f>
        <v>0</v>
      </c>
      <c r="AC198" s="10">
        <f>AC199</f>
        <v>0</v>
      </c>
      <c r="AD198" s="10">
        <f t="shared" si="300"/>
        <v>1195</v>
      </c>
      <c r="AE198" s="10">
        <f t="shared" si="301"/>
        <v>1195</v>
      </c>
      <c r="AF198" s="10">
        <f t="shared" si="302"/>
        <v>1195</v>
      </c>
      <c r="AG198" s="10">
        <f>AG199</f>
        <v>0</v>
      </c>
      <c r="AH198" s="10">
        <f t="shared" si="303"/>
        <v>1195</v>
      </c>
      <c r="AI198" s="10">
        <f t="shared" si="304"/>
        <v>1195</v>
      </c>
      <c r="AJ198" s="10">
        <f t="shared" si="305"/>
        <v>1195</v>
      </c>
      <c r="AK198" s="10">
        <f>AK199</f>
        <v>0</v>
      </c>
      <c r="AL198" s="10">
        <f>AL199</f>
        <v>0</v>
      </c>
      <c r="AM198" s="10">
        <f>AM199</f>
        <v>0</v>
      </c>
      <c r="AN198" s="10">
        <f t="shared" si="306"/>
        <v>1195</v>
      </c>
      <c r="AO198" s="10">
        <f t="shared" si="307"/>
        <v>1195</v>
      </c>
      <c r="AP198" s="10">
        <f t="shared" si="308"/>
        <v>1195</v>
      </c>
      <c r="AQ198" s="10">
        <f>AQ199</f>
        <v>0</v>
      </c>
      <c r="AR198" s="10">
        <f>AR199</f>
        <v>0</v>
      </c>
      <c r="AS198" s="10">
        <f>AS199</f>
        <v>0</v>
      </c>
      <c r="AT198" s="10">
        <f t="shared" si="309"/>
        <v>1195</v>
      </c>
      <c r="AU198" s="10">
        <f t="shared" si="310"/>
        <v>1195</v>
      </c>
      <c r="AV198" s="10">
        <f t="shared" si="311"/>
        <v>1195</v>
      </c>
      <c r="AW198" s="10">
        <f>AW199</f>
        <v>0</v>
      </c>
      <c r="AX198" s="10">
        <f>AX199</f>
        <v>0</v>
      </c>
      <c r="AY198" s="10">
        <f>AY199</f>
        <v>0</v>
      </c>
      <c r="AZ198" s="10">
        <f t="shared" si="312"/>
        <v>1195</v>
      </c>
      <c r="BA198" s="10">
        <f>BA199</f>
        <v>0</v>
      </c>
      <c r="BB198" s="65">
        <f t="shared" si="228"/>
        <v>1195</v>
      </c>
      <c r="BC198" s="10">
        <f t="shared" si="313"/>
        <v>1195</v>
      </c>
      <c r="BD198" s="10">
        <f>BD199</f>
        <v>0</v>
      </c>
      <c r="BE198" s="65">
        <f t="shared" si="229"/>
        <v>1195</v>
      </c>
      <c r="BF198" s="10">
        <f t="shared" si="314"/>
        <v>1195</v>
      </c>
      <c r="BG198" s="10">
        <f>BG199</f>
        <v>0</v>
      </c>
      <c r="BH198" s="65">
        <f t="shared" si="230"/>
        <v>1195</v>
      </c>
      <c r="BI198" s="10">
        <f>BI199</f>
        <v>0</v>
      </c>
      <c r="BJ198" s="20"/>
      <c r="BK198" s="20"/>
    </row>
    <row r="199" spans="1:68" ht="46.8" x14ac:dyDescent="0.3">
      <c r="A199" s="58" t="s">
        <v>175</v>
      </c>
      <c r="B199" s="59">
        <v>200</v>
      </c>
      <c r="C199" s="58" t="s">
        <v>106</v>
      </c>
      <c r="D199" s="58" t="s">
        <v>169</v>
      </c>
      <c r="E199" s="60" t="s">
        <v>170</v>
      </c>
      <c r="F199" s="10">
        <v>1195</v>
      </c>
      <c r="G199" s="10">
        <v>1195</v>
      </c>
      <c r="H199" s="10">
        <v>1195</v>
      </c>
      <c r="I199" s="10"/>
      <c r="J199" s="10"/>
      <c r="K199" s="10"/>
      <c r="L199" s="10">
        <f t="shared" si="225"/>
        <v>1195</v>
      </c>
      <c r="M199" s="10">
        <f t="shared" si="226"/>
        <v>1195</v>
      </c>
      <c r="N199" s="10">
        <f t="shared" si="227"/>
        <v>1195</v>
      </c>
      <c r="O199" s="10"/>
      <c r="P199" s="10"/>
      <c r="Q199" s="10"/>
      <c r="R199" s="10">
        <f t="shared" si="294"/>
        <v>1195</v>
      </c>
      <c r="S199" s="10">
        <f t="shared" si="295"/>
        <v>1195</v>
      </c>
      <c r="T199" s="10">
        <f t="shared" si="296"/>
        <v>1195</v>
      </c>
      <c r="U199" s="10"/>
      <c r="V199" s="10"/>
      <c r="W199" s="10"/>
      <c r="X199" s="10">
        <f t="shared" si="297"/>
        <v>1195</v>
      </c>
      <c r="Y199" s="10">
        <f t="shared" si="298"/>
        <v>1195</v>
      </c>
      <c r="Z199" s="10">
        <f t="shared" si="299"/>
        <v>1195</v>
      </c>
      <c r="AA199" s="10"/>
      <c r="AB199" s="10"/>
      <c r="AC199" s="10"/>
      <c r="AD199" s="10">
        <f t="shared" si="300"/>
        <v>1195</v>
      </c>
      <c r="AE199" s="10">
        <f t="shared" si="301"/>
        <v>1195</v>
      </c>
      <c r="AF199" s="10">
        <f t="shared" si="302"/>
        <v>1195</v>
      </c>
      <c r="AG199" s="10"/>
      <c r="AH199" s="10">
        <f t="shared" si="303"/>
        <v>1195</v>
      </c>
      <c r="AI199" s="10">
        <f t="shared" si="304"/>
        <v>1195</v>
      </c>
      <c r="AJ199" s="10">
        <f t="shared" si="305"/>
        <v>1195</v>
      </c>
      <c r="AK199" s="10"/>
      <c r="AL199" s="10"/>
      <c r="AM199" s="10"/>
      <c r="AN199" s="10">
        <f t="shared" si="306"/>
        <v>1195</v>
      </c>
      <c r="AO199" s="10">
        <f t="shared" si="307"/>
        <v>1195</v>
      </c>
      <c r="AP199" s="10">
        <f t="shared" si="308"/>
        <v>1195</v>
      </c>
      <c r="AQ199" s="10"/>
      <c r="AR199" s="10"/>
      <c r="AS199" s="10"/>
      <c r="AT199" s="10">
        <f t="shared" si="309"/>
        <v>1195</v>
      </c>
      <c r="AU199" s="10">
        <f t="shared" si="310"/>
        <v>1195</v>
      </c>
      <c r="AV199" s="10">
        <f t="shared" si="311"/>
        <v>1195</v>
      </c>
      <c r="AW199" s="10"/>
      <c r="AX199" s="10"/>
      <c r="AY199" s="10"/>
      <c r="AZ199" s="10">
        <f t="shared" si="312"/>
        <v>1195</v>
      </c>
      <c r="BA199" s="10"/>
      <c r="BB199" s="65">
        <f t="shared" si="228"/>
        <v>1195</v>
      </c>
      <c r="BC199" s="10">
        <f t="shared" si="313"/>
        <v>1195</v>
      </c>
      <c r="BD199" s="10"/>
      <c r="BE199" s="65">
        <f t="shared" si="229"/>
        <v>1195</v>
      </c>
      <c r="BF199" s="10">
        <f t="shared" si="314"/>
        <v>1195</v>
      </c>
      <c r="BG199" s="10"/>
      <c r="BH199" s="65">
        <f t="shared" si="230"/>
        <v>1195</v>
      </c>
      <c r="BI199" s="10"/>
      <c r="BJ199" s="20"/>
      <c r="BK199" s="20"/>
    </row>
    <row r="200" spans="1:68" s="66" customFormat="1" ht="31.2" x14ac:dyDescent="0.3">
      <c r="A200" s="52" t="s">
        <v>177</v>
      </c>
      <c r="B200" s="53"/>
      <c r="C200" s="52"/>
      <c r="D200" s="52"/>
      <c r="E200" s="54" t="s">
        <v>178</v>
      </c>
      <c r="F200" s="14">
        <f t="shared" ref="F200:K200" si="378">F201+F209</f>
        <v>2861158.8</v>
      </c>
      <c r="G200" s="14">
        <f t="shared" si="378"/>
        <v>2698739.5</v>
      </c>
      <c r="H200" s="14">
        <f t="shared" si="378"/>
        <v>2790567</v>
      </c>
      <c r="I200" s="14">
        <f t="shared" si="378"/>
        <v>31451.599999999999</v>
      </c>
      <c r="J200" s="14">
        <f t="shared" si="378"/>
        <v>7164.6999999999989</v>
      </c>
      <c r="K200" s="14">
        <f t="shared" si="378"/>
        <v>15702.3</v>
      </c>
      <c r="L200" s="14">
        <f t="shared" si="225"/>
        <v>2892610.4</v>
      </c>
      <c r="M200" s="14">
        <f t="shared" si="226"/>
        <v>2705904.2</v>
      </c>
      <c r="N200" s="14">
        <f t="shared" si="227"/>
        <v>2806269.3</v>
      </c>
      <c r="O200" s="14">
        <f>O201+O209</f>
        <v>211561.27872</v>
      </c>
      <c r="P200" s="14">
        <f>P201+P209</f>
        <v>30513.5</v>
      </c>
      <c r="Q200" s="14">
        <f>Q201+Q209</f>
        <v>30513.5</v>
      </c>
      <c r="R200" s="14">
        <f t="shared" si="294"/>
        <v>3104171.6787199997</v>
      </c>
      <c r="S200" s="14">
        <f t="shared" si="295"/>
        <v>2736417.7</v>
      </c>
      <c r="T200" s="14">
        <f t="shared" si="296"/>
        <v>2836782.8</v>
      </c>
      <c r="U200" s="14">
        <f>U201+U209</f>
        <v>0</v>
      </c>
      <c r="V200" s="14">
        <f>V201+V209</f>
        <v>0</v>
      </c>
      <c r="W200" s="14">
        <f>W201+W209</f>
        <v>0</v>
      </c>
      <c r="X200" s="14">
        <f t="shared" si="297"/>
        <v>3104171.6787199997</v>
      </c>
      <c r="Y200" s="14">
        <f t="shared" si="298"/>
        <v>2736417.7</v>
      </c>
      <c r="Z200" s="14">
        <f t="shared" si="299"/>
        <v>2836782.8</v>
      </c>
      <c r="AA200" s="14">
        <f>AA201+AA209</f>
        <v>-20996.192719999992</v>
      </c>
      <c r="AB200" s="14">
        <f>AB201+AB209</f>
        <v>1000</v>
      </c>
      <c r="AC200" s="14">
        <f>AC201+AC209</f>
        <v>1000</v>
      </c>
      <c r="AD200" s="14">
        <f t="shared" si="300"/>
        <v>3083175.4859999996</v>
      </c>
      <c r="AE200" s="14">
        <f t="shared" si="301"/>
        <v>2737417.7</v>
      </c>
      <c r="AF200" s="14">
        <f t="shared" si="302"/>
        <v>2837782.8</v>
      </c>
      <c r="AG200" s="14">
        <f>AG201+AG209</f>
        <v>0</v>
      </c>
      <c r="AH200" s="14">
        <f t="shared" si="303"/>
        <v>3083175.4859999996</v>
      </c>
      <c r="AI200" s="14">
        <f t="shared" si="304"/>
        <v>2737417.7</v>
      </c>
      <c r="AJ200" s="14">
        <f t="shared" si="305"/>
        <v>2837782.8</v>
      </c>
      <c r="AK200" s="14">
        <f>AK201+AK209</f>
        <v>13938.81</v>
      </c>
      <c r="AL200" s="14">
        <f>AL201+AL209</f>
        <v>0</v>
      </c>
      <c r="AM200" s="14">
        <f>AM201+AM209</f>
        <v>0</v>
      </c>
      <c r="AN200" s="14">
        <f t="shared" si="306"/>
        <v>3097114.2959999996</v>
      </c>
      <c r="AO200" s="14">
        <f t="shared" si="307"/>
        <v>2737417.7</v>
      </c>
      <c r="AP200" s="14">
        <f t="shared" si="308"/>
        <v>2837782.8</v>
      </c>
      <c r="AQ200" s="14">
        <f>AQ201+AQ209</f>
        <v>0</v>
      </c>
      <c r="AR200" s="14">
        <f>AR201+AR209</f>
        <v>0</v>
      </c>
      <c r="AS200" s="14">
        <f>AS201+AS209</f>
        <v>0</v>
      </c>
      <c r="AT200" s="14">
        <f t="shared" si="309"/>
        <v>3097114.2959999996</v>
      </c>
      <c r="AU200" s="14">
        <f t="shared" si="310"/>
        <v>2737417.7</v>
      </c>
      <c r="AV200" s="14">
        <f t="shared" si="311"/>
        <v>2837782.8</v>
      </c>
      <c r="AW200" s="14">
        <f>AW201+AW209</f>
        <v>127963.12299999999</v>
      </c>
      <c r="AX200" s="14">
        <f>AX201+AX209</f>
        <v>42171.542999999998</v>
      </c>
      <c r="AY200" s="14">
        <f>AY201+AY209</f>
        <v>42171.542999999998</v>
      </c>
      <c r="AZ200" s="14">
        <f t="shared" si="312"/>
        <v>3225077.4189999998</v>
      </c>
      <c r="BA200" s="14">
        <f>BA201+BA209</f>
        <v>0</v>
      </c>
      <c r="BB200" s="63">
        <f t="shared" si="228"/>
        <v>3225077.4189999998</v>
      </c>
      <c r="BC200" s="14">
        <f t="shared" si="313"/>
        <v>2779589.2430000002</v>
      </c>
      <c r="BD200" s="14">
        <f>BD201+BD209</f>
        <v>0</v>
      </c>
      <c r="BE200" s="63">
        <f t="shared" si="229"/>
        <v>2779589.2430000002</v>
      </c>
      <c r="BF200" s="14">
        <f t="shared" si="314"/>
        <v>2879954.3429999999</v>
      </c>
      <c r="BG200" s="14">
        <f>BG201+BG209</f>
        <v>0</v>
      </c>
      <c r="BH200" s="63">
        <f t="shared" si="230"/>
        <v>2879954.3429999999</v>
      </c>
      <c r="BI200" s="14">
        <f>BI201+BI209</f>
        <v>0</v>
      </c>
      <c r="BJ200" s="15"/>
      <c r="BK200" s="15"/>
      <c r="BL200" s="11"/>
      <c r="BM200" s="11"/>
      <c r="BN200" s="11"/>
      <c r="BO200" s="11"/>
      <c r="BP200" s="11"/>
    </row>
    <row r="201" spans="1:68" s="67" customFormat="1" x14ac:dyDescent="0.3">
      <c r="A201" s="55" t="s">
        <v>179</v>
      </c>
      <c r="B201" s="56"/>
      <c r="C201" s="55"/>
      <c r="D201" s="55"/>
      <c r="E201" s="57" t="s">
        <v>30</v>
      </c>
      <c r="F201" s="17">
        <f t="shared" ref="F201:F207" si="379">F202</f>
        <v>260000</v>
      </c>
      <c r="G201" s="17">
        <f t="shared" ref="G201:G207" si="380">G202</f>
        <v>0</v>
      </c>
      <c r="H201" s="17">
        <f t="shared" ref="H201:H207" si="381">H202</f>
        <v>0</v>
      </c>
      <c r="I201" s="17">
        <f t="shared" ref="I201:I207" si="382">I202</f>
        <v>0</v>
      </c>
      <c r="J201" s="17">
        <f t="shared" ref="J201:J207" si="383">J202</f>
        <v>0</v>
      </c>
      <c r="K201" s="17">
        <f t="shared" ref="K201:K207" si="384">K202</f>
        <v>0</v>
      </c>
      <c r="L201" s="17">
        <f t="shared" si="225"/>
        <v>260000</v>
      </c>
      <c r="M201" s="17">
        <f t="shared" si="226"/>
        <v>0</v>
      </c>
      <c r="N201" s="17">
        <f t="shared" si="227"/>
        <v>0</v>
      </c>
      <c r="O201" s="17">
        <f t="shared" ref="O201:O207" si="385">O202</f>
        <v>76952.030719999995</v>
      </c>
      <c r="P201" s="17">
        <f t="shared" ref="P201:P207" si="386">P202</f>
        <v>0</v>
      </c>
      <c r="Q201" s="17">
        <f t="shared" ref="Q201:Q207" si="387">Q202</f>
        <v>0</v>
      </c>
      <c r="R201" s="17">
        <f t="shared" si="294"/>
        <v>336952.03071999998</v>
      </c>
      <c r="S201" s="17">
        <f t="shared" si="295"/>
        <v>0</v>
      </c>
      <c r="T201" s="17">
        <f t="shared" si="296"/>
        <v>0</v>
      </c>
      <c r="U201" s="17">
        <f>U202</f>
        <v>0</v>
      </c>
      <c r="V201" s="17">
        <f>V202</f>
        <v>0</v>
      </c>
      <c r="W201" s="17">
        <f>W202</f>
        <v>0</v>
      </c>
      <c r="X201" s="17">
        <f t="shared" si="297"/>
        <v>336952.03071999998</v>
      </c>
      <c r="Y201" s="17">
        <f t="shared" si="298"/>
        <v>0</v>
      </c>
      <c r="Z201" s="17">
        <f t="shared" si="299"/>
        <v>0</v>
      </c>
      <c r="AA201" s="17">
        <f>AA202</f>
        <v>-76952.030719999995</v>
      </c>
      <c r="AB201" s="17">
        <f>AB202</f>
        <v>0</v>
      </c>
      <c r="AC201" s="17">
        <f>AC202</f>
        <v>0</v>
      </c>
      <c r="AD201" s="17">
        <f t="shared" si="300"/>
        <v>260000</v>
      </c>
      <c r="AE201" s="17">
        <f t="shared" si="301"/>
        <v>0</v>
      </c>
      <c r="AF201" s="17">
        <f t="shared" si="302"/>
        <v>0</v>
      </c>
      <c r="AG201" s="17">
        <f>AG202</f>
        <v>0</v>
      </c>
      <c r="AH201" s="17">
        <f t="shared" si="303"/>
        <v>260000</v>
      </c>
      <c r="AI201" s="17">
        <f t="shared" si="304"/>
        <v>0</v>
      </c>
      <c r="AJ201" s="17">
        <f t="shared" si="305"/>
        <v>0</v>
      </c>
      <c r="AK201" s="17">
        <f>AK202</f>
        <v>0</v>
      </c>
      <c r="AL201" s="17">
        <f>AL202</f>
        <v>0</v>
      </c>
      <c r="AM201" s="17">
        <f>AM202</f>
        <v>0</v>
      </c>
      <c r="AN201" s="17">
        <f t="shared" si="306"/>
        <v>260000</v>
      </c>
      <c r="AO201" s="17">
        <f t="shared" si="307"/>
        <v>0</v>
      </c>
      <c r="AP201" s="17">
        <f t="shared" si="308"/>
        <v>0</v>
      </c>
      <c r="AQ201" s="17">
        <f>AQ202</f>
        <v>0</v>
      </c>
      <c r="AR201" s="17">
        <f>AR202</f>
        <v>0</v>
      </c>
      <c r="AS201" s="17">
        <f>AS202</f>
        <v>0</v>
      </c>
      <c r="AT201" s="17">
        <f t="shared" si="309"/>
        <v>260000</v>
      </c>
      <c r="AU201" s="17">
        <f t="shared" si="310"/>
        <v>0</v>
      </c>
      <c r="AV201" s="17">
        <f t="shared" si="311"/>
        <v>0</v>
      </c>
      <c r="AW201" s="17">
        <f>AW202</f>
        <v>0</v>
      </c>
      <c r="AX201" s="17">
        <f>AX202</f>
        <v>0</v>
      </c>
      <c r="AY201" s="17">
        <f>AY202</f>
        <v>0</v>
      </c>
      <c r="AZ201" s="17">
        <f t="shared" si="312"/>
        <v>260000</v>
      </c>
      <c r="BA201" s="17">
        <f>BA202</f>
        <v>0</v>
      </c>
      <c r="BB201" s="64">
        <f t="shared" si="228"/>
        <v>260000</v>
      </c>
      <c r="BC201" s="17">
        <f t="shared" si="313"/>
        <v>0</v>
      </c>
      <c r="BD201" s="17">
        <f>BD202</f>
        <v>0</v>
      </c>
      <c r="BE201" s="64">
        <f t="shared" si="229"/>
        <v>0</v>
      </c>
      <c r="BF201" s="17">
        <f t="shared" si="314"/>
        <v>0</v>
      </c>
      <c r="BG201" s="17">
        <f>BG202</f>
        <v>0</v>
      </c>
      <c r="BH201" s="64">
        <f t="shared" si="230"/>
        <v>0</v>
      </c>
      <c r="BI201" s="17">
        <f>BI202</f>
        <v>0</v>
      </c>
      <c r="BJ201" s="18"/>
      <c r="BK201" s="18"/>
      <c r="BL201" s="16"/>
      <c r="BM201" s="16"/>
      <c r="BN201" s="16"/>
      <c r="BO201" s="16"/>
      <c r="BP201" s="16"/>
    </row>
    <row r="202" spans="1:68" ht="62.4" x14ac:dyDescent="0.3">
      <c r="A202" s="58" t="s">
        <v>180</v>
      </c>
      <c r="B202" s="59"/>
      <c r="C202" s="58"/>
      <c r="D202" s="58"/>
      <c r="E202" s="60" t="s">
        <v>181</v>
      </c>
      <c r="F202" s="10">
        <f t="shared" ref="F202:K202" si="388">F206</f>
        <v>260000</v>
      </c>
      <c r="G202" s="10">
        <f t="shared" si="388"/>
        <v>0</v>
      </c>
      <c r="H202" s="10">
        <f t="shared" si="388"/>
        <v>0</v>
      </c>
      <c r="I202" s="10">
        <f t="shared" si="388"/>
        <v>0</v>
      </c>
      <c r="J202" s="10">
        <f t="shared" si="388"/>
        <v>0</v>
      </c>
      <c r="K202" s="10">
        <f t="shared" si="388"/>
        <v>0</v>
      </c>
      <c r="L202" s="10">
        <f t="shared" si="225"/>
        <v>260000</v>
      </c>
      <c r="M202" s="10">
        <f t="shared" si="226"/>
        <v>0</v>
      </c>
      <c r="N202" s="10">
        <f t="shared" si="227"/>
        <v>0</v>
      </c>
      <c r="O202" s="10">
        <f>O206+O203</f>
        <v>76952.030719999995</v>
      </c>
      <c r="P202" s="10">
        <f>P206+P203</f>
        <v>0</v>
      </c>
      <c r="Q202" s="10">
        <f>Q206+Q203</f>
        <v>0</v>
      </c>
      <c r="R202" s="10">
        <f t="shared" si="294"/>
        <v>336952.03071999998</v>
      </c>
      <c r="S202" s="10">
        <f t="shared" si="295"/>
        <v>0</v>
      </c>
      <c r="T202" s="10">
        <f t="shared" si="296"/>
        <v>0</v>
      </c>
      <c r="U202" s="10">
        <f>U206</f>
        <v>0</v>
      </c>
      <c r="V202" s="10">
        <f>V206</f>
        <v>0</v>
      </c>
      <c r="W202" s="10">
        <f>W206</f>
        <v>0</v>
      </c>
      <c r="X202" s="10">
        <f t="shared" si="297"/>
        <v>336952.03071999998</v>
      </c>
      <c r="Y202" s="10">
        <f t="shared" si="298"/>
        <v>0</v>
      </c>
      <c r="Z202" s="10">
        <f t="shared" si="299"/>
        <v>0</v>
      </c>
      <c r="AA202" s="10">
        <f>AA206+AA203</f>
        <v>-76952.030719999995</v>
      </c>
      <c r="AB202" s="10">
        <f>AB206+AB203</f>
        <v>0</v>
      </c>
      <c r="AC202" s="10">
        <f>AC206+AC203</f>
        <v>0</v>
      </c>
      <c r="AD202" s="10">
        <f t="shared" si="300"/>
        <v>260000</v>
      </c>
      <c r="AE202" s="10">
        <f t="shared" si="301"/>
        <v>0</v>
      </c>
      <c r="AF202" s="10">
        <f t="shared" si="302"/>
        <v>0</v>
      </c>
      <c r="AG202" s="10">
        <f>AG206+AG203</f>
        <v>0</v>
      </c>
      <c r="AH202" s="10">
        <f t="shared" si="303"/>
        <v>260000</v>
      </c>
      <c r="AI202" s="10">
        <f t="shared" si="304"/>
        <v>0</v>
      </c>
      <c r="AJ202" s="10">
        <f t="shared" si="305"/>
        <v>0</v>
      </c>
      <c r="AK202" s="10">
        <f>AK206+AK203</f>
        <v>0</v>
      </c>
      <c r="AL202" s="10">
        <f>AL206+AL203</f>
        <v>0</v>
      </c>
      <c r="AM202" s="10">
        <f>AM206+AM203</f>
        <v>0</v>
      </c>
      <c r="AN202" s="10">
        <f t="shared" si="306"/>
        <v>260000</v>
      </c>
      <c r="AO202" s="10">
        <f t="shared" si="307"/>
        <v>0</v>
      </c>
      <c r="AP202" s="10">
        <f t="shared" si="308"/>
        <v>0</v>
      </c>
      <c r="AQ202" s="10">
        <f>AQ206+AQ203</f>
        <v>0</v>
      </c>
      <c r="AR202" s="10">
        <f>AR206+AR203</f>
        <v>0</v>
      </c>
      <c r="AS202" s="10">
        <f>AS206+AS203</f>
        <v>0</v>
      </c>
      <c r="AT202" s="10">
        <f t="shared" si="309"/>
        <v>260000</v>
      </c>
      <c r="AU202" s="10">
        <f t="shared" si="310"/>
        <v>0</v>
      </c>
      <c r="AV202" s="10">
        <f t="shared" si="311"/>
        <v>0</v>
      </c>
      <c r="AW202" s="10">
        <f>AW206+AW203</f>
        <v>0</v>
      </c>
      <c r="AX202" s="10">
        <f>AX206+AX203</f>
        <v>0</v>
      </c>
      <c r="AY202" s="10">
        <f>AY206+AY203</f>
        <v>0</v>
      </c>
      <c r="AZ202" s="10">
        <f t="shared" si="312"/>
        <v>260000</v>
      </c>
      <c r="BA202" s="10">
        <f>BA206+BA203</f>
        <v>0</v>
      </c>
      <c r="BB202" s="65">
        <f t="shared" si="228"/>
        <v>260000</v>
      </c>
      <c r="BC202" s="10">
        <f t="shared" si="313"/>
        <v>0</v>
      </c>
      <c r="BD202" s="10">
        <f>BD206+BD203</f>
        <v>0</v>
      </c>
      <c r="BE202" s="65">
        <f t="shared" si="229"/>
        <v>0</v>
      </c>
      <c r="BF202" s="10">
        <f t="shared" si="314"/>
        <v>0</v>
      </c>
      <c r="BG202" s="10">
        <f>BG206+BG203</f>
        <v>0</v>
      </c>
      <c r="BH202" s="65">
        <f t="shared" si="230"/>
        <v>0</v>
      </c>
      <c r="BI202" s="10">
        <f>BI206+BI203</f>
        <v>0</v>
      </c>
      <c r="BJ202" s="20"/>
      <c r="BK202" s="20"/>
    </row>
    <row r="203" spans="1:68" s="1" customFormat="1" ht="31.2" hidden="1" x14ac:dyDescent="0.3">
      <c r="A203" s="7" t="s">
        <v>182</v>
      </c>
      <c r="B203" s="8"/>
      <c r="C203" s="7"/>
      <c r="D203" s="7"/>
      <c r="E203" s="21" t="s">
        <v>183</v>
      </c>
      <c r="F203" s="10"/>
      <c r="G203" s="10"/>
      <c r="H203" s="10"/>
      <c r="I203" s="10"/>
      <c r="J203" s="10"/>
      <c r="K203" s="10"/>
      <c r="L203" s="10"/>
      <c r="M203" s="10"/>
      <c r="N203" s="10"/>
      <c r="O203" s="10">
        <f t="shared" ref="O203:O204" si="389">O204</f>
        <v>76952.030719999995</v>
      </c>
      <c r="P203" s="10">
        <f t="shared" ref="P203:P204" si="390">P204</f>
        <v>0</v>
      </c>
      <c r="Q203" s="10">
        <f t="shared" ref="Q203:Q204" si="391">Q204</f>
        <v>0</v>
      </c>
      <c r="R203" s="10">
        <f t="shared" si="294"/>
        <v>76952.030719999995</v>
      </c>
      <c r="S203" s="10">
        <f t="shared" si="295"/>
        <v>0</v>
      </c>
      <c r="T203" s="10">
        <f t="shared" si="296"/>
        <v>0</v>
      </c>
      <c r="U203" s="10"/>
      <c r="V203" s="10"/>
      <c r="W203" s="10"/>
      <c r="X203" s="10">
        <f t="shared" si="297"/>
        <v>76952.030719999995</v>
      </c>
      <c r="Y203" s="10">
        <f t="shared" si="298"/>
        <v>0</v>
      </c>
      <c r="Z203" s="10">
        <f t="shared" si="299"/>
        <v>0</v>
      </c>
      <c r="AA203" s="10">
        <f t="shared" ref="AA203:AA207" si="392">AA204</f>
        <v>-76952.030719999995</v>
      </c>
      <c r="AB203" s="10">
        <f t="shared" ref="AB203:AB207" si="393">AB204</f>
        <v>0</v>
      </c>
      <c r="AC203" s="10">
        <f t="shared" ref="AC203:AC207" si="394">AC204</f>
        <v>0</v>
      </c>
      <c r="AD203" s="10">
        <f t="shared" si="300"/>
        <v>0</v>
      </c>
      <c r="AE203" s="10">
        <f t="shared" si="301"/>
        <v>0</v>
      </c>
      <c r="AF203" s="10">
        <f t="shared" si="302"/>
        <v>0</v>
      </c>
      <c r="AG203" s="10">
        <f t="shared" ref="AG203:AG207" si="395">AG204</f>
        <v>0</v>
      </c>
      <c r="AH203" s="10">
        <f t="shared" si="303"/>
        <v>0</v>
      </c>
      <c r="AI203" s="10">
        <f t="shared" si="304"/>
        <v>0</v>
      </c>
      <c r="AJ203" s="10">
        <f t="shared" si="305"/>
        <v>0</v>
      </c>
      <c r="AK203" s="10">
        <f t="shared" ref="AK203:AK207" si="396">AK204</f>
        <v>0</v>
      </c>
      <c r="AL203" s="10">
        <f t="shared" ref="AL203:AL207" si="397">AL204</f>
        <v>0</v>
      </c>
      <c r="AM203" s="10">
        <f t="shared" ref="AM203:AM207" si="398">AM204</f>
        <v>0</v>
      </c>
      <c r="AN203" s="10">
        <f t="shared" si="306"/>
        <v>0</v>
      </c>
      <c r="AO203" s="10">
        <f t="shared" si="307"/>
        <v>0</v>
      </c>
      <c r="AP203" s="10">
        <f t="shared" si="308"/>
        <v>0</v>
      </c>
      <c r="AQ203" s="10">
        <f t="shared" ref="AQ203:AQ207" si="399">AQ204</f>
        <v>0</v>
      </c>
      <c r="AR203" s="10">
        <f t="shared" ref="AR203:AR207" si="400">AR204</f>
        <v>0</v>
      </c>
      <c r="AS203" s="10">
        <f t="shared" ref="AS203:AS207" si="401">AS204</f>
        <v>0</v>
      </c>
      <c r="AT203" s="10">
        <f t="shared" si="309"/>
        <v>0</v>
      </c>
      <c r="AU203" s="10">
        <f t="shared" si="310"/>
        <v>0</v>
      </c>
      <c r="AV203" s="10">
        <f t="shared" si="311"/>
        <v>0</v>
      </c>
      <c r="AW203" s="10">
        <f t="shared" ref="AW203:AW207" si="402">AW204</f>
        <v>0</v>
      </c>
      <c r="AX203" s="10">
        <f t="shared" ref="AX203:AX207" si="403">AX204</f>
        <v>0</v>
      </c>
      <c r="AY203" s="10">
        <f t="shared" ref="AY203:AY207" si="404">AY204</f>
        <v>0</v>
      </c>
      <c r="AZ203" s="10">
        <f t="shared" si="312"/>
        <v>0</v>
      </c>
      <c r="BA203" s="10">
        <f t="shared" ref="BA203:BA207" si="405">BA204</f>
        <v>0</v>
      </c>
      <c r="BB203" s="10"/>
      <c r="BC203" s="10">
        <f t="shared" si="313"/>
        <v>0</v>
      </c>
      <c r="BD203" s="10">
        <f t="shared" ref="BD203:BI207" si="406">BD204</f>
        <v>0</v>
      </c>
      <c r="BE203" s="10"/>
      <c r="BF203" s="10">
        <f t="shared" si="314"/>
        <v>0</v>
      </c>
      <c r="BG203" s="10">
        <f t="shared" si="406"/>
        <v>0</v>
      </c>
      <c r="BH203" s="10"/>
      <c r="BI203" s="10">
        <f t="shared" si="406"/>
        <v>0</v>
      </c>
      <c r="BJ203" s="20">
        <v>0</v>
      </c>
      <c r="BK203" s="20"/>
    </row>
    <row r="204" spans="1:68" s="1" customFormat="1" ht="46.8" hidden="1" x14ac:dyDescent="0.3">
      <c r="A204" s="7" t="s">
        <v>182</v>
      </c>
      <c r="B204" s="8" t="s">
        <v>35</v>
      </c>
      <c r="C204" s="7"/>
      <c r="D204" s="7"/>
      <c r="E204" s="19" t="s">
        <v>36</v>
      </c>
      <c r="F204" s="10"/>
      <c r="G204" s="10"/>
      <c r="H204" s="10"/>
      <c r="I204" s="10"/>
      <c r="J204" s="10"/>
      <c r="K204" s="10"/>
      <c r="L204" s="10"/>
      <c r="M204" s="10"/>
      <c r="N204" s="10"/>
      <c r="O204" s="10">
        <f t="shared" si="389"/>
        <v>76952.030719999995</v>
      </c>
      <c r="P204" s="10">
        <f t="shared" si="390"/>
        <v>0</v>
      </c>
      <c r="Q204" s="10">
        <f t="shared" si="391"/>
        <v>0</v>
      </c>
      <c r="R204" s="10">
        <f t="shared" si="294"/>
        <v>76952.030719999995</v>
      </c>
      <c r="S204" s="10">
        <f t="shared" si="295"/>
        <v>0</v>
      </c>
      <c r="T204" s="10">
        <f t="shared" si="296"/>
        <v>0</v>
      </c>
      <c r="U204" s="10"/>
      <c r="V204" s="10"/>
      <c r="W204" s="10"/>
      <c r="X204" s="10">
        <f t="shared" si="297"/>
        <v>76952.030719999995</v>
      </c>
      <c r="Y204" s="10">
        <f t="shared" si="298"/>
        <v>0</v>
      </c>
      <c r="Z204" s="10">
        <f t="shared" si="299"/>
        <v>0</v>
      </c>
      <c r="AA204" s="10">
        <f t="shared" si="392"/>
        <v>-76952.030719999995</v>
      </c>
      <c r="AB204" s="10">
        <f t="shared" si="393"/>
        <v>0</v>
      </c>
      <c r="AC204" s="10">
        <f t="shared" si="394"/>
        <v>0</v>
      </c>
      <c r="AD204" s="10">
        <f t="shared" si="300"/>
        <v>0</v>
      </c>
      <c r="AE204" s="10">
        <f t="shared" si="301"/>
        <v>0</v>
      </c>
      <c r="AF204" s="10">
        <f t="shared" si="302"/>
        <v>0</v>
      </c>
      <c r="AG204" s="10">
        <f t="shared" si="395"/>
        <v>0</v>
      </c>
      <c r="AH204" s="10">
        <f t="shared" si="303"/>
        <v>0</v>
      </c>
      <c r="AI204" s="10">
        <f t="shared" si="304"/>
        <v>0</v>
      </c>
      <c r="AJ204" s="10">
        <f t="shared" si="305"/>
        <v>0</v>
      </c>
      <c r="AK204" s="10">
        <f t="shared" si="396"/>
        <v>0</v>
      </c>
      <c r="AL204" s="10">
        <f t="shared" si="397"/>
        <v>0</v>
      </c>
      <c r="AM204" s="10">
        <f t="shared" si="398"/>
        <v>0</v>
      </c>
      <c r="AN204" s="10">
        <f t="shared" si="306"/>
        <v>0</v>
      </c>
      <c r="AO204" s="10">
        <f t="shared" si="307"/>
        <v>0</v>
      </c>
      <c r="AP204" s="10">
        <f t="shared" si="308"/>
        <v>0</v>
      </c>
      <c r="AQ204" s="10">
        <f t="shared" si="399"/>
        <v>0</v>
      </c>
      <c r="AR204" s="10">
        <f t="shared" si="400"/>
        <v>0</v>
      </c>
      <c r="AS204" s="10">
        <f t="shared" si="401"/>
        <v>0</v>
      </c>
      <c r="AT204" s="10">
        <f t="shared" si="309"/>
        <v>0</v>
      </c>
      <c r="AU204" s="10">
        <f t="shared" si="310"/>
        <v>0</v>
      </c>
      <c r="AV204" s="10">
        <f t="shared" si="311"/>
        <v>0</v>
      </c>
      <c r="AW204" s="10">
        <f t="shared" si="402"/>
        <v>0</v>
      </c>
      <c r="AX204" s="10">
        <f t="shared" si="403"/>
        <v>0</v>
      </c>
      <c r="AY204" s="10">
        <f t="shared" si="404"/>
        <v>0</v>
      </c>
      <c r="AZ204" s="10">
        <f t="shared" si="312"/>
        <v>0</v>
      </c>
      <c r="BA204" s="10">
        <f t="shared" si="405"/>
        <v>0</v>
      </c>
      <c r="BB204" s="10"/>
      <c r="BC204" s="10">
        <f t="shared" si="313"/>
        <v>0</v>
      </c>
      <c r="BD204" s="10">
        <f t="shared" si="406"/>
        <v>0</v>
      </c>
      <c r="BE204" s="10"/>
      <c r="BF204" s="10">
        <f t="shared" si="314"/>
        <v>0</v>
      </c>
      <c r="BG204" s="10">
        <f t="shared" si="406"/>
        <v>0</v>
      </c>
      <c r="BH204" s="10"/>
      <c r="BI204" s="10">
        <f t="shared" si="406"/>
        <v>0</v>
      </c>
      <c r="BJ204" s="20">
        <v>0</v>
      </c>
      <c r="BK204" s="20"/>
    </row>
    <row r="205" spans="1:68" s="1" customFormat="1" hidden="1" x14ac:dyDescent="0.3">
      <c r="A205" s="7" t="s">
        <v>182</v>
      </c>
      <c r="B205" s="8" t="s">
        <v>35</v>
      </c>
      <c r="C205" s="7" t="s">
        <v>72</v>
      </c>
      <c r="D205" s="7" t="s">
        <v>72</v>
      </c>
      <c r="E205" s="19" t="s">
        <v>73</v>
      </c>
      <c r="F205" s="10"/>
      <c r="G205" s="10"/>
      <c r="H205" s="10"/>
      <c r="I205" s="10"/>
      <c r="J205" s="10"/>
      <c r="K205" s="10"/>
      <c r="L205" s="10"/>
      <c r="M205" s="10"/>
      <c r="N205" s="10"/>
      <c r="O205" s="10">
        <v>76952.030719999995</v>
      </c>
      <c r="P205" s="10"/>
      <c r="Q205" s="10"/>
      <c r="R205" s="10">
        <f t="shared" si="294"/>
        <v>76952.030719999995</v>
      </c>
      <c r="S205" s="10">
        <f t="shared" si="295"/>
        <v>0</v>
      </c>
      <c r="T205" s="10">
        <f t="shared" si="296"/>
        <v>0</v>
      </c>
      <c r="U205" s="10"/>
      <c r="V205" s="10"/>
      <c r="W205" s="10"/>
      <c r="X205" s="10">
        <f t="shared" si="297"/>
        <v>76952.030719999995</v>
      </c>
      <c r="Y205" s="10">
        <f t="shared" si="298"/>
        <v>0</v>
      </c>
      <c r="Z205" s="10">
        <f t="shared" si="299"/>
        <v>0</v>
      </c>
      <c r="AA205" s="10">
        <v>-76952.030719999995</v>
      </c>
      <c r="AB205" s="10"/>
      <c r="AC205" s="10"/>
      <c r="AD205" s="10">
        <f t="shared" si="300"/>
        <v>0</v>
      </c>
      <c r="AE205" s="10">
        <f t="shared" si="301"/>
        <v>0</v>
      </c>
      <c r="AF205" s="10">
        <f t="shared" si="302"/>
        <v>0</v>
      </c>
      <c r="AG205" s="10"/>
      <c r="AH205" s="10">
        <f t="shared" si="303"/>
        <v>0</v>
      </c>
      <c r="AI205" s="10">
        <f t="shared" si="304"/>
        <v>0</v>
      </c>
      <c r="AJ205" s="10">
        <f t="shared" si="305"/>
        <v>0</v>
      </c>
      <c r="AK205" s="10"/>
      <c r="AL205" s="10"/>
      <c r="AM205" s="10"/>
      <c r="AN205" s="10">
        <f t="shared" si="306"/>
        <v>0</v>
      </c>
      <c r="AO205" s="10">
        <f t="shared" si="307"/>
        <v>0</v>
      </c>
      <c r="AP205" s="10">
        <f t="shared" si="308"/>
        <v>0</v>
      </c>
      <c r="AQ205" s="10"/>
      <c r="AR205" s="10"/>
      <c r="AS205" s="10"/>
      <c r="AT205" s="10">
        <f t="shared" si="309"/>
        <v>0</v>
      </c>
      <c r="AU205" s="10">
        <f t="shared" si="310"/>
        <v>0</v>
      </c>
      <c r="AV205" s="10">
        <f t="shared" si="311"/>
        <v>0</v>
      </c>
      <c r="AW205" s="10"/>
      <c r="AX205" s="10"/>
      <c r="AY205" s="10"/>
      <c r="AZ205" s="10">
        <f t="shared" si="312"/>
        <v>0</v>
      </c>
      <c r="BA205" s="10"/>
      <c r="BB205" s="10"/>
      <c r="BC205" s="10">
        <f t="shared" si="313"/>
        <v>0</v>
      </c>
      <c r="BD205" s="10"/>
      <c r="BE205" s="10"/>
      <c r="BF205" s="10">
        <f t="shared" si="314"/>
        <v>0</v>
      </c>
      <c r="BG205" s="10"/>
      <c r="BH205" s="10"/>
      <c r="BI205" s="10"/>
      <c r="BJ205" s="20">
        <v>0</v>
      </c>
      <c r="BK205" s="20"/>
    </row>
    <row r="206" spans="1:68" ht="31.2" x14ac:dyDescent="0.3">
      <c r="A206" s="58" t="s">
        <v>184</v>
      </c>
      <c r="B206" s="59"/>
      <c r="C206" s="58"/>
      <c r="D206" s="58"/>
      <c r="E206" s="60" t="s">
        <v>185</v>
      </c>
      <c r="F206" s="10">
        <f t="shared" si="379"/>
        <v>260000</v>
      </c>
      <c r="G206" s="10">
        <f t="shared" si="380"/>
        <v>0</v>
      </c>
      <c r="H206" s="10">
        <f t="shared" si="381"/>
        <v>0</v>
      </c>
      <c r="I206" s="10">
        <f t="shared" si="382"/>
        <v>0</v>
      </c>
      <c r="J206" s="10">
        <f t="shared" si="383"/>
        <v>0</v>
      </c>
      <c r="K206" s="10">
        <f t="shared" si="384"/>
        <v>0</v>
      </c>
      <c r="L206" s="10">
        <f t="shared" si="225"/>
        <v>260000</v>
      </c>
      <c r="M206" s="10">
        <f t="shared" si="226"/>
        <v>0</v>
      </c>
      <c r="N206" s="10">
        <f t="shared" si="227"/>
        <v>0</v>
      </c>
      <c r="O206" s="10">
        <f t="shared" si="385"/>
        <v>0</v>
      </c>
      <c r="P206" s="10">
        <f t="shared" si="386"/>
        <v>0</v>
      </c>
      <c r="Q206" s="10">
        <f t="shared" si="387"/>
        <v>0</v>
      </c>
      <c r="R206" s="10">
        <f t="shared" si="294"/>
        <v>260000</v>
      </c>
      <c r="S206" s="10">
        <f t="shared" si="295"/>
        <v>0</v>
      </c>
      <c r="T206" s="10">
        <f t="shared" si="296"/>
        <v>0</v>
      </c>
      <c r="U206" s="10">
        <f t="shared" ref="U206:U207" si="407">U207</f>
        <v>0</v>
      </c>
      <c r="V206" s="10">
        <f t="shared" ref="V206:V207" si="408">V207</f>
        <v>0</v>
      </c>
      <c r="W206" s="10">
        <f t="shared" ref="W206:W207" si="409">W207</f>
        <v>0</v>
      </c>
      <c r="X206" s="10">
        <f t="shared" si="297"/>
        <v>260000</v>
      </c>
      <c r="Y206" s="10">
        <f t="shared" si="298"/>
        <v>0</v>
      </c>
      <c r="Z206" s="10">
        <f t="shared" si="299"/>
        <v>0</v>
      </c>
      <c r="AA206" s="10">
        <f t="shared" si="392"/>
        <v>0</v>
      </c>
      <c r="AB206" s="10">
        <f t="shared" si="393"/>
        <v>0</v>
      </c>
      <c r="AC206" s="10">
        <f t="shared" si="394"/>
        <v>0</v>
      </c>
      <c r="AD206" s="10">
        <f t="shared" si="300"/>
        <v>260000</v>
      </c>
      <c r="AE206" s="10">
        <f t="shared" si="301"/>
        <v>0</v>
      </c>
      <c r="AF206" s="10">
        <f t="shared" si="302"/>
        <v>0</v>
      </c>
      <c r="AG206" s="10">
        <f t="shared" si="395"/>
        <v>0</v>
      </c>
      <c r="AH206" s="10">
        <f t="shared" si="303"/>
        <v>260000</v>
      </c>
      <c r="AI206" s="10">
        <f t="shared" si="304"/>
        <v>0</v>
      </c>
      <c r="AJ206" s="10">
        <f t="shared" si="305"/>
        <v>0</v>
      </c>
      <c r="AK206" s="10">
        <f t="shared" si="396"/>
        <v>0</v>
      </c>
      <c r="AL206" s="10">
        <f t="shared" si="397"/>
        <v>0</v>
      </c>
      <c r="AM206" s="10">
        <f t="shared" si="398"/>
        <v>0</v>
      </c>
      <c r="AN206" s="10">
        <f t="shared" si="306"/>
        <v>260000</v>
      </c>
      <c r="AO206" s="10">
        <f t="shared" si="307"/>
        <v>0</v>
      </c>
      <c r="AP206" s="10">
        <f t="shared" si="308"/>
        <v>0</v>
      </c>
      <c r="AQ206" s="10">
        <f t="shared" si="399"/>
        <v>0</v>
      </c>
      <c r="AR206" s="10">
        <f t="shared" si="400"/>
        <v>0</v>
      </c>
      <c r="AS206" s="10">
        <f t="shared" si="401"/>
        <v>0</v>
      </c>
      <c r="AT206" s="10">
        <f t="shared" si="309"/>
        <v>260000</v>
      </c>
      <c r="AU206" s="10">
        <f t="shared" si="310"/>
        <v>0</v>
      </c>
      <c r="AV206" s="10">
        <f t="shared" si="311"/>
        <v>0</v>
      </c>
      <c r="AW206" s="10">
        <f t="shared" si="402"/>
        <v>0</v>
      </c>
      <c r="AX206" s="10">
        <f t="shared" si="403"/>
        <v>0</v>
      </c>
      <c r="AY206" s="10">
        <f t="shared" si="404"/>
        <v>0</v>
      </c>
      <c r="AZ206" s="10">
        <f t="shared" si="312"/>
        <v>260000</v>
      </c>
      <c r="BA206" s="10">
        <f t="shared" si="405"/>
        <v>0</v>
      </c>
      <c r="BB206" s="65">
        <f t="shared" ref="BB206:BB248" si="410">AZ206+BA206</f>
        <v>260000</v>
      </c>
      <c r="BC206" s="10">
        <f t="shared" si="313"/>
        <v>0</v>
      </c>
      <c r="BD206" s="10">
        <f t="shared" si="406"/>
        <v>0</v>
      </c>
      <c r="BE206" s="65">
        <f t="shared" ref="BE206:BE248" si="411">BC206+BD206</f>
        <v>0</v>
      </c>
      <c r="BF206" s="10">
        <f t="shared" si="314"/>
        <v>0</v>
      </c>
      <c r="BG206" s="10">
        <f t="shared" si="406"/>
        <v>0</v>
      </c>
      <c r="BH206" s="65">
        <f t="shared" ref="BH206:BH248" si="412">BF206+BG206</f>
        <v>0</v>
      </c>
      <c r="BI206" s="10">
        <f t="shared" si="406"/>
        <v>0</v>
      </c>
      <c r="BJ206" s="20"/>
      <c r="BK206" s="20"/>
    </row>
    <row r="207" spans="1:68" ht="46.8" x14ac:dyDescent="0.3">
      <c r="A207" s="58" t="s">
        <v>184</v>
      </c>
      <c r="B207" s="59" t="s">
        <v>35</v>
      </c>
      <c r="C207" s="58"/>
      <c r="D207" s="58"/>
      <c r="E207" s="60" t="s">
        <v>36</v>
      </c>
      <c r="F207" s="10">
        <f t="shared" si="379"/>
        <v>260000</v>
      </c>
      <c r="G207" s="10">
        <f t="shared" si="380"/>
        <v>0</v>
      </c>
      <c r="H207" s="10">
        <f t="shared" si="381"/>
        <v>0</v>
      </c>
      <c r="I207" s="10">
        <f t="shared" si="382"/>
        <v>0</v>
      </c>
      <c r="J207" s="10">
        <f t="shared" si="383"/>
        <v>0</v>
      </c>
      <c r="K207" s="10">
        <f t="shared" si="384"/>
        <v>0</v>
      </c>
      <c r="L207" s="10">
        <f t="shared" si="225"/>
        <v>260000</v>
      </c>
      <c r="M207" s="10">
        <f t="shared" si="226"/>
        <v>0</v>
      </c>
      <c r="N207" s="10">
        <f t="shared" si="227"/>
        <v>0</v>
      </c>
      <c r="O207" s="10">
        <f t="shared" si="385"/>
        <v>0</v>
      </c>
      <c r="P207" s="10">
        <f t="shared" si="386"/>
        <v>0</v>
      </c>
      <c r="Q207" s="10">
        <f t="shared" si="387"/>
        <v>0</v>
      </c>
      <c r="R207" s="10">
        <f t="shared" si="294"/>
        <v>260000</v>
      </c>
      <c r="S207" s="10">
        <f t="shared" si="295"/>
        <v>0</v>
      </c>
      <c r="T207" s="10">
        <f t="shared" si="296"/>
        <v>0</v>
      </c>
      <c r="U207" s="10">
        <f t="shared" si="407"/>
        <v>0</v>
      </c>
      <c r="V207" s="10">
        <f t="shared" si="408"/>
        <v>0</v>
      </c>
      <c r="W207" s="10">
        <f t="shared" si="409"/>
        <v>0</v>
      </c>
      <c r="X207" s="10">
        <f t="shared" si="297"/>
        <v>260000</v>
      </c>
      <c r="Y207" s="10">
        <f t="shared" si="298"/>
        <v>0</v>
      </c>
      <c r="Z207" s="10">
        <f t="shared" si="299"/>
        <v>0</v>
      </c>
      <c r="AA207" s="10">
        <f t="shared" si="392"/>
        <v>0</v>
      </c>
      <c r="AB207" s="10">
        <f t="shared" si="393"/>
        <v>0</v>
      </c>
      <c r="AC207" s="10">
        <f t="shared" si="394"/>
        <v>0</v>
      </c>
      <c r="AD207" s="10">
        <f t="shared" si="300"/>
        <v>260000</v>
      </c>
      <c r="AE207" s="10">
        <f t="shared" si="301"/>
        <v>0</v>
      </c>
      <c r="AF207" s="10">
        <f t="shared" si="302"/>
        <v>0</v>
      </c>
      <c r="AG207" s="10">
        <f t="shared" si="395"/>
        <v>0</v>
      </c>
      <c r="AH207" s="10">
        <f t="shared" si="303"/>
        <v>260000</v>
      </c>
      <c r="AI207" s="10">
        <f t="shared" si="304"/>
        <v>0</v>
      </c>
      <c r="AJ207" s="10">
        <f t="shared" si="305"/>
        <v>0</v>
      </c>
      <c r="AK207" s="10">
        <f t="shared" si="396"/>
        <v>0</v>
      </c>
      <c r="AL207" s="10">
        <f t="shared" si="397"/>
        <v>0</v>
      </c>
      <c r="AM207" s="10">
        <f t="shared" si="398"/>
        <v>0</v>
      </c>
      <c r="AN207" s="10">
        <f t="shared" si="306"/>
        <v>260000</v>
      </c>
      <c r="AO207" s="10">
        <f t="shared" si="307"/>
        <v>0</v>
      </c>
      <c r="AP207" s="10">
        <f t="shared" si="308"/>
        <v>0</v>
      </c>
      <c r="AQ207" s="10">
        <f t="shared" si="399"/>
        <v>0</v>
      </c>
      <c r="AR207" s="10">
        <f t="shared" si="400"/>
        <v>0</v>
      </c>
      <c r="AS207" s="10">
        <f t="shared" si="401"/>
        <v>0</v>
      </c>
      <c r="AT207" s="10">
        <f t="shared" si="309"/>
        <v>260000</v>
      </c>
      <c r="AU207" s="10">
        <f t="shared" si="310"/>
        <v>0</v>
      </c>
      <c r="AV207" s="10">
        <f t="shared" si="311"/>
        <v>0</v>
      </c>
      <c r="AW207" s="10">
        <f t="shared" si="402"/>
        <v>0</v>
      </c>
      <c r="AX207" s="10">
        <f t="shared" si="403"/>
        <v>0</v>
      </c>
      <c r="AY207" s="10">
        <f t="shared" si="404"/>
        <v>0</v>
      </c>
      <c r="AZ207" s="10">
        <f t="shared" si="312"/>
        <v>260000</v>
      </c>
      <c r="BA207" s="10">
        <f t="shared" si="405"/>
        <v>0</v>
      </c>
      <c r="BB207" s="65">
        <f t="shared" si="410"/>
        <v>260000</v>
      </c>
      <c r="BC207" s="10">
        <f t="shared" si="313"/>
        <v>0</v>
      </c>
      <c r="BD207" s="10">
        <f t="shared" si="406"/>
        <v>0</v>
      </c>
      <c r="BE207" s="65">
        <f t="shared" si="411"/>
        <v>0</v>
      </c>
      <c r="BF207" s="10">
        <f t="shared" si="314"/>
        <v>0</v>
      </c>
      <c r="BG207" s="10">
        <f t="shared" si="406"/>
        <v>0</v>
      </c>
      <c r="BH207" s="65">
        <f t="shared" si="412"/>
        <v>0</v>
      </c>
      <c r="BI207" s="10">
        <f t="shared" si="406"/>
        <v>0</v>
      </c>
      <c r="BJ207" s="20"/>
      <c r="BK207" s="20"/>
    </row>
    <row r="208" spans="1:68" x14ac:dyDescent="0.3">
      <c r="A208" s="58" t="s">
        <v>184</v>
      </c>
      <c r="B208" s="59">
        <v>400</v>
      </c>
      <c r="C208" s="58" t="s">
        <v>70</v>
      </c>
      <c r="D208" s="58" t="s">
        <v>37</v>
      </c>
      <c r="E208" s="60" t="s">
        <v>71</v>
      </c>
      <c r="F208" s="10">
        <v>260000</v>
      </c>
      <c r="G208" s="10">
        <v>0</v>
      </c>
      <c r="H208" s="10">
        <v>0</v>
      </c>
      <c r="I208" s="10"/>
      <c r="J208" s="10"/>
      <c r="K208" s="10"/>
      <c r="L208" s="10">
        <f t="shared" ref="L208:L271" si="413">F208+I208</f>
        <v>260000</v>
      </c>
      <c r="M208" s="10">
        <f t="shared" ref="M208:M271" si="414">G208+J208</f>
        <v>0</v>
      </c>
      <c r="N208" s="10">
        <f t="shared" ref="N208:N271" si="415">H208+K208</f>
        <v>0</v>
      </c>
      <c r="O208" s="10"/>
      <c r="P208" s="10"/>
      <c r="Q208" s="10"/>
      <c r="R208" s="10">
        <f t="shared" si="294"/>
        <v>260000</v>
      </c>
      <c r="S208" s="10">
        <f t="shared" si="295"/>
        <v>0</v>
      </c>
      <c r="T208" s="10">
        <f t="shared" si="296"/>
        <v>0</v>
      </c>
      <c r="U208" s="10"/>
      <c r="V208" s="10"/>
      <c r="W208" s="10"/>
      <c r="X208" s="10">
        <f t="shared" si="297"/>
        <v>260000</v>
      </c>
      <c r="Y208" s="10">
        <f t="shared" si="298"/>
        <v>0</v>
      </c>
      <c r="Z208" s="10">
        <f t="shared" si="299"/>
        <v>0</v>
      </c>
      <c r="AA208" s="10"/>
      <c r="AB208" s="10"/>
      <c r="AC208" s="10"/>
      <c r="AD208" s="10">
        <f t="shared" si="300"/>
        <v>260000</v>
      </c>
      <c r="AE208" s="10">
        <f t="shared" si="301"/>
        <v>0</v>
      </c>
      <c r="AF208" s="10">
        <f t="shared" si="302"/>
        <v>0</v>
      </c>
      <c r="AG208" s="10"/>
      <c r="AH208" s="10">
        <f t="shared" si="303"/>
        <v>260000</v>
      </c>
      <c r="AI208" s="10">
        <f t="shared" si="304"/>
        <v>0</v>
      </c>
      <c r="AJ208" s="10">
        <f t="shared" si="305"/>
        <v>0</v>
      </c>
      <c r="AK208" s="10"/>
      <c r="AL208" s="10"/>
      <c r="AM208" s="10"/>
      <c r="AN208" s="10">
        <f t="shared" si="306"/>
        <v>260000</v>
      </c>
      <c r="AO208" s="10">
        <f t="shared" si="307"/>
        <v>0</v>
      </c>
      <c r="AP208" s="10">
        <f t="shared" si="308"/>
        <v>0</v>
      </c>
      <c r="AQ208" s="10"/>
      <c r="AR208" s="10"/>
      <c r="AS208" s="10"/>
      <c r="AT208" s="10">
        <f t="shared" si="309"/>
        <v>260000</v>
      </c>
      <c r="AU208" s="10">
        <f t="shared" si="310"/>
        <v>0</v>
      </c>
      <c r="AV208" s="10">
        <f t="shared" si="311"/>
        <v>0</v>
      </c>
      <c r="AW208" s="10"/>
      <c r="AX208" s="10"/>
      <c r="AY208" s="10"/>
      <c r="AZ208" s="10">
        <f t="shared" si="312"/>
        <v>260000</v>
      </c>
      <c r="BA208" s="10"/>
      <c r="BB208" s="65">
        <f t="shared" si="410"/>
        <v>260000</v>
      </c>
      <c r="BC208" s="10">
        <f t="shared" si="313"/>
        <v>0</v>
      </c>
      <c r="BD208" s="10"/>
      <c r="BE208" s="65">
        <f t="shared" si="411"/>
        <v>0</v>
      </c>
      <c r="BF208" s="10">
        <f t="shared" si="314"/>
        <v>0</v>
      </c>
      <c r="BG208" s="10"/>
      <c r="BH208" s="65">
        <f t="shared" si="412"/>
        <v>0</v>
      </c>
      <c r="BI208" s="10"/>
      <c r="BJ208" s="20"/>
      <c r="BK208" s="20"/>
    </row>
    <row r="209" spans="1:68" s="67" customFormat="1" x14ac:dyDescent="0.3">
      <c r="A209" s="55" t="s">
        <v>186</v>
      </c>
      <c r="B209" s="56"/>
      <c r="C209" s="55"/>
      <c r="D209" s="55"/>
      <c r="E209" s="57" t="s">
        <v>61</v>
      </c>
      <c r="F209" s="17">
        <f t="shared" ref="F209:K209" si="416">F210+F224+F240+F254+F276+F299</f>
        <v>2601158.7999999998</v>
      </c>
      <c r="G209" s="17">
        <f t="shared" si="416"/>
        <v>2698739.5</v>
      </c>
      <c r="H209" s="17">
        <f t="shared" si="416"/>
        <v>2790567</v>
      </c>
      <c r="I209" s="17">
        <f t="shared" si="416"/>
        <v>31451.599999999999</v>
      </c>
      <c r="J209" s="17">
        <f t="shared" si="416"/>
        <v>7164.6999999999989</v>
      </c>
      <c r="K209" s="17">
        <f t="shared" si="416"/>
        <v>15702.3</v>
      </c>
      <c r="L209" s="17">
        <f t="shared" si="413"/>
        <v>2632610.4</v>
      </c>
      <c r="M209" s="17">
        <f t="shared" si="414"/>
        <v>2705904.2</v>
      </c>
      <c r="N209" s="17">
        <f t="shared" si="415"/>
        <v>2806269.3</v>
      </c>
      <c r="O209" s="17">
        <f>O210+O224+O240+O254+O276+O299</f>
        <v>134609.24799999999</v>
      </c>
      <c r="P209" s="17">
        <f>P210+P224+P240+P254+P276+P299</f>
        <v>30513.5</v>
      </c>
      <c r="Q209" s="17">
        <f>Q210+Q224+Q240+Q254+Q276+Q299</f>
        <v>30513.5</v>
      </c>
      <c r="R209" s="17">
        <f t="shared" si="294"/>
        <v>2767219.648</v>
      </c>
      <c r="S209" s="17">
        <f t="shared" si="295"/>
        <v>2736417.7</v>
      </c>
      <c r="T209" s="17">
        <f t="shared" si="296"/>
        <v>2836782.8</v>
      </c>
      <c r="U209" s="17">
        <f>U210+U224+U240+U254+U276+U299</f>
        <v>0</v>
      </c>
      <c r="V209" s="17">
        <f>V210+V224+V240+V254+V276+V299</f>
        <v>0</v>
      </c>
      <c r="W209" s="17">
        <f>W210+W224+W240+W254+W276+W299</f>
        <v>0</v>
      </c>
      <c r="X209" s="17">
        <f t="shared" si="297"/>
        <v>2767219.648</v>
      </c>
      <c r="Y209" s="17">
        <f t="shared" si="298"/>
        <v>2736417.7</v>
      </c>
      <c r="Z209" s="17">
        <f t="shared" si="299"/>
        <v>2836782.8</v>
      </c>
      <c r="AA209" s="17">
        <f>AA210+AA224+AA240+AA254+AA276+AA299</f>
        <v>55955.838000000003</v>
      </c>
      <c r="AB209" s="17">
        <f>AB210+AB224+AB240+AB254+AB276+AB299</f>
        <v>1000</v>
      </c>
      <c r="AC209" s="17">
        <f>AC210+AC224+AC240+AC254+AC276+AC299</f>
        <v>1000</v>
      </c>
      <c r="AD209" s="17">
        <f t="shared" si="300"/>
        <v>2823175.486</v>
      </c>
      <c r="AE209" s="17">
        <f t="shared" si="301"/>
        <v>2737417.7</v>
      </c>
      <c r="AF209" s="17">
        <f t="shared" si="302"/>
        <v>2837782.8</v>
      </c>
      <c r="AG209" s="17">
        <f>AG210+AG224+AG240+AG254+AG276+AG299</f>
        <v>0</v>
      </c>
      <c r="AH209" s="17">
        <f t="shared" si="303"/>
        <v>2823175.486</v>
      </c>
      <c r="AI209" s="17">
        <f t="shared" si="304"/>
        <v>2737417.7</v>
      </c>
      <c r="AJ209" s="17">
        <f t="shared" si="305"/>
        <v>2837782.8</v>
      </c>
      <c r="AK209" s="17">
        <f>AK210+AK224+AK240+AK254+AK276+AK299</f>
        <v>13938.81</v>
      </c>
      <c r="AL209" s="17">
        <f>AL210+AL224+AL240+AL254+AL276+AL299</f>
        <v>0</v>
      </c>
      <c r="AM209" s="17">
        <f>AM210+AM224+AM240+AM254+AM276+AM299</f>
        <v>0</v>
      </c>
      <c r="AN209" s="17">
        <f t="shared" si="306"/>
        <v>2837114.2960000001</v>
      </c>
      <c r="AO209" s="17">
        <f t="shared" si="307"/>
        <v>2737417.7</v>
      </c>
      <c r="AP209" s="17">
        <f t="shared" si="308"/>
        <v>2837782.8</v>
      </c>
      <c r="AQ209" s="17">
        <f>AQ210+AQ224+AQ240+AQ254+AQ276+AQ299</f>
        <v>0</v>
      </c>
      <c r="AR209" s="17">
        <f>AR210+AR224+AR240+AR254+AR276+AR299</f>
        <v>0</v>
      </c>
      <c r="AS209" s="17">
        <f>AS210+AS224+AS240+AS254+AS276+AS299</f>
        <v>0</v>
      </c>
      <c r="AT209" s="17">
        <f t="shared" si="309"/>
        <v>2837114.2960000001</v>
      </c>
      <c r="AU209" s="17">
        <f t="shared" si="310"/>
        <v>2737417.7</v>
      </c>
      <c r="AV209" s="17">
        <f t="shared" si="311"/>
        <v>2837782.8</v>
      </c>
      <c r="AW209" s="17">
        <f>AW210+AW224+AW240+AW254+AW276+AW299</f>
        <v>127963.12299999999</v>
      </c>
      <c r="AX209" s="17">
        <f>AX210+AX224+AX240+AX254+AX276+AX299</f>
        <v>42171.542999999998</v>
      </c>
      <c r="AY209" s="17">
        <f>AY210+AY224+AY240+AY254+AY276+AY299</f>
        <v>42171.542999999998</v>
      </c>
      <c r="AZ209" s="17">
        <f t="shared" si="312"/>
        <v>2965077.4190000002</v>
      </c>
      <c r="BA209" s="17">
        <f>BA210+BA224+BA240+BA254+BA276+BA299</f>
        <v>0</v>
      </c>
      <c r="BB209" s="64">
        <f t="shared" si="410"/>
        <v>2965077.4190000002</v>
      </c>
      <c r="BC209" s="17">
        <f t="shared" si="313"/>
        <v>2779589.2430000002</v>
      </c>
      <c r="BD209" s="17">
        <f>BD210+BD224+BD240+BD254+BD276+BD299</f>
        <v>0</v>
      </c>
      <c r="BE209" s="64">
        <f t="shared" si="411"/>
        <v>2779589.2430000002</v>
      </c>
      <c r="BF209" s="17">
        <f t="shared" si="314"/>
        <v>2879954.3429999999</v>
      </c>
      <c r="BG209" s="17">
        <f>BG210+BG224+BG240+BG254+BG276+BG299</f>
        <v>0</v>
      </c>
      <c r="BH209" s="64">
        <f t="shared" si="412"/>
        <v>2879954.3429999999</v>
      </c>
      <c r="BI209" s="17">
        <f>BI210+BI224+BI240+BI254+BI276+BI299</f>
        <v>0</v>
      </c>
      <c r="BJ209" s="18"/>
      <c r="BK209" s="18"/>
      <c r="BL209" s="16"/>
      <c r="BM209" s="16"/>
      <c r="BN209" s="16"/>
      <c r="BO209" s="16"/>
      <c r="BP209" s="16"/>
    </row>
    <row r="210" spans="1:68" ht="31.2" x14ac:dyDescent="0.3">
      <c r="A210" s="58" t="s">
        <v>187</v>
      </c>
      <c r="B210" s="59"/>
      <c r="C210" s="58"/>
      <c r="D210" s="58"/>
      <c r="E210" s="60" t="s">
        <v>188</v>
      </c>
      <c r="F210" s="10">
        <f t="shared" ref="F210:K210" si="417">F211+F214+F221</f>
        <v>391137.8</v>
      </c>
      <c r="G210" s="10">
        <f t="shared" si="417"/>
        <v>320562.50000000006</v>
      </c>
      <c r="H210" s="10">
        <f t="shared" si="417"/>
        <v>346134.10000000003</v>
      </c>
      <c r="I210" s="10">
        <f t="shared" si="417"/>
        <v>0</v>
      </c>
      <c r="J210" s="10">
        <f t="shared" si="417"/>
        <v>0</v>
      </c>
      <c r="K210" s="10">
        <f t="shared" si="417"/>
        <v>0</v>
      </c>
      <c r="L210" s="10">
        <f t="shared" si="413"/>
        <v>391137.8</v>
      </c>
      <c r="M210" s="10">
        <f t="shared" si="414"/>
        <v>320562.50000000006</v>
      </c>
      <c r="N210" s="10">
        <f t="shared" si="415"/>
        <v>346134.10000000003</v>
      </c>
      <c r="O210" s="10">
        <f>O211+O214+O221</f>
        <v>14196</v>
      </c>
      <c r="P210" s="10">
        <f>P211+P214+P221</f>
        <v>7396</v>
      </c>
      <c r="Q210" s="10">
        <f>Q211+Q214+Q221</f>
        <v>7396</v>
      </c>
      <c r="R210" s="10">
        <f t="shared" si="294"/>
        <v>405333.8</v>
      </c>
      <c r="S210" s="10">
        <f t="shared" si="295"/>
        <v>327958.50000000006</v>
      </c>
      <c r="T210" s="10">
        <f t="shared" si="296"/>
        <v>353530.10000000003</v>
      </c>
      <c r="U210" s="10">
        <f>U211+U214+U221</f>
        <v>0</v>
      </c>
      <c r="V210" s="10">
        <f>V211+V214+V221</f>
        <v>0</v>
      </c>
      <c r="W210" s="10">
        <f>W211+W214+W221</f>
        <v>0</v>
      </c>
      <c r="X210" s="10">
        <f t="shared" si="297"/>
        <v>405333.8</v>
      </c>
      <c r="Y210" s="10">
        <f t="shared" si="298"/>
        <v>327958.50000000006</v>
      </c>
      <c r="Z210" s="10">
        <f t="shared" si="299"/>
        <v>353530.10000000003</v>
      </c>
      <c r="AA210" s="10">
        <f>AA211+AA214+AA221</f>
        <v>10327.108</v>
      </c>
      <c r="AB210" s="10">
        <f>AB211+AB214+AB221</f>
        <v>0</v>
      </c>
      <c r="AC210" s="10">
        <f>AC211+AC214+AC221</f>
        <v>0</v>
      </c>
      <c r="AD210" s="10">
        <f t="shared" si="300"/>
        <v>415660.908</v>
      </c>
      <c r="AE210" s="10">
        <f t="shared" si="301"/>
        <v>327958.50000000006</v>
      </c>
      <c r="AF210" s="10">
        <f t="shared" si="302"/>
        <v>353530.10000000003</v>
      </c>
      <c r="AG210" s="10">
        <f>AG211+AG214+AG221</f>
        <v>0</v>
      </c>
      <c r="AH210" s="10">
        <f t="shared" si="303"/>
        <v>415660.908</v>
      </c>
      <c r="AI210" s="10">
        <f t="shared" si="304"/>
        <v>327958.50000000006</v>
      </c>
      <c r="AJ210" s="10">
        <f t="shared" si="305"/>
        <v>353530.10000000003</v>
      </c>
      <c r="AK210" s="10">
        <f>AK211+AK214+AK221</f>
        <v>5546.5569999999998</v>
      </c>
      <c r="AL210" s="10">
        <f>AL211+AL214+AL221</f>
        <v>0</v>
      </c>
      <c r="AM210" s="10">
        <f>AM211+AM214+AM221</f>
        <v>0</v>
      </c>
      <c r="AN210" s="10">
        <f t="shared" si="306"/>
        <v>421207.46499999997</v>
      </c>
      <c r="AO210" s="10">
        <f t="shared" si="307"/>
        <v>327958.50000000006</v>
      </c>
      <c r="AP210" s="10">
        <f t="shared" si="308"/>
        <v>353530.10000000003</v>
      </c>
      <c r="AQ210" s="10">
        <f>AQ211+AQ214+AQ221</f>
        <v>0</v>
      </c>
      <c r="AR210" s="10">
        <f>AR211+AR214+AR221</f>
        <v>0</v>
      </c>
      <c r="AS210" s="10">
        <f>AS211+AS214+AS221</f>
        <v>0</v>
      </c>
      <c r="AT210" s="10">
        <f t="shared" si="309"/>
        <v>421207.46499999997</v>
      </c>
      <c r="AU210" s="10">
        <f t="shared" si="310"/>
        <v>327958.50000000006</v>
      </c>
      <c r="AV210" s="10">
        <f t="shared" si="311"/>
        <v>353530.10000000003</v>
      </c>
      <c r="AW210" s="10">
        <f>AW211+AW214+AW221</f>
        <v>40815.85</v>
      </c>
      <c r="AX210" s="10">
        <f>AX211+AX214+AX221</f>
        <v>-20000</v>
      </c>
      <c r="AY210" s="10">
        <f>AY211+AY214+AY221</f>
        <v>-20000</v>
      </c>
      <c r="AZ210" s="10">
        <f t="shared" si="312"/>
        <v>462023.31499999994</v>
      </c>
      <c r="BA210" s="10">
        <f>BA211+BA214+BA221</f>
        <v>0</v>
      </c>
      <c r="BB210" s="65">
        <f t="shared" si="410"/>
        <v>462023.31499999994</v>
      </c>
      <c r="BC210" s="10">
        <f t="shared" si="313"/>
        <v>307958.50000000006</v>
      </c>
      <c r="BD210" s="10">
        <f>BD211+BD214+BD221</f>
        <v>0</v>
      </c>
      <c r="BE210" s="65">
        <f t="shared" si="411"/>
        <v>307958.50000000006</v>
      </c>
      <c r="BF210" s="10">
        <f t="shared" si="314"/>
        <v>333530.10000000003</v>
      </c>
      <c r="BG210" s="10">
        <f>BG211+BG214+BG221</f>
        <v>0</v>
      </c>
      <c r="BH210" s="65">
        <f t="shared" si="412"/>
        <v>333530.10000000003</v>
      </c>
      <c r="BI210" s="10">
        <f>BI211+BI214+BI221</f>
        <v>0</v>
      </c>
      <c r="BJ210" s="20"/>
      <c r="BK210" s="20"/>
    </row>
    <row r="211" spans="1:68" ht="46.8" x14ac:dyDescent="0.3">
      <c r="A211" s="58" t="s">
        <v>189</v>
      </c>
      <c r="B211" s="59"/>
      <c r="C211" s="58"/>
      <c r="D211" s="58"/>
      <c r="E211" s="60" t="s">
        <v>147</v>
      </c>
      <c r="F211" s="10">
        <f t="shared" ref="F211:F212" si="418">F212</f>
        <v>126440</v>
      </c>
      <c r="G211" s="10">
        <f t="shared" ref="G211:G212" si="419">G212</f>
        <v>126440</v>
      </c>
      <c r="H211" s="10">
        <f t="shared" ref="H211:H212" si="420">H212</f>
        <v>126440</v>
      </c>
      <c r="I211" s="10">
        <f t="shared" ref="I211:I212" si="421">I212</f>
        <v>0</v>
      </c>
      <c r="J211" s="10">
        <f t="shared" ref="J211:J212" si="422">J212</f>
        <v>0</v>
      </c>
      <c r="K211" s="10">
        <f t="shared" ref="K211:K212" si="423">K212</f>
        <v>0</v>
      </c>
      <c r="L211" s="10">
        <f t="shared" si="413"/>
        <v>126440</v>
      </c>
      <c r="M211" s="10">
        <f t="shared" si="414"/>
        <v>126440</v>
      </c>
      <c r="N211" s="10">
        <f t="shared" si="415"/>
        <v>126440</v>
      </c>
      <c r="O211" s="10">
        <f t="shared" ref="O211:O212" si="424">O212</f>
        <v>0</v>
      </c>
      <c r="P211" s="10">
        <f t="shared" ref="P211:P212" si="425">P212</f>
        <v>0</v>
      </c>
      <c r="Q211" s="10">
        <f t="shared" ref="Q211:Q212" si="426">Q212</f>
        <v>0</v>
      </c>
      <c r="R211" s="10">
        <f t="shared" si="294"/>
        <v>126440</v>
      </c>
      <c r="S211" s="10">
        <f t="shared" si="295"/>
        <v>126440</v>
      </c>
      <c r="T211" s="10">
        <f t="shared" si="296"/>
        <v>126440</v>
      </c>
      <c r="U211" s="10">
        <f t="shared" ref="U211:U212" si="427">U212</f>
        <v>0</v>
      </c>
      <c r="V211" s="10">
        <f t="shared" ref="V211:V212" si="428">V212</f>
        <v>0</v>
      </c>
      <c r="W211" s="10">
        <f t="shared" ref="W211:W212" si="429">W212</f>
        <v>0</v>
      </c>
      <c r="X211" s="10">
        <f t="shared" si="297"/>
        <v>126440</v>
      </c>
      <c r="Y211" s="10">
        <f t="shared" si="298"/>
        <v>126440</v>
      </c>
      <c r="Z211" s="10">
        <f t="shared" si="299"/>
        <v>126440</v>
      </c>
      <c r="AA211" s="10">
        <f t="shared" ref="AA211:AA212" si="430">AA212</f>
        <v>0</v>
      </c>
      <c r="AB211" s="10">
        <f t="shared" ref="AB211:AB212" si="431">AB212</f>
        <v>0</v>
      </c>
      <c r="AC211" s="10">
        <f t="shared" ref="AC211:AC212" si="432">AC212</f>
        <v>0</v>
      </c>
      <c r="AD211" s="10">
        <f t="shared" si="300"/>
        <v>126440</v>
      </c>
      <c r="AE211" s="10">
        <f t="shared" si="301"/>
        <v>126440</v>
      </c>
      <c r="AF211" s="10">
        <f t="shared" si="302"/>
        <v>126440</v>
      </c>
      <c r="AG211" s="10">
        <f t="shared" ref="AG211:AG212" si="433">AG212</f>
        <v>0</v>
      </c>
      <c r="AH211" s="10">
        <f t="shared" si="303"/>
        <v>126440</v>
      </c>
      <c r="AI211" s="10">
        <f t="shared" si="304"/>
        <v>126440</v>
      </c>
      <c r="AJ211" s="10">
        <f t="shared" si="305"/>
        <v>126440</v>
      </c>
      <c r="AK211" s="10">
        <f t="shared" ref="AK211:AK212" si="434">AK212</f>
        <v>0</v>
      </c>
      <c r="AL211" s="10">
        <f t="shared" ref="AL211:AL212" si="435">AL212</f>
        <v>0</v>
      </c>
      <c r="AM211" s="10">
        <f t="shared" ref="AM211:AM212" si="436">AM212</f>
        <v>0</v>
      </c>
      <c r="AN211" s="10">
        <f t="shared" si="306"/>
        <v>126440</v>
      </c>
      <c r="AO211" s="10">
        <f t="shared" si="307"/>
        <v>126440</v>
      </c>
      <c r="AP211" s="10">
        <f t="shared" si="308"/>
        <v>126440</v>
      </c>
      <c r="AQ211" s="10">
        <f t="shared" ref="AQ211:AQ212" si="437">AQ212</f>
        <v>0</v>
      </c>
      <c r="AR211" s="10">
        <f t="shared" ref="AR211:AR212" si="438">AR212</f>
        <v>0</v>
      </c>
      <c r="AS211" s="10">
        <f t="shared" ref="AS211:AS212" si="439">AS212</f>
        <v>0</v>
      </c>
      <c r="AT211" s="10">
        <f t="shared" si="309"/>
        <v>126440</v>
      </c>
      <c r="AU211" s="10">
        <f t="shared" si="310"/>
        <v>126440</v>
      </c>
      <c r="AV211" s="10">
        <f t="shared" si="311"/>
        <v>126440</v>
      </c>
      <c r="AW211" s="10">
        <f t="shared" ref="AW211:AW212" si="440">AW212</f>
        <v>0</v>
      </c>
      <c r="AX211" s="10">
        <f t="shared" ref="AX211:AX212" si="441">AX212</f>
        <v>0</v>
      </c>
      <c r="AY211" s="10">
        <f t="shared" ref="AY211:AY212" si="442">AY212</f>
        <v>0</v>
      </c>
      <c r="AZ211" s="10">
        <f t="shared" si="312"/>
        <v>126440</v>
      </c>
      <c r="BA211" s="10">
        <f t="shared" ref="BA211:BA212" si="443">BA212</f>
        <v>0</v>
      </c>
      <c r="BB211" s="65">
        <f t="shared" si="410"/>
        <v>126440</v>
      </c>
      <c r="BC211" s="10">
        <f t="shared" si="313"/>
        <v>126440</v>
      </c>
      <c r="BD211" s="10">
        <f t="shared" ref="BD211:BI212" si="444">BD212</f>
        <v>0</v>
      </c>
      <c r="BE211" s="65">
        <f t="shared" si="411"/>
        <v>126440</v>
      </c>
      <c r="BF211" s="10">
        <f t="shared" si="314"/>
        <v>126440</v>
      </c>
      <c r="BG211" s="10">
        <f t="shared" si="444"/>
        <v>0</v>
      </c>
      <c r="BH211" s="65">
        <f t="shared" si="412"/>
        <v>126440</v>
      </c>
      <c r="BI211" s="10">
        <f t="shared" si="444"/>
        <v>0</v>
      </c>
      <c r="BJ211" s="20"/>
      <c r="BK211" s="20"/>
    </row>
    <row r="212" spans="1:68" ht="46.8" x14ac:dyDescent="0.3">
      <c r="A212" s="58" t="s">
        <v>189</v>
      </c>
      <c r="B212" s="59" t="s">
        <v>58</v>
      </c>
      <c r="C212" s="58"/>
      <c r="D212" s="58"/>
      <c r="E212" s="60" t="s">
        <v>59</v>
      </c>
      <c r="F212" s="10">
        <f t="shared" si="418"/>
        <v>126440</v>
      </c>
      <c r="G212" s="10">
        <f t="shared" si="419"/>
        <v>126440</v>
      </c>
      <c r="H212" s="10">
        <f t="shared" si="420"/>
        <v>126440</v>
      </c>
      <c r="I212" s="10">
        <f t="shared" si="421"/>
        <v>0</v>
      </c>
      <c r="J212" s="10">
        <f t="shared" si="422"/>
        <v>0</v>
      </c>
      <c r="K212" s="10">
        <f t="shared" si="423"/>
        <v>0</v>
      </c>
      <c r="L212" s="10">
        <f t="shared" si="413"/>
        <v>126440</v>
      </c>
      <c r="M212" s="10">
        <f t="shared" si="414"/>
        <v>126440</v>
      </c>
      <c r="N212" s="10">
        <f t="shared" si="415"/>
        <v>126440</v>
      </c>
      <c r="O212" s="10">
        <f t="shared" si="424"/>
        <v>0</v>
      </c>
      <c r="P212" s="10">
        <f t="shared" si="425"/>
        <v>0</v>
      </c>
      <c r="Q212" s="10">
        <f t="shared" si="426"/>
        <v>0</v>
      </c>
      <c r="R212" s="10">
        <f t="shared" si="294"/>
        <v>126440</v>
      </c>
      <c r="S212" s="10">
        <f t="shared" si="295"/>
        <v>126440</v>
      </c>
      <c r="T212" s="10">
        <f t="shared" si="296"/>
        <v>126440</v>
      </c>
      <c r="U212" s="10">
        <f t="shared" si="427"/>
        <v>0</v>
      </c>
      <c r="V212" s="10">
        <f t="shared" si="428"/>
        <v>0</v>
      </c>
      <c r="W212" s="10">
        <f t="shared" si="429"/>
        <v>0</v>
      </c>
      <c r="X212" s="10">
        <f t="shared" si="297"/>
        <v>126440</v>
      </c>
      <c r="Y212" s="10">
        <f t="shared" si="298"/>
        <v>126440</v>
      </c>
      <c r="Z212" s="10">
        <f t="shared" si="299"/>
        <v>126440</v>
      </c>
      <c r="AA212" s="10">
        <f t="shared" si="430"/>
        <v>0</v>
      </c>
      <c r="AB212" s="10">
        <f t="shared" si="431"/>
        <v>0</v>
      </c>
      <c r="AC212" s="10">
        <f t="shared" si="432"/>
        <v>0</v>
      </c>
      <c r="AD212" s="10">
        <f t="shared" si="300"/>
        <v>126440</v>
      </c>
      <c r="AE212" s="10">
        <f t="shared" si="301"/>
        <v>126440</v>
      </c>
      <c r="AF212" s="10">
        <f t="shared" si="302"/>
        <v>126440</v>
      </c>
      <c r="AG212" s="10">
        <f t="shared" si="433"/>
        <v>0</v>
      </c>
      <c r="AH212" s="10">
        <f t="shared" si="303"/>
        <v>126440</v>
      </c>
      <c r="AI212" s="10">
        <f t="shared" si="304"/>
        <v>126440</v>
      </c>
      <c r="AJ212" s="10">
        <f t="shared" si="305"/>
        <v>126440</v>
      </c>
      <c r="AK212" s="10">
        <f t="shared" si="434"/>
        <v>0</v>
      </c>
      <c r="AL212" s="10">
        <f t="shared" si="435"/>
        <v>0</v>
      </c>
      <c r="AM212" s="10">
        <f t="shared" si="436"/>
        <v>0</v>
      </c>
      <c r="AN212" s="10">
        <f t="shared" si="306"/>
        <v>126440</v>
      </c>
      <c r="AO212" s="10">
        <f t="shared" si="307"/>
        <v>126440</v>
      </c>
      <c r="AP212" s="10">
        <f t="shared" si="308"/>
        <v>126440</v>
      </c>
      <c r="AQ212" s="10">
        <f t="shared" si="437"/>
        <v>0</v>
      </c>
      <c r="AR212" s="10">
        <f t="shared" si="438"/>
        <v>0</v>
      </c>
      <c r="AS212" s="10">
        <f t="shared" si="439"/>
        <v>0</v>
      </c>
      <c r="AT212" s="10">
        <f t="shared" si="309"/>
        <v>126440</v>
      </c>
      <c r="AU212" s="10">
        <f t="shared" si="310"/>
        <v>126440</v>
      </c>
      <c r="AV212" s="10">
        <f t="shared" si="311"/>
        <v>126440</v>
      </c>
      <c r="AW212" s="10">
        <f t="shared" si="440"/>
        <v>0</v>
      </c>
      <c r="AX212" s="10">
        <f t="shared" si="441"/>
        <v>0</v>
      </c>
      <c r="AY212" s="10">
        <f t="shared" si="442"/>
        <v>0</v>
      </c>
      <c r="AZ212" s="10">
        <f t="shared" si="312"/>
        <v>126440</v>
      </c>
      <c r="BA212" s="10">
        <f t="shared" si="443"/>
        <v>0</v>
      </c>
      <c r="BB212" s="65">
        <f t="shared" si="410"/>
        <v>126440</v>
      </c>
      <c r="BC212" s="10">
        <f t="shared" si="313"/>
        <v>126440</v>
      </c>
      <c r="BD212" s="10">
        <f t="shared" si="444"/>
        <v>0</v>
      </c>
      <c r="BE212" s="65">
        <f t="shared" si="411"/>
        <v>126440</v>
      </c>
      <c r="BF212" s="10">
        <f t="shared" si="314"/>
        <v>126440</v>
      </c>
      <c r="BG212" s="10">
        <f t="shared" si="444"/>
        <v>0</v>
      </c>
      <c r="BH212" s="65">
        <f t="shared" si="412"/>
        <v>126440</v>
      </c>
      <c r="BI212" s="10">
        <f t="shared" si="444"/>
        <v>0</v>
      </c>
      <c r="BJ212" s="20"/>
      <c r="BK212" s="20"/>
    </row>
    <row r="213" spans="1:68" x14ac:dyDescent="0.3">
      <c r="A213" s="58" t="s">
        <v>189</v>
      </c>
      <c r="B213" s="59">
        <v>600</v>
      </c>
      <c r="C213" s="58" t="s">
        <v>70</v>
      </c>
      <c r="D213" s="58" t="s">
        <v>37</v>
      </c>
      <c r="E213" s="60" t="s">
        <v>71</v>
      </c>
      <c r="F213" s="10">
        <v>126440</v>
      </c>
      <c r="G213" s="10">
        <v>126440</v>
      </c>
      <c r="H213" s="10">
        <v>126440</v>
      </c>
      <c r="I213" s="10"/>
      <c r="J213" s="10"/>
      <c r="K213" s="10"/>
      <c r="L213" s="10">
        <f t="shared" si="413"/>
        <v>126440</v>
      </c>
      <c r="M213" s="10">
        <f t="shared" si="414"/>
        <v>126440</v>
      </c>
      <c r="N213" s="10">
        <f t="shared" si="415"/>
        <v>126440</v>
      </c>
      <c r="O213" s="10"/>
      <c r="P213" s="10"/>
      <c r="Q213" s="10"/>
      <c r="R213" s="10">
        <f t="shared" si="294"/>
        <v>126440</v>
      </c>
      <c r="S213" s="10">
        <f t="shared" si="295"/>
        <v>126440</v>
      </c>
      <c r="T213" s="10">
        <f t="shared" si="296"/>
        <v>126440</v>
      </c>
      <c r="U213" s="10"/>
      <c r="V213" s="10"/>
      <c r="W213" s="10"/>
      <c r="X213" s="10">
        <f t="shared" si="297"/>
        <v>126440</v>
      </c>
      <c r="Y213" s="10">
        <f t="shared" si="298"/>
        <v>126440</v>
      </c>
      <c r="Z213" s="10">
        <f t="shared" si="299"/>
        <v>126440</v>
      </c>
      <c r="AA213" s="10"/>
      <c r="AB213" s="10"/>
      <c r="AC213" s="10"/>
      <c r="AD213" s="10">
        <f t="shared" si="300"/>
        <v>126440</v>
      </c>
      <c r="AE213" s="10">
        <f t="shared" si="301"/>
        <v>126440</v>
      </c>
      <c r="AF213" s="10">
        <f t="shared" si="302"/>
        <v>126440</v>
      </c>
      <c r="AG213" s="10"/>
      <c r="AH213" s="10">
        <f t="shared" si="303"/>
        <v>126440</v>
      </c>
      <c r="AI213" s="10">
        <f t="shared" si="304"/>
        <v>126440</v>
      </c>
      <c r="AJ213" s="10">
        <f t="shared" si="305"/>
        <v>126440</v>
      </c>
      <c r="AK213" s="10"/>
      <c r="AL213" s="10"/>
      <c r="AM213" s="10"/>
      <c r="AN213" s="10">
        <f t="shared" si="306"/>
        <v>126440</v>
      </c>
      <c r="AO213" s="10">
        <f t="shared" si="307"/>
        <v>126440</v>
      </c>
      <c r="AP213" s="10">
        <f t="shared" si="308"/>
        <v>126440</v>
      </c>
      <c r="AQ213" s="10"/>
      <c r="AR213" s="10"/>
      <c r="AS213" s="10"/>
      <c r="AT213" s="10">
        <f t="shared" si="309"/>
        <v>126440</v>
      </c>
      <c r="AU213" s="10">
        <f t="shared" si="310"/>
        <v>126440</v>
      </c>
      <c r="AV213" s="10">
        <f t="shared" si="311"/>
        <v>126440</v>
      </c>
      <c r="AW213" s="10"/>
      <c r="AX213" s="10"/>
      <c r="AY213" s="10"/>
      <c r="AZ213" s="10">
        <f t="shared" si="312"/>
        <v>126440</v>
      </c>
      <c r="BA213" s="10"/>
      <c r="BB213" s="65">
        <f t="shared" si="410"/>
        <v>126440</v>
      </c>
      <c r="BC213" s="10">
        <f t="shared" si="313"/>
        <v>126440</v>
      </c>
      <c r="BD213" s="10"/>
      <c r="BE213" s="65">
        <f t="shared" si="411"/>
        <v>126440</v>
      </c>
      <c r="BF213" s="10">
        <f t="shared" si="314"/>
        <v>126440</v>
      </c>
      <c r="BG213" s="10"/>
      <c r="BH213" s="65">
        <f t="shared" si="412"/>
        <v>126440</v>
      </c>
      <c r="BI213" s="10"/>
      <c r="BJ213" s="20"/>
      <c r="BK213" s="20"/>
    </row>
    <row r="214" spans="1:68" ht="31.2" x14ac:dyDescent="0.3">
      <c r="A214" s="58" t="s">
        <v>190</v>
      </c>
      <c r="B214" s="59"/>
      <c r="C214" s="58"/>
      <c r="D214" s="58"/>
      <c r="E214" s="61" t="s">
        <v>191</v>
      </c>
      <c r="F214" s="10">
        <f t="shared" ref="F214:K214" si="445">F215+F217+F219</f>
        <v>248040.6</v>
      </c>
      <c r="G214" s="10">
        <f t="shared" si="445"/>
        <v>170958.80000000002</v>
      </c>
      <c r="H214" s="10">
        <f t="shared" si="445"/>
        <v>203036.90000000002</v>
      </c>
      <c r="I214" s="10">
        <f t="shared" si="445"/>
        <v>0</v>
      </c>
      <c r="J214" s="10">
        <f t="shared" si="445"/>
        <v>0</v>
      </c>
      <c r="K214" s="10">
        <f t="shared" si="445"/>
        <v>0</v>
      </c>
      <c r="L214" s="10">
        <f t="shared" si="413"/>
        <v>248040.6</v>
      </c>
      <c r="M214" s="10">
        <f t="shared" si="414"/>
        <v>170958.80000000002</v>
      </c>
      <c r="N214" s="10">
        <f t="shared" si="415"/>
        <v>203036.90000000002</v>
      </c>
      <c r="O214" s="10">
        <f>O215+O217+O219</f>
        <v>14196</v>
      </c>
      <c r="P214" s="10">
        <f>P215+P217+P219</f>
        <v>7396</v>
      </c>
      <c r="Q214" s="10">
        <f>Q215+Q217+Q219</f>
        <v>7396</v>
      </c>
      <c r="R214" s="10">
        <f t="shared" si="294"/>
        <v>262236.59999999998</v>
      </c>
      <c r="S214" s="10">
        <f t="shared" si="295"/>
        <v>178354.80000000002</v>
      </c>
      <c r="T214" s="10">
        <f t="shared" si="296"/>
        <v>210432.90000000002</v>
      </c>
      <c r="U214" s="10">
        <f>U215+U217+U219</f>
        <v>0</v>
      </c>
      <c r="V214" s="10">
        <f>V215+V217+V219</f>
        <v>0</v>
      </c>
      <c r="W214" s="10">
        <f>W215+W217+W219</f>
        <v>0</v>
      </c>
      <c r="X214" s="10">
        <f t="shared" si="297"/>
        <v>262236.59999999998</v>
      </c>
      <c r="Y214" s="10">
        <f t="shared" si="298"/>
        <v>178354.80000000002</v>
      </c>
      <c r="Z214" s="10">
        <f t="shared" si="299"/>
        <v>210432.90000000002</v>
      </c>
      <c r="AA214" s="10">
        <f>AA215+AA217+AA219</f>
        <v>10327.108</v>
      </c>
      <c r="AB214" s="10">
        <f>AB215+AB217+AB219</f>
        <v>0</v>
      </c>
      <c r="AC214" s="10">
        <f>AC215+AC217+AC219</f>
        <v>0</v>
      </c>
      <c r="AD214" s="10">
        <f t="shared" si="300"/>
        <v>272563.70799999998</v>
      </c>
      <c r="AE214" s="10">
        <f t="shared" si="301"/>
        <v>178354.80000000002</v>
      </c>
      <c r="AF214" s="10">
        <f t="shared" si="302"/>
        <v>210432.90000000002</v>
      </c>
      <c r="AG214" s="10">
        <f>AG215+AG217+AG219</f>
        <v>0</v>
      </c>
      <c r="AH214" s="10">
        <f t="shared" si="303"/>
        <v>272563.70799999998</v>
      </c>
      <c r="AI214" s="10">
        <f t="shared" si="304"/>
        <v>178354.80000000002</v>
      </c>
      <c r="AJ214" s="10">
        <f t="shared" si="305"/>
        <v>210432.90000000002</v>
      </c>
      <c r="AK214" s="10">
        <f>AK215+AK217+AK219</f>
        <v>5546.5569999999998</v>
      </c>
      <c r="AL214" s="10">
        <f>AL215+AL217+AL219</f>
        <v>0</v>
      </c>
      <c r="AM214" s="10">
        <f>AM215+AM217+AM219</f>
        <v>0</v>
      </c>
      <c r="AN214" s="10">
        <f t="shared" si="306"/>
        <v>278110.26499999996</v>
      </c>
      <c r="AO214" s="10">
        <f t="shared" si="307"/>
        <v>178354.80000000002</v>
      </c>
      <c r="AP214" s="10">
        <f t="shared" si="308"/>
        <v>210432.90000000002</v>
      </c>
      <c r="AQ214" s="10">
        <f>AQ215+AQ217+AQ219</f>
        <v>0</v>
      </c>
      <c r="AR214" s="10">
        <f>AR215+AR217+AR219</f>
        <v>0</v>
      </c>
      <c r="AS214" s="10">
        <f>AS215+AS217+AS219</f>
        <v>0</v>
      </c>
      <c r="AT214" s="10">
        <f t="shared" si="309"/>
        <v>278110.26499999996</v>
      </c>
      <c r="AU214" s="10">
        <f t="shared" si="310"/>
        <v>178354.80000000002</v>
      </c>
      <c r="AV214" s="10">
        <f t="shared" si="311"/>
        <v>210432.90000000002</v>
      </c>
      <c r="AW214" s="10">
        <f>AW215+AW217+AW219</f>
        <v>40815.85</v>
      </c>
      <c r="AX214" s="10">
        <f>AX215+AX217+AX219</f>
        <v>-20000</v>
      </c>
      <c r="AY214" s="10">
        <f>AY215+AY217+AY219</f>
        <v>-20000</v>
      </c>
      <c r="AZ214" s="10">
        <f t="shared" si="312"/>
        <v>318926.11499999993</v>
      </c>
      <c r="BA214" s="10">
        <f>BA215+BA217+BA219</f>
        <v>0</v>
      </c>
      <c r="BB214" s="65">
        <f t="shared" si="410"/>
        <v>318926.11499999993</v>
      </c>
      <c r="BC214" s="10">
        <f t="shared" si="313"/>
        <v>158354.80000000002</v>
      </c>
      <c r="BD214" s="10">
        <f>BD215+BD217+BD219</f>
        <v>0</v>
      </c>
      <c r="BE214" s="65">
        <f t="shared" si="411"/>
        <v>158354.80000000002</v>
      </c>
      <c r="BF214" s="10">
        <f t="shared" si="314"/>
        <v>190432.90000000002</v>
      </c>
      <c r="BG214" s="10">
        <f>BG215+BG217+BG219</f>
        <v>0</v>
      </c>
      <c r="BH214" s="65">
        <f t="shared" si="412"/>
        <v>190432.90000000002</v>
      </c>
      <c r="BI214" s="10">
        <f>BI215+BI217+BI219</f>
        <v>0</v>
      </c>
      <c r="BJ214" s="20"/>
      <c r="BK214" s="20"/>
    </row>
    <row r="215" spans="1:68" ht="31.2" x14ac:dyDescent="0.3">
      <c r="A215" s="58" t="s">
        <v>190</v>
      </c>
      <c r="B215" s="59" t="s">
        <v>66</v>
      </c>
      <c r="C215" s="58"/>
      <c r="D215" s="58"/>
      <c r="E215" s="60" t="s">
        <v>67</v>
      </c>
      <c r="F215" s="10">
        <f t="shared" ref="F215:K215" si="446">F216</f>
        <v>14216.900000000001</v>
      </c>
      <c r="G215" s="10">
        <f t="shared" si="446"/>
        <v>17135.100000000002</v>
      </c>
      <c r="H215" s="10">
        <f t="shared" si="446"/>
        <v>14213.2</v>
      </c>
      <c r="I215" s="10">
        <f t="shared" si="446"/>
        <v>0</v>
      </c>
      <c r="J215" s="10">
        <f t="shared" si="446"/>
        <v>0</v>
      </c>
      <c r="K215" s="10">
        <f t="shared" si="446"/>
        <v>0</v>
      </c>
      <c r="L215" s="10">
        <f t="shared" si="413"/>
        <v>14216.900000000001</v>
      </c>
      <c r="M215" s="10">
        <f t="shared" si="414"/>
        <v>17135.100000000002</v>
      </c>
      <c r="N215" s="10">
        <f t="shared" si="415"/>
        <v>14213.2</v>
      </c>
      <c r="O215" s="10">
        <f>O216</f>
        <v>3300</v>
      </c>
      <c r="P215" s="10">
        <f>P216</f>
        <v>3000</v>
      </c>
      <c r="Q215" s="10">
        <f>Q216</f>
        <v>3000</v>
      </c>
      <c r="R215" s="10">
        <f t="shared" si="294"/>
        <v>17516.900000000001</v>
      </c>
      <c r="S215" s="10">
        <f t="shared" si="295"/>
        <v>20135.100000000002</v>
      </c>
      <c r="T215" s="10">
        <f t="shared" si="296"/>
        <v>17213.2</v>
      </c>
      <c r="U215" s="10">
        <f>U216</f>
        <v>-3000</v>
      </c>
      <c r="V215" s="10">
        <f>V216</f>
        <v>-3000</v>
      </c>
      <c r="W215" s="10">
        <f>W216</f>
        <v>-3000</v>
      </c>
      <c r="X215" s="10">
        <f t="shared" si="297"/>
        <v>14516.900000000001</v>
      </c>
      <c r="Y215" s="10">
        <f t="shared" si="298"/>
        <v>17135.100000000002</v>
      </c>
      <c r="Z215" s="10">
        <f t="shared" si="299"/>
        <v>14213.2</v>
      </c>
      <c r="AA215" s="10">
        <f>AA216</f>
        <v>0</v>
      </c>
      <c r="AB215" s="10">
        <f>AB216</f>
        <v>0</v>
      </c>
      <c r="AC215" s="10">
        <f>AC216</f>
        <v>0</v>
      </c>
      <c r="AD215" s="10">
        <f t="shared" si="300"/>
        <v>14516.900000000001</v>
      </c>
      <c r="AE215" s="10">
        <f t="shared" si="301"/>
        <v>17135.100000000002</v>
      </c>
      <c r="AF215" s="10">
        <f t="shared" si="302"/>
        <v>14213.2</v>
      </c>
      <c r="AG215" s="10">
        <f>AG216</f>
        <v>0</v>
      </c>
      <c r="AH215" s="10">
        <f t="shared" si="303"/>
        <v>14516.900000000001</v>
      </c>
      <c r="AI215" s="10">
        <f t="shared" si="304"/>
        <v>17135.100000000002</v>
      </c>
      <c r="AJ215" s="10">
        <f t="shared" si="305"/>
        <v>14213.2</v>
      </c>
      <c r="AK215" s="10">
        <f>AK216</f>
        <v>0</v>
      </c>
      <c r="AL215" s="10">
        <f>AL216</f>
        <v>0</v>
      </c>
      <c r="AM215" s="10">
        <f>AM216</f>
        <v>0</v>
      </c>
      <c r="AN215" s="10">
        <f t="shared" si="306"/>
        <v>14516.900000000001</v>
      </c>
      <c r="AO215" s="10">
        <f t="shared" si="307"/>
        <v>17135.100000000002</v>
      </c>
      <c r="AP215" s="10">
        <f t="shared" si="308"/>
        <v>14213.2</v>
      </c>
      <c r="AQ215" s="10">
        <f>AQ216</f>
        <v>0</v>
      </c>
      <c r="AR215" s="10">
        <f>AR216</f>
        <v>0</v>
      </c>
      <c r="AS215" s="10">
        <f>AS216</f>
        <v>0</v>
      </c>
      <c r="AT215" s="10">
        <f t="shared" si="309"/>
        <v>14516.900000000001</v>
      </c>
      <c r="AU215" s="10">
        <f t="shared" si="310"/>
        <v>17135.100000000002</v>
      </c>
      <c r="AV215" s="10">
        <f t="shared" si="311"/>
        <v>14213.2</v>
      </c>
      <c r="AW215" s="10">
        <f>AW216</f>
        <v>3904</v>
      </c>
      <c r="AX215" s="10">
        <f>AX216</f>
        <v>0</v>
      </c>
      <c r="AY215" s="10">
        <f>AY216</f>
        <v>0</v>
      </c>
      <c r="AZ215" s="10">
        <f t="shared" si="312"/>
        <v>18420.900000000001</v>
      </c>
      <c r="BA215" s="10">
        <f>BA216</f>
        <v>0</v>
      </c>
      <c r="BB215" s="65">
        <f t="shared" si="410"/>
        <v>18420.900000000001</v>
      </c>
      <c r="BC215" s="10">
        <f t="shared" si="313"/>
        <v>17135.100000000002</v>
      </c>
      <c r="BD215" s="10">
        <f>BD216</f>
        <v>0</v>
      </c>
      <c r="BE215" s="65">
        <f t="shared" si="411"/>
        <v>17135.100000000002</v>
      </c>
      <c r="BF215" s="10">
        <f t="shared" si="314"/>
        <v>14213.2</v>
      </c>
      <c r="BG215" s="10">
        <f>BG216</f>
        <v>0</v>
      </c>
      <c r="BH215" s="65">
        <f t="shared" si="412"/>
        <v>14213.2</v>
      </c>
      <c r="BI215" s="10">
        <f>BI216</f>
        <v>0</v>
      </c>
      <c r="BJ215" s="20"/>
      <c r="BK215" s="20"/>
    </row>
    <row r="216" spans="1:68" x14ac:dyDescent="0.3">
      <c r="A216" s="58" t="s">
        <v>190</v>
      </c>
      <c r="B216" s="59">
        <v>200</v>
      </c>
      <c r="C216" s="58" t="s">
        <v>70</v>
      </c>
      <c r="D216" s="58" t="s">
        <v>37</v>
      </c>
      <c r="E216" s="60" t="s">
        <v>71</v>
      </c>
      <c r="F216" s="10">
        <v>14216.900000000001</v>
      </c>
      <c r="G216" s="10">
        <v>17135.100000000002</v>
      </c>
      <c r="H216" s="10">
        <v>14213.2</v>
      </c>
      <c r="I216" s="10"/>
      <c r="J216" s="10"/>
      <c r="K216" s="10"/>
      <c r="L216" s="10">
        <f t="shared" si="413"/>
        <v>14216.900000000001</v>
      </c>
      <c r="M216" s="10">
        <f t="shared" si="414"/>
        <v>17135.100000000002</v>
      </c>
      <c r="N216" s="10">
        <f t="shared" si="415"/>
        <v>14213.2</v>
      </c>
      <c r="O216" s="10">
        <f>3000+300</f>
        <v>3300</v>
      </c>
      <c r="P216" s="10">
        <v>3000</v>
      </c>
      <c r="Q216" s="10">
        <v>3000</v>
      </c>
      <c r="R216" s="10">
        <f t="shared" si="294"/>
        <v>17516.900000000001</v>
      </c>
      <c r="S216" s="10">
        <f t="shared" si="295"/>
        <v>20135.100000000002</v>
      </c>
      <c r="T216" s="10">
        <f t="shared" si="296"/>
        <v>17213.2</v>
      </c>
      <c r="U216" s="10">
        <v>-3000</v>
      </c>
      <c r="V216" s="10">
        <v>-3000</v>
      </c>
      <c r="W216" s="10">
        <v>-3000</v>
      </c>
      <c r="X216" s="10">
        <f t="shared" si="297"/>
        <v>14516.900000000001</v>
      </c>
      <c r="Y216" s="10">
        <f t="shared" si="298"/>
        <v>17135.100000000002</v>
      </c>
      <c r="Z216" s="10">
        <f t="shared" si="299"/>
        <v>14213.2</v>
      </c>
      <c r="AA216" s="10"/>
      <c r="AB216" s="10"/>
      <c r="AC216" s="10"/>
      <c r="AD216" s="10">
        <f t="shared" si="300"/>
        <v>14516.900000000001</v>
      </c>
      <c r="AE216" s="10">
        <f t="shared" si="301"/>
        <v>17135.100000000002</v>
      </c>
      <c r="AF216" s="10">
        <f t="shared" si="302"/>
        <v>14213.2</v>
      </c>
      <c r="AG216" s="10"/>
      <c r="AH216" s="10">
        <f t="shared" si="303"/>
        <v>14516.900000000001</v>
      </c>
      <c r="AI216" s="10">
        <f t="shared" si="304"/>
        <v>17135.100000000002</v>
      </c>
      <c r="AJ216" s="10">
        <f t="shared" si="305"/>
        <v>14213.2</v>
      </c>
      <c r="AK216" s="10"/>
      <c r="AL216" s="10"/>
      <c r="AM216" s="10"/>
      <c r="AN216" s="10">
        <f t="shared" si="306"/>
        <v>14516.900000000001</v>
      </c>
      <c r="AO216" s="10">
        <f t="shared" si="307"/>
        <v>17135.100000000002</v>
      </c>
      <c r="AP216" s="10">
        <f t="shared" si="308"/>
        <v>14213.2</v>
      </c>
      <c r="AQ216" s="10"/>
      <c r="AR216" s="10"/>
      <c r="AS216" s="10"/>
      <c r="AT216" s="10">
        <f t="shared" si="309"/>
        <v>14516.900000000001</v>
      </c>
      <c r="AU216" s="10">
        <f t="shared" si="310"/>
        <v>17135.100000000002</v>
      </c>
      <c r="AV216" s="10">
        <f t="shared" si="311"/>
        <v>14213.2</v>
      </c>
      <c r="AW216" s="10">
        <v>3904</v>
      </c>
      <c r="AX216" s="10"/>
      <c r="AY216" s="10"/>
      <c r="AZ216" s="10">
        <f t="shared" si="312"/>
        <v>18420.900000000001</v>
      </c>
      <c r="BA216" s="10"/>
      <c r="BB216" s="65">
        <f t="shared" si="410"/>
        <v>18420.900000000001</v>
      </c>
      <c r="BC216" s="10">
        <f t="shared" si="313"/>
        <v>17135.100000000002</v>
      </c>
      <c r="BD216" s="10"/>
      <c r="BE216" s="65">
        <f t="shared" si="411"/>
        <v>17135.100000000002</v>
      </c>
      <c r="BF216" s="10">
        <f t="shared" si="314"/>
        <v>14213.2</v>
      </c>
      <c r="BG216" s="10"/>
      <c r="BH216" s="65">
        <f t="shared" si="412"/>
        <v>14213.2</v>
      </c>
      <c r="BI216" s="10"/>
      <c r="BJ216" s="20"/>
      <c r="BK216" s="20"/>
    </row>
    <row r="217" spans="1:68" ht="31.2" x14ac:dyDescent="0.3">
      <c r="A217" s="58" t="s">
        <v>190</v>
      </c>
      <c r="B217" s="59" t="s">
        <v>192</v>
      </c>
      <c r="C217" s="58"/>
      <c r="D217" s="58"/>
      <c r="E217" s="60" t="s">
        <v>193</v>
      </c>
      <c r="F217" s="10">
        <f t="shared" ref="F217:K217" si="447">F218</f>
        <v>1034.5</v>
      </c>
      <c r="G217" s="10">
        <f t="shared" si="447"/>
        <v>1034.5</v>
      </c>
      <c r="H217" s="10">
        <f t="shared" si="447"/>
        <v>1034.5</v>
      </c>
      <c r="I217" s="10">
        <f t="shared" si="447"/>
        <v>0</v>
      </c>
      <c r="J217" s="10">
        <f t="shared" si="447"/>
        <v>0</v>
      </c>
      <c r="K217" s="10">
        <f t="shared" si="447"/>
        <v>0</v>
      </c>
      <c r="L217" s="10">
        <f t="shared" si="413"/>
        <v>1034.5</v>
      </c>
      <c r="M217" s="10">
        <f t="shared" si="414"/>
        <v>1034.5</v>
      </c>
      <c r="N217" s="10">
        <f t="shared" si="415"/>
        <v>1034.5</v>
      </c>
      <c r="O217" s="10">
        <f>O218</f>
        <v>0</v>
      </c>
      <c r="P217" s="10">
        <f>P218</f>
        <v>0</v>
      </c>
      <c r="Q217" s="10">
        <f>Q218</f>
        <v>0</v>
      </c>
      <c r="R217" s="10">
        <f t="shared" si="294"/>
        <v>1034.5</v>
      </c>
      <c r="S217" s="10">
        <f t="shared" si="295"/>
        <v>1034.5</v>
      </c>
      <c r="T217" s="10">
        <f t="shared" si="296"/>
        <v>1034.5</v>
      </c>
      <c r="U217" s="10">
        <f>U218</f>
        <v>0</v>
      </c>
      <c r="V217" s="10">
        <f>V218</f>
        <v>0</v>
      </c>
      <c r="W217" s="10">
        <f>W218</f>
        <v>0</v>
      </c>
      <c r="X217" s="10">
        <f t="shared" si="297"/>
        <v>1034.5</v>
      </c>
      <c r="Y217" s="10">
        <f t="shared" si="298"/>
        <v>1034.5</v>
      </c>
      <c r="Z217" s="10">
        <f t="shared" si="299"/>
        <v>1034.5</v>
      </c>
      <c r="AA217" s="10">
        <f>AA218</f>
        <v>0</v>
      </c>
      <c r="AB217" s="10">
        <f>AB218</f>
        <v>0</v>
      </c>
      <c r="AC217" s="10">
        <f>AC218</f>
        <v>0</v>
      </c>
      <c r="AD217" s="10">
        <f t="shared" si="300"/>
        <v>1034.5</v>
      </c>
      <c r="AE217" s="10">
        <f t="shared" si="301"/>
        <v>1034.5</v>
      </c>
      <c r="AF217" s="10">
        <f t="shared" si="302"/>
        <v>1034.5</v>
      </c>
      <c r="AG217" s="10">
        <f>AG218</f>
        <v>0</v>
      </c>
      <c r="AH217" s="10">
        <f t="shared" si="303"/>
        <v>1034.5</v>
      </c>
      <c r="AI217" s="10">
        <f t="shared" si="304"/>
        <v>1034.5</v>
      </c>
      <c r="AJ217" s="10">
        <f t="shared" si="305"/>
        <v>1034.5</v>
      </c>
      <c r="AK217" s="10">
        <f>AK218</f>
        <v>0</v>
      </c>
      <c r="AL217" s="10">
        <f>AL218</f>
        <v>0</v>
      </c>
      <c r="AM217" s="10">
        <f>AM218</f>
        <v>0</v>
      </c>
      <c r="AN217" s="10">
        <f t="shared" si="306"/>
        <v>1034.5</v>
      </c>
      <c r="AO217" s="10">
        <f t="shared" si="307"/>
        <v>1034.5</v>
      </c>
      <c r="AP217" s="10">
        <f t="shared" si="308"/>
        <v>1034.5</v>
      </c>
      <c r="AQ217" s="10">
        <f>AQ218</f>
        <v>0</v>
      </c>
      <c r="AR217" s="10">
        <f>AR218</f>
        <v>0</v>
      </c>
      <c r="AS217" s="10">
        <f>AS218</f>
        <v>0</v>
      </c>
      <c r="AT217" s="10">
        <f t="shared" si="309"/>
        <v>1034.5</v>
      </c>
      <c r="AU217" s="10">
        <f t="shared" si="310"/>
        <v>1034.5</v>
      </c>
      <c r="AV217" s="10">
        <f t="shared" si="311"/>
        <v>1034.5</v>
      </c>
      <c r="AW217" s="10">
        <f>AW218</f>
        <v>0</v>
      </c>
      <c r="AX217" s="10">
        <f>AX218</f>
        <v>0</v>
      </c>
      <c r="AY217" s="10">
        <f>AY218</f>
        <v>0</v>
      </c>
      <c r="AZ217" s="10">
        <f t="shared" si="312"/>
        <v>1034.5</v>
      </c>
      <c r="BA217" s="10">
        <f>BA218</f>
        <v>0</v>
      </c>
      <c r="BB217" s="65">
        <f t="shared" si="410"/>
        <v>1034.5</v>
      </c>
      <c r="BC217" s="10">
        <f t="shared" si="313"/>
        <v>1034.5</v>
      </c>
      <c r="BD217" s="10">
        <f>BD218</f>
        <v>0</v>
      </c>
      <c r="BE217" s="65">
        <f t="shared" si="411"/>
        <v>1034.5</v>
      </c>
      <c r="BF217" s="10">
        <f t="shared" si="314"/>
        <v>1034.5</v>
      </c>
      <c r="BG217" s="10">
        <f>BG218</f>
        <v>0</v>
      </c>
      <c r="BH217" s="65">
        <f t="shared" si="412"/>
        <v>1034.5</v>
      </c>
      <c r="BI217" s="10">
        <f>BI218</f>
        <v>0</v>
      </c>
      <c r="BJ217" s="20"/>
      <c r="BK217" s="20"/>
    </row>
    <row r="218" spans="1:68" x14ac:dyDescent="0.3">
      <c r="A218" s="58" t="s">
        <v>190</v>
      </c>
      <c r="B218" s="59">
        <v>300</v>
      </c>
      <c r="C218" s="58" t="s">
        <v>70</v>
      </c>
      <c r="D218" s="58" t="s">
        <v>37</v>
      </c>
      <c r="E218" s="60" t="s">
        <v>71</v>
      </c>
      <c r="F218" s="10">
        <v>1034.5</v>
      </c>
      <c r="G218" s="10">
        <v>1034.5</v>
      </c>
      <c r="H218" s="10">
        <v>1034.5</v>
      </c>
      <c r="I218" s="10"/>
      <c r="J218" s="10"/>
      <c r="K218" s="10"/>
      <c r="L218" s="10">
        <f t="shared" si="413"/>
        <v>1034.5</v>
      </c>
      <c r="M218" s="10">
        <f t="shared" si="414"/>
        <v>1034.5</v>
      </c>
      <c r="N218" s="10">
        <f t="shared" si="415"/>
        <v>1034.5</v>
      </c>
      <c r="O218" s="10"/>
      <c r="P218" s="10"/>
      <c r="Q218" s="10"/>
      <c r="R218" s="10">
        <f t="shared" si="294"/>
        <v>1034.5</v>
      </c>
      <c r="S218" s="10">
        <f t="shared" si="295"/>
        <v>1034.5</v>
      </c>
      <c r="T218" s="10">
        <f t="shared" si="296"/>
        <v>1034.5</v>
      </c>
      <c r="U218" s="10"/>
      <c r="V218" s="10"/>
      <c r="W218" s="10"/>
      <c r="X218" s="10">
        <f t="shared" si="297"/>
        <v>1034.5</v>
      </c>
      <c r="Y218" s="10">
        <f t="shared" si="298"/>
        <v>1034.5</v>
      </c>
      <c r="Z218" s="10">
        <f t="shared" si="299"/>
        <v>1034.5</v>
      </c>
      <c r="AA218" s="10"/>
      <c r="AB218" s="10"/>
      <c r="AC218" s="10"/>
      <c r="AD218" s="10">
        <f t="shared" si="300"/>
        <v>1034.5</v>
      </c>
      <c r="AE218" s="10">
        <f t="shared" si="301"/>
        <v>1034.5</v>
      </c>
      <c r="AF218" s="10">
        <f t="shared" si="302"/>
        <v>1034.5</v>
      </c>
      <c r="AG218" s="10"/>
      <c r="AH218" s="10">
        <f t="shared" si="303"/>
        <v>1034.5</v>
      </c>
      <c r="AI218" s="10">
        <f t="shared" si="304"/>
        <v>1034.5</v>
      </c>
      <c r="AJ218" s="10">
        <f t="shared" si="305"/>
        <v>1034.5</v>
      </c>
      <c r="AK218" s="10"/>
      <c r="AL218" s="10"/>
      <c r="AM218" s="10"/>
      <c r="AN218" s="10">
        <f t="shared" si="306"/>
        <v>1034.5</v>
      </c>
      <c r="AO218" s="10">
        <f t="shared" si="307"/>
        <v>1034.5</v>
      </c>
      <c r="AP218" s="10">
        <f t="shared" si="308"/>
        <v>1034.5</v>
      </c>
      <c r="AQ218" s="10"/>
      <c r="AR218" s="10"/>
      <c r="AS218" s="10"/>
      <c r="AT218" s="10">
        <f t="shared" si="309"/>
        <v>1034.5</v>
      </c>
      <c r="AU218" s="10">
        <f t="shared" si="310"/>
        <v>1034.5</v>
      </c>
      <c r="AV218" s="10">
        <f t="shared" si="311"/>
        <v>1034.5</v>
      </c>
      <c r="AW218" s="10"/>
      <c r="AX218" s="10"/>
      <c r="AY218" s="10"/>
      <c r="AZ218" s="10">
        <f t="shared" si="312"/>
        <v>1034.5</v>
      </c>
      <c r="BA218" s="10"/>
      <c r="BB218" s="65">
        <f t="shared" si="410"/>
        <v>1034.5</v>
      </c>
      <c r="BC218" s="10">
        <f t="shared" si="313"/>
        <v>1034.5</v>
      </c>
      <c r="BD218" s="10"/>
      <c r="BE218" s="65">
        <f t="shared" si="411"/>
        <v>1034.5</v>
      </c>
      <c r="BF218" s="10">
        <f t="shared" si="314"/>
        <v>1034.5</v>
      </c>
      <c r="BG218" s="10"/>
      <c r="BH218" s="65">
        <f t="shared" si="412"/>
        <v>1034.5</v>
      </c>
      <c r="BI218" s="10"/>
      <c r="BJ218" s="20"/>
      <c r="BK218" s="20"/>
    </row>
    <row r="219" spans="1:68" ht="46.8" x14ac:dyDescent="0.3">
      <c r="A219" s="58" t="s">
        <v>190</v>
      </c>
      <c r="B219" s="59" t="s">
        <v>58</v>
      </c>
      <c r="C219" s="58"/>
      <c r="D219" s="58"/>
      <c r="E219" s="60" t="s">
        <v>59</v>
      </c>
      <c r="F219" s="10">
        <f t="shared" ref="F219:K219" si="448">F220</f>
        <v>232789.2</v>
      </c>
      <c r="G219" s="10">
        <f t="shared" si="448"/>
        <v>152789.20000000001</v>
      </c>
      <c r="H219" s="10">
        <f t="shared" si="448"/>
        <v>187789.2</v>
      </c>
      <c r="I219" s="10">
        <f t="shared" si="448"/>
        <v>0</v>
      </c>
      <c r="J219" s="10">
        <f t="shared" si="448"/>
        <v>0</v>
      </c>
      <c r="K219" s="10">
        <f t="shared" si="448"/>
        <v>0</v>
      </c>
      <c r="L219" s="10">
        <f t="shared" si="413"/>
        <v>232789.2</v>
      </c>
      <c r="M219" s="10">
        <f t="shared" si="414"/>
        <v>152789.20000000001</v>
      </c>
      <c r="N219" s="10">
        <f t="shared" si="415"/>
        <v>187789.2</v>
      </c>
      <c r="O219" s="10">
        <f>O220</f>
        <v>10896</v>
      </c>
      <c r="P219" s="10">
        <f>P220</f>
        <v>4396</v>
      </c>
      <c r="Q219" s="10">
        <f>Q220</f>
        <v>4396</v>
      </c>
      <c r="R219" s="10">
        <f t="shared" si="294"/>
        <v>243685.2</v>
      </c>
      <c r="S219" s="10">
        <f t="shared" si="295"/>
        <v>157185.20000000001</v>
      </c>
      <c r="T219" s="10">
        <f t="shared" si="296"/>
        <v>192185.2</v>
      </c>
      <c r="U219" s="10">
        <f>U220</f>
        <v>3000</v>
      </c>
      <c r="V219" s="10">
        <f>V220</f>
        <v>3000</v>
      </c>
      <c r="W219" s="10">
        <f>W220</f>
        <v>3000</v>
      </c>
      <c r="X219" s="10">
        <f t="shared" si="297"/>
        <v>246685.2</v>
      </c>
      <c r="Y219" s="10">
        <f t="shared" si="298"/>
        <v>160185.20000000001</v>
      </c>
      <c r="Z219" s="10">
        <f t="shared" si="299"/>
        <v>195185.2</v>
      </c>
      <c r="AA219" s="10">
        <f>AA220</f>
        <v>10327.108</v>
      </c>
      <c r="AB219" s="10">
        <f>AB220</f>
        <v>0</v>
      </c>
      <c r="AC219" s="10">
        <f>AC220</f>
        <v>0</v>
      </c>
      <c r="AD219" s="10">
        <f t="shared" si="300"/>
        <v>257012.30800000002</v>
      </c>
      <c r="AE219" s="10">
        <f t="shared" si="301"/>
        <v>160185.20000000001</v>
      </c>
      <c r="AF219" s="10">
        <f t="shared" si="302"/>
        <v>195185.2</v>
      </c>
      <c r="AG219" s="10">
        <f>AG220</f>
        <v>0</v>
      </c>
      <c r="AH219" s="10">
        <f t="shared" si="303"/>
        <v>257012.30800000002</v>
      </c>
      <c r="AI219" s="10">
        <f t="shared" si="304"/>
        <v>160185.20000000001</v>
      </c>
      <c r="AJ219" s="10">
        <f t="shared" si="305"/>
        <v>195185.2</v>
      </c>
      <c r="AK219" s="10">
        <f>AK220</f>
        <v>5546.5569999999998</v>
      </c>
      <c r="AL219" s="10">
        <f>AL220</f>
        <v>0</v>
      </c>
      <c r="AM219" s="10">
        <f>AM220</f>
        <v>0</v>
      </c>
      <c r="AN219" s="10">
        <f t="shared" si="306"/>
        <v>262558.86499999999</v>
      </c>
      <c r="AO219" s="10">
        <f t="shared" si="307"/>
        <v>160185.20000000001</v>
      </c>
      <c r="AP219" s="10">
        <f t="shared" si="308"/>
        <v>195185.2</v>
      </c>
      <c r="AQ219" s="10">
        <f>AQ220</f>
        <v>0</v>
      </c>
      <c r="AR219" s="10">
        <f>AR220</f>
        <v>0</v>
      </c>
      <c r="AS219" s="10">
        <f>AS220</f>
        <v>0</v>
      </c>
      <c r="AT219" s="10">
        <f t="shared" si="309"/>
        <v>262558.86499999999</v>
      </c>
      <c r="AU219" s="10">
        <f t="shared" si="310"/>
        <v>160185.20000000001</v>
      </c>
      <c r="AV219" s="10">
        <f t="shared" si="311"/>
        <v>195185.2</v>
      </c>
      <c r="AW219" s="10">
        <f>AW220</f>
        <v>36911.85</v>
      </c>
      <c r="AX219" s="10">
        <f>AX220</f>
        <v>-20000</v>
      </c>
      <c r="AY219" s="10">
        <f>AY220</f>
        <v>-20000</v>
      </c>
      <c r="AZ219" s="10">
        <f t="shared" si="312"/>
        <v>299470.71499999997</v>
      </c>
      <c r="BA219" s="10">
        <f>BA220</f>
        <v>0</v>
      </c>
      <c r="BB219" s="65">
        <f t="shared" si="410"/>
        <v>299470.71499999997</v>
      </c>
      <c r="BC219" s="10">
        <f t="shared" si="313"/>
        <v>140185.20000000001</v>
      </c>
      <c r="BD219" s="10">
        <f>BD220</f>
        <v>0</v>
      </c>
      <c r="BE219" s="65">
        <f t="shared" si="411"/>
        <v>140185.20000000001</v>
      </c>
      <c r="BF219" s="10">
        <f t="shared" si="314"/>
        <v>175185.2</v>
      </c>
      <c r="BG219" s="10">
        <f>BG220</f>
        <v>0</v>
      </c>
      <c r="BH219" s="65">
        <f t="shared" si="412"/>
        <v>175185.2</v>
      </c>
      <c r="BI219" s="10">
        <f>BI220</f>
        <v>0</v>
      </c>
      <c r="BJ219" s="20"/>
      <c r="BK219" s="20"/>
    </row>
    <row r="220" spans="1:68" x14ac:dyDescent="0.3">
      <c r="A220" s="58" t="s">
        <v>190</v>
      </c>
      <c r="B220" s="59">
        <v>600</v>
      </c>
      <c r="C220" s="58" t="s">
        <v>70</v>
      </c>
      <c r="D220" s="58" t="s">
        <v>37</v>
      </c>
      <c r="E220" s="60" t="s">
        <v>71</v>
      </c>
      <c r="F220" s="10">
        <v>232789.2</v>
      </c>
      <c r="G220" s="10">
        <v>152789.20000000001</v>
      </c>
      <c r="H220" s="10">
        <v>187789.2</v>
      </c>
      <c r="I220" s="10"/>
      <c r="J220" s="10"/>
      <c r="K220" s="10"/>
      <c r="L220" s="10">
        <f t="shared" si="413"/>
        <v>232789.2</v>
      </c>
      <c r="M220" s="10">
        <f t="shared" si="414"/>
        <v>152789.20000000001</v>
      </c>
      <c r="N220" s="10">
        <f t="shared" si="415"/>
        <v>187789.2</v>
      </c>
      <c r="O220" s="10">
        <v>10896</v>
      </c>
      <c r="P220" s="10">
        <v>4396</v>
      </c>
      <c r="Q220" s="10">
        <v>4396</v>
      </c>
      <c r="R220" s="10">
        <f t="shared" si="294"/>
        <v>243685.2</v>
      </c>
      <c r="S220" s="10">
        <f t="shared" si="295"/>
        <v>157185.20000000001</v>
      </c>
      <c r="T220" s="10">
        <f t="shared" si="296"/>
        <v>192185.2</v>
      </c>
      <c r="U220" s="10">
        <v>3000</v>
      </c>
      <c r="V220" s="10">
        <v>3000</v>
      </c>
      <c r="W220" s="10">
        <v>3000</v>
      </c>
      <c r="X220" s="10">
        <f t="shared" si="297"/>
        <v>246685.2</v>
      </c>
      <c r="Y220" s="10">
        <f t="shared" si="298"/>
        <v>160185.20000000001</v>
      </c>
      <c r="Z220" s="10">
        <f t="shared" si="299"/>
        <v>195185.2</v>
      </c>
      <c r="AA220" s="10">
        <f>5329.108+4998</f>
        <v>10327.108</v>
      </c>
      <c r="AB220" s="10"/>
      <c r="AC220" s="10"/>
      <c r="AD220" s="10">
        <f t="shared" si="300"/>
        <v>257012.30800000002</v>
      </c>
      <c r="AE220" s="10">
        <f t="shared" si="301"/>
        <v>160185.20000000001</v>
      </c>
      <c r="AF220" s="10">
        <f t="shared" si="302"/>
        <v>195185.2</v>
      </c>
      <c r="AG220" s="10"/>
      <c r="AH220" s="10">
        <f t="shared" si="303"/>
        <v>257012.30800000002</v>
      </c>
      <c r="AI220" s="10">
        <f t="shared" si="304"/>
        <v>160185.20000000001</v>
      </c>
      <c r="AJ220" s="10">
        <f t="shared" si="305"/>
        <v>195185.2</v>
      </c>
      <c r="AK220" s="10">
        <f>4746.557+800</f>
        <v>5546.5569999999998</v>
      </c>
      <c r="AL220" s="10"/>
      <c r="AM220" s="10"/>
      <c r="AN220" s="10">
        <f t="shared" si="306"/>
        <v>262558.86499999999</v>
      </c>
      <c r="AO220" s="10">
        <f t="shared" si="307"/>
        <v>160185.20000000001</v>
      </c>
      <c r="AP220" s="10">
        <f t="shared" si="308"/>
        <v>195185.2</v>
      </c>
      <c r="AQ220" s="10"/>
      <c r="AR220" s="10"/>
      <c r="AS220" s="10"/>
      <c r="AT220" s="10">
        <f t="shared" si="309"/>
        <v>262558.86499999999</v>
      </c>
      <c r="AU220" s="10">
        <f t="shared" si="310"/>
        <v>160185.20000000001</v>
      </c>
      <c r="AV220" s="10">
        <f t="shared" si="311"/>
        <v>195185.2</v>
      </c>
      <c r="AW220" s="10">
        <f>-588.15+37500</f>
        <v>36911.85</v>
      </c>
      <c r="AX220" s="10">
        <v>-20000</v>
      </c>
      <c r="AY220" s="10">
        <v>-20000</v>
      </c>
      <c r="AZ220" s="10">
        <f t="shared" si="312"/>
        <v>299470.71499999997</v>
      </c>
      <c r="BA220" s="10"/>
      <c r="BB220" s="65">
        <f t="shared" si="410"/>
        <v>299470.71499999997</v>
      </c>
      <c r="BC220" s="10">
        <f t="shared" si="313"/>
        <v>140185.20000000001</v>
      </c>
      <c r="BD220" s="10"/>
      <c r="BE220" s="65">
        <f t="shared" si="411"/>
        <v>140185.20000000001</v>
      </c>
      <c r="BF220" s="10">
        <f t="shared" si="314"/>
        <v>175185.2</v>
      </c>
      <c r="BG220" s="10"/>
      <c r="BH220" s="65">
        <f t="shared" si="412"/>
        <v>175185.2</v>
      </c>
      <c r="BI220" s="10"/>
      <c r="BJ220" s="20"/>
      <c r="BK220" s="20"/>
    </row>
    <row r="221" spans="1:68" ht="31.2" x14ac:dyDescent="0.3">
      <c r="A221" s="58" t="s">
        <v>194</v>
      </c>
      <c r="B221" s="59"/>
      <c r="C221" s="58"/>
      <c r="D221" s="58"/>
      <c r="E221" s="60" t="s">
        <v>195</v>
      </c>
      <c r="F221" s="10">
        <f t="shared" ref="F221:F222" si="449">F222</f>
        <v>16657.2</v>
      </c>
      <c r="G221" s="10">
        <f t="shared" ref="G221:G222" si="450">G222</f>
        <v>23163.7</v>
      </c>
      <c r="H221" s="10">
        <f t="shared" ref="H221:H222" si="451">H222</f>
        <v>16657.2</v>
      </c>
      <c r="I221" s="10">
        <f t="shared" ref="I221:I222" si="452">I222</f>
        <v>0</v>
      </c>
      <c r="J221" s="10">
        <f t="shared" ref="J221:J222" si="453">J222</f>
        <v>0</v>
      </c>
      <c r="K221" s="10">
        <f t="shared" ref="K221:K222" si="454">K222</f>
        <v>0</v>
      </c>
      <c r="L221" s="10">
        <f t="shared" si="413"/>
        <v>16657.2</v>
      </c>
      <c r="M221" s="10">
        <f t="shared" si="414"/>
        <v>23163.7</v>
      </c>
      <c r="N221" s="10">
        <f t="shared" si="415"/>
        <v>16657.2</v>
      </c>
      <c r="O221" s="10">
        <f t="shared" ref="O221:O222" si="455">O222</f>
        <v>0</v>
      </c>
      <c r="P221" s="10">
        <f t="shared" ref="P221:P222" si="456">P222</f>
        <v>0</v>
      </c>
      <c r="Q221" s="10">
        <f t="shared" ref="Q221:Q222" si="457">Q222</f>
        <v>0</v>
      </c>
      <c r="R221" s="10">
        <f t="shared" si="294"/>
        <v>16657.2</v>
      </c>
      <c r="S221" s="10">
        <f t="shared" si="295"/>
        <v>23163.7</v>
      </c>
      <c r="T221" s="10">
        <f t="shared" si="296"/>
        <v>16657.2</v>
      </c>
      <c r="U221" s="10">
        <f t="shared" ref="U221:U222" si="458">U222</f>
        <v>0</v>
      </c>
      <c r="V221" s="10">
        <f t="shared" ref="V221:V222" si="459">V222</f>
        <v>0</v>
      </c>
      <c r="W221" s="10">
        <f t="shared" ref="W221:W222" si="460">W222</f>
        <v>0</v>
      </c>
      <c r="X221" s="10">
        <f t="shared" si="297"/>
        <v>16657.2</v>
      </c>
      <c r="Y221" s="10">
        <f t="shared" si="298"/>
        <v>23163.7</v>
      </c>
      <c r="Z221" s="10">
        <f t="shared" si="299"/>
        <v>16657.2</v>
      </c>
      <c r="AA221" s="10">
        <f t="shared" ref="AA221:AA222" si="461">AA222</f>
        <v>0</v>
      </c>
      <c r="AB221" s="10">
        <f t="shared" ref="AB221:AB222" si="462">AB222</f>
        <v>0</v>
      </c>
      <c r="AC221" s="10">
        <f t="shared" ref="AC221:AC222" si="463">AC222</f>
        <v>0</v>
      </c>
      <c r="AD221" s="10">
        <f t="shared" si="300"/>
        <v>16657.2</v>
      </c>
      <c r="AE221" s="10">
        <f t="shared" si="301"/>
        <v>23163.7</v>
      </c>
      <c r="AF221" s="10">
        <f t="shared" si="302"/>
        <v>16657.2</v>
      </c>
      <c r="AG221" s="10">
        <f t="shared" ref="AG221:AG222" si="464">AG222</f>
        <v>0</v>
      </c>
      <c r="AH221" s="10">
        <f t="shared" si="303"/>
        <v>16657.2</v>
      </c>
      <c r="AI221" s="10">
        <f t="shared" si="304"/>
        <v>23163.7</v>
      </c>
      <c r="AJ221" s="10">
        <f t="shared" si="305"/>
        <v>16657.2</v>
      </c>
      <c r="AK221" s="10">
        <f t="shared" ref="AK221:AK222" si="465">AK222</f>
        <v>0</v>
      </c>
      <c r="AL221" s="10">
        <f t="shared" ref="AL221:AL222" si="466">AL222</f>
        <v>0</v>
      </c>
      <c r="AM221" s="10">
        <f t="shared" ref="AM221:AM222" si="467">AM222</f>
        <v>0</v>
      </c>
      <c r="AN221" s="10">
        <f t="shared" si="306"/>
        <v>16657.2</v>
      </c>
      <c r="AO221" s="10">
        <f t="shared" si="307"/>
        <v>23163.7</v>
      </c>
      <c r="AP221" s="10">
        <f t="shared" si="308"/>
        <v>16657.2</v>
      </c>
      <c r="AQ221" s="10">
        <f t="shared" ref="AQ221:AQ222" si="468">AQ222</f>
        <v>0</v>
      </c>
      <c r="AR221" s="10">
        <f t="shared" ref="AR221:AR222" si="469">AR222</f>
        <v>0</v>
      </c>
      <c r="AS221" s="10">
        <f t="shared" ref="AS221:AS222" si="470">AS222</f>
        <v>0</v>
      </c>
      <c r="AT221" s="10">
        <f t="shared" si="309"/>
        <v>16657.2</v>
      </c>
      <c r="AU221" s="10">
        <f t="shared" si="310"/>
        <v>23163.7</v>
      </c>
      <c r="AV221" s="10">
        <f t="shared" si="311"/>
        <v>16657.2</v>
      </c>
      <c r="AW221" s="10">
        <f t="shared" ref="AW221:AW222" si="471">AW222</f>
        <v>0</v>
      </c>
      <c r="AX221" s="10">
        <f t="shared" ref="AX221:AX222" si="472">AX222</f>
        <v>0</v>
      </c>
      <c r="AY221" s="10">
        <f t="shared" ref="AY221:AY222" si="473">AY222</f>
        <v>0</v>
      </c>
      <c r="AZ221" s="10">
        <f t="shared" si="312"/>
        <v>16657.2</v>
      </c>
      <c r="BA221" s="10">
        <f t="shared" ref="BA221:BA222" si="474">BA222</f>
        <v>0</v>
      </c>
      <c r="BB221" s="65">
        <f t="shared" si="410"/>
        <v>16657.2</v>
      </c>
      <c r="BC221" s="10">
        <f t="shared" si="313"/>
        <v>23163.7</v>
      </c>
      <c r="BD221" s="10">
        <f t="shared" ref="BD221:BI222" si="475">BD222</f>
        <v>0</v>
      </c>
      <c r="BE221" s="65">
        <f t="shared" si="411"/>
        <v>23163.7</v>
      </c>
      <c r="BF221" s="10">
        <f t="shared" si="314"/>
        <v>16657.2</v>
      </c>
      <c r="BG221" s="10">
        <f t="shared" si="475"/>
        <v>0</v>
      </c>
      <c r="BH221" s="65">
        <f t="shared" si="412"/>
        <v>16657.2</v>
      </c>
      <c r="BI221" s="10">
        <f t="shared" si="475"/>
        <v>0</v>
      </c>
      <c r="BJ221" s="20"/>
      <c r="BK221" s="20"/>
    </row>
    <row r="222" spans="1:68" ht="46.8" x14ac:dyDescent="0.3">
      <c r="A222" s="58" t="s">
        <v>194</v>
      </c>
      <c r="B222" s="59" t="s">
        <v>58</v>
      </c>
      <c r="C222" s="58"/>
      <c r="D222" s="58"/>
      <c r="E222" s="60" t="s">
        <v>59</v>
      </c>
      <c r="F222" s="10">
        <f t="shared" si="449"/>
        <v>16657.2</v>
      </c>
      <c r="G222" s="10">
        <f t="shared" si="450"/>
        <v>23163.7</v>
      </c>
      <c r="H222" s="10">
        <f t="shared" si="451"/>
        <v>16657.2</v>
      </c>
      <c r="I222" s="10">
        <f t="shared" si="452"/>
        <v>0</v>
      </c>
      <c r="J222" s="10">
        <f t="shared" si="453"/>
        <v>0</v>
      </c>
      <c r="K222" s="10">
        <f t="shared" si="454"/>
        <v>0</v>
      </c>
      <c r="L222" s="10">
        <f t="shared" si="413"/>
        <v>16657.2</v>
      </c>
      <c r="M222" s="10">
        <f t="shared" si="414"/>
        <v>23163.7</v>
      </c>
      <c r="N222" s="10">
        <f t="shared" si="415"/>
        <v>16657.2</v>
      </c>
      <c r="O222" s="10">
        <f t="shared" si="455"/>
        <v>0</v>
      </c>
      <c r="P222" s="10">
        <f t="shared" si="456"/>
        <v>0</v>
      </c>
      <c r="Q222" s="10">
        <f t="shared" si="457"/>
        <v>0</v>
      </c>
      <c r="R222" s="10">
        <f t="shared" si="294"/>
        <v>16657.2</v>
      </c>
      <c r="S222" s="10">
        <f t="shared" si="295"/>
        <v>23163.7</v>
      </c>
      <c r="T222" s="10">
        <f t="shared" si="296"/>
        <v>16657.2</v>
      </c>
      <c r="U222" s="10">
        <f t="shared" si="458"/>
        <v>0</v>
      </c>
      <c r="V222" s="10">
        <f t="shared" si="459"/>
        <v>0</v>
      </c>
      <c r="W222" s="10">
        <f t="shared" si="460"/>
        <v>0</v>
      </c>
      <c r="X222" s="10">
        <f t="shared" si="297"/>
        <v>16657.2</v>
      </c>
      <c r="Y222" s="10">
        <f t="shared" si="298"/>
        <v>23163.7</v>
      </c>
      <c r="Z222" s="10">
        <f t="shared" si="299"/>
        <v>16657.2</v>
      </c>
      <c r="AA222" s="10">
        <f t="shared" si="461"/>
        <v>0</v>
      </c>
      <c r="AB222" s="10">
        <f t="shared" si="462"/>
        <v>0</v>
      </c>
      <c r="AC222" s="10">
        <f t="shared" si="463"/>
        <v>0</v>
      </c>
      <c r="AD222" s="10">
        <f t="shared" si="300"/>
        <v>16657.2</v>
      </c>
      <c r="AE222" s="10">
        <f t="shared" si="301"/>
        <v>23163.7</v>
      </c>
      <c r="AF222" s="10">
        <f t="shared" si="302"/>
        <v>16657.2</v>
      </c>
      <c r="AG222" s="10">
        <f t="shared" si="464"/>
        <v>0</v>
      </c>
      <c r="AH222" s="10">
        <f t="shared" si="303"/>
        <v>16657.2</v>
      </c>
      <c r="AI222" s="10">
        <f t="shared" si="304"/>
        <v>23163.7</v>
      </c>
      <c r="AJ222" s="10">
        <f t="shared" si="305"/>
        <v>16657.2</v>
      </c>
      <c r="AK222" s="10">
        <f t="shared" si="465"/>
        <v>0</v>
      </c>
      <c r="AL222" s="10">
        <f t="shared" si="466"/>
        <v>0</v>
      </c>
      <c r="AM222" s="10">
        <f t="shared" si="467"/>
        <v>0</v>
      </c>
      <c r="AN222" s="10">
        <f t="shared" si="306"/>
        <v>16657.2</v>
      </c>
      <c r="AO222" s="10">
        <f t="shared" si="307"/>
        <v>23163.7</v>
      </c>
      <c r="AP222" s="10">
        <f t="shared" si="308"/>
        <v>16657.2</v>
      </c>
      <c r="AQ222" s="10">
        <f t="shared" si="468"/>
        <v>0</v>
      </c>
      <c r="AR222" s="10">
        <f t="shared" si="469"/>
        <v>0</v>
      </c>
      <c r="AS222" s="10">
        <f t="shared" si="470"/>
        <v>0</v>
      </c>
      <c r="AT222" s="10">
        <f t="shared" si="309"/>
        <v>16657.2</v>
      </c>
      <c r="AU222" s="10">
        <f t="shared" si="310"/>
        <v>23163.7</v>
      </c>
      <c r="AV222" s="10">
        <f t="shared" si="311"/>
        <v>16657.2</v>
      </c>
      <c r="AW222" s="10">
        <f t="shared" si="471"/>
        <v>0</v>
      </c>
      <c r="AX222" s="10">
        <f t="shared" si="472"/>
        <v>0</v>
      </c>
      <c r="AY222" s="10">
        <f t="shared" si="473"/>
        <v>0</v>
      </c>
      <c r="AZ222" s="10">
        <f t="shared" si="312"/>
        <v>16657.2</v>
      </c>
      <c r="BA222" s="10">
        <f t="shared" si="474"/>
        <v>0</v>
      </c>
      <c r="BB222" s="65">
        <f t="shared" si="410"/>
        <v>16657.2</v>
      </c>
      <c r="BC222" s="10">
        <f t="shared" si="313"/>
        <v>23163.7</v>
      </c>
      <c r="BD222" s="10">
        <f t="shared" si="475"/>
        <v>0</v>
      </c>
      <c r="BE222" s="65">
        <f t="shared" si="411"/>
        <v>23163.7</v>
      </c>
      <c r="BF222" s="10">
        <f t="shared" si="314"/>
        <v>16657.2</v>
      </c>
      <c r="BG222" s="10">
        <f t="shared" si="475"/>
        <v>0</v>
      </c>
      <c r="BH222" s="65">
        <f t="shared" si="412"/>
        <v>16657.2</v>
      </c>
      <c r="BI222" s="10">
        <f t="shared" si="475"/>
        <v>0</v>
      </c>
      <c r="BJ222" s="20"/>
      <c r="BK222" s="20"/>
    </row>
    <row r="223" spans="1:68" x14ac:dyDescent="0.3">
      <c r="A223" s="58" t="s">
        <v>194</v>
      </c>
      <c r="B223" s="59">
        <v>600</v>
      </c>
      <c r="C223" s="58" t="s">
        <v>70</v>
      </c>
      <c r="D223" s="58" t="s">
        <v>37</v>
      </c>
      <c r="E223" s="60" t="s">
        <v>71</v>
      </c>
      <c r="F223" s="10">
        <v>16657.2</v>
      </c>
      <c r="G223" s="10">
        <v>23163.7</v>
      </c>
      <c r="H223" s="10">
        <v>16657.2</v>
      </c>
      <c r="I223" s="10"/>
      <c r="J223" s="10"/>
      <c r="K223" s="10"/>
      <c r="L223" s="10">
        <f t="shared" si="413"/>
        <v>16657.2</v>
      </c>
      <c r="M223" s="10">
        <f t="shared" si="414"/>
        <v>23163.7</v>
      </c>
      <c r="N223" s="10">
        <f t="shared" si="415"/>
        <v>16657.2</v>
      </c>
      <c r="O223" s="10"/>
      <c r="P223" s="10"/>
      <c r="Q223" s="10"/>
      <c r="R223" s="10">
        <f t="shared" si="294"/>
        <v>16657.2</v>
      </c>
      <c r="S223" s="10">
        <f t="shared" si="295"/>
        <v>23163.7</v>
      </c>
      <c r="T223" s="10">
        <f t="shared" si="296"/>
        <v>16657.2</v>
      </c>
      <c r="U223" s="10"/>
      <c r="V223" s="10"/>
      <c r="W223" s="10"/>
      <c r="X223" s="10">
        <f t="shared" si="297"/>
        <v>16657.2</v>
      </c>
      <c r="Y223" s="10">
        <f t="shared" si="298"/>
        <v>23163.7</v>
      </c>
      <c r="Z223" s="10">
        <f t="shared" si="299"/>
        <v>16657.2</v>
      </c>
      <c r="AA223" s="10"/>
      <c r="AB223" s="10"/>
      <c r="AC223" s="10"/>
      <c r="AD223" s="10">
        <f t="shared" si="300"/>
        <v>16657.2</v>
      </c>
      <c r="AE223" s="10">
        <f t="shared" si="301"/>
        <v>23163.7</v>
      </c>
      <c r="AF223" s="10">
        <f t="shared" si="302"/>
        <v>16657.2</v>
      </c>
      <c r="AG223" s="10"/>
      <c r="AH223" s="10">
        <f t="shared" si="303"/>
        <v>16657.2</v>
      </c>
      <c r="AI223" s="10">
        <f t="shared" si="304"/>
        <v>23163.7</v>
      </c>
      <c r="AJ223" s="10">
        <f t="shared" si="305"/>
        <v>16657.2</v>
      </c>
      <c r="AK223" s="10"/>
      <c r="AL223" s="10"/>
      <c r="AM223" s="10"/>
      <c r="AN223" s="10">
        <f t="shared" si="306"/>
        <v>16657.2</v>
      </c>
      <c r="AO223" s="10">
        <f t="shared" si="307"/>
        <v>23163.7</v>
      </c>
      <c r="AP223" s="10">
        <f t="shared" si="308"/>
        <v>16657.2</v>
      </c>
      <c r="AQ223" s="10"/>
      <c r="AR223" s="10"/>
      <c r="AS223" s="10"/>
      <c r="AT223" s="10">
        <f t="shared" si="309"/>
        <v>16657.2</v>
      </c>
      <c r="AU223" s="10">
        <f t="shared" si="310"/>
        <v>23163.7</v>
      </c>
      <c r="AV223" s="10">
        <f t="shared" si="311"/>
        <v>16657.2</v>
      </c>
      <c r="AW223" s="10"/>
      <c r="AX223" s="10"/>
      <c r="AY223" s="10"/>
      <c r="AZ223" s="10">
        <f t="shared" si="312"/>
        <v>16657.2</v>
      </c>
      <c r="BA223" s="10"/>
      <c r="BB223" s="65">
        <f t="shared" si="410"/>
        <v>16657.2</v>
      </c>
      <c r="BC223" s="10">
        <f t="shared" si="313"/>
        <v>23163.7</v>
      </c>
      <c r="BD223" s="10"/>
      <c r="BE223" s="65">
        <f t="shared" si="411"/>
        <v>23163.7</v>
      </c>
      <c r="BF223" s="10">
        <f t="shared" si="314"/>
        <v>16657.2</v>
      </c>
      <c r="BG223" s="10"/>
      <c r="BH223" s="65">
        <f t="shared" si="412"/>
        <v>16657.2</v>
      </c>
      <c r="BI223" s="10"/>
      <c r="BJ223" s="20"/>
      <c r="BK223" s="20"/>
    </row>
    <row r="224" spans="1:68" ht="46.8" x14ac:dyDescent="0.3">
      <c r="A224" s="58" t="s">
        <v>196</v>
      </c>
      <c r="B224" s="59"/>
      <c r="C224" s="58"/>
      <c r="D224" s="58"/>
      <c r="E224" s="60" t="s">
        <v>197</v>
      </c>
      <c r="F224" s="10">
        <f t="shared" ref="F224:K224" si="476">F225+F228+F234+F237</f>
        <v>1017117.7999999998</v>
      </c>
      <c r="G224" s="10">
        <f t="shared" si="476"/>
        <v>1017111.2999999998</v>
      </c>
      <c r="H224" s="10">
        <f t="shared" si="476"/>
        <v>1027153.5</v>
      </c>
      <c r="I224" s="10">
        <f t="shared" si="476"/>
        <v>0</v>
      </c>
      <c r="J224" s="10">
        <f t="shared" si="476"/>
        <v>0</v>
      </c>
      <c r="K224" s="10">
        <f t="shared" si="476"/>
        <v>0</v>
      </c>
      <c r="L224" s="10">
        <f t="shared" si="413"/>
        <v>1017117.7999999998</v>
      </c>
      <c r="M224" s="10">
        <f t="shared" si="414"/>
        <v>1017111.2999999998</v>
      </c>
      <c r="N224" s="10">
        <f t="shared" si="415"/>
        <v>1027153.5</v>
      </c>
      <c r="O224" s="10">
        <f>O225+O228+O234+O237+O231</f>
        <v>17400.5</v>
      </c>
      <c r="P224" s="10">
        <f>P225+P228+P234+P237+P231</f>
        <v>0</v>
      </c>
      <c r="Q224" s="10">
        <f>Q225+Q228+Q234+Q237+Q231</f>
        <v>0</v>
      </c>
      <c r="R224" s="10">
        <f t="shared" si="294"/>
        <v>1034518.2999999998</v>
      </c>
      <c r="S224" s="10">
        <f t="shared" si="295"/>
        <v>1017111.2999999998</v>
      </c>
      <c r="T224" s="10">
        <f t="shared" si="296"/>
        <v>1027153.5</v>
      </c>
      <c r="U224" s="10">
        <f>U225+U228+U234+U237+U231</f>
        <v>0</v>
      </c>
      <c r="V224" s="10">
        <f>V225+V228+V234+V237+V231</f>
        <v>0</v>
      </c>
      <c r="W224" s="10">
        <f>W225+W228+W234+W237+W231</f>
        <v>0</v>
      </c>
      <c r="X224" s="10">
        <f t="shared" si="297"/>
        <v>1034518.2999999998</v>
      </c>
      <c r="Y224" s="10">
        <f t="shared" si="298"/>
        <v>1017111.2999999998</v>
      </c>
      <c r="Z224" s="10">
        <f t="shared" si="299"/>
        <v>1027153.5</v>
      </c>
      <c r="AA224" s="10">
        <f>AA225+AA228+AA234+AA237+AA231</f>
        <v>0</v>
      </c>
      <c r="AB224" s="10">
        <f>AB225+AB228+AB234+AB237+AB231</f>
        <v>0</v>
      </c>
      <c r="AC224" s="10">
        <f>AC225+AC228+AC234+AC237+AC231</f>
        <v>0</v>
      </c>
      <c r="AD224" s="10">
        <f t="shared" si="300"/>
        <v>1034518.2999999998</v>
      </c>
      <c r="AE224" s="10">
        <f t="shared" si="301"/>
        <v>1017111.2999999998</v>
      </c>
      <c r="AF224" s="10">
        <f t="shared" si="302"/>
        <v>1027153.5</v>
      </c>
      <c r="AG224" s="10">
        <f>AG225+AG228+AG234+AG237+AG231</f>
        <v>0</v>
      </c>
      <c r="AH224" s="10">
        <f t="shared" si="303"/>
        <v>1034518.2999999998</v>
      </c>
      <c r="AI224" s="10">
        <f t="shared" si="304"/>
        <v>1017111.2999999998</v>
      </c>
      <c r="AJ224" s="10">
        <f t="shared" si="305"/>
        <v>1027153.5</v>
      </c>
      <c r="AK224" s="10">
        <f>AK225+AK228+AK234+AK237+AK231</f>
        <v>7874.7529999999997</v>
      </c>
      <c r="AL224" s="10">
        <f>AL225+AL228+AL234+AL237+AL231</f>
        <v>0</v>
      </c>
      <c r="AM224" s="10">
        <f>AM225+AM228+AM234+AM237+AM231</f>
        <v>0</v>
      </c>
      <c r="AN224" s="10">
        <f t="shared" si="306"/>
        <v>1042393.0529999998</v>
      </c>
      <c r="AO224" s="10">
        <f t="shared" si="307"/>
        <v>1017111.2999999998</v>
      </c>
      <c r="AP224" s="10">
        <f t="shared" si="308"/>
        <v>1027153.5</v>
      </c>
      <c r="AQ224" s="10">
        <f>AQ225+AQ228+AQ234+AQ237+AQ231</f>
        <v>0</v>
      </c>
      <c r="AR224" s="10">
        <f>AR225+AR228+AR234+AR237+AR231</f>
        <v>0</v>
      </c>
      <c r="AS224" s="10">
        <f>AS225+AS228+AS234+AS237+AS231</f>
        <v>0</v>
      </c>
      <c r="AT224" s="10">
        <f t="shared" si="309"/>
        <v>1042393.0529999998</v>
      </c>
      <c r="AU224" s="10">
        <f t="shared" si="310"/>
        <v>1017111.2999999998</v>
      </c>
      <c r="AV224" s="10">
        <f t="shared" si="311"/>
        <v>1027153.5</v>
      </c>
      <c r="AW224" s="10">
        <f>AW225+AW228+AW234+AW237+AW231</f>
        <v>6534.37</v>
      </c>
      <c r="AX224" s="10">
        <f>AX225+AX228+AX234+AX237+AX231</f>
        <v>0</v>
      </c>
      <c r="AY224" s="10">
        <f>AY225+AY228+AY234+AY237+AY231</f>
        <v>0</v>
      </c>
      <c r="AZ224" s="10">
        <f t="shared" si="312"/>
        <v>1048927.423</v>
      </c>
      <c r="BA224" s="10">
        <f>BA225+BA228+BA234+BA237+BA231</f>
        <v>0</v>
      </c>
      <c r="BB224" s="65">
        <f t="shared" si="410"/>
        <v>1048927.423</v>
      </c>
      <c r="BC224" s="10">
        <f t="shared" si="313"/>
        <v>1017111.2999999998</v>
      </c>
      <c r="BD224" s="10">
        <f>BD225+BD228+BD234+BD237+BD231</f>
        <v>0</v>
      </c>
      <c r="BE224" s="65">
        <f t="shared" si="411"/>
        <v>1017111.2999999998</v>
      </c>
      <c r="BF224" s="10">
        <f t="shared" si="314"/>
        <v>1027153.5</v>
      </c>
      <c r="BG224" s="10">
        <f>BG225+BG228+BG234+BG237+BG231</f>
        <v>0</v>
      </c>
      <c r="BH224" s="65">
        <f t="shared" si="412"/>
        <v>1027153.5</v>
      </c>
      <c r="BI224" s="10">
        <f>BI225+BI228+BI234+BI237+BI231</f>
        <v>0</v>
      </c>
      <c r="BJ224" s="20"/>
      <c r="BK224" s="20"/>
    </row>
    <row r="225" spans="1:63" ht="46.8" x14ac:dyDescent="0.3">
      <c r="A225" s="58" t="s">
        <v>198</v>
      </c>
      <c r="B225" s="59"/>
      <c r="C225" s="58"/>
      <c r="D225" s="58"/>
      <c r="E225" s="60" t="s">
        <v>147</v>
      </c>
      <c r="F225" s="10">
        <f t="shared" ref="F225:F238" si="477">F226</f>
        <v>690001.39999999991</v>
      </c>
      <c r="G225" s="10">
        <f t="shared" ref="G225:G238" si="478">G226</f>
        <v>690001.39999999991</v>
      </c>
      <c r="H225" s="10">
        <f t="shared" ref="H225:H238" si="479">H226</f>
        <v>699944.5</v>
      </c>
      <c r="I225" s="10">
        <f t="shared" ref="I225:I238" si="480">I226</f>
        <v>0</v>
      </c>
      <c r="J225" s="10">
        <f t="shared" ref="J225:J238" si="481">J226</f>
        <v>0</v>
      </c>
      <c r="K225" s="10">
        <f t="shared" ref="K225:K238" si="482">K226</f>
        <v>0</v>
      </c>
      <c r="L225" s="10">
        <f t="shared" si="413"/>
        <v>690001.39999999991</v>
      </c>
      <c r="M225" s="10">
        <f t="shared" si="414"/>
        <v>690001.39999999991</v>
      </c>
      <c r="N225" s="10">
        <f t="shared" si="415"/>
        <v>699944.5</v>
      </c>
      <c r="O225" s="10">
        <f t="shared" ref="O225:O238" si="483">O226</f>
        <v>0</v>
      </c>
      <c r="P225" s="10">
        <f t="shared" ref="P225:P238" si="484">P226</f>
        <v>0</v>
      </c>
      <c r="Q225" s="10">
        <f t="shared" ref="Q225:Q238" si="485">Q226</f>
        <v>0</v>
      </c>
      <c r="R225" s="10">
        <f t="shared" si="294"/>
        <v>690001.39999999991</v>
      </c>
      <c r="S225" s="10">
        <f t="shared" si="295"/>
        <v>690001.39999999991</v>
      </c>
      <c r="T225" s="10">
        <f t="shared" si="296"/>
        <v>699944.5</v>
      </c>
      <c r="U225" s="10">
        <f t="shared" ref="U225:U238" si="486">U226</f>
        <v>0</v>
      </c>
      <c r="V225" s="10">
        <f t="shared" ref="V225:V238" si="487">V226</f>
        <v>0</v>
      </c>
      <c r="W225" s="10">
        <f t="shared" ref="W225:W238" si="488">W226</f>
        <v>0</v>
      </c>
      <c r="X225" s="10">
        <f t="shared" si="297"/>
        <v>690001.39999999991</v>
      </c>
      <c r="Y225" s="10">
        <f t="shared" si="298"/>
        <v>690001.39999999991</v>
      </c>
      <c r="Z225" s="10">
        <f t="shared" si="299"/>
        <v>699944.5</v>
      </c>
      <c r="AA225" s="10">
        <f t="shared" ref="AA225:AA238" si="489">AA226</f>
        <v>0</v>
      </c>
      <c r="AB225" s="10">
        <f t="shared" ref="AB225:AB238" si="490">AB226</f>
        <v>0</v>
      </c>
      <c r="AC225" s="10">
        <f t="shared" ref="AC225:AC238" si="491">AC226</f>
        <v>0</v>
      </c>
      <c r="AD225" s="10">
        <f t="shared" si="300"/>
        <v>690001.39999999991</v>
      </c>
      <c r="AE225" s="10">
        <f t="shared" si="301"/>
        <v>690001.39999999991</v>
      </c>
      <c r="AF225" s="10">
        <f t="shared" si="302"/>
        <v>699944.5</v>
      </c>
      <c r="AG225" s="10">
        <f t="shared" ref="AG225:AG238" si="492">AG226</f>
        <v>0</v>
      </c>
      <c r="AH225" s="10">
        <f t="shared" si="303"/>
        <v>690001.39999999991</v>
      </c>
      <c r="AI225" s="10">
        <f t="shared" si="304"/>
        <v>690001.39999999991</v>
      </c>
      <c r="AJ225" s="10">
        <f t="shared" si="305"/>
        <v>699944.5</v>
      </c>
      <c r="AK225" s="10">
        <f t="shared" ref="AK225:AK238" si="493">AK226</f>
        <v>7874.7529999999997</v>
      </c>
      <c r="AL225" s="10">
        <f t="shared" ref="AL225:AL238" si="494">AL226</f>
        <v>0</v>
      </c>
      <c r="AM225" s="10">
        <f t="shared" ref="AM225:AM238" si="495">AM226</f>
        <v>0</v>
      </c>
      <c r="AN225" s="10">
        <f t="shared" si="306"/>
        <v>697876.15299999993</v>
      </c>
      <c r="AO225" s="10">
        <f t="shared" si="307"/>
        <v>690001.39999999991</v>
      </c>
      <c r="AP225" s="10">
        <f t="shared" si="308"/>
        <v>699944.5</v>
      </c>
      <c r="AQ225" s="10">
        <f t="shared" ref="AQ225:AQ238" si="496">AQ226</f>
        <v>0</v>
      </c>
      <c r="AR225" s="10">
        <f t="shared" ref="AR225:AR238" si="497">AR226</f>
        <v>0</v>
      </c>
      <c r="AS225" s="10">
        <f t="shared" ref="AS225:AS238" si="498">AS226</f>
        <v>0</v>
      </c>
      <c r="AT225" s="10">
        <f t="shared" si="309"/>
        <v>697876.15299999993</v>
      </c>
      <c r="AU225" s="10">
        <f t="shared" si="310"/>
        <v>690001.39999999991</v>
      </c>
      <c r="AV225" s="10">
        <f t="shared" si="311"/>
        <v>699944.5</v>
      </c>
      <c r="AW225" s="10">
        <f t="shared" ref="AW225:AW238" si="499">AW226</f>
        <v>0</v>
      </c>
      <c r="AX225" s="10">
        <f t="shared" ref="AX225:AX238" si="500">AX226</f>
        <v>0</v>
      </c>
      <c r="AY225" s="10">
        <f t="shared" ref="AY225:AY238" si="501">AY226</f>
        <v>0</v>
      </c>
      <c r="AZ225" s="10">
        <f t="shared" si="312"/>
        <v>697876.15299999993</v>
      </c>
      <c r="BA225" s="10">
        <f t="shared" ref="BA225:BA238" si="502">BA226</f>
        <v>0</v>
      </c>
      <c r="BB225" s="65">
        <f t="shared" si="410"/>
        <v>697876.15299999993</v>
      </c>
      <c r="BC225" s="10">
        <f t="shared" si="313"/>
        <v>690001.39999999991</v>
      </c>
      <c r="BD225" s="10">
        <f t="shared" ref="BD225:BI238" si="503">BD226</f>
        <v>0</v>
      </c>
      <c r="BE225" s="65">
        <f t="shared" si="411"/>
        <v>690001.39999999991</v>
      </c>
      <c r="BF225" s="10">
        <f t="shared" si="314"/>
        <v>699944.5</v>
      </c>
      <c r="BG225" s="10">
        <f t="shared" si="503"/>
        <v>0</v>
      </c>
      <c r="BH225" s="65">
        <f t="shared" si="412"/>
        <v>699944.5</v>
      </c>
      <c r="BI225" s="10">
        <f t="shared" si="503"/>
        <v>0</v>
      </c>
      <c r="BJ225" s="20"/>
      <c r="BK225" s="20"/>
    </row>
    <row r="226" spans="1:63" ht="46.8" x14ac:dyDescent="0.3">
      <c r="A226" s="58" t="s">
        <v>198</v>
      </c>
      <c r="B226" s="59" t="s">
        <v>58</v>
      </c>
      <c r="C226" s="58"/>
      <c r="D226" s="58"/>
      <c r="E226" s="60" t="s">
        <v>59</v>
      </c>
      <c r="F226" s="10">
        <f t="shared" si="477"/>
        <v>690001.39999999991</v>
      </c>
      <c r="G226" s="10">
        <f t="shared" si="478"/>
        <v>690001.39999999991</v>
      </c>
      <c r="H226" s="10">
        <f t="shared" si="479"/>
        <v>699944.5</v>
      </c>
      <c r="I226" s="10">
        <f t="shared" si="480"/>
        <v>0</v>
      </c>
      <c r="J226" s="10">
        <f t="shared" si="481"/>
        <v>0</v>
      </c>
      <c r="K226" s="10">
        <f t="shared" si="482"/>
        <v>0</v>
      </c>
      <c r="L226" s="10">
        <f t="shared" si="413"/>
        <v>690001.39999999991</v>
      </c>
      <c r="M226" s="10">
        <f t="shared" si="414"/>
        <v>690001.39999999991</v>
      </c>
      <c r="N226" s="10">
        <f t="shared" si="415"/>
        <v>699944.5</v>
      </c>
      <c r="O226" s="10">
        <f t="shared" si="483"/>
        <v>0</v>
      </c>
      <c r="P226" s="10">
        <f t="shared" si="484"/>
        <v>0</v>
      </c>
      <c r="Q226" s="10">
        <f t="shared" si="485"/>
        <v>0</v>
      </c>
      <c r="R226" s="10">
        <f t="shared" si="294"/>
        <v>690001.39999999991</v>
      </c>
      <c r="S226" s="10">
        <f t="shared" si="295"/>
        <v>690001.39999999991</v>
      </c>
      <c r="T226" s="10">
        <f t="shared" si="296"/>
        <v>699944.5</v>
      </c>
      <c r="U226" s="10">
        <f t="shared" si="486"/>
        <v>0</v>
      </c>
      <c r="V226" s="10">
        <f t="shared" si="487"/>
        <v>0</v>
      </c>
      <c r="W226" s="10">
        <f t="shared" si="488"/>
        <v>0</v>
      </c>
      <c r="X226" s="10">
        <f t="shared" si="297"/>
        <v>690001.39999999991</v>
      </c>
      <c r="Y226" s="10">
        <f t="shared" si="298"/>
        <v>690001.39999999991</v>
      </c>
      <c r="Z226" s="10">
        <f t="shared" si="299"/>
        <v>699944.5</v>
      </c>
      <c r="AA226" s="10">
        <f t="shared" si="489"/>
        <v>0</v>
      </c>
      <c r="AB226" s="10">
        <f t="shared" si="490"/>
        <v>0</v>
      </c>
      <c r="AC226" s="10">
        <f t="shared" si="491"/>
        <v>0</v>
      </c>
      <c r="AD226" s="10">
        <f t="shared" si="300"/>
        <v>690001.39999999991</v>
      </c>
      <c r="AE226" s="10">
        <f t="shared" si="301"/>
        <v>690001.39999999991</v>
      </c>
      <c r="AF226" s="10">
        <f t="shared" si="302"/>
        <v>699944.5</v>
      </c>
      <c r="AG226" s="10">
        <f t="shared" si="492"/>
        <v>0</v>
      </c>
      <c r="AH226" s="10">
        <f t="shared" si="303"/>
        <v>690001.39999999991</v>
      </c>
      <c r="AI226" s="10">
        <f t="shared" si="304"/>
        <v>690001.39999999991</v>
      </c>
      <c r="AJ226" s="10">
        <f t="shared" si="305"/>
        <v>699944.5</v>
      </c>
      <c r="AK226" s="10">
        <f t="shared" si="493"/>
        <v>7874.7529999999997</v>
      </c>
      <c r="AL226" s="10">
        <f t="shared" si="494"/>
        <v>0</v>
      </c>
      <c r="AM226" s="10">
        <f t="shared" si="495"/>
        <v>0</v>
      </c>
      <c r="AN226" s="10">
        <f t="shared" si="306"/>
        <v>697876.15299999993</v>
      </c>
      <c r="AO226" s="10">
        <f t="shared" si="307"/>
        <v>690001.39999999991</v>
      </c>
      <c r="AP226" s="10">
        <f t="shared" si="308"/>
        <v>699944.5</v>
      </c>
      <c r="AQ226" s="10">
        <f t="shared" si="496"/>
        <v>0</v>
      </c>
      <c r="AR226" s="10">
        <f t="shared" si="497"/>
        <v>0</v>
      </c>
      <c r="AS226" s="10">
        <f t="shared" si="498"/>
        <v>0</v>
      </c>
      <c r="AT226" s="10">
        <f t="shared" si="309"/>
        <v>697876.15299999993</v>
      </c>
      <c r="AU226" s="10">
        <f t="shared" si="310"/>
        <v>690001.39999999991</v>
      </c>
      <c r="AV226" s="10">
        <f t="shared" si="311"/>
        <v>699944.5</v>
      </c>
      <c r="AW226" s="10">
        <f t="shared" si="499"/>
        <v>0</v>
      </c>
      <c r="AX226" s="10">
        <f t="shared" si="500"/>
        <v>0</v>
      </c>
      <c r="AY226" s="10">
        <f t="shared" si="501"/>
        <v>0</v>
      </c>
      <c r="AZ226" s="10">
        <f t="shared" si="312"/>
        <v>697876.15299999993</v>
      </c>
      <c r="BA226" s="10">
        <f t="shared" si="502"/>
        <v>0</v>
      </c>
      <c r="BB226" s="65">
        <f t="shared" si="410"/>
        <v>697876.15299999993</v>
      </c>
      <c r="BC226" s="10">
        <f t="shared" si="313"/>
        <v>690001.39999999991</v>
      </c>
      <c r="BD226" s="10">
        <f t="shared" si="503"/>
        <v>0</v>
      </c>
      <c r="BE226" s="65">
        <f t="shared" si="411"/>
        <v>690001.39999999991</v>
      </c>
      <c r="BF226" s="10">
        <f t="shared" si="314"/>
        <v>699944.5</v>
      </c>
      <c r="BG226" s="10">
        <f t="shared" si="503"/>
        <v>0</v>
      </c>
      <c r="BH226" s="65">
        <f t="shared" si="412"/>
        <v>699944.5</v>
      </c>
      <c r="BI226" s="10">
        <f t="shared" si="503"/>
        <v>0</v>
      </c>
      <c r="BJ226" s="20"/>
      <c r="BK226" s="20"/>
    </row>
    <row r="227" spans="1:63" x14ac:dyDescent="0.3">
      <c r="A227" s="58" t="s">
        <v>198</v>
      </c>
      <c r="B227" s="59">
        <v>600</v>
      </c>
      <c r="C227" s="58" t="s">
        <v>70</v>
      </c>
      <c r="D227" s="58" t="s">
        <v>37</v>
      </c>
      <c r="E227" s="60" t="s">
        <v>71</v>
      </c>
      <c r="F227" s="10">
        <v>690001.39999999991</v>
      </c>
      <c r="G227" s="10">
        <v>690001.39999999991</v>
      </c>
      <c r="H227" s="10">
        <v>699944.5</v>
      </c>
      <c r="I227" s="10"/>
      <c r="J227" s="10"/>
      <c r="K227" s="10"/>
      <c r="L227" s="10">
        <f t="shared" si="413"/>
        <v>690001.39999999991</v>
      </c>
      <c r="M227" s="10">
        <f t="shared" si="414"/>
        <v>690001.39999999991</v>
      </c>
      <c r="N227" s="10">
        <f t="shared" si="415"/>
        <v>699944.5</v>
      </c>
      <c r="O227" s="10"/>
      <c r="P227" s="10"/>
      <c r="Q227" s="10"/>
      <c r="R227" s="10">
        <f t="shared" si="294"/>
        <v>690001.39999999991</v>
      </c>
      <c r="S227" s="10">
        <f t="shared" si="295"/>
        <v>690001.39999999991</v>
      </c>
      <c r="T227" s="10">
        <f t="shared" si="296"/>
        <v>699944.5</v>
      </c>
      <c r="U227" s="10"/>
      <c r="V227" s="10"/>
      <c r="W227" s="10"/>
      <c r="X227" s="10">
        <f t="shared" si="297"/>
        <v>690001.39999999991</v>
      </c>
      <c r="Y227" s="10">
        <f t="shared" si="298"/>
        <v>690001.39999999991</v>
      </c>
      <c r="Z227" s="10">
        <f t="shared" si="299"/>
        <v>699944.5</v>
      </c>
      <c r="AA227" s="10"/>
      <c r="AB227" s="10"/>
      <c r="AC227" s="10"/>
      <c r="AD227" s="10">
        <f t="shared" si="300"/>
        <v>690001.39999999991</v>
      </c>
      <c r="AE227" s="10">
        <f t="shared" si="301"/>
        <v>690001.39999999991</v>
      </c>
      <c r="AF227" s="10">
        <f t="shared" si="302"/>
        <v>699944.5</v>
      </c>
      <c r="AG227" s="10"/>
      <c r="AH227" s="10">
        <f t="shared" si="303"/>
        <v>690001.39999999991</v>
      </c>
      <c r="AI227" s="10">
        <f t="shared" si="304"/>
        <v>690001.39999999991</v>
      </c>
      <c r="AJ227" s="10">
        <f t="shared" si="305"/>
        <v>699944.5</v>
      </c>
      <c r="AK227" s="10">
        <v>7874.7529999999997</v>
      </c>
      <c r="AL227" s="10"/>
      <c r="AM227" s="10"/>
      <c r="AN227" s="10">
        <f t="shared" si="306"/>
        <v>697876.15299999993</v>
      </c>
      <c r="AO227" s="10">
        <f t="shared" si="307"/>
        <v>690001.39999999991</v>
      </c>
      <c r="AP227" s="10">
        <f t="shared" si="308"/>
        <v>699944.5</v>
      </c>
      <c r="AQ227" s="10"/>
      <c r="AR227" s="10"/>
      <c r="AS227" s="10"/>
      <c r="AT227" s="10">
        <f t="shared" si="309"/>
        <v>697876.15299999993</v>
      </c>
      <c r="AU227" s="10">
        <f t="shared" si="310"/>
        <v>690001.39999999991</v>
      </c>
      <c r="AV227" s="10">
        <f t="shared" si="311"/>
        <v>699944.5</v>
      </c>
      <c r="AW227" s="10"/>
      <c r="AX227" s="10"/>
      <c r="AY227" s="10"/>
      <c r="AZ227" s="10">
        <f t="shared" si="312"/>
        <v>697876.15299999993</v>
      </c>
      <c r="BA227" s="10"/>
      <c r="BB227" s="65">
        <f t="shared" si="410"/>
        <v>697876.15299999993</v>
      </c>
      <c r="BC227" s="10">
        <f t="shared" si="313"/>
        <v>690001.39999999991</v>
      </c>
      <c r="BD227" s="10"/>
      <c r="BE227" s="65">
        <f t="shared" si="411"/>
        <v>690001.39999999991</v>
      </c>
      <c r="BF227" s="10">
        <f t="shared" si="314"/>
        <v>699944.5</v>
      </c>
      <c r="BG227" s="10"/>
      <c r="BH227" s="65">
        <f t="shared" si="412"/>
        <v>699944.5</v>
      </c>
      <c r="BI227" s="10"/>
      <c r="BJ227" s="20"/>
      <c r="BK227" s="20"/>
    </row>
    <row r="228" spans="1:63" ht="46.8" x14ac:dyDescent="0.3">
      <c r="A228" s="58" t="s">
        <v>199</v>
      </c>
      <c r="B228" s="59"/>
      <c r="C228" s="58"/>
      <c r="D228" s="58"/>
      <c r="E228" s="60" t="s">
        <v>200</v>
      </c>
      <c r="F228" s="10">
        <f t="shared" si="477"/>
        <v>16003</v>
      </c>
      <c r="G228" s="10">
        <f t="shared" si="478"/>
        <v>15996.5</v>
      </c>
      <c r="H228" s="10">
        <f t="shared" si="479"/>
        <v>16095.599999999999</v>
      </c>
      <c r="I228" s="10">
        <f t="shared" si="480"/>
        <v>0</v>
      </c>
      <c r="J228" s="10">
        <f t="shared" si="481"/>
        <v>0</v>
      </c>
      <c r="K228" s="10">
        <f t="shared" si="482"/>
        <v>0</v>
      </c>
      <c r="L228" s="10">
        <f t="shared" si="413"/>
        <v>16003</v>
      </c>
      <c r="M228" s="10">
        <f t="shared" si="414"/>
        <v>15996.5</v>
      </c>
      <c r="N228" s="10">
        <f t="shared" si="415"/>
        <v>16095.599999999999</v>
      </c>
      <c r="O228" s="10">
        <f t="shared" si="483"/>
        <v>0</v>
      </c>
      <c r="P228" s="10">
        <f t="shared" si="484"/>
        <v>0</v>
      </c>
      <c r="Q228" s="10">
        <f t="shared" si="485"/>
        <v>0</v>
      </c>
      <c r="R228" s="10">
        <f t="shared" si="294"/>
        <v>16003</v>
      </c>
      <c r="S228" s="10">
        <f t="shared" si="295"/>
        <v>15996.5</v>
      </c>
      <c r="T228" s="10">
        <f t="shared" si="296"/>
        <v>16095.599999999999</v>
      </c>
      <c r="U228" s="10">
        <f t="shared" si="486"/>
        <v>0</v>
      </c>
      <c r="V228" s="10">
        <f t="shared" si="487"/>
        <v>0</v>
      </c>
      <c r="W228" s="10">
        <f t="shared" si="488"/>
        <v>0</v>
      </c>
      <c r="X228" s="10">
        <f t="shared" si="297"/>
        <v>16003</v>
      </c>
      <c r="Y228" s="10">
        <f t="shared" si="298"/>
        <v>15996.5</v>
      </c>
      <c r="Z228" s="10">
        <f t="shared" si="299"/>
        <v>16095.599999999999</v>
      </c>
      <c r="AA228" s="10">
        <f t="shared" si="489"/>
        <v>0</v>
      </c>
      <c r="AB228" s="10">
        <f t="shared" si="490"/>
        <v>0</v>
      </c>
      <c r="AC228" s="10">
        <f t="shared" si="491"/>
        <v>0</v>
      </c>
      <c r="AD228" s="10">
        <f t="shared" si="300"/>
        <v>16003</v>
      </c>
      <c r="AE228" s="10">
        <f t="shared" si="301"/>
        <v>15996.5</v>
      </c>
      <c r="AF228" s="10">
        <f t="shared" si="302"/>
        <v>16095.599999999999</v>
      </c>
      <c r="AG228" s="10">
        <f t="shared" si="492"/>
        <v>0</v>
      </c>
      <c r="AH228" s="10">
        <f t="shared" si="303"/>
        <v>16003</v>
      </c>
      <c r="AI228" s="10">
        <f t="shared" si="304"/>
        <v>15996.5</v>
      </c>
      <c r="AJ228" s="10">
        <f t="shared" si="305"/>
        <v>16095.599999999999</v>
      </c>
      <c r="AK228" s="10">
        <f t="shared" si="493"/>
        <v>0</v>
      </c>
      <c r="AL228" s="10">
        <f t="shared" si="494"/>
        <v>0</v>
      </c>
      <c r="AM228" s="10">
        <f t="shared" si="495"/>
        <v>0</v>
      </c>
      <c r="AN228" s="10">
        <f t="shared" si="306"/>
        <v>16003</v>
      </c>
      <c r="AO228" s="10">
        <f t="shared" si="307"/>
        <v>15996.5</v>
      </c>
      <c r="AP228" s="10">
        <f t="shared" si="308"/>
        <v>16095.599999999999</v>
      </c>
      <c r="AQ228" s="10">
        <f t="shared" si="496"/>
        <v>0</v>
      </c>
      <c r="AR228" s="10">
        <f t="shared" si="497"/>
        <v>0</v>
      </c>
      <c r="AS228" s="10">
        <f t="shared" si="498"/>
        <v>0</v>
      </c>
      <c r="AT228" s="10">
        <f t="shared" si="309"/>
        <v>16003</v>
      </c>
      <c r="AU228" s="10">
        <f t="shared" si="310"/>
        <v>15996.5</v>
      </c>
      <c r="AV228" s="10">
        <f t="shared" si="311"/>
        <v>16095.599999999999</v>
      </c>
      <c r="AW228" s="10">
        <f t="shared" si="499"/>
        <v>6534.37</v>
      </c>
      <c r="AX228" s="10">
        <f t="shared" si="500"/>
        <v>0</v>
      </c>
      <c r="AY228" s="10">
        <f t="shared" si="501"/>
        <v>0</v>
      </c>
      <c r="AZ228" s="10">
        <f t="shared" si="312"/>
        <v>22537.37</v>
      </c>
      <c r="BA228" s="10">
        <f t="shared" si="502"/>
        <v>0</v>
      </c>
      <c r="BB228" s="65">
        <f t="shared" si="410"/>
        <v>22537.37</v>
      </c>
      <c r="BC228" s="10">
        <f t="shared" si="313"/>
        <v>15996.5</v>
      </c>
      <c r="BD228" s="10">
        <f t="shared" si="503"/>
        <v>0</v>
      </c>
      <c r="BE228" s="65">
        <f t="shared" si="411"/>
        <v>15996.5</v>
      </c>
      <c r="BF228" s="10">
        <f t="shared" si="314"/>
        <v>16095.599999999999</v>
      </c>
      <c r="BG228" s="10">
        <f t="shared" si="503"/>
        <v>0</v>
      </c>
      <c r="BH228" s="65">
        <f t="shared" si="412"/>
        <v>16095.599999999999</v>
      </c>
      <c r="BI228" s="10">
        <f t="shared" si="503"/>
        <v>0</v>
      </c>
      <c r="BJ228" s="20"/>
      <c r="BK228" s="20"/>
    </row>
    <row r="229" spans="1:63" ht="46.8" x14ac:dyDescent="0.3">
      <c r="A229" s="58" t="s">
        <v>199</v>
      </c>
      <c r="B229" s="59" t="s">
        <v>58</v>
      </c>
      <c r="C229" s="58"/>
      <c r="D229" s="58"/>
      <c r="E229" s="60" t="s">
        <v>59</v>
      </c>
      <c r="F229" s="10">
        <f t="shared" si="477"/>
        <v>16003</v>
      </c>
      <c r="G229" s="10">
        <f t="shared" si="478"/>
        <v>15996.5</v>
      </c>
      <c r="H229" s="10">
        <f t="shared" si="479"/>
        <v>16095.599999999999</v>
      </c>
      <c r="I229" s="10">
        <f t="shared" si="480"/>
        <v>0</v>
      </c>
      <c r="J229" s="10">
        <f t="shared" si="481"/>
        <v>0</v>
      </c>
      <c r="K229" s="10">
        <f t="shared" si="482"/>
        <v>0</v>
      </c>
      <c r="L229" s="10">
        <f t="shared" si="413"/>
        <v>16003</v>
      </c>
      <c r="M229" s="10">
        <f t="shared" si="414"/>
        <v>15996.5</v>
      </c>
      <c r="N229" s="10">
        <f t="shared" si="415"/>
        <v>16095.599999999999</v>
      </c>
      <c r="O229" s="10">
        <f t="shared" si="483"/>
        <v>0</v>
      </c>
      <c r="P229" s="10">
        <f t="shared" si="484"/>
        <v>0</v>
      </c>
      <c r="Q229" s="10">
        <f t="shared" si="485"/>
        <v>0</v>
      </c>
      <c r="R229" s="10">
        <f t="shared" si="294"/>
        <v>16003</v>
      </c>
      <c r="S229" s="10">
        <f t="shared" si="295"/>
        <v>15996.5</v>
      </c>
      <c r="T229" s="10">
        <f t="shared" si="296"/>
        <v>16095.599999999999</v>
      </c>
      <c r="U229" s="10">
        <f t="shared" si="486"/>
        <v>0</v>
      </c>
      <c r="V229" s="10">
        <f t="shared" si="487"/>
        <v>0</v>
      </c>
      <c r="W229" s="10">
        <f t="shared" si="488"/>
        <v>0</v>
      </c>
      <c r="X229" s="10">
        <f t="shared" si="297"/>
        <v>16003</v>
      </c>
      <c r="Y229" s="10">
        <f t="shared" si="298"/>
        <v>15996.5</v>
      </c>
      <c r="Z229" s="10">
        <f t="shared" si="299"/>
        <v>16095.599999999999</v>
      </c>
      <c r="AA229" s="10">
        <f t="shared" si="489"/>
        <v>0</v>
      </c>
      <c r="AB229" s="10">
        <f t="shared" si="490"/>
        <v>0</v>
      </c>
      <c r="AC229" s="10">
        <f t="shared" si="491"/>
        <v>0</v>
      </c>
      <c r="AD229" s="10">
        <f t="shared" si="300"/>
        <v>16003</v>
      </c>
      <c r="AE229" s="10">
        <f t="shared" si="301"/>
        <v>15996.5</v>
      </c>
      <c r="AF229" s="10">
        <f t="shared" si="302"/>
        <v>16095.599999999999</v>
      </c>
      <c r="AG229" s="10">
        <f t="shared" si="492"/>
        <v>0</v>
      </c>
      <c r="AH229" s="10">
        <f t="shared" si="303"/>
        <v>16003</v>
      </c>
      <c r="AI229" s="10">
        <f t="shared" si="304"/>
        <v>15996.5</v>
      </c>
      <c r="AJ229" s="10">
        <f t="shared" si="305"/>
        <v>16095.599999999999</v>
      </c>
      <c r="AK229" s="10">
        <f t="shared" si="493"/>
        <v>0</v>
      </c>
      <c r="AL229" s="10">
        <f t="shared" si="494"/>
        <v>0</v>
      </c>
      <c r="AM229" s="10">
        <f t="shared" si="495"/>
        <v>0</v>
      </c>
      <c r="AN229" s="10">
        <f t="shared" si="306"/>
        <v>16003</v>
      </c>
      <c r="AO229" s="10">
        <f t="shared" si="307"/>
        <v>15996.5</v>
      </c>
      <c r="AP229" s="10">
        <f t="shared" si="308"/>
        <v>16095.599999999999</v>
      </c>
      <c r="AQ229" s="10">
        <f t="shared" si="496"/>
        <v>0</v>
      </c>
      <c r="AR229" s="10">
        <f t="shared" si="497"/>
        <v>0</v>
      </c>
      <c r="AS229" s="10">
        <f t="shared" si="498"/>
        <v>0</v>
      </c>
      <c r="AT229" s="10">
        <f t="shared" si="309"/>
        <v>16003</v>
      </c>
      <c r="AU229" s="10">
        <f t="shared" si="310"/>
        <v>15996.5</v>
      </c>
      <c r="AV229" s="10">
        <f t="shared" si="311"/>
        <v>16095.599999999999</v>
      </c>
      <c r="AW229" s="10">
        <f t="shared" si="499"/>
        <v>6534.37</v>
      </c>
      <c r="AX229" s="10">
        <f t="shared" si="500"/>
        <v>0</v>
      </c>
      <c r="AY229" s="10">
        <f t="shared" si="501"/>
        <v>0</v>
      </c>
      <c r="AZ229" s="10">
        <f t="shared" si="312"/>
        <v>22537.37</v>
      </c>
      <c r="BA229" s="10">
        <f t="shared" si="502"/>
        <v>0</v>
      </c>
      <c r="BB229" s="65">
        <f t="shared" si="410"/>
        <v>22537.37</v>
      </c>
      <c r="BC229" s="10">
        <f t="shared" si="313"/>
        <v>15996.5</v>
      </c>
      <c r="BD229" s="10">
        <f t="shared" si="503"/>
        <v>0</v>
      </c>
      <c r="BE229" s="65">
        <f t="shared" si="411"/>
        <v>15996.5</v>
      </c>
      <c r="BF229" s="10">
        <f t="shared" si="314"/>
        <v>16095.599999999999</v>
      </c>
      <c r="BG229" s="10">
        <f t="shared" si="503"/>
        <v>0</v>
      </c>
      <c r="BH229" s="65">
        <f t="shared" si="412"/>
        <v>16095.599999999999</v>
      </c>
      <c r="BI229" s="10">
        <f t="shared" si="503"/>
        <v>0</v>
      </c>
      <c r="BJ229" s="20"/>
      <c r="BK229" s="20"/>
    </row>
    <row r="230" spans="1:63" x14ac:dyDescent="0.3">
      <c r="A230" s="58" t="s">
        <v>199</v>
      </c>
      <c r="B230" s="59">
        <v>600</v>
      </c>
      <c r="C230" s="58" t="s">
        <v>70</v>
      </c>
      <c r="D230" s="58" t="s">
        <v>37</v>
      </c>
      <c r="E230" s="60" t="s">
        <v>71</v>
      </c>
      <c r="F230" s="10">
        <v>16003</v>
      </c>
      <c r="G230" s="10">
        <v>15996.5</v>
      </c>
      <c r="H230" s="10">
        <v>16095.599999999999</v>
      </c>
      <c r="I230" s="10"/>
      <c r="J230" s="10"/>
      <c r="K230" s="10"/>
      <c r="L230" s="10">
        <f t="shared" si="413"/>
        <v>16003</v>
      </c>
      <c r="M230" s="10">
        <f t="shared" si="414"/>
        <v>15996.5</v>
      </c>
      <c r="N230" s="10">
        <f t="shared" si="415"/>
        <v>16095.599999999999</v>
      </c>
      <c r="O230" s="10"/>
      <c r="P230" s="10"/>
      <c r="Q230" s="10"/>
      <c r="R230" s="10">
        <f t="shared" si="294"/>
        <v>16003</v>
      </c>
      <c r="S230" s="10">
        <f t="shared" si="295"/>
        <v>15996.5</v>
      </c>
      <c r="T230" s="10">
        <f t="shared" si="296"/>
        <v>16095.599999999999</v>
      </c>
      <c r="U230" s="10"/>
      <c r="V230" s="10"/>
      <c r="W230" s="10"/>
      <c r="X230" s="10">
        <f t="shared" si="297"/>
        <v>16003</v>
      </c>
      <c r="Y230" s="10">
        <f t="shared" si="298"/>
        <v>15996.5</v>
      </c>
      <c r="Z230" s="10">
        <f t="shared" si="299"/>
        <v>16095.599999999999</v>
      </c>
      <c r="AA230" s="10"/>
      <c r="AB230" s="10"/>
      <c r="AC230" s="10"/>
      <c r="AD230" s="10">
        <f t="shared" si="300"/>
        <v>16003</v>
      </c>
      <c r="AE230" s="10">
        <f t="shared" si="301"/>
        <v>15996.5</v>
      </c>
      <c r="AF230" s="10">
        <f t="shared" si="302"/>
        <v>16095.599999999999</v>
      </c>
      <c r="AG230" s="10"/>
      <c r="AH230" s="10">
        <f t="shared" si="303"/>
        <v>16003</v>
      </c>
      <c r="AI230" s="10">
        <f t="shared" si="304"/>
        <v>15996.5</v>
      </c>
      <c r="AJ230" s="10">
        <f t="shared" si="305"/>
        <v>16095.599999999999</v>
      </c>
      <c r="AK230" s="10"/>
      <c r="AL230" s="10"/>
      <c r="AM230" s="10"/>
      <c r="AN230" s="10">
        <f t="shared" si="306"/>
        <v>16003</v>
      </c>
      <c r="AO230" s="10">
        <f t="shared" si="307"/>
        <v>15996.5</v>
      </c>
      <c r="AP230" s="10">
        <f t="shared" si="308"/>
        <v>16095.599999999999</v>
      </c>
      <c r="AQ230" s="10"/>
      <c r="AR230" s="10"/>
      <c r="AS230" s="10"/>
      <c r="AT230" s="10">
        <f t="shared" si="309"/>
        <v>16003</v>
      </c>
      <c r="AU230" s="10">
        <f t="shared" si="310"/>
        <v>15996.5</v>
      </c>
      <c r="AV230" s="10">
        <f t="shared" si="311"/>
        <v>16095.599999999999</v>
      </c>
      <c r="AW230" s="10">
        <f>588.15+5946.22</f>
        <v>6534.37</v>
      </c>
      <c r="AX230" s="10"/>
      <c r="AY230" s="10"/>
      <c r="AZ230" s="10">
        <f t="shared" si="312"/>
        <v>22537.37</v>
      </c>
      <c r="BA230" s="10"/>
      <c r="BB230" s="65">
        <f t="shared" si="410"/>
        <v>22537.37</v>
      </c>
      <c r="BC230" s="10">
        <f t="shared" si="313"/>
        <v>15996.5</v>
      </c>
      <c r="BD230" s="10"/>
      <c r="BE230" s="65">
        <f t="shared" si="411"/>
        <v>15996.5</v>
      </c>
      <c r="BF230" s="10">
        <f t="shared" si="314"/>
        <v>16095.599999999999</v>
      </c>
      <c r="BG230" s="10"/>
      <c r="BH230" s="65">
        <f t="shared" si="412"/>
        <v>16095.599999999999</v>
      </c>
      <c r="BI230" s="10"/>
      <c r="BJ230" s="20"/>
      <c r="BK230" s="20"/>
    </row>
    <row r="231" spans="1:63" x14ac:dyDescent="0.3">
      <c r="A231" s="58" t="s">
        <v>201</v>
      </c>
      <c r="B231" s="59"/>
      <c r="C231" s="58"/>
      <c r="D231" s="58"/>
      <c r="E231" s="61" t="s">
        <v>202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>
        <f t="shared" si="483"/>
        <v>17400.5</v>
      </c>
      <c r="P231" s="10">
        <f t="shared" si="484"/>
        <v>0</v>
      </c>
      <c r="Q231" s="10">
        <f t="shared" si="485"/>
        <v>0</v>
      </c>
      <c r="R231" s="10">
        <f t="shared" si="294"/>
        <v>17400.5</v>
      </c>
      <c r="S231" s="10">
        <f t="shared" si="295"/>
        <v>0</v>
      </c>
      <c r="T231" s="10">
        <f t="shared" si="296"/>
        <v>0</v>
      </c>
      <c r="U231" s="10">
        <f t="shared" si="486"/>
        <v>0</v>
      </c>
      <c r="V231" s="10">
        <f t="shared" si="487"/>
        <v>0</v>
      </c>
      <c r="W231" s="10">
        <f t="shared" si="488"/>
        <v>0</v>
      </c>
      <c r="X231" s="10">
        <f t="shared" si="297"/>
        <v>17400.5</v>
      </c>
      <c r="Y231" s="10">
        <f t="shared" si="298"/>
        <v>0</v>
      </c>
      <c r="Z231" s="10">
        <f t="shared" si="299"/>
        <v>0</v>
      </c>
      <c r="AA231" s="10">
        <f t="shared" si="489"/>
        <v>0</v>
      </c>
      <c r="AB231" s="10">
        <f t="shared" si="490"/>
        <v>0</v>
      </c>
      <c r="AC231" s="10">
        <f t="shared" si="491"/>
        <v>0</v>
      </c>
      <c r="AD231" s="10">
        <f t="shared" si="300"/>
        <v>17400.5</v>
      </c>
      <c r="AE231" s="10">
        <f t="shared" si="301"/>
        <v>0</v>
      </c>
      <c r="AF231" s="10">
        <f t="shared" si="302"/>
        <v>0</v>
      </c>
      <c r="AG231" s="10">
        <f t="shared" si="492"/>
        <v>0</v>
      </c>
      <c r="AH231" s="10">
        <f t="shared" si="303"/>
        <v>17400.5</v>
      </c>
      <c r="AI231" s="10">
        <f t="shared" si="304"/>
        <v>0</v>
      </c>
      <c r="AJ231" s="10">
        <f t="shared" si="305"/>
        <v>0</v>
      </c>
      <c r="AK231" s="10">
        <f t="shared" si="493"/>
        <v>0</v>
      </c>
      <c r="AL231" s="10">
        <f t="shared" si="494"/>
        <v>0</v>
      </c>
      <c r="AM231" s="10">
        <f t="shared" si="495"/>
        <v>0</v>
      </c>
      <c r="AN231" s="10">
        <f t="shared" si="306"/>
        <v>17400.5</v>
      </c>
      <c r="AO231" s="10">
        <f t="shared" si="307"/>
        <v>0</v>
      </c>
      <c r="AP231" s="10">
        <f t="shared" si="308"/>
        <v>0</v>
      </c>
      <c r="AQ231" s="10">
        <f t="shared" si="496"/>
        <v>0</v>
      </c>
      <c r="AR231" s="10">
        <f t="shared" si="497"/>
        <v>0</v>
      </c>
      <c r="AS231" s="10">
        <f t="shared" si="498"/>
        <v>0</v>
      </c>
      <c r="AT231" s="10">
        <f t="shared" si="309"/>
        <v>17400.5</v>
      </c>
      <c r="AU231" s="10">
        <f t="shared" si="310"/>
        <v>0</v>
      </c>
      <c r="AV231" s="10">
        <f t="shared" si="311"/>
        <v>0</v>
      </c>
      <c r="AW231" s="10">
        <f t="shared" si="499"/>
        <v>0</v>
      </c>
      <c r="AX231" s="10">
        <f t="shared" si="500"/>
        <v>0</v>
      </c>
      <c r="AY231" s="10">
        <f t="shared" si="501"/>
        <v>0</v>
      </c>
      <c r="AZ231" s="10">
        <f t="shared" si="312"/>
        <v>17400.5</v>
      </c>
      <c r="BA231" s="10">
        <f t="shared" si="502"/>
        <v>0</v>
      </c>
      <c r="BB231" s="65">
        <f t="shared" si="410"/>
        <v>17400.5</v>
      </c>
      <c r="BC231" s="10">
        <f t="shared" si="313"/>
        <v>0</v>
      </c>
      <c r="BD231" s="10">
        <f t="shared" si="503"/>
        <v>0</v>
      </c>
      <c r="BE231" s="65">
        <f t="shared" si="411"/>
        <v>0</v>
      </c>
      <c r="BF231" s="10">
        <f t="shared" si="314"/>
        <v>0</v>
      </c>
      <c r="BG231" s="10">
        <f t="shared" si="503"/>
        <v>0</v>
      </c>
      <c r="BH231" s="65">
        <f t="shared" si="412"/>
        <v>0</v>
      </c>
      <c r="BI231" s="10">
        <f t="shared" si="503"/>
        <v>0</v>
      </c>
      <c r="BJ231" s="20"/>
      <c r="BK231" s="20"/>
    </row>
    <row r="232" spans="1:63" ht="46.8" x14ac:dyDescent="0.3">
      <c r="A232" s="58" t="s">
        <v>201</v>
      </c>
      <c r="B232" s="59" t="s">
        <v>58</v>
      </c>
      <c r="C232" s="58"/>
      <c r="D232" s="58"/>
      <c r="E232" s="60" t="s">
        <v>59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>
        <f t="shared" si="483"/>
        <v>17400.5</v>
      </c>
      <c r="P232" s="10">
        <f t="shared" si="484"/>
        <v>0</v>
      </c>
      <c r="Q232" s="10">
        <f t="shared" si="485"/>
        <v>0</v>
      </c>
      <c r="R232" s="10">
        <f t="shared" si="294"/>
        <v>17400.5</v>
      </c>
      <c r="S232" s="10">
        <f t="shared" si="295"/>
        <v>0</v>
      </c>
      <c r="T232" s="10">
        <f t="shared" si="296"/>
        <v>0</v>
      </c>
      <c r="U232" s="10">
        <f t="shared" si="486"/>
        <v>0</v>
      </c>
      <c r="V232" s="10">
        <f t="shared" si="487"/>
        <v>0</v>
      </c>
      <c r="W232" s="10">
        <f t="shared" si="488"/>
        <v>0</v>
      </c>
      <c r="X232" s="10">
        <f t="shared" si="297"/>
        <v>17400.5</v>
      </c>
      <c r="Y232" s="10">
        <f t="shared" si="298"/>
        <v>0</v>
      </c>
      <c r="Z232" s="10">
        <f t="shared" si="299"/>
        <v>0</v>
      </c>
      <c r="AA232" s="10">
        <f t="shared" si="489"/>
        <v>0</v>
      </c>
      <c r="AB232" s="10">
        <f t="shared" si="490"/>
        <v>0</v>
      </c>
      <c r="AC232" s="10">
        <f t="shared" si="491"/>
        <v>0</v>
      </c>
      <c r="AD232" s="10">
        <f t="shared" si="300"/>
        <v>17400.5</v>
      </c>
      <c r="AE232" s="10">
        <f t="shared" si="301"/>
        <v>0</v>
      </c>
      <c r="AF232" s="10">
        <f t="shared" si="302"/>
        <v>0</v>
      </c>
      <c r="AG232" s="10">
        <f t="shared" si="492"/>
        <v>0</v>
      </c>
      <c r="AH232" s="10">
        <f t="shared" si="303"/>
        <v>17400.5</v>
      </c>
      <c r="AI232" s="10">
        <f t="shared" si="304"/>
        <v>0</v>
      </c>
      <c r="AJ232" s="10">
        <f t="shared" si="305"/>
        <v>0</v>
      </c>
      <c r="AK232" s="10">
        <f t="shared" si="493"/>
        <v>0</v>
      </c>
      <c r="AL232" s="10">
        <f t="shared" si="494"/>
        <v>0</v>
      </c>
      <c r="AM232" s="10">
        <f t="shared" si="495"/>
        <v>0</v>
      </c>
      <c r="AN232" s="10">
        <f t="shared" si="306"/>
        <v>17400.5</v>
      </c>
      <c r="AO232" s="10">
        <f t="shared" si="307"/>
        <v>0</v>
      </c>
      <c r="AP232" s="10">
        <f t="shared" si="308"/>
        <v>0</v>
      </c>
      <c r="AQ232" s="10">
        <f t="shared" si="496"/>
        <v>0</v>
      </c>
      <c r="AR232" s="10">
        <f t="shared" si="497"/>
        <v>0</v>
      </c>
      <c r="AS232" s="10">
        <f t="shared" si="498"/>
        <v>0</v>
      </c>
      <c r="AT232" s="10">
        <f t="shared" si="309"/>
        <v>17400.5</v>
      </c>
      <c r="AU232" s="10">
        <f t="shared" si="310"/>
        <v>0</v>
      </c>
      <c r="AV232" s="10">
        <f t="shared" si="311"/>
        <v>0</v>
      </c>
      <c r="AW232" s="10">
        <f t="shared" si="499"/>
        <v>0</v>
      </c>
      <c r="AX232" s="10">
        <f t="shared" si="500"/>
        <v>0</v>
      </c>
      <c r="AY232" s="10">
        <f t="shared" si="501"/>
        <v>0</v>
      </c>
      <c r="AZ232" s="10">
        <f t="shared" si="312"/>
        <v>17400.5</v>
      </c>
      <c r="BA232" s="10">
        <f t="shared" si="502"/>
        <v>0</v>
      </c>
      <c r="BB232" s="65">
        <f t="shared" si="410"/>
        <v>17400.5</v>
      </c>
      <c r="BC232" s="10">
        <f t="shared" si="313"/>
        <v>0</v>
      </c>
      <c r="BD232" s="10">
        <f t="shared" si="503"/>
        <v>0</v>
      </c>
      <c r="BE232" s="65">
        <f t="shared" si="411"/>
        <v>0</v>
      </c>
      <c r="BF232" s="10">
        <f t="shared" si="314"/>
        <v>0</v>
      </c>
      <c r="BG232" s="10">
        <f t="shared" si="503"/>
        <v>0</v>
      </c>
      <c r="BH232" s="65">
        <f t="shared" si="412"/>
        <v>0</v>
      </c>
      <c r="BI232" s="10">
        <f t="shared" si="503"/>
        <v>0</v>
      </c>
      <c r="BJ232" s="20"/>
      <c r="BK232" s="20"/>
    </row>
    <row r="233" spans="1:63" x14ac:dyDescent="0.3">
      <c r="A233" s="58" t="s">
        <v>201</v>
      </c>
      <c r="B233" s="59">
        <v>600</v>
      </c>
      <c r="C233" s="58" t="s">
        <v>70</v>
      </c>
      <c r="D233" s="58" t="s">
        <v>37</v>
      </c>
      <c r="E233" s="60" t="s">
        <v>71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>
        <v>17400.5</v>
      </c>
      <c r="P233" s="10"/>
      <c r="Q233" s="10"/>
      <c r="R233" s="10">
        <f t="shared" si="294"/>
        <v>17400.5</v>
      </c>
      <c r="S233" s="10">
        <f t="shared" si="295"/>
        <v>0</v>
      </c>
      <c r="T233" s="10">
        <f t="shared" si="296"/>
        <v>0</v>
      </c>
      <c r="U233" s="10"/>
      <c r="V233" s="10"/>
      <c r="W233" s="10"/>
      <c r="X233" s="10">
        <f t="shared" si="297"/>
        <v>17400.5</v>
      </c>
      <c r="Y233" s="10">
        <f t="shared" si="298"/>
        <v>0</v>
      </c>
      <c r="Z233" s="10">
        <f t="shared" si="299"/>
        <v>0</v>
      </c>
      <c r="AA233" s="10"/>
      <c r="AB233" s="10"/>
      <c r="AC233" s="10"/>
      <c r="AD233" s="10">
        <f t="shared" si="300"/>
        <v>17400.5</v>
      </c>
      <c r="AE233" s="10">
        <f t="shared" si="301"/>
        <v>0</v>
      </c>
      <c r="AF233" s="10">
        <f t="shared" si="302"/>
        <v>0</v>
      </c>
      <c r="AG233" s="10"/>
      <c r="AH233" s="10">
        <f t="shared" si="303"/>
        <v>17400.5</v>
      </c>
      <c r="AI233" s="10">
        <f t="shared" si="304"/>
        <v>0</v>
      </c>
      <c r="AJ233" s="10">
        <f t="shared" si="305"/>
        <v>0</v>
      </c>
      <c r="AK233" s="10"/>
      <c r="AL233" s="10"/>
      <c r="AM233" s="10"/>
      <c r="AN233" s="10">
        <f t="shared" si="306"/>
        <v>17400.5</v>
      </c>
      <c r="AO233" s="10">
        <f t="shared" si="307"/>
        <v>0</v>
      </c>
      <c r="AP233" s="10">
        <f t="shared" si="308"/>
        <v>0</v>
      </c>
      <c r="AQ233" s="10"/>
      <c r="AR233" s="10"/>
      <c r="AS233" s="10"/>
      <c r="AT233" s="10">
        <f t="shared" si="309"/>
        <v>17400.5</v>
      </c>
      <c r="AU233" s="10">
        <f t="shared" si="310"/>
        <v>0</v>
      </c>
      <c r="AV233" s="10">
        <f t="shared" si="311"/>
        <v>0</v>
      </c>
      <c r="AW233" s="10"/>
      <c r="AX233" s="10"/>
      <c r="AY233" s="10"/>
      <c r="AZ233" s="10">
        <f t="shared" si="312"/>
        <v>17400.5</v>
      </c>
      <c r="BA233" s="10"/>
      <c r="BB233" s="65">
        <f t="shared" si="410"/>
        <v>17400.5</v>
      </c>
      <c r="BC233" s="10">
        <f t="shared" si="313"/>
        <v>0</v>
      </c>
      <c r="BD233" s="10"/>
      <c r="BE233" s="65">
        <f t="shared" si="411"/>
        <v>0</v>
      </c>
      <c r="BF233" s="10">
        <f t="shared" si="314"/>
        <v>0</v>
      </c>
      <c r="BG233" s="10"/>
      <c r="BH233" s="65">
        <f t="shared" si="412"/>
        <v>0</v>
      </c>
      <c r="BI233" s="10"/>
      <c r="BJ233" s="20"/>
      <c r="BK233" s="20"/>
    </row>
    <row r="234" spans="1:63" x14ac:dyDescent="0.3">
      <c r="A234" s="58" t="s">
        <v>203</v>
      </c>
      <c r="B234" s="59"/>
      <c r="C234" s="58"/>
      <c r="D234" s="58"/>
      <c r="E234" s="60" t="s">
        <v>204</v>
      </c>
      <c r="F234" s="10">
        <f t="shared" si="477"/>
        <v>294521.7</v>
      </c>
      <c r="G234" s="10">
        <f t="shared" si="478"/>
        <v>294521.7</v>
      </c>
      <c r="H234" s="10">
        <f t="shared" si="479"/>
        <v>294521.7</v>
      </c>
      <c r="I234" s="10">
        <f t="shared" si="480"/>
        <v>0</v>
      </c>
      <c r="J234" s="10">
        <f t="shared" si="481"/>
        <v>0</v>
      </c>
      <c r="K234" s="10">
        <f t="shared" si="482"/>
        <v>0</v>
      </c>
      <c r="L234" s="10">
        <f t="shared" si="413"/>
        <v>294521.7</v>
      </c>
      <c r="M234" s="10">
        <f t="shared" si="414"/>
        <v>294521.7</v>
      </c>
      <c r="N234" s="10">
        <f t="shared" si="415"/>
        <v>294521.7</v>
      </c>
      <c r="O234" s="10">
        <f t="shared" si="483"/>
        <v>0</v>
      </c>
      <c r="P234" s="10">
        <f t="shared" si="484"/>
        <v>0</v>
      </c>
      <c r="Q234" s="10">
        <f t="shared" si="485"/>
        <v>0</v>
      </c>
      <c r="R234" s="10">
        <f t="shared" si="294"/>
        <v>294521.7</v>
      </c>
      <c r="S234" s="10">
        <f t="shared" si="295"/>
        <v>294521.7</v>
      </c>
      <c r="T234" s="10">
        <f t="shared" si="296"/>
        <v>294521.7</v>
      </c>
      <c r="U234" s="10">
        <f t="shared" si="486"/>
        <v>0</v>
      </c>
      <c r="V234" s="10">
        <f t="shared" si="487"/>
        <v>0</v>
      </c>
      <c r="W234" s="10">
        <f t="shared" si="488"/>
        <v>0</v>
      </c>
      <c r="X234" s="10">
        <f t="shared" si="297"/>
        <v>294521.7</v>
      </c>
      <c r="Y234" s="10">
        <f t="shared" si="298"/>
        <v>294521.7</v>
      </c>
      <c r="Z234" s="10">
        <f t="shared" si="299"/>
        <v>294521.7</v>
      </c>
      <c r="AA234" s="10">
        <f t="shared" si="489"/>
        <v>0</v>
      </c>
      <c r="AB234" s="10">
        <f t="shared" si="490"/>
        <v>0</v>
      </c>
      <c r="AC234" s="10">
        <f t="shared" si="491"/>
        <v>0</v>
      </c>
      <c r="AD234" s="10">
        <f t="shared" si="300"/>
        <v>294521.7</v>
      </c>
      <c r="AE234" s="10">
        <f t="shared" si="301"/>
        <v>294521.7</v>
      </c>
      <c r="AF234" s="10">
        <f t="shared" si="302"/>
        <v>294521.7</v>
      </c>
      <c r="AG234" s="10">
        <f t="shared" si="492"/>
        <v>0</v>
      </c>
      <c r="AH234" s="10">
        <f t="shared" si="303"/>
        <v>294521.7</v>
      </c>
      <c r="AI234" s="10">
        <f t="shared" si="304"/>
        <v>294521.7</v>
      </c>
      <c r="AJ234" s="10">
        <f t="shared" si="305"/>
        <v>294521.7</v>
      </c>
      <c r="AK234" s="10">
        <f t="shared" si="493"/>
        <v>0</v>
      </c>
      <c r="AL234" s="10">
        <f t="shared" si="494"/>
        <v>0</v>
      </c>
      <c r="AM234" s="10">
        <f t="shared" si="495"/>
        <v>0</v>
      </c>
      <c r="AN234" s="10">
        <f t="shared" si="306"/>
        <v>294521.7</v>
      </c>
      <c r="AO234" s="10">
        <f t="shared" si="307"/>
        <v>294521.7</v>
      </c>
      <c r="AP234" s="10">
        <f t="shared" si="308"/>
        <v>294521.7</v>
      </c>
      <c r="AQ234" s="10">
        <f t="shared" si="496"/>
        <v>0</v>
      </c>
      <c r="AR234" s="10">
        <f t="shared" si="497"/>
        <v>0</v>
      </c>
      <c r="AS234" s="10">
        <f t="shared" si="498"/>
        <v>0</v>
      </c>
      <c r="AT234" s="10">
        <f t="shared" si="309"/>
        <v>294521.7</v>
      </c>
      <c r="AU234" s="10">
        <f t="shared" si="310"/>
        <v>294521.7</v>
      </c>
      <c r="AV234" s="10">
        <f t="shared" si="311"/>
        <v>294521.7</v>
      </c>
      <c r="AW234" s="10">
        <f t="shared" si="499"/>
        <v>0</v>
      </c>
      <c r="AX234" s="10">
        <f t="shared" si="500"/>
        <v>0</v>
      </c>
      <c r="AY234" s="10">
        <f t="shared" si="501"/>
        <v>0</v>
      </c>
      <c r="AZ234" s="10">
        <f t="shared" si="312"/>
        <v>294521.7</v>
      </c>
      <c r="BA234" s="10">
        <f t="shared" si="502"/>
        <v>0</v>
      </c>
      <c r="BB234" s="65">
        <f t="shared" si="410"/>
        <v>294521.7</v>
      </c>
      <c r="BC234" s="10">
        <f t="shared" si="313"/>
        <v>294521.7</v>
      </c>
      <c r="BD234" s="10">
        <f t="shared" si="503"/>
        <v>0</v>
      </c>
      <c r="BE234" s="65">
        <f t="shared" si="411"/>
        <v>294521.7</v>
      </c>
      <c r="BF234" s="10">
        <f t="shared" si="314"/>
        <v>294521.7</v>
      </c>
      <c r="BG234" s="10">
        <f t="shared" si="503"/>
        <v>0</v>
      </c>
      <c r="BH234" s="65">
        <f t="shared" si="412"/>
        <v>294521.7</v>
      </c>
      <c r="BI234" s="10">
        <f t="shared" si="503"/>
        <v>0</v>
      </c>
      <c r="BJ234" s="20"/>
      <c r="BK234" s="20"/>
    </row>
    <row r="235" spans="1:63" ht="46.8" x14ac:dyDescent="0.3">
      <c r="A235" s="58" t="s">
        <v>203</v>
      </c>
      <c r="B235" s="59" t="s">
        <v>58</v>
      </c>
      <c r="C235" s="58"/>
      <c r="D235" s="58"/>
      <c r="E235" s="60" t="s">
        <v>59</v>
      </c>
      <c r="F235" s="10">
        <f t="shared" si="477"/>
        <v>294521.7</v>
      </c>
      <c r="G235" s="10">
        <f t="shared" si="478"/>
        <v>294521.7</v>
      </c>
      <c r="H235" s="10">
        <f t="shared" si="479"/>
        <v>294521.7</v>
      </c>
      <c r="I235" s="10">
        <f t="shared" si="480"/>
        <v>0</v>
      </c>
      <c r="J235" s="10">
        <f t="shared" si="481"/>
        <v>0</v>
      </c>
      <c r="K235" s="10">
        <f t="shared" si="482"/>
        <v>0</v>
      </c>
      <c r="L235" s="10">
        <f t="shared" si="413"/>
        <v>294521.7</v>
      </c>
      <c r="M235" s="10">
        <f t="shared" si="414"/>
        <v>294521.7</v>
      </c>
      <c r="N235" s="10">
        <f t="shared" si="415"/>
        <v>294521.7</v>
      </c>
      <c r="O235" s="10">
        <f t="shared" si="483"/>
        <v>0</v>
      </c>
      <c r="P235" s="10">
        <f t="shared" si="484"/>
        <v>0</v>
      </c>
      <c r="Q235" s="10">
        <f t="shared" si="485"/>
        <v>0</v>
      </c>
      <c r="R235" s="10">
        <f t="shared" ref="R235:R298" si="504">L235+O235</f>
        <v>294521.7</v>
      </c>
      <c r="S235" s="10">
        <f t="shared" ref="S235:S298" si="505">M235+P235</f>
        <v>294521.7</v>
      </c>
      <c r="T235" s="10">
        <f t="shared" ref="T235:T298" si="506">N235+Q235</f>
        <v>294521.7</v>
      </c>
      <c r="U235" s="10">
        <f t="shared" si="486"/>
        <v>0</v>
      </c>
      <c r="V235" s="10">
        <f t="shared" si="487"/>
        <v>0</v>
      </c>
      <c r="W235" s="10">
        <f t="shared" si="488"/>
        <v>0</v>
      </c>
      <c r="X235" s="10">
        <f t="shared" ref="X235:X298" si="507">R235+U235</f>
        <v>294521.7</v>
      </c>
      <c r="Y235" s="10">
        <f t="shared" ref="Y235:Y298" si="508">S235+V235</f>
        <v>294521.7</v>
      </c>
      <c r="Z235" s="10">
        <f t="shared" ref="Z235:Z298" si="509">T235+W235</f>
        <v>294521.7</v>
      </c>
      <c r="AA235" s="10">
        <f t="shared" si="489"/>
        <v>0</v>
      </c>
      <c r="AB235" s="10">
        <f t="shared" si="490"/>
        <v>0</v>
      </c>
      <c r="AC235" s="10">
        <f t="shared" si="491"/>
        <v>0</v>
      </c>
      <c r="AD235" s="10">
        <f t="shared" ref="AD235:AD298" si="510">X235+AA235</f>
        <v>294521.7</v>
      </c>
      <c r="AE235" s="10">
        <f t="shared" ref="AE235:AE298" si="511">Y235+AB235</f>
        <v>294521.7</v>
      </c>
      <c r="AF235" s="10">
        <f t="shared" ref="AF235:AF298" si="512">Z235+AC235</f>
        <v>294521.7</v>
      </c>
      <c r="AG235" s="10">
        <f t="shared" si="492"/>
        <v>0</v>
      </c>
      <c r="AH235" s="10">
        <f t="shared" ref="AH235:AH298" si="513">AD235+AG235</f>
        <v>294521.7</v>
      </c>
      <c r="AI235" s="10">
        <f t="shared" ref="AI235:AI298" si="514">AE235</f>
        <v>294521.7</v>
      </c>
      <c r="AJ235" s="10">
        <f t="shared" ref="AJ235:AJ298" si="515">AF235</f>
        <v>294521.7</v>
      </c>
      <c r="AK235" s="10">
        <f t="shared" si="493"/>
        <v>0</v>
      </c>
      <c r="AL235" s="10">
        <f t="shared" si="494"/>
        <v>0</v>
      </c>
      <c r="AM235" s="10">
        <f t="shared" si="495"/>
        <v>0</v>
      </c>
      <c r="AN235" s="10">
        <f t="shared" ref="AN235:AN298" si="516">AH235+AK235</f>
        <v>294521.7</v>
      </c>
      <c r="AO235" s="10">
        <f t="shared" ref="AO235:AO298" si="517">AI235+AL235</f>
        <v>294521.7</v>
      </c>
      <c r="AP235" s="10">
        <f t="shared" ref="AP235:AP298" si="518">AJ235+AM235</f>
        <v>294521.7</v>
      </c>
      <c r="AQ235" s="10">
        <f t="shared" si="496"/>
        <v>0</v>
      </c>
      <c r="AR235" s="10">
        <f t="shared" si="497"/>
        <v>0</v>
      </c>
      <c r="AS235" s="10">
        <f t="shared" si="498"/>
        <v>0</v>
      </c>
      <c r="AT235" s="10">
        <f t="shared" ref="AT235:AT298" si="519">AN235+AQ235</f>
        <v>294521.7</v>
      </c>
      <c r="AU235" s="10">
        <f t="shared" ref="AU235:AU298" si="520">AO235+AR235</f>
        <v>294521.7</v>
      </c>
      <c r="AV235" s="10">
        <f t="shared" ref="AV235:AV298" si="521">AP235+AS235</f>
        <v>294521.7</v>
      </c>
      <c r="AW235" s="10">
        <f t="shared" si="499"/>
        <v>0</v>
      </c>
      <c r="AX235" s="10">
        <f t="shared" si="500"/>
        <v>0</v>
      </c>
      <c r="AY235" s="10">
        <f t="shared" si="501"/>
        <v>0</v>
      </c>
      <c r="AZ235" s="10">
        <f t="shared" ref="AZ235:AZ298" si="522">AT235+AW235</f>
        <v>294521.7</v>
      </c>
      <c r="BA235" s="10">
        <f t="shared" si="502"/>
        <v>0</v>
      </c>
      <c r="BB235" s="65">
        <f t="shared" si="410"/>
        <v>294521.7</v>
      </c>
      <c r="BC235" s="10">
        <f t="shared" ref="BC235:BC298" si="523">AU235+AX235</f>
        <v>294521.7</v>
      </c>
      <c r="BD235" s="10">
        <f t="shared" si="503"/>
        <v>0</v>
      </c>
      <c r="BE235" s="65">
        <f t="shared" si="411"/>
        <v>294521.7</v>
      </c>
      <c r="BF235" s="10">
        <f t="shared" ref="BF235:BF298" si="524">AV235+AY235</f>
        <v>294521.7</v>
      </c>
      <c r="BG235" s="10">
        <f t="shared" si="503"/>
        <v>0</v>
      </c>
      <c r="BH235" s="65">
        <f t="shared" si="412"/>
        <v>294521.7</v>
      </c>
      <c r="BI235" s="10">
        <f t="shared" si="503"/>
        <v>0</v>
      </c>
      <c r="BJ235" s="20"/>
      <c r="BK235" s="20"/>
    </row>
    <row r="236" spans="1:63" x14ac:dyDescent="0.3">
      <c r="A236" s="58" t="s">
        <v>203</v>
      </c>
      <c r="B236" s="59">
        <v>600</v>
      </c>
      <c r="C236" s="58" t="s">
        <v>70</v>
      </c>
      <c r="D236" s="58" t="s">
        <v>37</v>
      </c>
      <c r="E236" s="60" t="s">
        <v>71</v>
      </c>
      <c r="F236" s="10">
        <v>294521.7</v>
      </c>
      <c r="G236" s="10">
        <v>294521.7</v>
      </c>
      <c r="H236" s="10">
        <v>294521.7</v>
      </c>
      <c r="I236" s="10"/>
      <c r="J236" s="10"/>
      <c r="K236" s="10"/>
      <c r="L236" s="10">
        <f t="shared" si="413"/>
        <v>294521.7</v>
      </c>
      <c r="M236" s="10">
        <f t="shared" si="414"/>
        <v>294521.7</v>
      </c>
      <c r="N236" s="10">
        <f t="shared" si="415"/>
        <v>294521.7</v>
      </c>
      <c r="O236" s="10"/>
      <c r="P236" s="10"/>
      <c r="Q236" s="10"/>
      <c r="R236" s="10">
        <f t="shared" si="504"/>
        <v>294521.7</v>
      </c>
      <c r="S236" s="10">
        <f t="shared" si="505"/>
        <v>294521.7</v>
      </c>
      <c r="T236" s="10">
        <f t="shared" si="506"/>
        <v>294521.7</v>
      </c>
      <c r="U236" s="10"/>
      <c r="V236" s="10"/>
      <c r="W236" s="10"/>
      <c r="X236" s="10">
        <f t="shared" si="507"/>
        <v>294521.7</v>
      </c>
      <c r="Y236" s="10">
        <f t="shared" si="508"/>
        <v>294521.7</v>
      </c>
      <c r="Z236" s="10">
        <f t="shared" si="509"/>
        <v>294521.7</v>
      </c>
      <c r="AA236" s="10"/>
      <c r="AB236" s="10"/>
      <c r="AC236" s="10"/>
      <c r="AD236" s="10">
        <f t="shared" si="510"/>
        <v>294521.7</v>
      </c>
      <c r="AE236" s="10">
        <f t="shared" si="511"/>
        <v>294521.7</v>
      </c>
      <c r="AF236" s="10">
        <f t="shared" si="512"/>
        <v>294521.7</v>
      </c>
      <c r="AG236" s="10"/>
      <c r="AH236" s="10">
        <f t="shared" si="513"/>
        <v>294521.7</v>
      </c>
      <c r="AI236" s="10">
        <f t="shared" si="514"/>
        <v>294521.7</v>
      </c>
      <c r="AJ236" s="10">
        <f t="shared" si="515"/>
        <v>294521.7</v>
      </c>
      <c r="AK236" s="10"/>
      <c r="AL236" s="10"/>
      <c r="AM236" s="10"/>
      <c r="AN236" s="10">
        <f t="shared" si="516"/>
        <v>294521.7</v>
      </c>
      <c r="AO236" s="10">
        <f t="shared" si="517"/>
        <v>294521.7</v>
      </c>
      <c r="AP236" s="10">
        <f t="shared" si="518"/>
        <v>294521.7</v>
      </c>
      <c r="AQ236" s="10"/>
      <c r="AR236" s="10"/>
      <c r="AS236" s="10"/>
      <c r="AT236" s="10">
        <f t="shared" si="519"/>
        <v>294521.7</v>
      </c>
      <c r="AU236" s="10">
        <f t="shared" si="520"/>
        <v>294521.7</v>
      </c>
      <c r="AV236" s="10">
        <f t="shared" si="521"/>
        <v>294521.7</v>
      </c>
      <c r="AW236" s="10"/>
      <c r="AX236" s="10"/>
      <c r="AY236" s="10"/>
      <c r="AZ236" s="10">
        <f t="shared" si="522"/>
        <v>294521.7</v>
      </c>
      <c r="BA236" s="10"/>
      <c r="BB236" s="65">
        <f t="shared" si="410"/>
        <v>294521.7</v>
      </c>
      <c r="BC236" s="10">
        <f t="shared" si="523"/>
        <v>294521.7</v>
      </c>
      <c r="BD236" s="10"/>
      <c r="BE236" s="65">
        <f t="shared" si="411"/>
        <v>294521.7</v>
      </c>
      <c r="BF236" s="10">
        <f t="shared" si="524"/>
        <v>294521.7</v>
      </c>
      <c r="BG236" s="10"/>
      <c r="BH236" s="65">
        <f t="shared" si="412"/>
        <v>294521.7</v>
      </c>
      <c r="BI236" s="10"/>
      <c r="BJ236" s="20"/>
      <c r="BK236" s="20"/>
    </row>
    <row r="237" spans="1:63" ht="62.4" x14ac:dyDescent="0.3">
      <c r="A237" s="58" t="s">
        <v>205</v>
      </c>
      <c r="B237" s="59"/>
      <c r="C237" s="58"/>
      <c r="D237" s="58"/>
      <c r="E237" s="60" t="s">
        <v>206</v>
      </c>
      <c r="F237" s="10">
        <f t="shared" si="477"/>
        <v>16591.7</v>
      </c>
      <c r="G237" s="10">
        <f t="shared" si="478"/>
        <v>16591.7</v>
      </c>
      <c r="H237" s="10">
        <f t="shared" si="479"/>
        <v>16591.7</v>
      </c>
      <c r="I237" s="10">
        <f t="shared" si="480"/>
        <v>0</v>
      </c>
      <c r="J237" s="10">
        <f t="shared" si="481"/>
        <v>0</v>
      </c>
      <c r="K237" s="10">
        <f t="shared" si="482"/>
        <v>0</v>
      </c>
      <c r="L237" s="10">
        <f t="shared" si="413"/>
        <v>16591.7</v>
      </c>
      <c r="M237" s="10">
        <f t="shared" si="414"/>
        <v>16591.7</v>
      </c>
      <c r="N237" s="10">
        <f t="shared" si="415"/>
        <v>16591.7</v>
      </c>
      <c r="O237" s="10">
        <f t="shared" si="483"/>
        <v>0</v>
      </c>
      <c r="P237" s="10">
        <f t="shared" si="484"/>
        <v>0</v>
      </c>
      <c r="Q237" s="10">
        <f t="shared" si="485"/>
        <v>0</v>
      </c>
      <c r="R237" s="10">
        <f t="shared" si="504"/>
        <v>16591.7</v>
      </c>
      <c r="S237" s="10">
        <f t="shared" si="505"/>
        <v>16591.7</v>
      </c>
      <c r="T237" s="10">
        <f t="shared" si="506"/>
        <v>16591.7</v>
      </c>
      <c r="U237" s="10">
        <f t="shared" si="486"/>
        <v>0</v>
      </c>
      <c r="V237" s="10">
        <f t="shared" si="487"/>
        <v>0</v>
      </c>
      <c r="W237" s="10">
        <f t="shared" si="488"/>
        <v>0</v>
      </c>
      <c r="X237" s="10">
        <f t="shared" si="507"/>
        <v>16591.7</v>
      </c>
      <c r="Y237" s="10">
        <f t="shared" si="508"/>
        <v>16591.7</v>
      </c>
      <c r="Z237" s="10">
        <f t="shared" si="509"/>
        <v>16591.7</v>
      </c>
      <c r="AA237" s="10">
        <f t="shared" si="489"/>
        <v>0</v>
      </c>
      <c r="AB237" s="10">
        <f t="shared" si="490"/>
        <v>0</v>
      </c>
      <c r="AC237" s="10">
        <f t="shared" si="491"/>
        <v>0</v>
      </c>
      <c r="AD237" s="10">
        <f t="shared" si="510"/>
        <v>16591.7</v>
      </c>
      <c r="AE237" s="10">
        <f t="shared" si="511"/>
        <v>16591.7</v>
      </c>
      <c r="AF237" s="10">
        <f t="shared" si="512"/>
        <v>16591.7</v>
      </c>
      <c r="AG237" s="10">
        <f t="shared" si="492"/>
        <v>0</v>
      </c>
      <c r="AH237" s="10">
        <f t="shared" si="513"/>
        <v>16591.7</v>
      </c>
      <c r="AI237" s="10">
        <f t="shared" si="514"/>
        <v>16591.7</v>
      </c>
      <c r="AJ237" s="10">
        <f t="shared" si="515"/>
        <v>16591.7</v>
      </c>
      <c r="AK237" s="10">
        <f t="shared" si="493"/>
        <v>0</v>
      </c>
      <c r="AL237" s="10">
        <f t="shared" si="494"/>
        <v>0</v>
      </c>
      <c r="AM237" s="10">
        <f t="shared" si="495"/>
        <v>0</v>
      </c>
      <c r="AN237" s="10">
        <f t="shared" si="516"/>
        <v>16591.7</v>
      </c>
      <c r="AO237" s="10">
        <f t="shared" si="517"/>
        <v>16591.7</v>
      </c>
      <c r="AP237" s="10">
        <f t="shared" si="518"/>
        <v>16591.7</v>
      </c>
      <c r="AQ237" s="10">
        <f t="shared" si="496"/>
        <v>0</v>
      </c>
      <c r="AR237" s="10">
        <f t="shared" si="497"/>
        <v>0</v>
      </c>
      <c r="AS237" s="10">
        <f t="shared" si="498"/>
        <v>0</v>
      </c>
      <c r="AT237" s="10">
        <f t="shared" si="519"/>
        <v>16591.7</v>
      </c>
      <c r="AU237" s="10">
        <f t="shared" si="520"/>
        <v>16591.7</v>
      </c>
      <c r="AV237" s="10">
        <f t="shared" si="521"/>
        <v>16591.7</v>
      </c>
      <c r="AW237" s="10">
        <f t="shared" si="499"/>
        <v>0</v>
      </c>
      <c r="AX237" s="10">
        <f t="shared" si="500"/>
        <v>0</v>
      </c>
      <c r="AY237" s="10">
        <f t="shared" si="501"/>
        <v>0</v>
      </c>
      <c r="AZ237" s="10">
        <f t="shared" si="522"/>
        <v>16591.7</v>
      </c>
      <c r="BA237" s="10">
        <f t="shared" si="502"/>
        <v>0</v>
      </c>
      <c r="BB237" s="65">
        <f t="shared" si="410"/>
        <v>16591.7</v>
      </c>
      <c r="BC237" s="10">
        <f t="shared" si="523"/>
        <v>16591.7</v>
      </c>
      <c r="BD237" s="10">
        <f t="shared" si="503"/>
        <v>0</v>
      </c>
      <c r="BE237" s="65">
        <f t="shared" si="411"/>
        <v>16591.7</v>
      </c>
      <c r="BF237" s="10">
        <f t="shared" si="524"/>
        <v>16591.7</v>
      </c>
      <c r="BG237" s="10">
        <f t="shared" si="503"/>
        <v>0</v>
      </c>
      <c r="BH237" s="65">
        <f t="shared" si="412"/>
        <v>16591.7</v>
      </c>
      <c r="BI237" s="10">
        <f t="shared" si="503"/>
        <v>0</v>
      </c>
      <c r="BJ237" s="20"/>
      <c r="BK237" s="20"/>
    </row>
    <row r="238" spans="1:63" ht="46.8" x14ac:dyDescent="0.3">
      <c r="A238" s="58" t="s">
        <v>205</v>
      </c>
      <c r="B238" s="59" t="s">
        <v>58</v>
      </c>
      <c r="C238" s="58"/>
      <c r="D238" s="58"/>
      <c r="E238" s="60" t="s">
        <v>59</v>
      </c>
      <c r="F238" s="10">
        <f t="shared" si="477"/>
        <v>16591.7</v>
      </c>
      <c r="G238" s="10">
        <f t="shared" si="478"/>
        <v>16591.7</v>
      </c>
      <c r="H238" s="10">
        <f t="shared" si="479"/>
        <v>16591.7</v>
      </c>
      <c r="I238" s="10">
        <f t="shared" si="480"/>
        <v>0</v>
      </c>
      <c r="J238" s="10">
        <f t="shared" si="481"/>
        <v>0</v>
      </c>
      <c r="K238" s="10">
        <f t="shared" si="482"/>
        <v>0</v>
      </c>
      <c r="L238" s="10">
        <f t="shared" si="413"/>
        <v>16591.7</v>
      </c>
      <c r="M238" s="10">
        <f t="shared" si="414"/>
        <v>16591.7</v>
      </c>
      <c r="N238" s="10">
        <f t="shared" si="415"/>
        <v>16591.7</v>
      </c>
      <c r="O238" s="10">
        <f t="shared" si="483"/>
        <v>0</v>
      </c>
      <c r="P238" s="10">
        <f t="shared" si="484"/>
        <v>0</v>
      </c>
      <c r="Q238" s="10">
        <f t="shared" si="485"/>
        <v>0</v>
      </c>
      <c r="R238" s="10">
        <f t="shared" si="504"/>
        <v>16591.7</v>
      </c>
      <c r="S238" s="10">
        <f t="shared" si="505"/>
        <v>16591.7</v>
      </c>
      <c r="T238" s="10">
        <f t="shared" si="506"/>
        <v>16591.7</v>
      </c>
      <c r="U238" s="10">
        <f t="shared" si="486"/>
        <v>0</v>
      </c>
      <c r="V238" s="10">
        <f t="shared" si="487"/>
        <v>0</v>
      </c>
      <c r="W238" s="10">
        <f t="shared" si="488"/>
        <v>0</v>
      </c>
      <c r="X238" s="10">
        <f t="shared" si="507"/>
        <v>16591.7</v>
      </c>
      <c r="Y238" s="10">
        <f t="shared" si="508"/>
        <v>16591.7</v>
      </c>
      <c r="Z238" s="10">
        <f t="shared" si="509"/>
        <v>16591.7</v>
      </c>
      <c r="AA238" s="10">
        <f t="shared" si="489"/>
        <v>0</v>
      </c>
      <c r="AB238" s="10">
        <f t="shared" si="490"/>
        <v>0</v>
      </c>
      <c r="AC238" s="10">
        <f t="shared" si="491"/>
        <v>0</v>
      </c>
      <c r="AD238" s="10">
        <f t="shared" si="510"/>
        <v>16591.7</v>
      </c>
      <c r="AE238" s="10">
        <f t="shared" si="511"/>
        <v>16591.7</v>
      </c>
      <c r="AF238" s="10">
        <f t="shared" si="512"/>
        <v>16591.7</v>
      </c>
      <c r="AG238" s="10">
        <f t="shared" si="492"/>
        <v>0</v>
      </c>
      <c r="AH238" s="10">
        <f t="shared" si="513"/>
        <v>16591.7</v>
      </c>
      <c r="AI238" s="10">
        <f t="shared" si="514"/>
        <v>16591.7</v>
      </c>
      <c r="AJ238" s="10">
        <f t="shared" si="515"/>
        <v>16591.7</v>
      </c>
      <c r="AK238" s="10">
        <f t="shared" si="493"/>
        <v>0</v>
      </c>
      <c r="AL238" s="10">
        <f t="shared" si="494"/>
        <v>0</v>
      </c>
      <c r="AM238" s="10">
        <f t="shared" si="495"/>
        <v>0</v>
      </c>
      <c r="AN238" s="10">
        <f t="shared" si="516"/>
        <v>16591.7</v>
      </c>
      <c r="AO238" s="10">
        <f t="shared" si="517"/>
        <v>16591.7</v>
      </c>
      <c r="AP238" s="10">
        <f t="shared" si="518"/>
        <v>16591.7</v>
      </c>
      <c r="AQ238" s="10">
        <f t="shared" si="496"/>
        <v>0</v>
      </c>
      <c r="AR238" s="10">
        <f t="shared" si="497"/>
        <v>0</v>
      </c>
      <c r="AS238" s="10">
        <f t="shared" si="498"/>
        <v>0</v>
      </c>
      <c r="AT238" s="10">
        <f t="shared" si="519"/>
        <v>16591.7</v>
      </c>
      <c r="AU238" s="10">
        <f t="shared" si="520"/>
        <v>16591.7</v>
      </c>
      <c r="AV238" s="10">
        <f t="shared" si="521"/>
        <v>16591.7</v>
      </c>
      <c r="AW238" s="10">
        <f t="shared" si="499"/>
        <v>0</v>
      </c>
      <c r="AX238" s="10">
        <f t="shared" si="500"/>
        <v>0</v>
      </c>
      <c r="AY238" s="10">
        <f t="shared" si="501"/>
        <v>0</v>
      </c>
      <c r="AZ238" s="10">
        <f t="shared" si="522"/>
        <v>16591.7</v>
      </c>
      <c r="BA238" s="10">
        <f t="shared" si="502"/>
        <v>0</v>
      </c>
      <c r="BB238" s="65">
        <f t="shared" si="410"/>
        <v>16591.7</v>
      </c>
      <c r="BC238" s="10">
        <f t="shared" si="523"/>
        <v>16591.7</v>
      </c>
      <c r="BD238" s="10">
        <f t="shared" si="503"/>
        <v>0</v>
      </c>
      <c r="BE238" s="65">
        <f t="shared" si="411"/>
        <v>16591.7</v>
      </c>
      <c r="BF238" s="10">
        <f t="shared" si="524"/>
        <v>16591.7</v>
      </c>
      <c r="BG238" s="10">
        <f t="shared" si="503"/>
        <v>0</v>
      </c>
      <c r="BH238" s="65">
        <f t="shared" si="412"/>
        <v>16591.7</v>
      </c>
      <c r="BI238" s="10">
        <f t="shared" si="503"/>
        <v>0</v>
      </c>
      <c r="BJ238" s="20"/>
      <c r="BK238" s="20"/>
    </row>
    <row r="239" spans="1:63" x14ac:dyDescent="0.3">
      <c r="A239" s="58" t="s">
        <v>205</v>
      </c>
      <c r="B239" s="59">
        <v>600</v>
      </c>
      <c r="C239" s="58" t="s">
        <v>70</v>
      </c>
      <c r="D239" s="58" t="s">
        <v>37</v>
      </c>
      <c r="E239" s="60" t="s">
        <v>71</v>
      </c>
      <c r="F239" s="10">
        <v>16591.7</v>
      </c>
      <c r="G239" s="10">
        <v>16591.7</v>
      </c>
      <c r="H239" s="10">
        <v>16591.7</v>
      </c>
      <c r="I239" s="10"/>
      <c r="J239" s="10"/>
      <c r="K239" s="10"/>
      <c r="L239" s="10">
        <f t="shared" si="413"/>
        <v>16591.7</v>
      </c>
      <c r="M239" s="10">
        <f t="shared" si="414"/>
        <v>16591.7</v>
      </c>
      <c r="N239" s="10">
        <f t="shared" si="415"/>
        <v>16591.7</v>
      </c>
      <c r="O239" s="10"/>
      <c r="P239" s="10"/>
      <c r="Q239" s="10"/>
      <c r="R239" s="10">
        <f t="shared" si="504"/>
        <v>16591.7</v>
      </c>
      <c r="S239" s="10">
        <f t="shared" si="505"/>
        <v>16591.7</v>
      </c>
      <c r="T239" s="10">
        <f t="shared" si="506"/>
        <v>16591.7</v>
      </c>
      <c r="U239" s="10"/>
      <c r="V239" s="10"/>
      <c r="W239" s="10"/>
      <c r="X239" s="10">
        <f t="shared" si="507"/>
        <v>16591.7</v>
      </c>
      <c r="Y239" s="10">
        <f t="shared" si="508"/>
        <v>16591.7</v>
      </c>
      <c r="Z239" s="10">
        <f t="shared" si="509"/>
        <v>16591.7</v>
      </c>
      <c r="AA239" s="10"/>
      <c r="AB239" s="10"/>
      <c r="AC239" s="10"/>
      <c r="AD239" s="10">
        <f t="shared" si="510"/>
        <v>16591.7</v>
      </c>
      <c r="AE239" s="10">
        <f t="shared" si="511"/>
        <v>16591.7</v>
      </c>
      <c r="AF239" s="10">
        <f t="shared" si="512"/>
        <v>16591.7</v>
      </c>
      <c r="AG239" s="10"/>
      <c r="AH239" s="10">
        <f t="shared" si="513"/>
        <v>16591.7</v>
      </c>
      <c r="AI239" s="10">
        <f t="shared" si="514"/>
        <v>16591.7</v>
      </c>
      <c r="AJ239" s="10">
        <f t="shared" si="515"/>
        <v>16591.7</v>
      </c>
      <c r="AK239" s="10"/>
      <c r="AL239" s="10"/>
      <c r="AM239" s="10"/>
      <c r="AN239" s="10">
        <f t="shared" si="516"/>
        <v>16591.7</v>
      </c>
      <c r="AO239" s="10">
        <f t="shared" si="517"/>
        <v>16591.7</v>
      </c>
      <c r="AP239" s="10">
        <f t="shared" si="518"/>
        <v>16591.7</v>
      </c>
      <c r="AQ239" s="10"/>
      <c r="AR239" s="10"/>
      <c r="AS239" s="10"/>
      <c r="AT239" s="10">
        <f t="shared" si="519"/>
        <v>16591.7</v>
      </c>
      <c r="AU239" s="10">
        <f t="shared" si="520"/>
        <v>16591.7</v>
      </c>
      <c r="AV239" s="10">
        <f t="shared" si="521"/>
        <v>16591.7</v>
      </c>
      <c r="AW239" s="10"/>
      <c r="AX239" s="10"/>
      <c r="AY239" s="10"/>
      <c r="AZ239" s="10">
        <f t="shared" si="522"/>
        <v>16591.7</v>
      </c>
      <c r="BA239" s="10"/>
      <c r="BB239" s="65">
        <f t="shared" si="410"/>
        <v>16591.7</v>
      </c>
      <c r="BC239" s="10">
        <f t="shared" si="523"/>
        <v>16591.7</v>
      </c>
      <c r="BD239" s="10"/>
      <c r="BE239" s="65">
        <f t="shared" si="411"/>
        <v>16591.7</v>
      </c>
      <c r="BF239" s="10">
        <f t="shared" si="524"/>
        <v>16591.7</v>
      </c>
      <c r="BG239" s="10"/>
      <c r="BH239" s="65">
        <f t="shared" si="412"/>
        <v>16591.7</v>
      </c>
      <c r="BI239" s="10"/>
      <c r="BJ239" s="20"/>
      <c r="BK239" s="20"/>
    </row>
    <row r="240" spans="1:63" ht="46.8" x14ac:dyDescent="0.3">
      <c r="A240" s="58" t="s">
        <v>207</v>
      </c>
      <c r="B240" s="59"/>
      <c r="C240" s="58"/>
      <c r="D240" s="58"/>
      <c r="E240" s="60" t="s">
        <v>208</v>
      </c>
      <c r="F240" s="10">
        <f t="shared" ref="F240:K240" si="525">F241+F244+F248</f>
        <v>227431</v>
      </c>
      <c r="G240" s="10">
        <f t="shared" si="525"/>
        <v>385115.2</v>
      </c>
      <c r="H240" s="10">
        <f t="shared" si="525"/>
        <v>441328.9</v>
      </c>
      <c r="I240" s="10">
        <f t="shared" si="525"/>
        <v>15798.900000000001</v>
      </c>
      <c r="J240" s="10">
        <f t="shared" si="525"/>
        <v>-8537.6</v>
      </c>
      <c r="K240" s="10">
        <f t="shared" si="525"/>
        <v>0</v>
      </c>
      <c r="L240" s="10">
        <f t="shared" si="413"/>
        <v>243229.9</v>
      </c>
      <c r="M240" s="10">
        <f t="shared" si="414"/>
        <v>376577.60000000003</v>
      </c>
      <c r="N240" s="10">
        <f t="shared" si="415"/>
        <v>441328.9</v>
      </c>
      <c r="O240" s="10">
        <f>O241+O244+O248</f>
        <v>76765.948000000004</v>
      </c>
      <c r="P240" s="10">
        <f>P241+P244+P248</f>
        <v>527.1</v>
      </c>
      <c r="Q240" s="10">
        <f>Q241+Q244+Q248</f>
        <v>527.1</v>
      </c>
      <c r="R240" s="10">
        <f t="shared" si="504"/>
        <v>319995.848</v>
      </c>
      <c r="S240" s="10">
        <f t="shared" si="505"/>
        <v>377104.7</v>
      </c>
      <c r="T240" s="10">
        <f t="shared" si="506"/>
        <v>441856</v>
      </c>
      <c r="U240" s="10">
        <f>U241+U244+U248</f>
        <v>0</v>
      </c>
      <c r="V240" s="10">
        <f>V241+V244+V248</f>
        <v>0</v>
      </c>
      <c r="W240" s="10">
        <f>W241+W244+W248</f>
        <v>0</v>
      </c>
      <c r="X240" s="10">
        <f t="shared" si="507"/>
        <v>319995.848</v>
      </c>
      <c r="Y240" s="10">
        <f t="shared" si="508"/>
        <v>377104.7</v>
      </c>
      <c r="Z240" s="10">
        <f t="shared" si="509"/>
        <v>441856</v>
      </c>
      <c r="AA240" s="10">
        <f>AA241+AA244+AA248</f>
        <v>45078.73</v>
      </c>
      <c r="AB240" s="10">
        <f>AB241+AB244+AB248</f>
        <v>0</v>
      </c>
      <c r="AC240" s="10">
        <f>AC241+AC244+AC248</f>
        <v>0</v>
      </c>
      <c r="AD240" s="10">
        <f t="shared" si="510"/>
        <v>365074.57799999998</v>
      </c>
      <c r="AE240" s="10">
        <f t="shared" si="511"/>
        <v>377104.7</v>
      </c>
      <c r="AF240" s="10">
        <f t="shared" si="512"/>
        <v>441856</v>
      </c>
      <c r="AG240" s="10">
        <f>AG241+AG244+AG248</f>
        <v>0</v>
      </c>
      <c r="AH240" s="10">
        <f t="shared" si="513"/>
        <v>365074.57799999998</v>
      </c>
      <c r="AI240" s="10">
        <f t="shared" si="514"/>
        <v>377104.7</v>
      </c>
      <c r="AJ240" s="10">
        <f t="shared" si="515"/>
        <v>441856</v>
      </c>
      <c r="AK240" s="10">
        <f>AK241+AK244+AK248</f>
        <v>517.5</v>
      </c>
      <c r="AL240" s="10">
        <f>AL241+AL244+AL248</f>
        <v>0</v>
      </c>
      <c r="AM240" s="10">
        <f>AM241+AM244+AM248</f>
        <v>0</v>
      </c>
      <c r="AN240" s="10">
        <f t="shared" si="516"/>
        <v>365592.07799999998</v>
      </c>
      <c r="AO240" s="10">
        <f t="shared" si="517"/>
        <v>377104.7</v>
      </c>
      <c r="AP240" s="10">
        <f t="shared" si="518"/>
        <v>441856</v>
      </c>
      <c r="AQ240" s="10">
        <f>AQ241+AQ244+AQ248</f>
        <v>0</v>
      </c>
      <c r="AR240" s="10">
        <f>AR241+AR244+AR248</f>
        <v>0</v>
      </c>
      <c r="AS240" s="10">
        <f>AS241+AS244+AS248</f>
        <v>0</v>
      </c>
      <c r="AT240" s="10">
        <f t="shared" si="519"/>
        <v>365592.07799999998</v>
      </c>
      <c r="AU240" s="10">
        <f t="shared" si="520"/>
        <v>377104.7</v>
      </c>
      <c r="AV240" s="10">
        <f t="shared" si="521"/>
        <v>441856</v>
      </c>
      <c r="AW240" s="10">
        <f>AW241+AW244+AW248</f>
        <v>9679.9709999999995</v>
      </c>
      <c r="AX240" s="10">
        <f>AX241+AX244+AX248</f>
        <v>0</v>
      </c>
      <c r="AY240" s="10">
        <f>AY241+AY244+AY248</f>
        <v>0</v>
      </c>
      <c r="AZ240" s="10">
        <f t="shared" si="522"/>
        <v>375272.049</v>
      </c>
      <c r="BA240" s="10">
        <f>BA241+BA244+BA248</f>
        <v>0</v>
      </c>
      <c r="BB240" s="65">
        <f t="shared" si="410"/>
        <v>375272.049</v>
      </c>
      <c r="BC240" s="10">
        <f t="shared" si="523"/>
        <v>377104.7</v>
      </c>
      <c r="BD240" s="10">
        <f>BD241+BD244+BD248</f>
        <v>0</v>
      </c>
      <c r="BE240" s="65">
        <f t="shared" si="411"/>
        <v>377104.7</v>
      </c>
      <c r="BF240" s="10">
        <f t="shared" si="524"/>
        <v>441856</v>
      </c>
      <c r="BG240" s="10">
        <f>BG241+BG244+BG248</f>
        <v>0</v>
      </c>
      <c r="BH240" s="65">
        <f t="shared" si="412"/>
        <v>441856</v>
      </c>
      <c r="BI240" s="10">
        <f>BI241+BI244+BI248</f>
        <v>0</v>
      </c>
      <c r="BJ240" s="20"/>
      <c r="BK240" s="20"/>
    </row>
    <row r="241" spans="1:63" x14ac:dyDescent="0.3">
      <c r="A241" s="58" t="s">
        <v>209</v>
      </c>
      <c r="B241" s="59"/>
      <c r="C241" s="58"/>
      <c r="D241" s="58"/>
      <c r="E241" s="60" t="s">
        <v>210</v>
      </c>
      <c r="F241" s="10">
        <f t="shared" ref="F241:F244" si="526">F242</f>
        <v>23378.799999999999</v>
      </c>
      <c r="G241" s="10">
        <f t="shared" ref="G241:G244" si="527">G242</f>
        <v>2317</v>
      </c>
      <c r="H241" s="10">
        <f t="shared" ref="H241:H244" si="528">H242</f>
        <v>2317</v>
      </c>
      <c r="I241" s="10">
        <f t="shared" ref="I241:I244" si="529">I242</f>
        <v>0</v>
      </c>
      <c r="J241" s="10">
        <f t="shared" ref="J241:J244" si="530">J242</f>
        <v>0</v>
      </c>
      <c r="K241" s="10">
        <f t="shared" ref="K241:K244" si="531">K242</f>
        <v>0</v>
      </c>
      <c r="L241" s="10">
        <f t="shared" si="413"/>
        <v>23378.799999999999</v>
      </c>
      <c r="M241" s="10">
        <f t="shared" si="414"/>
        <v>2317</v>
      </c>
      <c r="N241" s="10">
        <f t="shared" si="415"/>
        <v>2317</v>
      </c>
      <c r="O241" s="10">
        <f t="shared" ref="O241:O244" si="532">O242</f>
        <v>7980.1360000000004</v>
      </c>
      <c r="P241" s="10">
        <f t="shared" ref="P241:P244" si="533">P242</f>
        <v>0</v>
      </c>
      <c r="Q241" s="10">
        <f t="shared" ref="Q241:Q244" si="534">Q242</f>
        <v>0</v>
      </c>
      <c r="R241" s="10">
        <f t="shared" si="504"/>
        <v>31358.936000000002</v>
      </c>
      <c r="S241" s="10">
        <f t="shared" si="505"/>
        <v>2317</v>
      </c>
      <c r="T241" s="10">
        <f t="shared" si="506"/>
        <v>2317</v>
      </c>
      <c r="U241" s="10">
        <f t="shared" ref="U241:U244" si="535">U242</f>
        <v>0</v>
      </c>
      <c r="V241" s="10">
        <f t="shared" ref="V241:V244" si="536">V242</f>
        <v>0</v>
      </c>
      <c r="W241" s="10">
        <f t="shared" ref="W241:W244" si="537">W242</f>
        <v>0</v>
      </c>
      <c r="X241" s="10">
        <f t="shared" si="507"/>
        <v>31358.936000000002</v>
      </c>
      <c r="Y241" s="10">
        <f t="shared" si="508"/>
        <v>2317</v>
      </c>
      <c r="Z241" s="10">
        <f t="shared" si="509"/>
        <v>2317</v>
      </c>
      <c r="AA241" s="10">
        <f t="shared" ref="AA241:AA244" si="538">AA242</f>
        <v>45078.73</v>
      </c>
      <c r="AB241" s="10">
        <f t="shared" ref="AB241:AB244" si="539">AB242</f>
        <v>0</v>
      </c>
      <c r="AC241" s="10">
        <f t="shared" ref="AC241:AC244" si="540">AC242</f>
        <v>0</v>
      </c>
      <c r="AD241" s="10">
        <f t="shared" si="510"/>
        <v>76437.665999999997</v>
      </c>
      <c r="AE241" s="10">
        <f t="shared" si="511"/>
        <v>2317</v>
      </c>
      <c r="AF241" s="10">
        <f t="shared" si="512"/>
        <v>2317</v>
      </c>
      <c r="AG241" s="10">
        <f t="shared" ref="AG241:AG244" si="541">AG242</f>
        <v>0</v>
      </c>
      <c r="AH241" s="10">
        <f t="shared" si="513"/>
        <v>76437.665999999997</v>
      </c>
      <c r="AI241" s="10">
        <f t="shared" si="514"/>
        <v>2317</v>
      </c>
      <c r="AJ241" s="10">
        <f t="shared" si="515"/>
        <v>2317</v>
      </c>
      <c r="AK241" s="10">
        <f t="shared" ref="AK241:AK244" si="542">AK242</f>
        <v>517.5</v>
      </c>
      <c r="AL241" s="10">
        <f t="shared" ref="AL241:AL244" si="543">AL242</f>
        <v>0</v>
      </c>
      <c r="AM241" s="10">
        <f t="shared" ref="AM241:AM244" si="544">AM242</f>
        <v>0</v>
      </c>
      <c r="AN241" s="10">
        <f t="shared" si="516"/>
        <v>76955.165999999997</v>
      </c>
      <c r="AO241" s="10">
        <f t="shared" si="517"/>
        <v>2317</v>
      </c>
      <c r="AP241" s="10">
        <f t="shared" si="518"/>
        <v>2317</v>
      </c>
      <c r="AQ241" s="10">
        <f t="shared" ref="AQ241:AQ244" si="545">AQ242</f>
        <v>0</v>
      </c>
      <c r="AR241" s="10">
        <f t="shared" ref="AR241:AR244" si="546">AR242</f>
        <v>0</v>
      </c>
      <c r="AS241" s="10">
        <f t="shared" ref="AS241:AS244" si="547">AS242</f>
        <v>0</v>
      </c>
      <c r="AT241" s="10">
        <f t="shared" si="519"/>
        <v>76955.165999999997</v>
      </c>
      <c r="AU241" s="10">
        <f t="shared" si="520"/>
        <v>2317</v>
      </c>
      <c r="AV241" s="10">
        <f t="shared" si="521"/>
        <v>2317</v>
      </c>
      <c r="AW241" s="10">
        <f t="shared" ref="AW241:AW244" si="548">AW242</f>
        <v>0</v>
      </c>
      <c r="AX241" s="10">
        <f t="shared" ref="AX241:AX244" si="549">AX242</f>
        <v>0</v>
      </c>
      <c r="AY241" s="10">
        <f t="shared" ref="AY241:AY244" si="550">AY242</f>
        <v>0</v>
      </c>
      <c r="AZ241" s="10">
        <f t="shared" si="522"/>
        <v>76955.165999999997</v>
      </c>
      <c r="BA241" s="10">
        <f t="shared" ref="BA241:BA244" si="551">BA242</f>
        <v>0</v>
      </c>
      <c r="BB241" s="65">
        <f t="shared" si="410"/>
        <v>76955.165999999997</v>
      </c>
      <c r="BC241" s="10">
        <f t="shared" si="523"/>
        <v>2317</v>
      </c>
      <c r="BD241" s="10">
        <f t="shared" ref="BD241:BI244" si="552">BD242</f>
        <v>0</v>
      </c>
      <c r="BE241" s="65">
        <f t="shared" si="411"/>
        <v>2317</v>
      </c>
      <c r="BF241" s="10">
        <f t="shared" si="524"/>
        <v>2317</v>
      </c>
      <c r="BG241" s="10">
        <f t="shared" si="552"/>
        <v>0</v>
      </c>
      <c r="BH241" s="65">
        <f t="shared" si="412"/>
        <v>2317</v>
      </c>
      <c r="BI241" s="10">
        <f t="shared" si="552"/>
        <v>0</v>
      </c>
      <c r="BJ241" s="20"/>
      <c r="BK241" s="20"/>
    </row>
    <row r="242" spans="1:63" ht="46.8" x14ac:dyDescent="0.3">
      <c r="A242" s="58" t="s">
        <v>209</v>
      </c>
      <c r="B242" s="59" t="s">
        <v>58</v>
      </c>
      <c r="C242" s="58"/>
      <c r="D242" s="58"/>
      <c r="E242" s="60" t="s">
        <v>59</v>
      </c>
      <c r="F242" s="10">
        <f t="shared" si="526"/>
        <v>23378.799999999999</v>
      </c>
      <c r="G242" s="10">
        <f t="shared" si="527"/>
        <v>2317</v>
      </c>
      <c r="H242" s="10">
        <f t="shared" si="528"/>
        <v>2317</v>
      </c>
      <c r="I242" s="10">
        <f t="shared" si="529"/>
        <v>0</v>
      </c>
      <c r="J242" s="10">
        <f t="shared" si="530"/>
        <v>0</v>
      </c>
      <c r="K242" s="10">
        <f t="shared" si="531"/>
        <v>0</v>
      </c>
      <c r="L242" s="10">
        <f t="shared" si="413"/>
        <v>23378.799999999999</v>
      </c>
      <c r="M242" s="10">
        <f t="shared" si="414"/>
        <v>2317</v>
      </c>
      <c r="N242" s="10">
        <f t="shared" si="415"/>
        <v>2317</v>
      </c>
      <c r="O242" s="10">
        <f t="shared" si="532"/>
        <v>7980.1360000000004</v>
      </c>
      <c r="P242" s="10">
        <f t="shared" si="533"/>
        <v>0</v>
      </c>
      <c r="Q242" s="10">
        <f t="shared" si="534"/>
        <v>0</v>
      </c>
      <c r="R242" s="10">
        <f t="shared" si="504"/>
        <v>31358.936000000002</v>
      </c>
      <c r="S242" s="10">
        <f t="shared" si="505"/>
        <v>2317</v>
      </c>
      <c r="T242" s="10">
        <f t="shared" si="506"/>
        <v>2317</v>
      </c>
      <c r="U242" s="10">
        <f t="shared" si="535"/>
        <v>0</v>
      </c>
      <c r="V242" s="10">
        <f t="shared" si="536"/>
        <v>0</v>
      </c>
      <c r="W242" s="10">
        <f t="shared" si="537"/>
        <v>0</v>
      </c>
      <c r="X242" s="10">
        <f t="shared" si="507"/>
        <v>31358.936000000002</v>
      </c>
      <c r="Y242" s="10">
        <f t="shared" si="508"/>
        <v>2317</v>
      </c>
      <c r="Z242" s="10">
        <f t="shared" si="509"/>
        <v>2317</v>
      </c>
      <c r="AA242" s="10">
        <f t="shared" si="538"/>
        <v>45078.73</v>
      </c>
      <c r="AB242" s="10">
        <f t="shared" si="539"/>
        <v>0</v>
      </c>
      <c r="AC242" s="10">
        <f t="shared" si="540"/>
        <v>0</v>
      </c>
      <c r="AD242" s="10">
        <f t="shared" si="510"/>
        <v>76437.665999999997</v>
      </c>
      <c r="AE242" s="10">
        <f t="shared" si="511"/>
        <v>2317</v>
      </c>
      <c r="AF242" s="10">
        <f t="shared" si="512"/>
        <v>2317</v>
      </c>
      <c r="AG242" s="10">
        <f t="shared" si="541"/>
        <v>0</v>
      </c>
      <c r="AH242" s="10">
        <f t="shared" si="513"/>
        <v>76437.665999999997</v>
      </c>
      <c r="AI242" s="10">
        <f t="shared" si="514"/>
        <v>2317</v>
      </c>
      <c r="AJ242" s="10">
        <f t="shared" si="515"/>
        <v>2317</v>
      </c>
      <c r="AK242" s="10">
        <f t="shared" si="542"/>
        <v>517.5</v>
      </c>
      <c r="AL242" s="10">
        <f t="shared" si="543"/>
        <v>0</v>
      </c>
      <c r="AM242" s="10">
        <f t="shared" si="544"/>
        <v>0</v>
      </c>
      <c r="AN242" s="10">
        <f t="shared" si="516"/>
        <v>76955.165999999997</v>
      </c>
      <c r="AO242" s="10">
        <f t="shared" si="517"/>
        <v>2317</v>
      </c>
      <c r="AP242" s="10">
        <f t="shared" si="518"/>
        <v>2317</v>
      </c>
      <c r="AQ242" s="10">
        <f t="shared" si="545"/>
        <v>0</v>
      </c>
      <c r="AR242" s="10">
        <f t="shared" si="546"/>
        <v>0</v>
      </c>
      <c r="AS242" s="10">
        <f t="shared" si="547"/>
        <v>0</v>
      </c>
      <c r="AT242" s="10">
        <f t="shared" si="519"/>
        <v>76955.165999999997</v>
      </c>
      <c r="AU242" s="10">
        <f t="shared" si="520"/>
        <v>2317</v>
      </c>
      <c r="AV242" s="10">
        <f t="shared" si="521"/>
        <v>2317</v>
      </c>
      <c r="AW242" s="10">
        <f t="shared" si="548"/>
        <v>0</v>
      </c>
      <c r="AX242" s="10">
        <f t="shared" si="549"/>
        <v>0</v>
      </c>
      <c r="AY242" s="10">
        <f t="shared" si="550"/>
        <v>0</v>
      </c>
      <c r="AZ242" s="10">
        <f t="shared" si="522"/>
        <v>76955.165999999997</v>
      </c>
      <c r="BA242" s="10">
        <f t="shared" si="551"/>
        <v>0</v>
      </c>
      <c r="BB242" s="65">
        <f t="shared" si="410"/>
        <v>76955.165999999997</v>
      </c>
      <c r="BC242" s="10">
        <f t="shared" si="523"/>
        <v>2317</v>
      </c>
      <c r="BD242" s="10">
        <f t="shared" si="552"/>
        <v>0</v>
      </c>
      <c r="BE242" s="65">
        <f t="shared" si="411"/>
        <v>2317</v>
      </c>
      <c r="BF242" s="10">
        <f t="shared" si="524"/>
        <v>2317</v>
      </c>
      <c r="BG242" s="10">
        <f t="shared" si="552"/>
        <v>0</v>
      </c>
      <c r="BH242" s="65">
        <f t="shared" si="412"/>
        <v>2317</v>
      </c>
      <c r="BI242" s="10">
        <f t="shared" si="552"/>
        <v>0</v>
      </c>
      <c r="BJ242" s="20"/>
      <c r="BK242" s="20"/>
    </row>
    <row r="243" spans="1:63" x14ac:dyDescent="0.3">
      <c r="A243" s="58" t="s">
        <v>209</v>
      </c>
      <c r="B243" s="59">
        <v>600</v>
      </c>
      <c r="C243" s="58" t="s">
        <v>70</v>
      </c>
      <c r="D243" s="58" t="s">
        <v>37</v>
      </c>
      <c r="E243" s="60" t="s">
        <v>71</v>
      </c>
      <c r="F243" s="10">
        <v>23378.799999999999</v>
      </c>
      <c r="G243" s="10">
        <v>2317</v>
      </c>
      <c r="H243" s="10">
        <v>2317</v>
      </c>
      <c r="I243" s="10"/>
      <c r="J243" s="10"/>
      <c r="K243" s="10"/>
      <c r="L243" s="10">
        <f t="shared" si="413"/>
        <v>23378.799999999999</v>
      </c>
      <c r="M243" s="10">
        <f t="shared" si="414"/>
        <v>2317</v>
      </c>
      <c r="N243" s="10">
        <f t="shared" si="415"/>
        <v>2317</v>
      </c>
      <c r="O243" s="10">
        <v>7980.1360000000004</v>
      </c>
      <c r="P243" s="10"/>
      <c r="Q243" s="10"/>
      <c r="R243" s="10">
        <f t="shared" si="504"/>
        <v>31358.936000000002</v>
      </c>
      <c r="S243" s="10">
        <f t="shared" si="505"/>
        <v>2317</v>
      </c>
      <c r="T243" s="10">
        <f t="shared" si="506"/>
        <v>2317</v>
      </c>
      <c r="U243" s="10"/>
      <c r="V243" s="10"/>
      <c r="W243" s="10"/>
      <c r="X243" s="10">
        <f t="shared" si="507"/>
        <v>31358.936000000002</v>
      </c>
      <c r="Y243" s="10">
        <f t="shared" si="508"/>
        <v>2317</v>
      </c>
      <c r="Z243" s="10">
        <f t="shared" si="509"/>
        <v>2317</v>
      </c>
      <c r="AA243" s="10">
        <v>45078.73</v>
      </c>
      <c r="AB243" s="10"/>
      <c r="AC243" s="10"/>
      <c r="AD243" s="10">
        <f t="shared" si="510"/>
        <v>76437.665999999997</v>
      </c>
      <c r="AE243" s="10">
        <f t="shared" si="511"/>
        <v>2317</v>
      </c>
      <c r="AF243" s="10">
        <f t="shared" si="512"/>
        <v>2317</v>
      </c>
      <c r="AG243" s="10"/>
      <c r="AH243" s="10">
        <f t="shared" si="513"/>
        <v>76437.665999999997</v>
      </c>
      <c r="AI243" s="10">
        <f t="shared" si="514"/>
        <v>2317</v>
      </c>
      <c r="AJ243" s="10">
        <f t="shared" si="515"/>
        <v>2317</v>
      </c>
      <c r="AK243" s="10">
        <v>517.5</v>
      </c>
      <c r="AL243" s="10"/>
      <c r="AM243" s="10"/>
      <c r="AN243" s="10">
        <f t="shared" si="516"/>
        <v>76955.165999999997</v>
      </c>
      <c r="AO243" s="10">
        <f t="shared" si="517"/>
        <v>2317</v>
      </c>
      <c r="AP243" s="10">
        <f t="shared" si="518"/>
        <v>2317</v>
      </c>
      <c r="AQ243" s="10"/>
      <c r="AR243" s="10"/>
      <c r="AS243" s="10"/>
      <c r="AT243" s="10">
        <f t="shared" si="519"/>
        <v>76955.165999999997</v>
      </c>
      <c r="AU243" s="10">
        <f t="shared" si="520"/>
        <v>2317</v>
      </c>
      <c r="AV243" s="10">
        <f t="shared" si="521"/>
        <v>2317</v>
      </c>
      <c r="AW243" s="10"/>
      <c r="AX243" s="10"/>
      <c r="AY243" s="10"/>
      <c r="AZ243" s="10">
        <f t="shared" si="522"/>
        <v>76955.165999999997</v>
      </c>
      <c r="BA243" s="10"/>
      <c r="BB243" s="65">
        <f t="shared" si="410"/>
        <v>76955.165999999997</v>
      </c>
      <c r="BC243" s="10">
        <f t="shared" si="523"/>
        <v>2317</v>
      </c>
      <c r="BD243" s="10"/>
      <c r="BE243" s="65">
        <f t="shared" si="411"/>
        <v>2317</v>
      </c>
      <c r="BF243" s="10">
        <f t="shared" si="524"/>
        <v>2317</v>
      </c>
      <c r="BG243" s="10"/>
      <c r="BH243" s="65">
        <f t="shared" si="412"/>
        <v>2317</v>
      </c>
      <c r="BI243" s="10"/>
      <c r="BJ243" s="20"/>
      <c r="BK243" s="20"/>
    </row>
    <row r="244" spans="1:63" ht="31.2" x14ac:dyDescent="0.3">
      <c r="A244" s="58" t="s">
        <v>211</v>
      </c>
      <c r="B244" s="59"/>
      <c r="C244" s="58"/>
      <c r="D244" s="58"/>
      <c r="E244" s="60" t="s">
        <v>212</v>
      </c>
      <c r="F244" s="10">
        <f t="shared" si="526"/>
        <v>1779.1999999999998</v>
      </c>
      <c r="G244" s="10">
        <f t="shared" si="527"/>
        <v>1779.1999999999998</v>
      </c>
      <c r="H244" s="10">
        <f t="shared" si="528"/>
        <v>1779.1999999999998</v>
      </c>
      <c r="I244" s="10">
        <f t="shared" si="529"/>
        <v>0</v>
      </c>
      <c r="J244" s="10">
        <f t="shared" si="530"/>
        <v>0</v>
      </c>
      <c r="K244" s="10">
        <f t="shared" si="531"/>
        <v>0</v>
      </c>
      <c r="L244" s="10">
        <f t="shared" si="413"/>
        <v>1779.1999999999998</v>
      </c>
      <c r="M244" s="10">
        <f t="shared" si="414"/>
        <v>1779.1999999999998</v>
      </c>
      <c r="N244" s="10">
        <f t="shared" si="415"/>
        <v>1779.1999999999998</v>
      </c>
      <c r="O244" s="10">
        <f t="shared" si="532"/>
        <v>527.1</v>
      </c>
      <c r="P244" s="10">
        <f t="shared" si="533"/>
        <v>527.1</v>
      </c>
      <c r="Q244" s="10">
        <f t="shared" si="534"/>
        <v>527.1</v>
      </c>
      <c r="R244" s="10">
        <f t="shared" si="504"/>
        <v>2306.2999999999997</v>
      </c>
      <c r="S244" s="10">
        <f t="shared" si="505"/>
        <v>2306.2999999999997</v>
      </c>
      <c r="T244" s="10">
        <f t="shared" si="506"/>
        <v>2306.2999999999997</v>
      </c>
      <c r="U244" s="10">
        <f t="shared" si="535"/>
        <v>0</v>
      </c>
      <c r="V244" s="10">
        <f t="shared" si="536"/>
        <v>0</v>
      </c>
      <c r="W244" s="10">
        <f t="shared" si="537"/>
        <v>0</v>
      </c>
      <c r="X244" s="10">
        <f t="shared" si="507"/>
        <v>2306.2999999999997</v>
      </c>
      <c r="Y244" s="10">
        <f t="shared" si="508"/>
        <v>2306.2999999999997</v>
      </c>
      <c r="Z244" s="10">
        <f t="shared" si="509"/>
        <v>2306.2999999999997</v>
      </c>
      <c r="AA244" s="10">
        <f t="shared" si="538"/>
        <v>0</v>
      </c>
      <c r="AB244" s="10">
        <f t="shared" si="539"/>
        <v>0</v>
      </c>
      <c r="AC244" s="10">
        <f t="shared" si="540"/>
        <v>0</v>
      </c>
      <c r="AD244" s="10">
        <f t="shared" si="510"/>
        <v>2306.2999999999997</v>
      </c>
      <c r="AE244" s="10">
        <f t="shared" si="511"/>
        <v>2306.2999999999997</v>
      </c>
      <c r="AF244" s="10">
        <f t="shared" si="512"/>
        <v>2306.2999999999997</v>
      </c>
      <c r="AG244" s="10">
        <f t="shared" si="541"/>
        <v>0</v>
      </c>
      <c r="AH244" s="10">
        <f t="shared" si="513"/>
        <v>2306.2999999999997</v>
      </c>
      <c r="AI244" s="10">
        <f t="shared" si="514"/>
        <v>2306.2999999999997</v>
      </c>
      <c r="AJ244" s="10">
        <f t="shared" si="515"/>
        <v>2306.2999999999997</v>
      </c>
      <c r="AK244" s="10">
        <f t="shared" si="542"/>
        <v>0</v>
      </c>
      <c r="AL244" s="10">
        <f t="shared" si="543"/>
        <v>0</v>
      </c>
      <c r="AM244" s="10">
        <f t="shared" si="544"/>
        <v>0</v>
      </c>
      <c r="AN244" s="10">
        <f t="shared" si="516"/>
        <v>2306.2999999999997</v>
      </c>
      <c r="AO244" s="10">
        <f t="shared" si="517"/>
        <v>2306.2999999999997</v>
      </c>
      <c r="AP244" s="10">
        <f t="shared" si="518"/>
        <v>2306.2999999999997</v>
      </c>
      <c r="AQ244" s="10">
        <f t="shared" si="545"/>
        <v>0</v>
      </c>
      <c r="AR244" s="10">
        <f t="shared" si="546"/>
        <v>0</v>
      </c>
      <c r="AS244" s="10">
        <f t="shared" si="547"/>
        <v>0</v>
      </c>
      <c r="AT244" s="10">
        <f t="shared" si="519"/>
        <v>2306.2999999999997</v>
      </c>
      <c r="AU244" s="10">
        <f t="shared" si="520"/>
        <v>2306.2999999999997</v>
      </c>
      <c r="AV244" s="10">
        <f t="shared" si="521"/>
        <v>2306.2999999999997</v>
      </c>
      <c r="AW244" s="10">
        <f t="shared" si="548"/>
        <v>0</v>
      </c>
      <c r="AX244" s="10">
        <f t="shared" si="549"/>
        <v>0</v>
      </c>
      <c r="AY244" s="10">
        <f t="shared" si="550"/>
        <v>0</v>
      </c>
      <c r="AZ244" s="10">
        <f t="shared" si="522"/>
        <v>2306.2999999999997</v>
      </c>
      <c r="BA244" s="10">
        <f t="shared" si="551"/>
        <v>0</v>
      </c>
      <c r="BB244" s="65">
        <f t="shared" si="410"/>
        <v>2306.2999999999997</v>
      </c>
      <c r="BC244" s="10">
        <f t="shared" si="523"/>
        <v>2306.2999999999997</v>
      </c>
      <c r="BD244" s="10">
        <f t="shared" si="552"/>
        <v>0</v>
      </c>
      <c r="BE244" s="65">
        <f t="shared" si="411"/>
        <v>2306.2999999999997</v>
      </c>
      <c r="BF244" s="10">
        <f t="shared" si="524"/>
        <v>2306.2999999999997</v>
      </c>
      <c r="BG244" s="10">
        <f t="shared" si="552"/>
        <v>0</v>
      </c>
      <c r="BH244" s="65">
        <f t="shared" si="412"/>
        <v>2306.2999999999997</v>
      </c>
      <c r="BI244" s="10">
        <f t="shared" si="552"/>
        <v>0</v>
      </c>
      <c r="BJ244" s="20"/>
      <c r="BK244" s="20"/>
    </row>
    <row r="245" spans="1:63" ht="46.8" x14ac:dyDescent="0.3">
      <c r="A245" s="58" t="s">
        <v>211</v>
      </c>
      <c r="B245" s="59" t="s">
        <v>58</v>
      </c>
      <c r="C245" s="58"/>
      <c r="D245" s="58"/>
      <c r="E245" s="60" t="s">
        <v>59</v>
      </c>
      <c r="F245" s="10">
        <f t="shared" ref="F245:K245" si="553">F246+F247</f>
        <v>1779.1999999999998</v>
      </c>
      <c r="G245" s="10">
        <f t="shared" si="553"/>
        <v>1779.1999999999998</v>
      </c>
      <c r="H245" s="10">
        <f t="shared" si="553"/>
        <v>1779.1999999999998</v>
      </c>
      <c r="I245" s="10">
        <f t="shared" si="553"/>
        <v>0</v>
      </c>
      <c r="J245" s="10">
        <f t="shared" si="553"/>
        <v>0</v>
      </c>
      <c r="K245" s="10">
        <f t="shared" si="553"/>
        <v>0</v>
      </c>
      <c r="L245" s="10">
        <f t="shared" si="413"/>
        <v>1779.1999999999998</v>
      </c>
      <c r="M245" s="10">
        <f t="shared" si="414"/>
        <v>1779.1999999999998</v>
      </c>
      <c r="N245" s="10">
        <f t="shared" si="415"/>
        <v>1779.1999999999998</v>
      </c>
      <c r="O245" s="10">
        <f>O246+O247</f>
        <v>527.1</v>
      </c>
      <c r="P245" s="10">
        <f>P246+P247</f>
        <v>527.1</v>
      </c>
      <c r="Q245" s="10">
        <f>Q246+Q247</f>
        <v>527.1</v>
      </c>
      <c r="R245" s="10">
        <f t="shared" si="504"/>
        <v>2306.2999999999997</v>
      </c>
      <c r="S245" s="10">
        <f t="shared" si="505"/>
        <v>2306.2999999999997</v>
      </c>
      <c r="T245" s="10">
        <f t="shared" si="506"/>
        <v>2306.2999999999997</v>
      </c>
      <c r="U245" s="10">
        <f>U246+U247</f>
        <v>0</v>
      </c>
      <c r="V245" s="10">
        <f>V246+V247</f>
        <v>0</v>
      </c>
      <c r="W245" s="10">
        <f>W246+W247</f>
        <v>0</v>
      </c>
      <c r="X245" s="10">
        <f t="shared" si="507"/>
        <v>2306.2999999999997</v>
      </c>
      <c r="Y245" s="10">
        <f t="shared" si="508"/>
        <v>2306.2999999999997</v>
      </c>
      <c r="Z245" s="10">
        <f t="shared" si="509"/>
        <v>2306.2999999999997</v>
      </c>
      <c r="AA245" s="10">
        <f>AA246+AA247</f>
        <v>0</v>
      </c>
      <c r="AB245" s="10">
        <f>AB246+AB247</f>
        <v>0</v>
      </c>
      <c r="AC245" s="10">
        <f>AC246+AC247</f>
        <v>0</v>
      </c>
      <c r="AD245" s="10">
        <f t="shared" si="510"/>
        <v>2306.2999999999997</v>
      </c>
      <c r="AE245" s="10">
        <f t="shared" si="511"/>
        <v>2306.2999999999997</v>
      </c>
      <c r="AF245" s="10">
        <f t="shared" si="512"/>
        <v>2306.2999999999997</v>
      </c>
      <c r="AG245" s="10">
        <f>AG246+AG247</f>
        <v>0</v>
      </c>
      <c r="AH245" s="10">
        <f t="shared" si="513"/>
        <v>2306.2999999999997</v>
      </c>
      <c r="AI245" s="10">
        <f t="shared" si="514"/>
        <v>2306.2999999999997</v>
      </c>
      <c r="AJ245" s="10">
        <f t="shared" si="515"/>
        <v>2306.2999999999997</v>
      </c>
      <c r="AK245" s="10">
        <f>AK246+AK247</f>
        <v>0</v>
      </c>
      <c r="AL245" s="10">
        <f>AL246+AL247</f>
        <v>0</v>
      </c>
      <c r="AM245" s="10">
        <f>AM246+AM247</f>
        <v>0</v>
      </c>
      <c r="AN245" s="10">
        <f t="shared" si="516"/>
        <v>2306.2999999999997</v>
      </c>
      <c r="AO245" s="10">
        <f t="shared" si="517"/>
        <v>2306.2999999999997</v>
      </c>
      <c r="AP245" s="10">
        <f t="shared" si="518"/>
        <v>2306.2999999999997</v>
      </c>
      <c r="AQ245" s="10">
        <f>AQ246+AQ247</f>
        <v>0</v>
      </c>
      <c r="AR245" s="10">
        <f>AR246+AR247</f>
        <v>0</v>
      </c>
      <c r="AS245" s="10">
        <f>AS246+AS247</f>
        <v>0</v>
      </c>
      <c r="AT245" s="10">
        <f t="shared" si="519"/>
        <v>2306.2999999999997</v>
      </c>
      <c r="AU245" s="10">
        <f t="shared" si="520"/>
        <v>2306.2999999999997</v>
      </c>
      <c r="AV245" s="10">
        <f t="shared" si="521"/>
        <v>2306.2999999999997</v>
      </c>
      <c r="AW245" s="10">
        <f>AW246+AW247</f>
        <v>0</v>
      </c>
      <c r="AX245" s="10">
        <f>AX246+AX247</f>
        <v>0</v>
      </c>
      <c r="AY245" s="10">
        <f>AY246+AY247</f>
        <v>0</v>
      </c>
      <c r="AZ245" s="10">
        <f t="shared" si="522"/>
        <v>2306.2999999999997</v>
      </c>
      <c r="BA245" s="10">
        <f>BA246+BA247</f>
        <v>0</v>
      </c>
      <c r="BB245" s="65">
        <f t="shared" si="410"/>
        <v>2306.2999999999997</v>
      </c>
      <c r="BC245" s="10">
        <f t="shared" si="523"/>
        <v>2306.2999999999997</v>
      </c>
      <c r="BD245" s="10">
        <f>BD246+BD247</f>
        <v>0</v>
      </c>
      <c r="BE245" s="65">
        <f t="shared" si="411"/>
        <v>2306.2999999999997</v>
      </c>
      <c r="BF245" s="10">
        <f t="shared" si="524"/>
        <v>2306.2999999999997</v>
      </c>
      <c r="BG245" s="10">
        <f>BG246+BG247</f>
        <v>0</v>
      </c>
      <c r="BH245" s="65">
        <f t="shared" si="412"/>
        <v>2306.2999999999997</v>
      </c>
      <c r="BI245" s="10">
        <f>BI246+BI247</f>
        <v>0</v>
      </c>
      <c r="BJ245" s="20"/>
      <c r="BK245" s="20"/>
    </row>
    <row r="246" spans="1:63" x14ac:dyDescent="0.3">
      <c r="A246" s="58" t="s">
        <v>211</v>
      </c>
      <c r="B246" s="59">
        <v>600</v>
      </c>
      <c r="C246" s="58" t="s">
        <v>72</v>
      </c>
      <c r="D246" s="58" t="s">
        <v>106</v>
      </c>
      <c r="E246" s="60" t="s">
        <v>213</v>
      </c>
      <c r="F246" s="10">
        <v>474.4</v>
      </c>
      <c r="G246" s="10">
        <v>474.4</v>
      </c>
      <c r="H246" s="10">
        <v>474.4</v>
      </c>
      <c r="I246" s="10"/>
      <c r="J246" s="10"/>
      <c r="K246" s="10"/>
      <c r="L246" s="10">
        <f t="shared" si="413"/>
        <v>474.4</v>
      </c>
      <c r="M246" s="10">
        <f t="shared" si="414"/>
        <v>474.4</v>
      </c>
      <c r="N246" s="10">
        <f t="shared" si="415"/>
        <v>474.4</v>
      </c>
      <c r="O246" s="10">
        <v>140.6</v>
      </c>
      <c r="P246" s="10">
        <v>140.6</v>
      </c>
      <c r="Q246" s="10">
        <v>140.6</v>
      </c>
      <c r="R246" s="10">
        <f t="shared" si="504"/>
        <v>615</v>
      </c>
      <c r="S246" s="10">
        <f t="shared" si="505"/>
        <v>615</v>
      </c>
      <c r="T246" s="10">
        <f t="shared" si="506"/>
        <v>615</v>
      </c>
      <c r="U246" s="10"/>
      <c r="V246" s="10"/>
      <c r="W246" s="10"/>
      <c r="X246" s="10">
        <f t="shared" si="507"/>
        <v>615</v>
      </c>
      <c r="Y246" s="10">
        <f t="shared" si="508"/>
        <v>615</v>
      </c>
      <c r="Z246" s="10">
        <f t="shared" si="509"/>
        <v>615</v>
      </c>
      <c r="AA246" s="10"/>
      <c r="AB246" s="10"/>
      <c r="AC246" s="10"/>
      <c r="AD246" s="10">
        <f t="shared" si="510"/>
        <v>615</v>
      </c>
      <c r="AE246" s="10">
        <f t="shared" si="511"/>
        <v>615</v>
      </c>
      <c r="AF246" s="10">
        <f t="shared" si="512"/>
        <v>615</v>
      </c>
      <c r="AG246" s="10"/>
      <c r="AH246" s="10">
        <f t="shared" si="513"/>
        <v>615</v>
      </c>
      <c r="AI246" s="10">
        <f t="shared" si="514"/>
        <v>615</v>
      </c>
      <c r="AJ246" s="10">
        <f t="shared" si="515"/>
        <v>615</v>
      </c>
      <c r="AK246" s="10"/>
      <c r="AL246" s="10"/>
      <c r="AM246" s="10"/>
      <c r="AN246" s="10">
        <f t="shared" si="516"/>
        <v>615</v>
      </c>
      <c r="AO246" s="10">
        <f t="shared" si="517"/>
        <v>615</v>
      </c>
      <c r="AP246" s="10">
        <f t="shared" si="518"/>
        <v>615</v>
      </c>
      <c r="AQ246" s="10"/>
      <c r="AR246" s="10"/>
      <c r="AS246" s="10"/>
      <c r="AT246" s="10">
        <f t="shared" si="519"/>
        <v>615</v>
      </c>
      <c r="AU246" s="10">
        <f t="shared" si="520"/>
        <v>615</v>
      </c>
      <c r="AV246" s="10">
        <f t="shared" si="521"/>
        <v>615</v>
      </c>
      <c r="AW246" s="10"/>
      <c r="AX246" s="10"/>
      <c r="AY246" s="10"/>
      <c r="AZ246" s="10">
        <f t="shared" si="522"/>
        <v>615</v>
      </c>
      <c r="BA246" s="10"/>
      <c r="BB246" s="65">
        <f t="shared" si="410"/>
        <v>615</v>
      </c>
      <c r="BC246" s="10">
        <f t="shared" si="523"/>
        <v>615</v>
      </c>
      <c r="BD246" s="10"/>
      <c r="BE246" s="65">
        <f t="shared" si="411"/>
        <v>615</v>
      </c>
      <c r="BF246" s="10">
        <f t="shared" si="524"/>
        <v>615</v>
      </c>
      <c r="BG246" s="10"/>
      <c r="BH246" s="65">
        <f t="shared" si="412"/>
        <v>615</v>
      </c>
      <c r="BI246" s="10"/>
      <c r="BJ246" s="20"/>
      <c r="BK246" s="20"/>
    </row>
    <row r="247" spans="1:63" x14ac:dyDescent="0.3">
      <c r="A247" s="58" t="s">
        <v>211</v>
      </c>
      <c r="B247" s="59">
        <v>600</v>
      </c>
      <c r="C247" s="58" t="s">
        <v>70</v>
      </c>
      <c r="D247" s="58" t="s">
        <v>37</v>
      </c>
      <c r="E247" s="60" t="s">
        <v>71</v>
      </c>
      <c r="F247" s="10">
        <v>1304.8</v>
      </c>
      <c r="G247" s="10">
        <v>1304.8</v>
      </c>
      <c r="H247" s="10">
        <v>1304.8</v>
      </c>
      <c r="I247" s="10"/>
      <c r="J247" s="10"/>
      <c r="K247" s="10"/>
      <c r="L247" s="10">
        <f t="shared" si="413"/>
        <v>1304.8</v>
      </c>
      <c r="M247" s="10">
        <f t="shared" si="414"/>
        <v>1304.8</v>
      </c>
      <c r="N247" s="10">
        <f t="shared" si="415"/>
        <v>1304.8</v>
      </c>
      <c r="O247" s="10">
        <v>386.5</v>
      </c>
      <c r="P247" s="10">
        <v>386.5</v>
      </c>
      <c r="Q247" s="10">
        <v>386.5</v>
      </c>
      <c r="R247" s="10">
        <f t="shared" si="504"/>
        <v>1691.3</v>
      </c>
      <c r="S247" s="10">
        <f t="shared" si="505"/>
        <v>1691.3</v>
      </c>
      <c r="T247" s="10">
        <f t="shared" si="506"/>
        <v>1691.3</v>
      </c>
      <c r="U247" s="10"/>
      <c r="V247" s="10"/>
      <c r="W247" s="10"/>
      <c r="X247" s="10">
        <f t="shared" si="507"/>
        <v>1691.3</v>
      </c>
      <c r="Y247" s="10">
        <f t="shared" si="508"/>
        <v>1691.3</v>
      </c>
      <c r="Z247" s="10">
        <f t="shared" si="509"/>
        <v>1691.3</v>
      </c>
      <c r="AA247" s="10"/>
      <c r="AB247" s="10"/>
      <c r="AC247" s="10"/>
      <c r="AD247" s="10">
        <f t="shared" si="510"/>
        <v>1691.3</v>
      </c>
      <c r="AE247" s="10">
        <f t="shared" si="511"/>
        <v>1691.3</v>
      </c>
      <c r="AF247" s="10">
        <f t="shared" si="512"/>
        <v>1691.3</v>
      </c>
      <c r="AG247" s="10"/>
      <c r="AH247" s="10">
        <f t="shared" si="513"/>
        <v>1691.3</v>
      </c>
      <c r="AI247" s="10">
        <f t="shared" si="514"/>
        <v>1691.3</v>
      </c>
      <c r="AJ247" s="10">
        <f t="shared" si="515"/>
        <v>1691.3</v>
      </c>
      <c r="AK247" s="10"/>
      <c r="AL247" s="10"/>
      <c r="AM247" s="10"/>
      <c r="AN247" s="10">
        <f t="shared" si="516"/>
        <v>1691.3</v>
      </c>
      <c r="AO247" s="10">
        <f t="shared" si="517"/>
        <v>1691.3</v>
      </c>
      <c r="AP247" s="10">
        <f t="shared" si="518"/>
        <v>1691.3</v>
      </c>
      <c r="AQ247" s="10"/>
      <c r="AR247" s="10"/>
      <c r="AS247" s="10"/>
      <c r="AT247" s="10">
        <f t="shared" si="519"/>
        <v>1691.3</v>
      </c>
      <c r="AU247" s="10">
        <f t="shared" si="520"/>
        <v>1691.3</v>
      </c>
      <c r="AV247" s="10">
        <f t="shared" si="521"/>
        <v>1691.3</v>
      </c>
      <c r="AW247" s="10"/>
      <c r="AX247" s="10"/>
      <c r="AY247" s="10"/>
      <c r="AZ247" s="10">
        <f t="shared" si="522"/>
        <v>1691.3</v>
      </c>
      <c r="BA247" s="10"/>
      <c r="BB247" s="65">
        <f t="shared" si="410"/>
        <v>1691.3</v>
      </c>
      <c r="BC247" s="10">
        <f t="shared" si="523"/>
        <v>1691.3</v>
      </c>
      <c r="BD247" s="10"/>
      <c r="BE247" s="65">
        <f t="shared" si="411"/>
        <v>1691.3</v>
      </c>
      <c r="BF247" s="10">
        <f t="shared" si="524"/>
        <v>1691.3</v>
      </c>
      <c r="BG247" s="10"/>
      <c r="BH247" s="65">
        <f t="shared" si="412"/>
        <v>1691.3</v>
      </c>
      <c r="BI247" s="10"/>
      <c r="BJ247" s="20"/>
      <c r="BK247" s="20"/>
    </row>
    <row r="248" spans="1:63" ht="62.4" x14ac:dyDescent="0.3">
      <c r="A248" s="58" t="s">
        <v>214</v>
      </c>
      <c r="B248" s="59"/>
      <c r="C248" s="58"/>
      <c r="D248" s="58"/>
      <c r="E248" s="60" t="s">
        <v>215</v>
      </c>
      <c r="F248" s="10">
        <f t="shared" ref="F248:K248" si="554">F251</f>
        <v>202273</v>
      </c>
      <c r="G248" s="10">
        <f t="shared" si="554"/>
        <v>381019</v>
      </c>
      <c r="H248" s="10">
        <f t="shared" si="554"/>
        <v>437232.7</v>
      </c>
      <c r="I248" s="10">
        <f t="shared" si="554"/>
        <v>15798.900000000001</v>
      </c>
      <c r="J248" s="10">
        <f t="shared" si="554"/>
        <v>-8537.6</v>
      </c>
      <c r="K248" s="10">
        <f t="shared" si="554"/>
        <v>0</v>
      </c>
      <c r="L248" s="10">
        <f t="shared" si="413"/>
        <v>218071.9</v>
      </c>
      <c r="M248" s="10">
        <f t="shared" si="414"/>
        <v>372481.4</v>
      </c>
      <c r="N248" s="10">
        <f t="shared" si="415"/>
        <v>437232.7</v>
      </c>
      <c r="O248" s="10">
        <f>O251</f>
        <v>68258.712</v>
      </c>
      <c r="P248" s="10">
        <f>P251</f>
        <v>0</v>
      </c>
      <c r="Q248" s="10">
        <f>Q251</f>
        <v>0</v>
      </c>
      <c r="R248" s="10">
        <f t="shared" si="504"/>
        <v>286330.61199999996</v>
      </c>
      <c r="S248" s="10">
        <f t="shared" si="505"/>
        <v>372481.4</v>
      </c>
      <c r="T248" s="10">
        <f t="shared" si="506"/>
        <v>437232.7</v>
      </c>
      <c r="U248" s="10">
        <f>U251</f>
        <v>0</v>
      </c>
      <c r="V248" s="10">
        <f>V251</f>
        <v>0</v>
      </c>
      <c r="W248" s="10">
        <f>W251</f>
        <v>0</v>
      </c>
      <c r="X248" s="10">
        <f t="shared" si="507"/>
        <v>286330.61199999996</v>
      </c>
      <c r="Y248" s="10">
        <f t="shared" si="508"/>
        <v>372481.4</v>
      </c>
      <c r="Z248" s="10">
        <f t="shared" si="509"/>
        <v>437232.7</v>
      </c>
      <c r="AA248" s="10">
        <f>AA251</f>
        <v>0</v>
      </c>
      <c r="AB248" s="10">
        <f>AB251</f>
        <v>0</v>
      </c>
      <c r="AC248" s="10">
        <f>AC251</f>
        <v>0</v>
      </c>
      <c r="AD248" s="10">
        <f t="shared" si="510"/>
        <v>286330.61199999996</v>
      </c>
      <c r="AE248" s="10">
        <f t="shared" si="511"/>
        <v>372481.4</v>
      </c>
      <c r="AF248" s="10">
        <f t="shared" si="512"/>
        <v>437232.7</v>
      </c>
      <c r="AG248" s="10">
        <f>AG251</f>
        <v>0</v>
      </c>
      <c r="AH248" s="10">
        <f t="shared" si="513"/>
        <v>286330.61199999996</v>
      </c>
      <c r="AI248" s="10">
        <f t="shared" si="514"/>
        <v>372481.4</v>
      </c>
      <c r="AJ248" s="10">
        <f t="shared" si="515"/>
        <v>437232.7</v>
      </c>
      <c r="AK248" s="10">
        <f>AK251</f>
        <v>0</v>
      </c>
      <c r="AL248" s="10">
        <f>AL251</f>
        <v>0</v>
      </c>
      <c r="AM248" s="10">
        <f>AM251</f>
        <v>0</v>
      </c>
      <c r="AN248" s="10">
        <f t="shared" si="516"/>
        <v>286330.61199999996</v>
      </c>
      <c r="AO248" s="10">
        <f t="shared" si="517"/>
        <v>372481.4</v>
      </c>
      <c r="AP248" s="10">
        <f t="shared" si="518"/>
        <v>437232.7</v>
      </c>
      <c r="AQ248" s="10">
        <f>AQ251</f>
        <v>0</v>
      </c>
      <c r="AR248" s="10">
        <f>AR251</f>
        <v>0</v>
      </c>
      <c r="AS248" s="10">
        <f>AS251</f>
        <v>0</v>
      </c>
      <c r="AT248" s="10">
        <f t="shared" si="519"/>
        <v>286330.61199999996</v>
      </c>
      <c r="AU248" s="10">
        <f t="shared" si="520"/>
        <v>372481.4</v>
      </c>
      <c r="AV248" s="10">
        <f t="shared" si="521"/>
        <v>437232.7</v>
      </c>
      <c r="AW248" s="10">
        <f>AW251+AW249</f>
        <v>9679.9709999999995</v>
      </c>
      <c r="AX248" s="10">
        <f>AX251+AX249</f>
        <v>0</v>
      </c>
      <c r="AY248" s="10">
        <f>AY251+AY249</f>
        <v>0</v>
      </c>
      <c r="AZ248" s="10">
        <f t="shared" si="522"/>
        <v>296010.58299999998</v>
      </c>
      <c r="BA248" s="10">
        <f>BA251+BA249</f>
        <v>0</v>
      </c>
      <c r="BB248" s="65">
        <f t="shared" si="410"/>
        <v>296010.58299999998</v>
      </c>
      <c r="BC248" s="10">
        <f t="shared" si="523"/>
        <v>372481.4</v>
      </c>
      <c r="BD248" s="10">
        <f>BD251+BD249</f>
        <v>0</v>
      </c>
      <c r="BE248" s="65">
        <f t="shared" si="411"/>
        <v>372481.4</v>
      </c>
      <c r="BF248" s="10">
        <f t="shared" si="524"/>
        <v>437232.7</v>
      </c>
      <c r="BG248" s="10">
        <f>BG251+BG249</f>
        <v>0</v>
      </c>
      <c r="BH248" s="65">
        <f t="shared" si="412"/>
        <v>437232.7</v>
      </c>
      <c r="BI248" s="10">
        <f>BI251+BI249</f>
        <v>0</v>
      </c>
      <c r="BJ248" s="20"/>
      <c r="BK248" s="20"/>
    </row>
    <row r="249" spans="1:63" s="1" customFormat="1" ht="31.2" hidden="1" x14ac:dyDescent="0.3">
      <c r="A249" s="7" t="s">
        <v>214</v>
      </c>
      <c r="B249" s="8" t="s">
        <v>66</v>
      </c>
      <c r="C249" s="7"/>
      <c r="D249" s="22"/>
      <c r="E249" s="19" t="s">
        <v>67</v>
      </c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>
        <f>AW250</f>
        <v>0</v>
      </c>
      <c r="AX249" s="10">
        <f>AX250</f>
        <v>0</v>
      </c>
      <c r="AY249" s="10">
        <f>AY250</f>
        <v>0</v>
      </c>
      <c r="AZ249" s="10">
        <f t="shared" si="522"/>
        <v>0</v>
      </c>
      <c r="BA249" s="10">
        <f>BA250</f>
        <v>0</v>
      </c>
      <c r="BB249" s="10"/>
      <c r="BC249" s="10">
        <f t="shared" si="523"/>
        <v>0</v>
      </c>
      <c r="BD249" s="10">
        <f>BD250</f>
        <v>0</v>
      </c>
      <c r="BE249" s="10"/>
      <c r="BF249" s="10">
        <f t="shared" si="524"/>
        <v>0</v>
      </c>
      <c r="BG249" s="10">
        <f>BG250</f>
        <v>0</v>
      </c>
      <c r="BH249" s="10"/>
      <c r="BI249" s="10">
        <f>BI250</f>
        <v>0</v>
      </c>
      <c r="BJ249" s="20">
        <v>0</v>
      </c>
      <c r="BK249" s="20"/>
    </row>
    <row r="250" spans="1:63" s="1" customFormat="1" hidden="1" x14ac:dyDescent="0.3">
      <c r="A250" s="7" t="s">
        <v>214</v>
      </c>
      <c r="B250" s="8">
        <v>200</v>
      </c>
      <c r="C250" s="22" t="s">
        <v>70</v>
      </c>
      <c r="D250" s="7" t="s">
        <v>37</v>
      </c>
      <c r="E250" s="23" t="s">
        <v>71</v>
      </c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>
        <f t="shared" si="522"/>
        <v>0</v>
      </c>
      <c r="BA250" s="10"/>
      <c r="BB250" s="10"/>
      <c r="BC250" s="10">
        <f t="shared" si="523"/>
        <v>0</v>
      </c>
      <c r="BD250" s="10"/>
      <c r="BE250" s="10"/>
      <c r="BF250" s="10">
        <f t="shared" si="524"/>
        <v>0</v>
      </c>
      <c r="BG250" s="10"/>
      <c r="BH250" s="10"/>
      <c r="BI250" s="10"/>
      <c r="BJ250" s="20">
        <v>0</v>
      </c>
      <c r="BK250" s="20"/>
    </row>
    <row r="251" spans="1:63" ht="46.8" x14ac:dyDescent="0.3">
      <c r="A251" s="58" t="s">
        <v>214</v>
      </c>
      <c r="B251" s="59" t="s">
        <v>58</v>
      </c>
      <c r="C251" s="58"/>
      <c r="D251" s="58"/>
      <c r="E251" s="60" t="s">
        <v>59</v>
      </c>
      <c r="F251" s="10">
        <f t="shared" ref="F251:K251" si="555">F252+F253</f>
        <v>202273</v>
      </c>
      <c r="G251" s="10">
        <f t="shared" si="555"/>
        <v>381019</v>
      </c>
      <c r="H251" s="10">
        <f t="shared" si="555"/>
        <v>437232.7</v>
      </c>
      <c r="I251" s="10">
        <f t="shared" si="555"/>
        <v>15798.900000000001</v>
      </c>
      <c r="J251" s="10">
        <f t="shared" si="555"/>
        <v>-8537.6</v>
      </c>
      <c r="K251" s="10">
        <f t="shared" si="555"/>
        <v>0</v>
      </c>
      <c r="L251" s="10">
        <f t="shared" si="413"/>
        <v>218071.9</v>
      </c>
      <c r="M251" s="10">
        <f t="shared" si="414"/>
        <v>372481.4</v>
      </c>
      <c r="N251" s="10">
        <f t="shared" si="415"/>
        <v>437232.7</v>
      </c>
      <c r="O251" s="10">
        <f>O252+O253</f>
        <v>68258.712</v>
      </c>
      <c r="P251" s="10">
        <f>P252+P253</f>
        <v>0</v>
      </c>
      <c r="Q251" s="10">
        <f>Q252+Q253</f>
        <v>0</v>
      </c>
      <c r="R251" s="10">
        <f t="shared" si="504"/>
        <v>286330.61199999996</v>
      </c>
      <c r="S251" s="10">
        <f t="shared" si="505"/>
        <v>372481.4</v>
      </c>
      <c r="T251" s="10">
        <f t="shared" si="506"/>
        <v>437232.7</v>
      </c>
      <c r="U251" s="10">
        <f>U252+U253</f>
        <v>0</v>
      </c>
      <c r="V251" s="10">
        <f>V252+V253</f>
        <v>0</v>
      </c>
      <c r="W251" s="10">
        <f>W252+W253</f>
        <v>0</v>
      </c>
      <c r="X251" s="10">
        <f t="shared" si="507"/>
        <v>286330.61199999996</v>
      </c>
      <c r="Y251" s="10">
        <f t="shared" si="508"/>
        <v>372481.4</v>
      </c>
      <c r="Z251" s="10">
        <f t="shared" si="509"/>
        <v>437232.7</v>
      </c>
      <c r="AA251" s="10">
        <f>AA252+AA253</f>
        <v>0</v>
      </c>
      <c r="AB251" s="10">
        <f>AB252+AB253</f>
        <v>0</v>
      </c>
      <c r="AC251" s="10">
        <f>AC252+AC253</f>
        <v>0</v>
      </c>
      <c r="AD251" s="10">
        <f t="shared" si="510"/>
        <v>286330.61199999996</v>
      </c>
      <c r="AE251" s="10">
        <f t="shared" si="511"/>
        <v>372481.4</v>
      </c>
      <c r="AF251" s="10">
        <f t="shared" si="512"/>
        <v>437232.7</v>
      </c>
      <c r="AG251" s="10">
        <f>AG252+AG253</f>
        <v>0</v>
      </c>
      <c r="AH251" s="10">
        <f t="shared" si="513"/>
        <v>286330.61199999996</v>
      </c>
      <c r="AI251" s="10">
        <f t="shared" si="514"/>
        <v>372481.4</v>
      </c>
      <c r="AJ251" s="10">
        <f t="shared" si="515"/>
        <v>437232.7</v>
      </c>
      <c r="AK251" s="10">
        <f>AK252+AK253</f>
        <v>0</v>
      </c>
      <c r="AL251" s="10">
        <f>AL252+AL253</f>
        <v>0</v>
      </c>
      <c r="AM251" s="10">
        <f>AM252+AM253</f>
        <v>0</v>
      </c>
      <c r="AN251" s="10">
        <f t="shared" si="516"/>
        <v>286330.61199999996</v>
      </c>
      <c r="AO251" s="10">
        <f t="shared" si="517"/>
        <v>372481.4</v>
      </c>
      <c r="AP251" s="10">
        <f t="shared" si="518"/>
        <v>437232.7</v>
      </c>
      <c r="AQ251" s="10">
        <f>AQ252+AQ253</f>
        <v>0</v>
      </c>
      <c r="AR251" s="10">
        <f>AR252+AR253</f>
        <v>0</v>
      </c>
      <c r="AS251" s="10">
        <f>AS252+AS253</f>
        <v>0</v>
      </c>
      <c r="AT251" s="10">
        <f t="shared" si="519"/>
        <v>286330.61199999996</v>
      </c>
      <c r="AU251" s="10">
        <f t="shared" si="520"/>
        <v>372481.4</v>
      </c>
      <c r="AV251" s="10">
        <f t="shared" si="521"/>
        <v>437232.7</v>
      </c>
      <c r="AW251" s="10">
        <f>AW252+AW253</f>
        <v>9679.9709999999995</v>
      </c>
      <c r="AX251" s="10">
        <f>AX252+AX253</f>
        <v>0</v>
      </c>
      <c r="AY251" s="10">
        <f>AY252+AY253</f>
        <v>0</v>
      </c>
      <c r="AZ251" s="10">
        <f t="shared" si="522"/>
        <v>296010.58299999998</v>
      </c>
      <c r="BA251" s="10">
        <f>BA252+BA253</f>
        <v>0</v>
      </c>
      <c r="BB251" s="65">
        <f t="shared" ref="BB251:BB314" si="556">AZ251+BA251</f>
        <v>296010.58299999998</v>
      </c>
      <c r="BC251" s="10">
        <f t="shared" si="523"/>
        <v>372481.4</v>
      </c>
      <c r="BD251" s="10">
        <f>BD252+BD253</f>
        <v>0</v>
      </c>
      <c r="BE251" s="65">
        <f t="shared" ref="BE251:BE314" si="557">BC251+BD251</f>
        <v>372481.4</v>
      </c>
      <c r="BF251" s="10">
        <f t="shared" si="524"/>
        <v>437232.7</v>
      </c>
      <c r="BG251" s="10">
        <f>BG252+BG253</f>
        <v>0</v>
      </c>
      <c r="BH251" s="65">
        <f t="shared" ref="BH251:BH314" si="558">BF251+BG251</f>
        <v>437232.7</v>
      </c>
      <c r="BI251" s="10">
        <f>BI252+BI253</f>
        <v>0</v>
      </c>
      <c r="BJ251" s="20"/>
      <c r="BK251" s="20"/>
    </row>
    <row r="252" spans="1:63" x14ac:dyDescent="0.3">
      <c r="A252" s="58" t="s">
        <v>214</v>
      </c>
      <c r="B252" s="59">
        <v>600</v>
      </c>
      <c r="C252" s="58" t="s">
        <v>72</v>
      </c>
      <c r="D252" s="58" t="s">
        <v>106</v>
      </c>
      <c r="E252" s="60" t="s">
        <v>213</v>
      </c>
      <c r="F252" s="10">
        <v>116825.7</v>
      </c>
      <c r="G252" s="10">
        <v>118097.1</v>
      </c>
      <c r="H252" s="10">
        <v>93032.2</v>
      </c>
      <c r="I252" s="10">
        <v>7261.3</v>
      </c>
      <c r="J252" s="10"/>
      <c r="K252" s="10"/>
      <c r="L252" s="10">
        <f t="shared" si="413"/>
        <v>124087</v>
      </c>
      <c r="M252" s="10">
        <f t="shared" si="414"/>
        <v>118097.1</v>
      </c>
      <c r="N252" s="10">
        <f t="shared" si="415"/>
        <v>93032.2</v>
      </c>
      <c r="O252" s="10">
        <v>8964.9050000000007</v>
      </c>
      <c r="P252" s="10"/>
      <c r="Q252" s="10"/>
      <c r="R252" s="10">
        <f t="shared" si="504"/>
        <v>133051.905</v>
      </c>
      <c r="S252" s="10">
        <f t="shared" si="505"/>
        <v>118097.1</v>
      </c>
      <c r="T252" s="10">
        <f t="shared" si="506"/>
        <v>93032.2</v>
      </c>
      <c r="U252" s="10"/>
      <c r="V252" s="10"/>
      <c r="W252" s="10"/>
      <c r="X252" s="10">
        <f t="shared" si="507"/>
        <v>133051.905</v>
      </c>
      <c r="Y252" s="10">
        <f t="shared" si="508"/>
        <v>118097.1</v>
      </c>
      <c r="Z252" s="10">
        <f t="shared" si="509"/>
        <v>93032.2</v>
      </c>
      <c r="AA252" s="10"/>
      <c r="AB252" s="10"/>
      <c r="AC252" s="10"/>
      <c r="AD252" s="10">
        <f t="shared" si="510"/>
        <v>133051.905</v>
      </c>
      <c r="AE252" s="10">
        <f t="shared" si="511"/>
        <v>118097.1</v>
      </c>
      <c r="AF252" s="10">
        <f t="shared" si="512"/>
        <v>93032.2</v>
      </c>
      <c r="AG252" s="10"/>
      <c r="AH252" s="10">
        <f t="shared" si="513"/>
        <v>133051.905</v>
      </c>
      <c r="AI252" s="10">
        <f t="shared" si="514"/>
        <v>118097.1</v>
      </c>
      <c r="AJ252" s="10">
        <f t="shared" si="515"/>
        <v>93032.2</v>
      </c>
      <c r="AK252" s="10"/>
      <c r="AL252" s="10"/>
      <c r="AM252" s="10"/>
      <c r="AN252" s="10">
        <f t="shared" si="516"/>
        <v>133051.905</v>
      </c>
      <c r="AO252" s="10">
        <f t="shared" si="517"/>
        <v>118097.1</v>
      </c>
      <c r="AP252" s="10">
        <f t="shared" si="518"/>
        <v>93032.2</v>
      </c>
      <c r="AQ252" s="10"/>
      <c r="AR252" s="10"/>
      <c r="AS252" s="10"/>
      <c r="AT252" s="10">
        <f t="shared" si="519"/>
        <v>133051.905</v>
      </c>
      <c r="AU252" s="10">
        <f t="shared" si="520"/>
        <v>118097.1</v>
      </c>
      <c r="AV252" s="10">
        <f t="shared" si="521"/>
        <v>93032.2</v>
      </c>
      <c r="AW252" s="10">
        <f>9679.971</f>
        <v>9679.9709999999995</v>
      </c>
      <c r="AX252" s="10"/>
      <c r="AY252" s="10"/>
      <c r="AZ252" s="10">
        <f t="shared" si="522"/>
        <v>142731.87599999999</v>
      </c>
      <c r="BA252" s="10"/>
      <c r="BB252" s="65">
        <f t="shared" si="556"/>
        <v>142731.87599999999</v>
      </c>
      <c r="BC252" s="10">
        <f t="shared" si="523"/>
        <v>118097.1</v>
      </c>
      <c r="BD252" s="10"/>
      <c r="BE252" s="65">
        <f t="shared" si="557"/>
        <v>118097.1</v>
      </c>
      <c r="BF252" s="10">
        <f t="shared" si="524"/>
        <v>93032.2</v>
      </c>
      <c r="BG252" s="10"/>
      <c r="BH252" s="65">
        <f t="shared" si="558"/>
        <v>93032.2</v>
      </c>
      <c r="BI252" s="10"/>
      <c r="BJ252" s="20"/>
      <c r="BK252" s="20">
        <v>74</v>
      </c>
    </row>
    <row r="253" spans="1:63" x14ac:dyDescent="0.3">
      <c r="A253" s="58" t="s">
        <v>214</v>
      </c>
      <c r="B253" s="59">
        <v>600</v>
      </c>
      <c r="C253" s="58" t="s">
        <v>70</v>
      </c>
      <c r="D253" s="58" t="s">
        <v>37</v>
      </c>
      <c r="E253" s="60" t="s">
        <v>71</v>
      </c>
      <c r="F253" s="10">
        <v>85447.3</v>
      </c>
      <c r="G253" s="10">
        <v>262921.90000000002</v>
      </c>
      <c r="H253" s="10">
        <v>344200.5</v>
      </c>
      <c r="I253" s="10">
        <v>8537.6</v>
      </c>
      <c r="J253" s="10">
        <v>-8537.6</v>
      </c>
      <c r="K253" s="10"/>
      <c r="L253" s="10">
        <f t="shared" si="413"/>
        <v>93984.900000000009</v>
      </c>
      <c r="M253" s="10">
        <f t="shared" si="414"/>
        <v>254384.30000000002</v>
      </c>
      <c r="N253" s="10">
        <f t="shared" si="415"/>
        <v>344200.5</v>
      </c>
      <c r="O253" s="10">
        <v>59293.807000000001</v>
      </c>
      <c r="P253" s="10"/>
      <c r="Q253" s="10"/>
      <c r="R253" s="10">
        <f t="shared" si="504"/>
        <v>153278.70699999999</v>
      </c>
      <c r="S253" s="10">
        <f t="shared" si="505"/>
        <v>254384.30000000002</v>
      </c>
      <c r="T253" s="10">
        <f t="shared" si="506"/>
        <v>344200.5</v>
      </c>
      <c r="U253" s="10"/>
      <c r="V253" s="10"/>
      <c r="W253" s="10"/>
      <c r="X253" s="10">
        <f t="shared" si="507"/>
        <v>153278.70699999999</v>
      </c>
      <c r="Y253" s="10">
        <f t="shared" si="508"/>
        <v>254384.30000000002</v>
      </c>
      <c r="Z253" s="10">
        <f t="shared" si="509"/>
        <v>344200.5</v>
      </c>
      <c r="AA253" s="10"/>
      <c r="AB253" s="10"/>
      <c r="AC253" s="10"/>
      <c r="AD253" s="10">
        <f t="shared" si="510"/>
        <v>153278.70699999999</v>
      </c>
      <c r="AE253" s="10">
        <f t="shared" si="511"/>
        <v>254384.30000000002</v>
      </c>
      <c r="AF253" s="10">
        <f t="shared" si="512"/>
        <v>344200.5</v>
      </c>
      <c r="AG253" s="10"/>
      <c r="AH253" s="10">
        <f t="shared" si="513"/>
        <v>153278.70699999999</v>
      </c>
      <c r="AI253" s="10">
        <f t="shared" si="514"/>
        <v>254384.30000000002</v>
      </c>
      <c r="AJ253" s="10">
        <f t="shared" si="515"/>
        <v>344200.5</v>
      </c>
      <c r="AK253" s="10"/>
      <c r="AL253" s="10"/>
      <c r="AM253" s="10"/>
      <c r="AN253" s="10">
        <f t="shared" si="516"/>
        <v>153278.70699999999</v>
      </c>
      <c r="AO253" s="10">
        <f t="shared" si="517"/>
        <v>254384.30000000002</v>
      </c>
      <c r="AP253" s="10">
        <f t="shared" si="518"/>
        <v>344200.5</v>
      </c>
      <c r="AQ253" s="10"/>
      <c r="AR253" s="10"/>
      <c r="AS253" s="10"/>
      <c r="AT253" s="10">
        <f t="shared" si="519"/>
        <v>153278.70699999999</v>
      </c>
      <c r="AU253" s="10">
        <f t="shared" si="520"/>
        <v>254384.30000000002</v>
      </c>
      <c r="AV253" s="10">
        <f t="shared" si="521"/>
        <v>344200.5</v>
      </c>
      <c r="AW253" s="10"/>
      <c r="AX253" s="10"/>
      <c r="AY253" s="10"/>
      <c r="AZ253" s="10">
        <f t="shared" si="522"/>
        <v>153278.70699999999</v>
      </c>
      <c r="BA253" s="10"/>
      <c r="BB253" s="65">
        <f t="shared" si="556"/>
        <v>153278.70699999999</v>
      </c>
      <c r="BC253" s="10">
        <f t="shared" si="523"/>
        <v>254384.30000000002</v>
      </c>
      <c r="BD253" s="10"/>
      <c r="BE253" s="65">
        <f t="shared" si="557"/>
        <v>254384.30000000002</v>
      </c>
      <c r="BF253" s="10">
        <f t="shared" si="524"/>
        <v>344200.5</v>
      </c>
      <c r="BG253" s="10"/>
      <c r="BH253" s="65">
        <f t="shared" si="558"/>
        <v>344200.5</v>
      </c>
      <c r="BI253" s="10"/>
      <c r="BJ253" s="20"/>
      <c r="BK253" s="20">
        <v>73</v>
      </c>
    </row>
    <row r="254" spans="1:63" ht="31.2" x14ac:dyDescent="0.3">
      <c r="A254" s="58" t="s">
        <v>216</v>
      </c>
      <c r="B254" s="59"/>
      <c r="C254" s="58"/>
      <c r="D254" s="58"/>
      <c r="E254" s="60" t="s">
        <v>217</v>
      </c>
      <c r="F254" s="10">
        <f t="shared" ref="F254:K254" si="559">F255+F258+F266+F269+F273</f>
        <v>744378.20000000007</v>
      </c>
      <c r="G254" s="10">
        <f t="shared" si="559"/>
        <v>750117.3</v>
      </c>
      <c r="H254" s="10">
        <f t="shared" si="559"/>
        <v>750117.3</v>
      </c>
      <c r="I254" s="10">
        <f t="shared" si="559"/>
        <v>15652.699999999999</v>
      </c>
      <c r="J254" s="10">
        <f t="shared" si="559"/>
        <v>15702.3</v>
      </c>
      <c r="K254" s="10">
        <f t="shared" si="559"/>
        <v>15702.3</v>
      </c>
      <c r="L254" s="10">
        <f t="shared" si="413"/>
        <v>760030.9</v>
      </c>
      <c r="M254" s="10">
        <f t="shared" si="414"/>
        <v>765819.60000000009</v>
      </c>
      <c r="N254" s="10">
        <f t="shared" si="415"/>
        <v>765819.60000000009</v>
      </c>
      <c r="O254" s="10">
        <f>O255+O258+O266+O269+O273</f>
        <v>5927.4</v>
      </c>
      <c r="P254" s="10">
        <f>P255+P258+P266+P269+P273</f>
        <v>0</v>
      </c>
      <c r="Q254" s="10">
        <f>Q255+Q258+Q266+Q269+Q273</f>
        <v>0</v>
      </c>
      <c r="R254" s="10">
        <f t="shared" si="504"/>
        <v>765958.3</v>
      </c>
      <c r="S254" s="10">
        <f t="shared" si="505"/>
        <v>765819.60000000009</v>
      </c>
      <c r="T254" s="10">
        <f t="shared" si="506"/>
        <v>765819.60000000009</v>
      </c>
      <c r="U254" s="10">
        <f>U255+U258+U266+U269+U273</f>
        <v>0</v>
      </c>
      <c r="V254" s="10">
        <f>V255+V258+V266+V269+V273</f>
        <v>0</v>
      </c>
      <c r="W254" s="10">
        <f>W255+W258+W266+W269+W273</f>
        <v>0</v>
      </c>
      <c r="X254" s="10">
        <f t="shared" si="507"/>
        <v>765958.3</v>
      </c>
      <c r="Y254" s="10">
        <f t="shared" si="508"/>
        <v>765819.60000000009</v>
      </c>
      <c r="Z254" s="10">
        <f t="shared" si="509"/>
        <v>765819.60000000009</v>
      </c>
      <c r="AA254" s="10">
        <f>AA255+AA258+AA266+AA269+AA273</f>
        <v>0</v>
      </c>
      <c r="AB254" s="10">
        <f>AB255+AB258+AB266+AB269+AB273</f>
        <v>0</v>
      </c>
      <c r="AC254" s="10">
        <f>AC255+AC258+AC266+AC269+AC273</f>
        <v>0</v>
      </c>
      <c r="AD254" s="10">
        <f t="shared" si="510"/>
        <v>765958.3</v>
      </c>
      <c r="AE254" s="10">
        <f t="shared" si="511"/>
        <v>765819.60000000009</v>
      </c>
      <c r="AF254" s="10">
        <f t="shared" si="512"/>
        <v>765819.60000000009</v>
      </c>
      <c r="AG254" s="10">
        <f>AG255+AG258+AG266+AG269+AG273</f>
        <v>0</v>
      </c>
      <c r="AH254" s="10">
        <f t="shared" si="513"/>
        <v>765958.3</v>
      </c>
      <c r="AI254" s="10">
        <f t="shared" si="514"/>
        <v>765819.60000000009</v>
      </c>
      <c r="AJ254" s="10">
        <f t="shared" si="515"/>
        <v>765819.60000000009</v>
      </c>
      <c r="AK254" s="10">
        <f>AK255+AK258+AK266+AK269+AK273</f>
        <v>0</v>
      </c>
      <c r="AL254" s="10">
        <f>AL255+AL258+AL266+AL269+AL273</f>
        <v>0</v>
      </c>
      <c r="AM254" s="10">
        <f>AM255+AM258+AM266+AM269+AM273</f>
        <v>0</v>
      </c>
      <c r="AN254" s="10">
        <f t="shared" si="516"/>
        <v>765958.3</v>
      </c>
      <c r="AO254" s="10">
        <f t="shared" si="517"/>
        <v>765819.60000000009</v>
      </c>
      <c r="AP254" s="10">
        <f t="shared" si="518"/>
        <v>765819.60000000009</v>
      </c>
      <c r="AQ254" s="10">
        <f>AQ255+AQ258+AQ266+AQ269+AQ273</f>
        <v>0</v>
      </c>
      <c r="AR254" s="10">
        <f>AR255+AR258+AR266+AR269+AR273</f>
        <v>0</v>
      </c>
      <c r="AS254" s="10">
        <f>AS255+AS258+AS266+AS269+AS273</f>
        <v>0</v>
      </c>
      <c r="AT254" s="10">
        <f t="shared" si="519"/>
        <v>765958.3</v>
      </c>
      <c r="AU254" s="10">
        <f t="shared" si="520"/>
        <v>765819.60000000009</v>
      </c>
      <c r="AV254" s="10">
        <f t="shared" si="521"/>
        <v>765819.60000000009</v>
      </c>
      <c r="AW254" s="10">
        <f>AW255+AW258+AW266+AW269+AW273</f>
        <v>70932.932000000001</v>
      </c>
      <c r="AX254" s="10">
        <f>AX255+AX258+AX266+AX269+AX273</f>
        <v>62171.542999999998</v>
      </c>
      <c r="AY254" s="10">
        <f>AY255+AY258+AY266+AY269+AY273</f>
        <v>62171.542999999998</v>
      </c>
      <c r="AZ254" s="10">
        <f t="shared" si="522"/>
        <v>836891.23200000008</v>
      </c>
      <c r="BA254" s="10">
        <f>BA255+BA258+BA266+BA269+BA273</f>
        <v>0</v>
      </c>
      <c r="BB254" s="65">
        <f t="shared" si="556"/>
        <v>836891.23200000008</v>
      </c>
      <c r="BC254" s="10">
        <f t="shared" si="523"/>
        <v>827991.14300000004</v>
      </c>
      <c r="BD254" s="10">
        <f>BD255+BD258+BD266+BD269+BD273</f>
        <v>0</v>
      </c>
      <c r="BE254" s="65">
        <f t="shared" si="557"/>
        <v>827991.14300000004</v>
      </c>
      <c r="BF254" s="10">
        <f t="shared" si="524"/>
        <v>827991.14300000004</v>
      </c>
      <c r="BG254" s="10">
        <f>BG255+BG258+BG266+BG269+BG273</f>
        <v>0</v>
      </c>
      <c r="BH254" s="65">
        <f t="shared" si="558"/>
        <v>827991.14300000004</v>
      </c>
      <c r="BI254" s="10">
        <f>BI255+BI258+BI266+BI269+BI273</f>
        <v>0</v>
      </c>
      <c r="BJ254" s="20"/>
      <c r="BK254" s="20"/>
    </row>
    <row r="255" spans="1:63" ht="46.8" x14ac:dyDescent="0.3">
      <c r="A255" s="58" t="s">
        <v>218</v>
      </c>
      <c r="B255" s="59"/>
      <c r="C255" s="58"/>
      <c r="D255" s="58"/>
      <c r="E255" s="60" t="s">
        <v>147</v>
      </c>
      <c r="F255" s="10">
        <f t="shared" ref="F255:F256" si="560">F256</f>
        <v>710071.4</v>
      </c>
      <c r="G255" s="10">
        <f t="shared" ref="G255:G256" si="561">G256</f>
        <v>723261.8</v>
      </c>
      <c r="H255" s="10">
        <f t="shared" ref="H255:H256" si="562">H256</f>
        <v>723261.8</v>
      </c>
      <c r="I255" s="10">
        <f t="shared" ref="I255:I256" si="563">I256</f>
        <v>15218.3</v>
      </c>
      <c r="J255" s="10">
        <f t="shared" ref="J255:J256" si="564">J256</f>
        <v>15334.9</v>
      </c>
      <c r="K255" s="10">
        <f t="shared" ref="K255:K256" si="565">K256</f>
        <v>15334.9</v>
      </c>
      <c r="L255" s="10">
        <f t="shared" si="413"/>
        <v>725289.70000000007</v>
      </c>
      <c r="M255" s="10">
        <f t="shared" si="414"/>
        <v>738596.70000000007</v>
      </c>
      <c r="N255" s="10">
        <f t="shared" si="415"/>
        <v>738596.70000000007</v>
      </c>
      <c r="O255" s="10">
        <f t="shared" ref="O255:O256" si="566">O256</f>
        <v>0</v>
      </c>
      <c r="P255" s="10">
        <f t="shared" ref="P255:P256" si="567">P256</f>
        <v>0</v>
      </c>
      <c r="Q255" s="10">
        <f t="shared" ref="Q255:Q256" si="568">Q256</f>
        <v>0</v>
      </c>
      <c r="R255" s="10">
        <f t="shared" si="504"/>
        <v>725289.70000000007</v>
      </c>
      <c r="S255" s="10">
        <f t="shared" si="505"/>
        <v>738596.70000000007</v>
      </c>
      <c r="T255" s="10">
        <f t="shared" si="506"/>
        <v>738596.70000000007</v>
      </c>
      <c r="U255" s="10">
        <f t="shared" ref="U255:U256" si="569">U256</f>
        <v>0</v>
      </c>
      <c r="V255" s="10">
        <f t="shared" ref="V255:V256" si="570">V256</f>
        <v>0</v>
      </c>
      <c r="W255" s="10">
        <f t="shared" ref="W255:W256" si="571">W256</f>
        <v>0</v>
      </c>
      <c r="X255" s="10">
        <f t="shared" si="507"/>
        <v>725289.70000000007</v>
      </c>
      <c r="Y255" s="10">
        <f t="shared" si="508"/>
        <v>738596.70000000007</v>
      </c>
      <c r="Z255" s="10">
        <f t="shared" si="509"/>
        <v>738596.70000000007</v>
      </c>
      <c r="AA255" s="10">
        <f t="shared" ref="AA255:AA256" si="572">AA256</f>
        <v>0</v>
      </c>
      <c r="AB255" s="10">
        <f t="shared" ref="AB255:AB256" si="573">AB256</f>
        <v>0</v>
      </c>
      <c r="AC255" s="10">
        <f t="shared" ref="AC255:AC256" si="574">AC256</f>
        <v>0</v>
      </c>
      <c r="AD255" s="10">
        <f t="shared" si="510"/>
        <v>725289.70000000007</v>
      </c>
      <c r="AE255" s="10">
        <f t="shared" si="511"/>
        <v>738596.70000000007</v>
      </c>
      <c r="AF255" s="10">
        <f t="shared" si="512"/>
        <v>738596.70000000007</v>
      </c>
      <c r="AG255" s="10">
        <f t="shared" ref="AG255:AG256" si="575">AG256</f>
        <v>0</v>
      </c>
      <c r="AH255" s="10">
        <f t="shared" si="513"/>
        <v>725289.70000000007</v>
      </c>
      <c r="AI255" s="10">
        <f t="shared" si="514"/>
        <v>738596.70000000007</v>
      </c>
      <c r="AJ255" s="10">
        <f t="shared" si="515"/>
        <v>738596.70000000007</v>
      </c>
      <c r="AK255" s="10">
        <f t="shared" ref="AK255:AK256" si="576">AK256</f>
        <v>0</v>
      </c>
      <c r="AL255" s="10">
        <f t="shared" ref="AL255:AL256" si="577">AL256</f>
        <v>0</v>
      </c>
      <c r="AM255" s="10">
        <f t="shared" ref="AM255:AM256" si="578">AM256</f>
        <v>0</v>
      </c>
      <c r="AN255" s="10">
        <f t="shared" si="516"/>
        <v>725289.70000000007</v>
      </c>
      <c r="AO255" s="10">
        <f t="shared" si="517"/>
        <v>738596.70000000007</v>
      </c>
      <c r="AP255" s="10">
        <f t="shared" si="518"/>
        <v>738596.70000000007</v>
      </c>
      <c r="AQ255" s="10">
        <f t="shared" ref="AQ255:AQ256" si="579">AQ256</f>
        <v>0</v>
      </c>
      <c r="AR255" s="10">
        <f t="shared" ref="AR255:AR256" si="580">AR256</f>
        <v>0</v>
      </c>
      <c r="AS255" s="10">
        <f t="shared" ref="AS255:AS256" si="581">AS256</f>
        <v>0</v>
      </c>
      <c r="AT255" s="10">
        <f t="shared" si="519"/>
        <v>725289.70000000007</v>
      </c>
      <c r="AU255" s="10">
        <f t="shared" si="520"/>
        <v>738596.70000000007</v>
      </c>
      <c r="AV255" s="10">
        <f t="shared" si="521"/>
        <v>738596.70000000007</v>
      </c>
      <c r="AW255" s="10">
        <f t="shared" ref="AW255:AW256" si="582">AW256</f>
        <v>68919.872000000003</v>
      </c>
      <c r="AX255" s="10">
        <f t="shared" ref="AX255:AX256" si="583">AX256</f>
        <v>60467.1</v>
      </c>
      <c r="AY255" s="10">
        <f t="shared" ref="AY255:AY256" si="584">AY256</f>
        <v>60467.1</v>
      </c>
      <c r="AZ255" s="10">
        <f t="shared" si="522"/>
        <v>794209.57200000004</v>
      </c>
      <c r="BA255" s="10">
        <f t="shared" ref="BA255:BA256" si="585">BA256</f>
        <v>0</v>
      </c>
      <c r="BB255" s="65">
        <f t="shared" si="556"/>
        <v>794209.57200000004</v>
      </c>
      <c r="BC255" s="10">
        <f t="shared" si="523"/>
        <v>799063.8</v>
      </c>
      <c r="BD255" s="10">
        <f t="shared" ref="BD255:BI256" si="586">BD256</f>
        <v>0</v>
      </c>
      <c r="BE255" s="65">
        <f t="shared" si="557"/>
        <v>799063.8</v>
      </c>
      <c r="BF255" s="10">
        <f t="shared" si="524"/>
        <v>799063.8</v>
      </c>
      <c r="BG255" s="10">
        <f t="shared" si="586"/>
        <v>0</v>
      </c>
      <c r="BH255" s="65">
        <f t="shared" si="558"/>
        <v>799063.8</v>
      </c>
      <c r="BI255" s="10">
        <f t="shared" si="586"/>
        <v>0</v>
      </c>
      <c r="BJ255" s="20"/>
      <c r="BK255" s="20"/>
    </row>
    <row r="256" spans="1:63" ht="46.8" x14ac:dyDescent="0.3">
      <c r="A256" s="58" t="s">
        <v>218</v>
      </c>
      <c r="B256" s="59" t="s">
        <v>58</v>
      </c>
      <c r="C256" s="58"/>
      <c r="D256" s="58"/>
      <c r="E256" s="60" t="s">
        <v>59</v>
      </c>
      <c r="F256" s="10">
        <f t="shared" si="560"/>
        <v>710071.4</v>
      </c>
      <c r="G256" s="10">
        <f t="shared" si="561"/>
        <v>723261.8</v>
      </c>
      <c r="H256" s="10">
        <f t="shared" si="562"/>
        <v>723261.8</v>
      </c>
      <c r="I256" s="10">
        <f t="shared" si="563"/>
        <v>15218.3</v>
      </c>
      <c r="J256" s="10">
        <f t="shared" si="564"/>
        <v>15334.9</v>
      </c>
      <c r="K256" s="10">
        <f t="shared" si="565"/>
        <v>15334.9</v>
      </c>
      <c r="L256" s="10">
        <f t="shared" si="413"/>
        <v>725289.70000000007</v>
      </c>
      <c r="M256" s="10">
        <f t="shared" si="414"/>
        <v>738596.70000000007</v>
      </c>
      <c r="N256" s="10">
        <f t="shared" si="415"/>
        <v>738596.70000000007</v>
      </c>
      <c r="O256" s="10">
        <f t="shared" si="566"/>
        <v>0</v>
      </c>
      <c r="P256" s="10">
        <f t="shared" si="567"/>
        <v>0</v>
      </c>
      <c r="Q256" s="10">
        <f t="shared" si="568"/>
        <v>0</v>
      </c>
      <c r="R256" s="10">
        <f t="shared" si="504"/>
        <v>725289.70000000007</v>
      </c>
      <c r="S256" s="10">
        <f t="shared" si="505"/>
        <v>738596.70000000007</v>
      </c>
      <c r="T256" s="10">
        <f t="shared" si="506"/>
        <v>738596.70000000007</v>
      </c>
      <c r="U256" s="10">
        <f t="shared" si="569"/>
        <v>0</v>
      </c>
      <c r="V256" s="10">
        <f t="shared" si="570"/>
        <v>0</v>
      </c>
      <c r="W256" s="10">
        <f t="shared" si="571"/>
        <v>0</v>
      </c>
      <c r="X256" s="10">
        <f t="shared" si="507"/>
        <v>725289.70000000007</v>
      </c>
      <c r="Y256" s="10">
        <f t="shared" si="508"/>
        <v>738596.70000000007</v>
      </c>
      <c r="Z256" s="10">
        <f t="shared" si="509"/>
        <v>738596.70000000007</v>
      </c>
      <c r="AA256" s="10">
        <f t="shared" si="572"/>
        <v>0</v>
      </c>
      <c r="AB256" s="10">
        <f t="shared" si="573"/>
        <v>0</v>
      </c>
      <c r="AC256" s="10">
        <f t="shared" si="574"/>
        <v>0</v>
      </c>
      <c r="AD256" s="10">
        <f t="shared" si="510"/>
        <v>725289.70000000007</v>
      </c>
      <c r="AE256" s="10">
        <f t="shared" si="511"/>
        <v>738596.70000000007</v>
      </c>
      <c r="AF256" s="10">
        <f t="shared" si="512"/>
        <v>738596.70000000007</v>
      </c>
      <c r="AG256" s="10">
        <f t="shared" si="575"/>
        <v>0</v>
      </c>
      <c r="AH256" s="10">
        <f t="shared" si="513"/>
        <v>725289.70000000007</v>
      </c>
      <c r="AI256" s="10">
        <f t="shared" si="514"/>
        <v>738596.70000000007</v>
      </c>
      <c r="AJ256" s="10">
        <f t="shared" si="515"/>
        <v>738596.70000000007</v>
      </c>
      <c r="AK256" s="10">
        <f t="shared" si="576"/>
        <v>0</v>
      </c>
      <c r="AL256" s="10">
        <f t="shared" si="577"/>
        <v>0</v>
      </c>
      <c r="AM256" s="10">
        <f t="shared" si="578"/>
        <v>0</v>
      </c>
      <c r="AN256" s="10">
        <f t="shared" si="516"/>
        <v>725289.70000000007</v>
      </c>
      <c r="AO256" s="10">
        <f t="shared" si="517"/>
        <v>738596.70000000007</v>
      </c>
      <c r="AP256" s="10">
        <f t="shared" si="518"/>
        <v>738596.70000000007</v>
      </c>
      <c r="AQ256" s="10">
        <f t="shared" si="579"/>
        <v>0</v>
      </c>
      <c r="AR256" s="10">
        <f t="shared" si="580"/>
        <v>0</v>
      </c>
      <c r="AS256" s="10">
        <f t="shared" si="581"/>
        <v>0</v>
      </c>
      <c r="AT256" s="10">
        <f t="shared" si="519"/>
        <v>725289.70000000007</v>
      </c>
      <c r="AU256" s="10">
        <f t="shared" si="520"/>
        <v>738596.70000000007</v>
      </c>
      <c r="AV256" s="10">
        <f t="shared" si="521"/>
        <v>738596.70000000007</v>
      </c>
      <c r="AW256" s="10">
        <f t="shared" si="582"/>
        <v>68919.872000000003</v>
      </c>
      <c r="AX256" s="10">
        <f t="shared" si="583"/>
        <v>60467.1</v>
      </c>
      <c r="AY256" s="10">
        <f t="shared" si="584"/>
        <v>60467.1</v>
      </c>
      <c r="AZ256" s="10">
        <f t="shared" si="522"/>
        <v>794209.57200000004</v>
      </c>
      <c r="BA256" s="10">
        <f t="shared" si="585"/>
        <v>0</v>
      </c>
      <c r="BB256" s="65">
        <f t="shared" si="556"/>
        <v>794209.57200000004</v>
      </c>
      <c r="BC256" s="10">
        <f t="shared" si="523"/>
        <v>799063.8</v>
      </c>
      <c r="BD256" s="10">
        <f t="shared" si="586"/>
        <v>0</v>
      </c>
      <c r="BE256" s="65">
        <f t="shared" si="557"/>
        <v>799063.8</v>
      </c>
      <c r="BF256" s="10">
        <f t="shared" si="524"/>
        <v>799063.8</v>
      </c>
      <c r="BG256" s="10">
        <f t="shared" si="586"/>
        <v>0</v>
      </c>
      <c r="BH256" s="65">
        <f t="shared" si="558"/>
        <v>799063.8</v>
      </c>
      <c r="BI256" s="10">
        <f t="shared" si="586"/>
        <v>0</v>
      </c>
      <c r="BJ256" s="20"/>
      <c r="BK256" s="20"/>
    </row>
    <row r="257" spans="1:63" x14ac:dyDescent="0.3">
      <c r="A257" s="58" t="s">
        <v>218</v>
      </c>
      <c r="B257" s="59">
        <v>600</v>
      </c>
      <c r="C257" s="58" t="s">
        <v>72</v>
      </c>
      <c r="D257" s="58" t="s">
        <v>106</v>
      </c>
      <c r="E257" s="60" t="s">
        <v>213</v>
      </c>
      <c r="F257" s="10">
        <v>710071.4</v>
      </c>
      <c r="G257" s="10">
        <v>723261.8</v>
      </c>
      <c r="H257" s="10">
        <v>723261.8</v>
      </c>
      <c r="I257" s="10">
        <v>15218.3</v>
      </c>
      <c r="J257" s="10">
        <v>15334.9</v>
      </c>
      <c r="K257" s="10">
        <v>15334.9</v>
      </c>
      <c r="L257" s="10">
        <f t="shared" si="413"/>
        <v>725289.70000000007</v>
      </c>
      <c r="M257" s="10">
        <f t="shared" si="414"/>
        <v>738596.70000000007</v>
      </c>
      <c r="N257" s="10">
        <f t="shared" si="415"/>
        <v>738596.70000000007</v>
      </c>
      <c r="O257" s="10"/>
      <c r="P257" s="10"/>
      <c r="Q257" s="10"/>
      <c r="R257" s="10">
        <f t="shared" si="504"/>
        <v>725289.70000000007</v>
      </c>
      <c r="S257" s="10">
        <f t="shared" si="505"/>
        <v>738596.70000000007</v>
      </c>
      <c r="T257" s="10">
        <f t="shared" si="506"/>
        <v>738596.70000000007</v>
      </c>
      <c r="U257" s="10"/>
      <c r="V257" s="10"/>
      <c r="W257" s="10"/>
      <c r="X257" s="10">
        <f t="shared" si="507"/>
        <v>725289.70000000007</v>
      </c>
      <c r="Y257" s="10">
        <f t="shared" si="508"/>
        <v>738596.70000000007</v>
      </c>
      <c r="Z257" s="10">
        <f t="shared" si="509"/>
        <v>738596.70000000007</v>
      </c>
      <c r="AA257" s="10"/>
      <c r="AB257" s="10"/>
      <c r="AC257" s="10"/>
      <c r="AD257" s="10">
        <f t="shared" si="510"/>
        <v>725289.70000000007</v>
      </c>
      <c r="AE257" s="10">
        <f t="shared" si="511"/>
        <v>738596.70000000007</v>
      </c>
      <c r="AF257" s="10">
        <f t="shared" si="512"/>
        <v>738596.70000000007</v>
      </c>
      <c r="AG257" s="10"/>
      <c r="AH257" s="10">
        <f t="shared" si="513"/>
        <v>725289.70000000007</v>
      </c>
      <c r="AI257" s="10">
        <f t="shared" si="514"/>
        <v>738596.70000000007</v>
      </c>
      <c r="AJ257" s="10">
        <f t="shared" si="515"/>
        <v>738596.70000000007</v>
      </c>
      <c r="AK257" s="10"/>
      <c r="AL257" s="10"/>
      <c r="AM257" s="10"/>
      <c r="AN257" s="10">
        <f t="shared" si="516"/>
        <v>725289.70000000007</v>
      </c>
      <c r="AO257" s="10">
        <f t="shared" si="517"/>
        <v>738596.70000000007</v>
      </c>
      <c r="AP257" s="10">
        <f t="shared" si="518"/>
        <v>738596.70000000007</v>
      </c>
      <c r="AQ257" s="10"/>
      <c r="AR257" s="10"/>
      <c r="AS257" s="10"/>
      <c r="AT257" s="10">
        <f t="shared" si="519"/>
        <v>725289.70000000007</v>
      </c>
      <c r="AU257" s="10">
        <f t="shared" si="520"/>
        <v>738596.70000000007</v>
      </c>
      <c r="AV257" s="10">
        <f t="shared" si="521"/>
        <v>738596.70000000007</v>
      </c>
      <c r="AW257" s="10">
        <f>59982.9+8936.972</f>
        <v>68919.872000000003</v>
      </c>
      <c r="AX257" s="10">
        <v>60467.1</v>
      </c>
      <c r="AY257" s="10">
        <v>60467.1</v>
      </c>
      <c r="AZ257" s="10">
        <f t="shared" si="522"/>
        <v>794209.57200000004</v>
      </c>
      <c r="BA257" s="10"/>
      <c r="BB257" s="65">
        <f t="shared" si="556"/>
        <v>794209.57200000004</v>
      </c>
      <c r="BC257" s="10">
        <f t="shared" si="523"/>
        <v>799063.8</v>
      </c>
      <c r="BD257" s="10"/>
      <c r="BE257" s="65">
        <f t="shared" si="557"/>
        <v>799063.8</v>
      </c>
      <c r="BF257" s="10">
        <f t="shared" si="524"/>
        <v>799063.8</v>
      </c>
      <c r="BG257" s="10"/>
      <c r="BH257" s="65">
        <f t="shared" si="558"/>
        <v>799063.8</v>
      </c>
      <c r="BI257" s="10"/>
      <c r="BJ257" s="20"/>
      <c r="BK257" s="20">
        <v>58</v>
      </c>
    </row>
    <row r="258" spans="1:63" ht="31.2" x14ac:dyDescent="0.3">
      <c r="A258" s="58" t="s">
        <v>219</v>
      </c>
      <c r="B258" s="59"/>
      <c r="C258" s="58"/>
      <c r="D258" s="58"/>
      <c r="E258" s="60" t="s">
        <v>220</v>
      </c>
      <c r="F258" s="10">
        <f t="shared" ref="F258:K258" si="587">F259+F261+F263</f>
        <v>4985</v>
      </c>
      <c r="G258" s="10">
        <f t="shared" si="587"/>
        <v>4985</v>
      </c>
      <c r="H258" s="10">
        <f t="shared" si="587"/>
        <v>4985</v>
      </c>
      <c r="I258" s="10">
        <f t="shared" si="587"/>
        <v>0</v>
      </c>
      <c r="J258" s="10">
        <f t="shared" si="587"/>
        <v>0</v>
      </c>
      <c r="K258" s="10">
        <f t="shared" si="587"/>
        <v>0</v>
      </c>
      <c r="L258" s="10">
        <f t="shared" si="413"/>
        <v>4985</v>
      </c>
      <c r="M258" s="10">
        <f t="shared" si="414"/>
        <v>4985</v>
      </c>
      <c r="N258" s="10">
        <f t="shared" si="415"/>
        <v>4985</v>
      </c>
      <c r="O258" s="10">
        <f>O259+O261+O263</f>
        <v>0</v>
      </c>
      <c r="P258" s="10">
        <f>P259+P261+P263</f>
        <v>0</v>
      </c>
      <c r="Q258" s="10">
        <f>Q259+Q261+Q263</f>
        <v>0</v>
      </c>
      <c r="R258" s="10">
        <f t="shared" si="504"/>
        <v>4985</v>
      </c>
      <c r="S258" s="10">
        <f t="shared" si="505"/>
        <v>4985</v>
      </c>
      <c r="T258" s="10">
        <f t="shared" si="506"/>
        <v>4985</v>
      </c>
      <c r="U258" s="10">
        <f>U259+U261+U263</f>
        <v>0</v>
      </c>
      <c r="V258" s="10">
        <f>V259+V261+V263</f>
        <v>0</v>
      </c>
      <c r="W258" s="10">
        <f>W259+W261+W263</f>
        <v>0</v>
      </c>
      <c r="X258" s="10">
        <f t="shared" si="507"/>
        <v>4985</v>
      </c>
      <c r="Y258" s="10">
        <f t="shared" si="508"/>
        <v>4985</v>
      </c>
      <c r="Z258" s="10">
        <f t="shared" si="509"/>
        <v>4985</v>
      </c>
      <c r="AA258" s="10">
        <f>AA259+AA261+AA263</f>
        <v>0</v>
      </c>
      <c r="AB258" s="10">
        <f>AB259+AB261+AB263</f>
        <v>0</v>
      </c>
      <c r="AC258" s="10">
        <f>AC259+AC261+AC263</f>
        <v>0</v>
      </c>
      <c r="AD258" s="10">
        <f t="shared" si="510"/>
        <v>4985</v>
      </c>
      <c r="AE258" s="10">
        <f t="shared" si="511"/>
        <v>4985</v>
      </c>
      <c r="AF258" s="10">
        <f t="shared" si="512"/>
        <v>4985</v>
      </c>
      <c r="AG258" s="10">
        <f>AG259+AG261+AG263</f>
        <v>0</v>
      </c>
      <c r="AH258" s="10">
        <f t="shared" si="513"/>
        <v>4985</v>
      </c>
      <c r="AI258" s="10">
        <f t="shared" si="514"/>
        <v>4985</v>
      </c>
      <c r="AJ258" s="10">
        <f t="shared" si="515"/>
        <v>4985</v>
      </c>
      <c r="AK258" s="10">
        <f>AK259+AK261+AK263</f>
        <v>0</v>
      </c>
      <c r="AL258" s="10">
        <f>AL259+AL261+AL263</f>
        <v>0</v>
      </c>
      <c r="AM258" s="10">
        <f>AM259+AM261+AM263</f>
        <v>0</v>
      </c>
      <c r="AN258" s="10">
        <f t="shared" si="516"/>
        <v>4985</v>
      </c>
      <c r="AO258" s="10">
        <f t="shared" si="517"/>
        <v>4985</v>
      </c>
      <c r="AP258" s="10">
        <f t="shared" si="518"/>
        <v>4985</v>
      </c>
      <c r="AQ258" s="10">
        <f>AQ259+AQ261+AQ263</f>
        <v>0</v>
      </c>
      <c r="AR258" s="10">
        <f>AR259+AR261+AR263</f>
        <v>0</v>
      </c>
      <c r="AS258" s="10">
        <f>AS259+AS261+AS263</f>
        <v>0</v>
      </c>
      <c r="AT258" s="10">
        <f t="shared" si="519"/>
        <v>4985</v>
      </c>
      <c r="AU258" s="10">
        <f t="shared" si="520"/>
        <v>4985</v>
      </c>
      <c r="AV258" s="10">
        <f t="shared" si="521"/>
        <v>4985</v>
      </c>
      <c r="AW258" s="10">
        <f>AW259+AW261+AW263</f>
        <v>0</v>
      </c>
      <c r="AX258" s="10">
        <f>AX259+AX261+AX263</f>
        <v>0</v>
      </c>
      <c r="AY258" s="10">
        <f>AY259+AY261+AY263</f>
        <v>0</v>
      </c>
      <c r="AZ258" s="10">
        <f t="shared" si="522"/>
        <v>4985</v>
      </c>
      <c r="BA258" s="10">
        <f>BA259+BA261+BA263</f>
        <v>0</v>
      </c>
      <c r="BB258" s="65">
        <f t="shared" si="556"/>
        <v>4985</v>
      </c>
      <c r="BC258" s="10">
        <f t="shared" si="523"/>
        <v>4985</v>
      </c>
      <c r="BD258" s="10">
        <f>BD259+BD261+BD263</f>
        <v>0</v>
      </c>
      <c r="BE258" s="65">
        <f t="shared" si="557"/>
        <v>4985</v>
      </c>
      <c r="BF258" s="10">
        <f t="shared" si="524"/>
        <v>4985</v>
      </c>
      <c r="BG258" s="10">
        <f>BG259+BG261+BG263</f>
        <v>0</v>
      </c>
      <c r="BH258" s="65">
        <f t="shared" si="558"/>
        <v>4985</v>
      </c>
      <c r="BI258" s="10">
        <f>BI259+BI261+BI263</f>
        <v>0</v>
      </c>
      <c r="BJ258" s="20"/>
      <c r="BK258" s="20"/>
    </row>
    <row r="259" spans="1:63" ht="31.2" x14ac:dyDescent="0.3">
      <c r="A259" s="58" t="s">
        <v>219</v>
      </c>
      <c r="B259" s="59" t="s">
        <v>66</v>
      </c>
      <c r="C259" s="58"/>
      <c r="D259" s="58"/>
      <c r="E259" s="60" t="s">
        <v>67</v>
      </c>
      <c r="F259" s="10">
        <f t="shared" ref="F259:K259" si="588">F260</f>
        <v>5.3</v>
      </c>
      <c r="G259" s="10">
        <f t="shared" si="588"/>
        <v>5.3</v>
      </c>
      <c r="H259" s="10">
        <f t="shared" si="588"/>
        <v>5.3</v>
      </c>
      <c r="I259" s="10">
        <f t="shared" si="588"/>
        <v>0</v>
      </c>
      <c r="J259" s="10">
        <f t="shared" si="588"/>
        <v>0</v>
      </c>
      <c r="K259" s="10">
        <f t="shared" si="588"/>
        <v>0</v>
      </c>
      <c r="L259" s="10">
        <f t="shared" si="413"/>
        <v>5.3</v>
      </c>
      <c r="M259" s="10">
        <f t="shared" si="414"/>
        <v>5.3</v>
      </c>
      <c r="N259" s="10">
        <f t="shared" si="415"/>
        <v>5.3</v>
      </c>
      <c r="O259" s="10">
        <f>O260</f>
        <v>0</v>
      </c>
      <c r="P259" s="10">
        <f>P260</f>
        <v>0</v>
      </c>
      <c r="Q259" s="10">
        <f>Q260</f>
        <v>0</v>
      </c>
      <c r="R259" s="10">
        <f t="shared" si="504"/>
        <v>5.3</v>
      </c>
      <c r="S259" s="10">
        <f t="shared" si="505"/>
        <v>5.3</v>
      </c>
      <c r="T259" s="10">
        <f t="shared" si="506"/>
        <v>5.3</v>
      </c>
      <c r="U259" s="10">
        <f>U260</f>
        <v>0</v>
      </c>
      <c r="V259" s="10">
        <f>V260</f>
        <v>0</v>
      </c>
      <c r="W259" s="10">
        <f>W260</f>
        <v>0</v>
      </c>
      <c r="X259" s="10">
        <f t="shared" si="507"/>
        <v>5.3</v>
      </c>
      <c r="Y259" s="10">
        <f t="shared" si="508"/>
        <v>5.3</v>
      </c>
      <c r="Z259" s="10">
        <f t="shared" si="509"/>
        <v>5.3</v>
      </c>
      <c r="AA259" s="10">
        <f>AA260</f>
        <v>0</v>
      </c>
      <c r="AB259" s="10">
        <f>AB260</f>
        <v>0</v>
      </c>
      <c r="AC259" s="10">
        <f>AC260</f>
        <v>0</v>
      </c>
      <c r="AD259" s="10">
        <f t="shared" si="510"/>
        <v>5.3</v>
      </c>
      <c r="AE259" s="10">
        <f t="shared" si="511"/>
        <v>5.3</v>
      </c>
      <c r="AF259" s="10">
        <f t="shared" si="512"/>
        <v>5.3</v>
      </c>
      <c r="AG259" s="10">
        <f>AG260</f>
        <v>0</v>
      </c>
      <c r="AH259" s="10">
        <f t="shared" si="513"/>
        <v>5.3</v>
      </c>
      <c r="AI259" s="10">
        <f t="shared" si="514"/>
        <v>5.3</v>
      </c>
      <c r="AJ259" s="10">
        <f t="shared" si="515"/>
        <v>5.3</v>
      </c>
      <c r="AK259" s="10">
        <f>AK260</f>
        <v>0</v>
      </c>
      <c r="AL259" s="10">
        <f>AL260</f>
        <v>0</v>
      </c>
      <c r="AM259" s="10">
        <f>AM260</f>
        <v>0</v>
      </c>
      <c r="AN259" s="10">
        <f t="shared" si="516"/>
        <v>5.3</v>
      </c>
      <c r="AO259" s="10">
        <f t="shared" si="517"/>
        <v>5.3</v>
      </c>
      <c r="AP259" s="10">
        <f t="shared" si="518"/>
        <v>5.3</v>
      </c>
      <c r="AQ259" s="10">
        <f>AQ260</f>
        <v>0</v>
      </c>
      <c r="AR259" s="10">
        <f>AR260</f>
        <v>0</v>
      </c>
      <c r="AS259" s="10">
        <f>AS260</f>
        <v>0</v>
      </c>
      <c r="AT259" s="10">
        <f t="shared" si="519"/>
        <v>5.3</v>
      </c>
      <c r="AU259" s="10">
        <f t="shared" si="520"/>
        <v>5.3</v>
      </c>
      <c r="AV259" s="10">
        <f t="shared" si="521"/>
        <v>5.3</v>
      </c>
      <c r="AW259" s="10">
        <f>AW260</f>
        <v>0</v>
      </c>
      <c r="AX259" s="10">
        <f>AX260</f>
        <v>0</v>
      </c>
      <c r="AY259" s="10">
        <f>AY260</f>
        <v>0</v>
      </c>
      <c r="AZ259" s="10">
        <f t="shared" si="522"/>
        <v>5.3</v>
      </c>
      <c r="BA259" s="10">
        <f>BA260</f>
        <v>0</v>
      </c>
      <c r="BB259" s="65">
        <f t="shared" si="556"/>
        <v>5.3</v>
      </c>
      <c r="BC259" s="10">
        <f t="shared" si="523"/>
        <v>5.3</v>
      </c>
      <c r="BD259" s="10">
        <f>BD260</f>
        <v>0</v>
      </c>
      <c r="BE259" s="65">
        <f t="shared" si="557"/>
        <v>5.3</v>
      </c>
      <c r="BF259" s="10">
        <f t="shared" si="524"/>
        <v>5.3</v>
      </c>
      <c r="BG259" s="10">
        <f>BG260</f>
        <v>0</v>
      </c>
      <c r="BH259" s="65">
        <f t="shared" si="558"/>
        <v>5.3</v>
      </c>
      <c r="BI259" s="10">
        <f>BI260</f>
        <v>0</v>
      </c>
      <c r="BJ259" s="20"/>
      <c r="BK259" s="20"/>
    </row>
    <row r="260" spans="1:63" x14ac:dyDescent="0.3">
      <c r="A260" s="58" t="s">
        <v>219</v>
      </c>
      <c r="B260" s="59">
        <v>200</v>
      </c>
      <c r="C260" s="58" t="s">
        <v>72</v>
      </c>
      <c r="D260" s="58" t="s">
        <v>74</v>
      </c>
      <c r="E260" s="60" t="s">
        <v>75</v>
      </c>
      <c r="F260" s="10">
        <v>5.3</v>
      </c>
      <c r="G260" s="10">
        <v>5.3</v>
      </c>
      <c r="H260" s="10">
        <v>5.3</v>
      </c>
      <c r="I260" s="10"/>
      <c r="J260" s="10"/>
      <c r="K260" s="10"/>
      <c r="L260" s="10">
        <f t="shared" si="413"/>
        <v>5.3</v>
      </c>
      <c r="M260" s="10">
        <f t="shared" si="414"/>
        <v>5.3</v>
      </c>
      <c r="N260" s="10">
        <f t="shared" si="415"/>
        <v>5.3</v>
      </c>
      <c r="O260" s="10"/>
      <c r="P260" s="10"/>
      <c r="Q260" s="10"/>
      <c r="R260" s="10">
        <f t="shared" si="504"/>
        <v>5.3</v>
      </c>
      <c r="S260" s="10">
        <f t="shared" si="505"/>
        <v>5.3</v>
      </c>
      <c r="T260" s="10">
        <f t="shared" si="506"/>
        <v>5.3</v>
      </c>
      <c r="U260" s="10"/>
      <c r="V260" s="10"/>
      <c r="W260" s="10"/>
      <c r="X260" s="10">
        <f t="shared" si="507"/>
        <v>5.3</v>
      </c>
      <c r="Y260" s="10">
        <f t="shared" si="508"/>
        <v>5.3</v>
      </c>
      <c r="Z260" s="10">
        <f t="shared" si="509"/>
        <v>5.3</v>
      </c>
      <c r="AA260" s="10"/>
      <c r="AB260" s="10"/>
      <c r="AC260" s="10"/>
      <c r="AD260" s="10">
        <f t="shared" si="510"/>
        <v>5.3</v>
      </c>
      <c r="AE260" s="10">
        <f t="shared" si="511"/>
        <v>5.3</v>
      </c>
      <c r="AF260" s="10">
        <f t="shared" si="512"/>
        <v>5.3</v>
      </c>
      <c r="AG260" s="10"/>
      <c r="AH260" s="10">
        <f t="shared" si="513"/>
        <v>5.3</v>
      </c>
      <c r="AI260" s="10">
        <f t="shared" si="514"/>
        <v>5.3</v>
      </c>
      <c r="AJ260" s="10">
        <f t="shared" si="515"/>
        <v>5.3</v>
      </c>
      <c r="AK260" s="10"/>
      <c r="AL260" s="10"/>
      <c r="AM260" s="10"/>
      <c r="AN260" s="10">
        <f t="shared" si="516"/>
        <v>5.3</v>
      </c>
      <c r="AO260" s="10">
        <f t="shared" si="517"/>
        <v>5.3</v>
      </c>
      <c r="AP260" s="10">
        <f t="shared" si="518"/>
        <v>5.3</v>
      </c>
      <c r="AQ260" s="10"/>
      <c r="AR260" s="10"/>
      <c r="AS260" s="10"/>
      <c r="AT260" s="10">
        <f t="shared" si="519"/>
        <v>5.3</v>
      </c>
      <c r="AU260" s="10">
        <f t="shared" si="520"/>
        <v>5.3</v>
      </c>
      <c r="AV260" s="10">
        <f t="shared" si="521"/>
        <v>5.3</v>
      </c>
      <c r="AW260" s="10"/>
      <c r="AX260" s="10"/>
      <c r="AY260" s="10"/>
      <c r="AZ260" s="10">
        <f t="shared" si="522"/>
        <v>5.3</v>
      </c>
      <c r="BA260" s="10"/>
      <c r="BB260" s="65">
        <f t="shared" si="556"/>
        <v>5.3</v>
      </c>
      <c r="BC260" s="10">
        <f t="shared" si="523"/>
        <v>5.3</v>
      </c>
      <c r="BD260" s="10"/>
      <c r="BE260" s="65">
        <f t="shared" si="557"/>
        <v>5.3</v>
      </c>
      <c r="BF260" s="10">
        <f t="shared" si="524"/>
        <v>5.3</v>
      </c>
      <c r="BG260" s="10"/>
      <c r="BH260" s="65">
        <f t="shared" si="558"/>
        <v>5.3</v>
      </c>
      <c r="BI260" s="10"/>
      <c r="BJ260" s="20"/>
      <c r="BK260" s="20"/>
    </row>
    <row r="261" spans="1:63" ht="31.2" x14ac:dyDescent="0.3">
      <c r="A261" s="58" t="s">
        <v>219</v>
      </c>
      <c r="B261" s="59" t="s">
        <v>192</v>
      </c>
      <c r="C261" s="58"/>
      <c r="D261" s="58"/>
      <c r="E261" s="60" t="s">
        <v>193</v>
      </c>
      <c r="F261" s="10">
        <f t="shared" ref="F261:K261" si="589">F262</f>
        <v>220</v>
      </c>
      <c r="G261" s="10">
        <f t="shared" si="589"/>
        <v>220</v>
      </c>
      <c r="H261" s="10">
        <f t="shared" si="589"/>
        <v>220</v>
      </c>
      <c r="I261" s="10">
        <f t="shared" si="589"/>
        <v>0</v>
      </c>
      <c r="J261" s="10">
        <f t="shared" si="589"/>
        <v>0</v>
      </c>
      <c r="K261" s="10">
        <f t="shared" si="589"/>
        <v>0</v>
      </c>
      <c r="L261" s="10">
        <f t="shared" si="413"/>
        <v>220</v>
      </c>
      <c r="M261" s="10">
        <f t="shared" si="414"/>
        <v>220</v>
      </c>
      <c r="N261" s="10">
        <f t="shared" si="415"/>
        <v>220</v>
      </c>
      <c r="O261" s="10">
        <f>O262</f>
        <v>0</v>
      </c>
      <c r="P261" s="10">
        <f>P262</f>
        <v>0</v>
      </c>
      <c r="Q261" s="10">
        <f>Q262</f>
        <v>0</v>
      </c>
      <c r="R261" s="10">
        <f t="shared" si="504"/>
        <v>220</v>
      </c>
      <c r="S261" s="10">
        <f t="shared" si="505"/>
        <v>220</v>
      </c>
      <c r="T261" s="10">
        <f t="shared" si="506"/>
        <v>220</v>
      </c>
      <c r="U261" s="10">
        <f>U262</f>
        <v>0</v>
      </c>
      <c r="V261" s="10">
        <f>V262</f>
        <v>0</v>
      </c>
      <c r="W261" s="10">
        <f>W262</f>
        <v>0</v>
      </c>
      <c r="X261" s="10">
        <f t="shared" si="507"/>
        <v>220</v>
      </c>
      <c r="Y261" s="10">
        <f t="shared" si="508"/>
        <v>220</v>
      </c>
      <c r="Z261" s="10">
        <f t="shared" si="509"/>
        <v>220</v>
      </c>
      <c r="AA261" s="10">
        <f>AA262</f>
        <v>0</v>
      </c>
      <c r="AB261" s="10">
        <f>AB262</f>
        <v>0</v>
      </c>
      <c r="AC261" s="10">
        <f>AC262</f>
        <v>0</v>
      </c>
      <c r="AD261" s="10">
        <f t="shared" si="510"/>
        <v>220</v>
      </c>
      <c r="AE261" s="10">
        <f t="shared" si="511"/>
        <v>220</v>
      </c>
      <c r="AF261" s="10">
        <f t="shared" si="512"/>
        <v>220</v>
      </c>
      <c r="AG261" s="10">
        <f>AG262</f>
        <v>0</v>
      </c>
      <c r="AH261" s="10">
        <f t="shared" si="513"/>
        <v>220</v>
      </c>
      <c r="AI261" s="10">
        <f t="shared" si="514"/>
        <v>220</v>
      </c>
      <c r="AJ261" s="10">
        <f t="shared" si="515"/>
        <v>220</v>
      </c>
      <c r="AK261" s="10">
        <f>AK262</f>
        <v>0</v>
      </c>
      <c r="AL261" s="10">
        <f>AL262</f>
        <v>0</v>
      </c>
      <c r="AM261" s="10">
        <f>AM262</f>
        <v>0</v>
      </c>
      <c r="AN261" s="10">
        <f t="shared" si="516"/>
        <v>220</v>
      </c>
      <c r="AO261" s="10">
        <f t="shared" si="517"/>
        <v>220</v>
      </c>
      <c r="AP261" s="10">
        <f t="shared" si="518"/>
        <v>220</v>
      </c>
      <c r="AQ261" s="10">
        <f>AQ262</f>
        <v>0</v>
      </c>
      <c r="AR261" s="10">
        <f>AR262</f>
        <v>0</v>
      </c>
      <c r="AS261" s="10">
        <f>AS262</f>
        <v>0</v>
      </c>
      <c r="AT261" s="10">
        <f t="shared" si="519"/>
        <v>220</v>
      </c>
      <c r="AU261" s="10">
        <f t="shared" si="520"/>
        <v>220</v>
      </c>
      <c r="AV261" s="10">
        <f t="shared" si="521"/>
        <v>220</v>
      </c>
      <c r="AW261" s="10">
        <f>AW262</f>
        <v>0</v>
      </c>
      <c r="AX261" s="10">
        <f>AX262</f>
        <v>0</v>
      </c>
      <c r="AY261" s="10">
        <f>AY262</f>
        <v>0</v>
      </c>
      <c r="AZ261" s="10">
        <f t="shared" si="522"/>
        <v>220</v>
      </c>
      <c r="BA261" s="10">
        <f>BA262</f>
        <v>0</v>
      </c>
      <c r="BB261" s="65">
        <f t="shared" si="556"/>
        <v>220</v>
      </c>
      <c r="BC261" s="10">
        <f t="shared" si="523"/>
        <v>220</v>
      </c>
      <c r="BD261" s="10">
        <f>BD262</f>
        <v>0</v>
      </c>
      <c r="BE261" s="65">
        <f t="shared" si="557"/>
        <v>220</v>
      </c>
      <c r="BF261" s="10">
        <f t="shared" si="524"/>
        <v>220</v>
      </c>
      <c r="BG261" s="10">
        <f>BG262</f>
        <v>0</v>
      </c>
      <c r="BH261" s="65">
        <f t="shared" si="558"/>
        <v>220</v>
      </c>
      <c r="BI261" s="10">
        <f>BI262</f>
        <v>0</v>
      </c>
      <c r="BJ261" s="20"/>
      <c r="BK261" s="20"/>
    </row>
    <row r="262" spans="1:63" x14ac:dyDescent="0.3">
      <c r="A262" s="58" t="s">
        <v>219</v>
      </c>
      <c r="B262" s="59">
        <v>300</v>
      </c>
      <c r="C262" s="58" t="s">
        <v>72</v>
      </c>
      <c r="D262" s="58" t="s">
        <v>74</v>
      </c>
      <c r="E262" s="60" t="s">
        <v>75</v>
      </c>
      <c r="F262" s="10">
        <v>220</v>
      </c>
      <c r="G262" s="10">
        <v>220</v>
      </c>
      <c r="H262" s="10">
        <v>220</v>
      </c>
      <c r="I262" s="10"/>
      <c r="J262" s="10"/>
      <c r="K262" s="10"/>
      <c r="L262" s="10">
        <f t="shared" si="413"/>
        <v>220</v>
      </c>
      <c r="M262" s="10">
        <f t="shared" si="414"/>
        <v>220</v>
      </c>
      <c r="N262" s="10">
        <f t="shared" si="415"/>
        <v>220</v>
      </c>
      <c r="O262" s="10"/>
      <c r="P262" s="10"/>
      <c r="Q262" s="10"/>
      <c r="R262" s="10">
        <f t="shared" si="504"/>
        <v>220</v>
      </c>
      <c r="S262" s="10">
        <f t="shared" si="505"/>
        <v>220</v>
      </c>
      <c r="T262" s="10">
        <f t="shared" si="506"/>
        <v>220</v>
      </c>
      <c r="U262" s="10"/>
      <c r="V262" s="10"/>
      <c r="W262" s="10"/>
      <c r="X262" s="10">
        <f t="shared" si="507"/>
        <v>220</v>
      </c>
      <c r="Y262" s="10">
        <f t="shared" si="508"/>
        <v>220</v>
      </c>
      <c r="Z262" s="10">
        <f t="shared" si="509"/>
        <v>220</v>
      </c>
      <c r="AA262" s="10"/>
      <c r="AB262" s="10"/>
      <c r="AC262" s="10"/>
      <c r="AD262" s="10">
        <f t="shared" si="510"/>
        <v>220</v>
      </c>
      <c r="AE262" s="10">
        <f t="shared" si="511"/>
        <v>220</v>
      </c>
      <c r="AF262" s="10">
        <f t="shared" si="512"/>
        <v>220</v>
      </c>
      <c r="AG262" s="10"/>
      <c r="AH262" s="10">
        <f t="shared" si="513"/>
        <v>220</v>
      </c>
      <c r="AI262" s="10">
        <f t="shared" si="514"/>
        <v>220</v>
      </c>
      <c r="AJ262" s="10">
        <f t="shared" si="515"/>
        <v>220</v>
      </c>
      <c r="AK262" s="10"/>
      <c r="AL262" s="10"/>
      <c r="AM262" s="10"/>
      <c r="AN262" s="10">
        <f t="shared" si="516"/>
        <v>220</v>
      </c>
      <c r="AO262" s="10">
        <f t="shared" si="517"/>
        <v>220</v>
      </c>
      <c r="AP262" s="10">
        <f t="shared" si="518"/>
        <v>220</v>
      </c>
      <c r="AQ262" s="10"/>
      <c r="AR262" s="10"/>
      <c r="AS262" s="10"/>
      <c r="AT262" s="10">
        <f t="shared" si="519"/>
        <v>220</v>
      </c>
      <c r="AU262" s="10">
        <f t="shared" si="520"/>
        <v>220</v>
      </c>
      <c r="AV262" s="10">
        <f t="shared" si="521"/>
        <v>220</v>
      </c>
      <c r="AW262" s="10"/>
      <c r="AX262" s="10"/>
      <c r="AY262" s="10"/>
      <c r="AZ262" s="10">
        <f t="shared" si="522"/>
        <v>220</v>
      </c>
      <c r="BA262" s="10"/>
      <c r="BB262" s="65">
        <f t="shared" si="556"/>
        <v>220</v>
      </c>
      <c r="BC262" s="10">
        <f t="shared" si="523"/>
        <v>220</v>
      </c>
      <c r="BD262" s="10"/>
      <c r="BE262" s="65">
        <f t="shared" si="557"/>
        <v>220</v>
      </c>
      <c r="BF262" s="10">
        <f t="shared" si="524"/>
        <v>220</v>
      </c>
      <c r="BG262" s="10"/>
      <c r="BH262" s="65">
        <f t="shared" si="558"/>
        <v>220</v>
      </c>
      <c r="BI262" s="10"/>
      <c r="BJ262" s="20"/>
      <c r="BK262" s="20"/>
    </row>
    <row r="263" spans="1:63" ht="46.8" x14ac:dyDescent="0.3">
      <c r="A263" s="58" t="s">
        <v>219</v>
      </c>
      <c r="B263" s="59" t="s">
        <v>58</v>
      </c>
      <c r="C263" s="58"/>
      <c r="D263" s="58"/>
      <c r="E263" s="60" t="s">
        <v>59</v>
      </c>
      <c r="F263" s="10">
        <f t="shared" ref="F263:K263" si="590">F264+F265</f>
        <v>4759.7</v>
      </c>
      <c r="G263" s="10">
        <f t="shared" si="590"/>
        <v>4759.7</v>
      </c>
      <c r="H263" s="10">
        <f t="shared" si="590"/>
        <v>4759.7</v>
      </c>
      <c r="I263" s="10">
        <f t="shared" si="590"/>
        <v>0</v>
      </c>
      <c r="J263" s="10">
        <f t="shared" si="590"/>
        <v>0</v>
      </c>
      <c r="K263" s="10">
        <f t="shared" si="590"/>
        <v>0</v>
      </c>
      <c r="L263" s="10">
        <f t="shared" si="413"/>
        <v>4759.7</v>
      </c>
      <c r="M263" s="10">
        <f t="shared" si="414"/>
        <v>4759.7</v>
      </c>
      <c r="N263" s="10">
        <f t="shared" si="415"/>
        <v>4759.7</v>
      </c>
      <c r="O263" s="10">
        <f>O264+O265</f>
        <v>0</v>
      </c>
      <c r="P263" s="10">
        <f>P264+P265</f>
        <v>0</v>
      </c>
      <c r="Q263" s="10">
        <f>Q264+Q265</f>
        <v>0</v>
      </c>
      <c r="R263" s="10">
        <f t="shared" si="504"/>
        <v>4759.7</v>
      </c>
      <c r="S263" s="10">
        <f t="shared" si="505"/>
        <v>4759.7</v>
      </c>
      <c r="T263" s="10">
        <f t="shared" si="506"/>
        <v>4759.7</v>
      </c>
      <c r="U263" s="10">
        <f>U264+U265</f>
        <v>0</v>
      </c>
      <c r="V263" s="10">
        <f>V264+V265</f>
        <v>0</v>
      </c>
      <c r="W263" s="10">
        <f>W264+W265</f>
        <v>0</v>
      </c>
      <c r="X263" s="10">
        <f t="shared" si="507"/>
        <v>4759.7</v>
      </c>
      <c r="Y263" s="10">
        <f t="shared" si="508"/>
        <v>4759.7</v>
      </c>
      <c r="Z263" s="10">
        <f t="shared" si="509"/>
        <v>4759.7</v>
      </c>
      <c r="AA263" s="10">
        <f>AA264+AA265</f>
        <v>0</v>
      </c>
      <c r="AB263" s="10">
        <f>AB264+AB265</f>
        <v>0</v>
      </c>
      <c r="AC263" s="10">
        <f>AC264+AC265</f>
        <v>0</v>
      </c>
      <c r="AD263" s="10">
        <f t="shared" si="510"/>
        <v>4759.7</v>
      </c>
      <c r="AE263" s="10">
        <f t="shared" si="511"/>
        <v>4759.7</v>
      </c>
      <c r="AF263" s="10">
        <f t="shared" si="512"/>
        <v>4759.7</v>
      </c>
      <c r="AG263" s="10">
        <f>AG264+AG265</f>
        <v>0</v>
      </c>
      <c r="AH263" s="10">
        <f t="shared" si="513"/>
        <v>4759.7</v>
      </c>
      <c r="AI263" s="10">
        <f t="shared" si="514"/>
        <v>4759.7</v>
      </c>
      <c r="AJ263" s="10">
        <f t="shared" si="515"/>
        <v>4759.7</v>
      </c>
      <c r="AK263" s="10">
        <f>AK264+AK265</f>
        <v>0</v>
      </c>
      <c r="AL263" s="10">
        <f>AL264+AL265</f>
        <v>0</v>
      </c>
      <c r="AM263" s="10">
        <f>AM264+AM265</f>
        <v>0</v>
      </c>
      <c r="AN263" s="10">
        <f t="shared" si="516"/>
        <v>4759.7</v>
      </c>
      <c r="AO263" s="10">
        <f t="shared" si="517"/>
        <v>4759.7</v>
      </c>
      <c r="AP263" s="10">
        <f t="shared" si="518"/>
        <v>4759.7</v>
      </c>
      <c r="AQ263" s="10">
        <f>AQ264+AQ265</f>
        <v>0</v>
      </c>
      <c r="AR263" s="10">
        <f>AR264+AR265</f>
        <v>0</v>
      </c>
      <c r="AS263" s="10">
        <f>AS264+AS265</f>
        <v>0</v>
      </c>
      <c r="AT263" s="10">
        <f t="shared" si="519"/>
        <v>4759.7</v>
      </c>
      <c r="AU263" s="10">
        <f t="shared" si="520"/>
        <v>4759.7</v>
      </c>
      <c r="AV263" s="10">
        <f t="shared" si="521"/>
        <v>4759.7</v>
      </c>
      <c r="AW263" s="10">
        <f>AW264+AW265</f>
        <v>0</v>
      </c>
      <c r="AX263" s="10">
        <f>AX264+AX265</f>
        <v>0</v>
      </c>
      <c r="AY263" s="10">
        <f>AY264+AY265</f>
        <v>0</v>
      </c>
      <c r="AZ263" s="10">
        <f t="shared" si="522"/>
        <v>4759.7</v>
      </c>
      <c r="BA263" s="10">
        <f>BA264+BA265</f>
        <v>0</v>
      </c>
      <c r="BB263" s="65">
        <f t="shared" si="556"/>
        <v>4759.7</v>
      </c>
      <c r="BC263" s="10">
        <f t="shared" si="523"/>
        <v>4759.7</v>
      </c>
      <c r="BD263" s="10">
        <f>BD264+BD265</f>
        <v>0</v>
      </c>
      <c r="BE263" s="65">
        <f t="shared" si="557"/>
        <v>4759.7</v>
      </c>
      <c r="BF263" s="10">
        <f t="shared" si="524"/>
        <v>4759.7</v>
      </c>
      <c r="BG263" s="10">
        <f>BG264+BG265</f>
        <v>0</v>
      </c>
      <c r="BH263" s="65">
        <f t="shared" si="558"/>
        <v>4759.7</v>
      </c>
      <c r="BI263" s="10">
        <f>BI264+BI265</f>
        <v>0</v>
      </c>
      <c r="BJ263" s="20"/>
      <c r="BK263" s="20"/>
    </row>
    <row r="264" spans="1:63" x14ac:dyDescent="0.3">
      <c r="A264" s="58" t="s">
        <v>219</v>
      </c>
      <c r="B264" s="59">
        <v>600</v>
      </c>
      <c r="C264" s="58" t="s">
        <v>72</v>
      </c>
      <c r="D264" s="58" t="s">
        <v>106</v>
      </c>
      <c r="E264" s="60" t="s">
        <v>213</v>
      </c>
      <c r="F264" s="10">
        <v>2560</v>
      </c>
      <c r="G264" s="10">
        <v>2560</v>
      </c>
      <c r="H264" s="10">
        <v>2560</v>
      </c>
      <c r="I264" s="10"/>
      <c r="J264" s="10"/>
      <c r="K264" s="10"/>
      <c r="L264" s="10">
        <f t="shared" si="413"/>
        <v>2560</v>
      </c>
      <c r="M264" s="10">
        <f t="shared" si="414"/>
        <v>2560</v>
      </c>
      <c r="N264" s="10">
        <f t="shared" si="415"/>
        <v>2560</v>
      </c>
      <c r="O264" s="10"/>
      <c r="P264" s="10"/>
      <c r="Q264" s="10"/>
      <c r="R264" s="10">
        <f t="shared" si="504"/>
        <v>2560</v>
      </c>
      <c r="S264" s="10">
        <f t="shared" si="505"/>
        <v>2560</v>
      </c>
      <c r="T264" s="10">
        <f t="shared" si="506"/>
        <v>2560</v>
      </c>
      <c r="U264" s="10"/>
      <c r="V264" s="10"/>
      <c r="W264" s="10"/>
      <c r="X264" s="10">
        <f t="shared" si="507"/>
        <v>2560</v>
      </c>
      <c r="Y264" s="10">
        <f t="shared" si="508"/>
        <v>2560</v>
      </c>
      <c r="Z264" s="10">
        <f t="shared" si="509"/>
        <v>2560</v>
      </c>
      <c r="AA264" s="10"/>
      <c r="AB264" s="10"/>
      <c r="AC264" s="10"/>
      <c r="AD264" s="10">
        <f t="shared" si="510"/>
        <v>2560</v>
      </c>
      <c r="AE264" s="10">
        <f t="shared" si="511"/>
        <v>2560</v>
      </c>
      <c r="AF264" s="10">
        <f t="shared" si="512"/>
        <v>2560</v>
      </c>
      <c r="AG264" s="10"/>
      <c r="AH264" s="10">
        <f t="shared" si="513"/>
        <v>2560</v>
      </c>
      <c r="AI264" s="10">
        <f t="shared" si="514"/>
        <v>2560</v>
      </c>
      <c r="AJ264" s="10">
        <f t="shared" si="515"/>
        <v>2560</v>
      </c>
      <c r="AK264" s="10"/>
      <c r="AL264" s="10"/>
      <c r="AM264" s="10"/>
      <c r="AN264" s="10">
        <f t="shared" si="516"/>
        <v>2560</v>
      </c>
      <c r="AO264" s="10">
        <f t="shared" si="517"/>
        <v>2560</v>
      </c>
      <c r="AP264" s="10">
        <f t="shared" si="518"/>
        <v>2560</v>
      </c>
      <c r="AQ264" s="10"/>
      <c r="AR264" s="10"/>
      <c r="AS264" s="10"/>
      <c r="AT264" s="10">
        <f t="shared" si="519"/>
        <v>2560</v>
      </c>
      <c r="AU264" s="10">
        <f t="shared" si="520"/>
        <v>2560</v>
      </c>
      <c r="AV264" s="10">
        <f t="shared" si="521"/>
        <v>2560</v>
      </c>
      <c r="AW264" s="10"/>
      <c r="AX264" s="10"/>
      <c r="AY264" s="10"/>
      <c r="AZ264" s="10">
        <f t="shared" si="522"/>
        <v>2560</v>
      </c>
      <c r="BA264" s="10"/>
      <c r="BB264" s="65">
        <f t="shared" si="556"/>
        <v>2560</v>
      </c>
      <c r="BC264" s="10">
        <f t="shared" si="523"/>
        <v>2560</v>
      </c>
      <c r="BD264" s="10"/>
      <c r="BE264" s="65">
        <f t="shared" si="557"/>
        <v>2560</v>
      </c>
      <c r="BF264" s="10">
        <f t="shared" si="524"/>
        <v>2560</v>
      </c>
      <c r="BG264" s="10"/>
      <c r="BH264" s="65">
        <f t="shared" si="558"/>
        <v>2560</v>
      </c>
      <c r="BI264" s="10"/>
      <c r="BJ264" s="20"/>
      <c r="BK264" s="20"/>
    </row>
    <row r="265" spans="1:63" x14ac:dyDescent="0.3">
      <c r="A265" s="58" t="s">
        <v>219</v>
      </c>
      <c r="B265" s="59">
        <v>600</v>
      </c>
      <c r="C265" s="58" t="s">
        <v>72</v>
      </c>
      <c r="D265" s="58" t="s">
        <v>74</v>
      </c>
      <c r="E265" s="60" t="s">
        <v>75</v>
      </c>
      <c r="F265" s="10">
        <v>2199.6999999999998</v>
      </c>
      <c r="G265" s="10">
        <v>2199.6999999999998</v>
      </c>
      <c r="H265" s="10">
        <v>2199.6999999999998</v>
      </c>
      <c r="I265" s="10"/>
      <c r="J265" s="10"/>
      <c r="K265" s="10"/>
      <c r="L265" s="10">
        <f t="shared" si="413"/>
        <v>2199.6999999999998</v>
      </c>
      <c r="M265" s="10">
        <f t="shared" si="414"/>
        <v>2199.6999999999998</v>
      </c>
      <c r="N265" s="10">
        <f t="shared" si="415"/>
        <v>2199.6999999999998</v>
      </c>
      <c r="O265" s="10"/>
      <c r="P265" s="10"/>
      <c r="Q265" s="10"/>
      <c r="R265" s="10">
        <f t="shared" si="504"/>
        <v>2199.6999999999998</v>
      </c>
      <c r="S265" s="10">
        <f t="shared" si="505"/>
        <v>2199.6999999999998</v>
      </c>
      <c r="T265" s="10">
        <f t="shared" si="506"/>
        <v>2199.6999999999998</v>
      </c>
      <c r="U265" s="10"/>
      <c r="V265" s="10"/>
      <c r="W265" s="10"/>
      <c r="X265" s="10">
        <f t="shared" si="507"/>
        <v>2199.6999999999998</v>
      </c>
      <c r="Y265" s="10">
        <f t="shared" si="508"/>
        <v>2199.6999999999998</v>
      </c>
      <c r="Z265" s="10">
        <f t="shared" si="509"/>
        <v>2199.6999999999998</v>
      </c>
      <c r="AA265" s="10"/>
      <c r="AB265" s="10"/>
      <c r="AC265" s="10"/>
      <c r="AD265" s="10">
        <f t="shared" si="510"/>
        <v>2199.6999999999998</v>
      </c>
      <c r="AE265" s="10">
        <f t="shared" si="511"/>
        <v>2199.6999999999998</v>
      </c>
      <c r="AF265" s="10">
        <f t="shared" si="512"/>
        <v>2199.6999999999998</v>
      </c>
      <c r="AG265" s="10"/>
      <c r="AH265" s="10">
        <f t="shared" si="513"/>
        <v>2199.6999999999998</v>
      </c>
      <c r="AI265" s="10">
        <f t="shared" si="514"/>
        <v>2199.6999999999998</v>
      </c>
      <c r="AJ265" s="10">
        <f t="shared" si="515"/>
        <v>2199.6999999999998</v>
      </c>
      <c r="AK265" s="10"/>
      <c r="AL265" s="10"/>
      <c r="AM265" s="10"/>
      <c r="AN265" s="10">
        <f t="shared" si="516"/>
        <v>2199.6999999999998</v>
      </c>
      <c r="AO265" s="10">
        <f t="shared" si="517"/>
        <v>2199.6999999999998</v>
      </c>
      <c r="AP265" s="10">
        <f t="shared" si="518"/>
        <v>2199.6999999999998</v>
      </c>
      <c r="AQ265" s="10"/>
      <c r="AR265" s="10"/>
      <c r="AS265" s="10"/>
      <c r="AT265" s="10">
        <f t="shared" si="519"/>
        <v>2199.6999999999998</v>
      </c>
      <c r="AU265" s="10">
        <f t="shared" si="520"/>
        <v>2199.6999999999998</v>
      </c>
      <c r="AV265" s="10">
        <f t="shared" si="521"/>
        <v>2199.6999999999998</v>
      </c>
      <c r="AW265" s="10"/>
      <c r="AX265" s="10"/>
      <c r="AY265" s="10"/>
      <c r="AZ265" s="10">
        <f t="shared" si="522"/>
        <v>2199.6999999999998</v>
      </c>
      <c r="BA265" s="10"/>
      <c r="BB265" s="65">
        <f t="shared" si="556"/>
        <v>2199.6999999999998</v>
      </c>
      <c r="BC265" s="10">
        <f t="shared" si="523"/>
        <v>2199.6999999999998</v>
      </c>
      <c r="BD265" s="10"/>
      <c r="BE265" s="65">
        <f t="shared" si="557"/>
        <v>2199.6999999999998</v>
      </c>
      <c r="BF265" s="10">
        <f t="shared" si="524"/>
        <v>2199.6999999999998</v>
      </c>
      <c r="BG265" s="10"/>
      <c r="BH265" s="65">
        <f t="shared" si="558"/>
        <v>2199.6999999999998</v>
      </c>
      <c r="BI265" s="10"/>
      <c r="BJ265" s="20"/>
      <c r="BK265" s="20"/>
    </row>
    <row r="266" spans="1:63" x14ac:dyDescent="0.3">
      <c r="A266" s="58" t="s">
        <v>221</v>
      </c>
      <c r="B266" s="59"/>
      <c r="C266" s="58"/>
      <c r="D266" s="58"/>
      <c r="E266" s="60" t="s">
        <v>202</v>
      </c>
      <c r="F266" s="10">
        <f t="shared" ref="F266:F269" si="591">F267</f>
        <v>7451.3</v>
      </c>
      <c r="G266" s="10">
        <f t="shared" ref="G266:G269" si="592">G267</f>
        <v>0</v>
      </c>
      <c r="H266" s="10">
        <f t="shared" ref="H266:H269" si="593">H267</f>
        <v>0</v>
      </c>
      <c r="I266" s="10">
        <f t="shared" ref="I266:I269" si="594">I267</f>
        <v>67</v>
      </c>
      <c r="J266" s="10">
        <f t="shared" ref="J266:J269" si="595">J267</f>
        <v>0</v>
      </c>
      <c r="K266" s="10">
        <f t="shared" ref="K266:K269" si="596">K267</f>
        <v>0</v>
      </c>
      <c r="L266" s="10">
        <f t="shared" si="413"/>
        <v>7518.3</v>
      </c>
      <c r="M266" s="10">
        <f t="shared" si="414"/>
        <v>0</v>
      </c>
      <c r="N266" s="10">
        <f t="shared" si="415"/>
        <v>0</v>
      </c>
      <c r="O266" s="10">
        <f t="shared" ref="O266:O269" si="597">O267</f>
        <v>5050.5</v>
      </c>
      <c r="P266" s="10">
        <f t="shared" ref="P266:P269" si="598">P267</f>
        <v>0</v>
      </c>
      <c r="Q266" s="10">
        <f t="shared" ref="Q266:Q269" si="599">Q267</f>
        <v>0</v>
      </c>
      <c r="R266" s="10">
        <f t="shared" si="504"/>
        <v>12568.8</v>
      </c>
      <c r="S266" s="10">
        <f t="shared" si="505"/>
        <v>0</v>
      </c>
      <c r="T266" s="10">
        <f t="shared" si="506"/>
        <v>0</v>
      </c>
      <c r="U266" s="10">
        <f t="shared" ref="U266:U269" si="600">U267</f>
        <v>0</v>
      </c>
      <c r="V266" s="10">
        <f t="shared" ref="V266:V269" si="601">V267</f>
        <v>0</v>
      </c>
      <c r="W266" s="10">
        <f t="shared" ref="W266:W269" si="602">W267</f>
        <v>0</v>
      </c>
      <c r="X266" s="10">
        <f t="shared" si="507"/>
        <v>12568.8</v>
      </c>
      <c r="Y266" s="10">
        <f t="shared" si="508"/>
        <v>0</v>
      </c>
      <c r="Z266" s="10">
        <f t="shared" si="509"/>
        <v>0</v>
      </c>
      <c r="AA266" s="10">
        <f t="shared" ref="AA266:AA269" si="603">AA267</f>
        <v>0</v>
      </c>
      <c r="AB266" s="10">
        <f t="shared" ref="AB266:AB269" si="604">AB267</f>
        <v>0</v>
      </c>
      <c r="AC266" s="10">
        <f t="shared" ref="AC266:AC269" si="605">AC267</f>
        <v>0</v>
      </c>
      <c r="AD266" s="10">
        <f t="shared" si="510"/>
        <v>12568.8</v>
      </c>
      <c r="AE266" s="10">
        <f t="shared" si="511"/>
        <v>0</v>
      </c>
      <c r="AF266" s="10">
        <f t="shared" si="512"/>
        <v>0</v>
      </c>
      <c r="AG266" s="10">
        <f t="shared" ref="AG266:AG269" si="606">AG267</f>
        <v>0</v>
      </c>
      <c r="AH266" s="10">
        <f t="shared" si="513"/>
        <v>12568.8</v>
      </c>
      <c r="AI266" s="10">
        <f t="shared" si="514"/>
        <v>0</v>
      </c>
      <c r="AJ266" s="10">
        <f t="shared" si="515"/>
        <v>0</v>
      </c>
      <c r="AK266" s="10">
        <f t="shared" ref="AK266:AK269" si="607">AK267</f>
        <v>0</v>
      </c>
      <c r="AL266" s="10">
        <f t="shared" ref="AL266:AL269" si="608">AL267</f>
        <v>0</v>
      </c>
      <c r="AM266" s="10">
        <f t="shared" ref="AM266:AM269" si="609">AM267</f>
        <v>0</v>
      </c>
      <c r="AN266" s="10">
        <f t="shared" si="516"/>
        <v>12568.8</v>
      </c>
      <c r="AO266" s="10">
        <f t="shared" si="517"/>
        <v>0</v>
      </c>
      <c r="AP266" s="10">
        <f t="shared" si="518"/>
        <v>0</v>
      </c>
      <c r="AQ266" s="10">
        <f t="shared" ref="AQ266:AQ269" si="610">AQ267</f>
        <v>0</v>
      </c>
      <c r="AR266" s="10">
        <f t="shared" ref="AR266:AR269" si="611">AR267</f>
        <v>0</v>
      </c>
      <c r="AS266" s="10">
        <f t="shared" ref="AS266:AS269" si="612">AS267</f>
        <v>0</v>
      </c>
      <c r="AT266" s="10">
        <f t="shared" si="519"/>
        <v>12568.8</v>
      </c>
      <c r="AU266" s="10">
        <f t="shared" si="520"/>
        <v>0</v>
      </c>
      <c r="AV266" s="10">
        <f t="shared" si="521"/>
        <v>0</v>
      </c>
      <c r="AW266" s="10">
        <f t="shared" ref="AW266:AW269" si="613">AW267</f>
        <v>451.65</v>
      </c>
      <c r="AX266" s="10">
        <f t="shared" ref="AX266:AX269" si="614">AX267</f>
        <v>0</v>
      </c>
      <c r="AY266" s="10">
        <f t="shared" ref="AY266:AY269" si="615">AY267</f>
        <v>0</v>
      </c>
      <c r="AZ266" s="10">
        <f t="shared" si="522"/>
        <v>13020.449999999999</v>
      </c>
      <c r="BA266" s="10">
        <f t="shared" ref="BA266:BA269" si="616">BA267</f>
        <v>0</v>
      </c>
      <c r="BB266" s="65">
        <f t="shared" si="556"/>
        <v>13020.449999999999</v>
      </c>
      <c r="BC266" s="10">
        <f t="shared" si="523"/>
        <v>0</v>
      </c>
      <c r="BD266" s="10">
        <f t="shared" ref="BD266:BI269" si="617">BD267</f>
        <v>0</v>
      </c>
      <c r="BE266" s="65">
        <f t="shared" si="557"/>
        <v>0</v>
      </c>
      <c r="BF266" s="10">
        <f t="shared" si="524"/>
        <v>0</v>
      </c>
      <c r="BG266" s="10">
        <f t="shared" si="617"/>
        <v>0</v>
      </c>
      <c r="BH266" s="65">
        <f t="shared" si="558"/>
        <v>0</v>
      </c>
      <c r="BI266" s="10">
        <f t="shared" si="617"/>
        <v>0</v>
      </c>
      <c r="BJ266" s="20"/>
      <c r="BK266" s="20"/>
    </row>
    <row r="267" spans="1:63" ht="46.8" x14ac:dyDescent="0.3">
      <c r="A267" s="58" t="s">
        <v>221</v>
      </c>
      <c r="B267" s="59" t="s">
        <v>58</v>
      </c>
      <c r="C267" s="58"/>
      <c r="D267" s="58"/>
      <c r="E267" s="60" t="s">
        <v>59</v>
      </c>
      <c r="F267" s="10">
        <f t="shared" si="591"/>
        <v>7451.3</v>
      </c>
      <c r="G267" s="10">
        <f t="shared" si="592"/>
        <v>0</v>
      </c>
      <c r="H267" s="10">
        <f t="shared" si="593"/>
        <v>0</v>
      </c>
      <c r="I267" s="10">
        <f t="shared" si="594"/>
        <v>67</v>
      </c>
      <c r="J267" s="10">
        <f t="shared" si="595"/>
        <v>0</v>
      </c>
      <c r="K267" s="10">
        <f t="shared" si="596"/>
        <v>0</v>
      </c>
      <c r="L267" s="10">
        <f t="shared" si="413"/>
        <v>7518.3</v>
      </c>
      <c r="M267" s="10">
        <f t="shared" si="414"/>
        <v>0</v>
      </c>
      <c r="N267" s="10">
        <f t="shared" si="415"/>
        <v>0</v>
      </c>
      <c r="O267" s="10">
        <f t="shared" si="597"/>
        <v>5050.5</v>
      </c>
      <c r="P267" s="10">
        <f t="shared" si="598"/>
        <v>0</v>
      </c>
      <c r="Q267" s="10">
        <f t="shared" si="599"/>
        <v>0</v>
      </c>
      <c r="R267" s="10">
        <f t="shared" si="504"/>
        <v>12568.8</v>
      </c>
      <c r="S267" s="10">
        <f t="shared" si="505"/>
        <v>0</v>
      </c>
      <c r="T267" s="10">
        <f t="shared" si="506"/>
        <v>0</v>
      </c>
      <c r="U267" s="10">
        <f t="shared" si="600"/>
        <v>0</v>
      </c>
      <c r="V267" s="10">
        <f t="shared" si="601"/>
        <v>0</v>
      </c>
      <c r="W267" s="10">
        <f t="shared" si="602"/>
        <v>0</v>
      </c>
      <c r="X267" s="10">
        <f t="shared" si="507"/>
        <v>12568.8</v>
      </c>
      <c r="Y267" s="10">
        <f t="shared" si="508"/>
        <v>0</v>
      </c>
      <c r="Z267" s="10">
        <f t="shared" si="509"/>
        <v>0</v>
      </c>
      <c r="AA267" s="10">
        <f t="shared" si="603"/>
        <v>0</v>
      </c>
      <c r="AB267" s="10">
        <f t="shared" si="604"/>
        <v>0</v>
      </c>
      <c r="AC267" s="10">
        <f t="shared" si="605"/>
        <v>0</v>
      </c>
      <c r="AD267" s="10">
        <f t="shared" si="510"/>
        <v>12568.8</v>
      </c>
      <c r="AE267" s="10">
        <f t="shared" si="511"/>
        <v>0</v>
      </c>
      <c r="AF267" s="10">
        <f t="shared" si="512"/>
        <v>0</v>
      </c>
      <c r="AG267" s="10">
        <f t="shared" si="606"/>
        <v>0</v>
      </c>
      <c r="AH267" s="10">
        <f t="shared" si="513"/>
        <v>12568.8</v>
      </c>
      <c r="AI267" s="10">
        <f t="shared" si="514"/>
        <v>0</v>
      </c>
      <c r="AJ267" s="10">
        <f t="shared" si="515"/>
        <v>0</v>
      </c>
      <c r="AK267" s="10">
        <f t="shared" si="607"/>
        <v>0</v>
      </c>
      <c r="AL267" s="10">
        <f t="shared" si="608"/>
        <v>0</v>
      </c>
      <c r="AM267" s="10">
        <f t="shared" si="609"/>
        <v>0</v>
      </c>
      <c r="AN267" s="10">
        <f t="shared" si="516"/>
        <v>12568.8</v>
      </c>
      <c r="AO267" s="10">
        <f t="shared" si="517"/>
        <v>0</v>
      </c>
      <c r="AP267" s="10">
        <f t="shared" si="518"/>
        <v>0</v>
      </c>
      <c r="AQ267" s="10">
        <f t="shared" si="610"/>
        <v>0</v>
      </c>
      <c r="AR267" s="10">
        <f t="shared" si="611"/>
        <v>0</v>
      </c>
      <c r="AS267" s="10">
        <f t="shared" si="612"/>
        <v>0</v>
      </c>
      <c r="AT267" s="10">
        <f t="shared" si="519"/>
        <v>12568.8</v>
      </c>
      <c r="AU267" s="10">
        <f t="shared" si="520"/>
        <v>0</v>
      </c>
      <c r="AV267" s="10">
        <f t="shared" si="521"/>
        <v>0</v>
      </c>
      <c r="AW267" s="10">
        <f t="shared" si="613"/>
        <v>451.65</v>
      </c>
      <c r="AX267" s="10">
        <f t="shared" si="614"/>
        <v>0</v>
      </c>
      <c r="AY267" s="10">
        <f t="shared" si="615"/>
        <v>0</v>
      </c>
      <c r="AZ267" s="10">
        <f t="shared" si="522"/>
        <v>13020.449999999999</v>
      </c>
      <c r="BA267" s="10">
        <f t="shared" si="616"/>
        <v>0</v>
      </c>
      <c r="BB267" s="65">
        <f t="shared" si="556"/>
        <v>13020.449999999999</v>
      </c>
      <c r="BC267" s="10">
        <f t="shared" si="523"/>
        <v>0</v>
      </c>
      <c r="BD267" s="10">
        <f t="shared" si="617"/>
        <v>0</v>
      </c>
      <c r="BE267" s="65">
        <f t="shared" si="557"/>
        <v>0</v>
      </c>
      <c r="BF267" s="10">
        <f t="shared" si="524"/>
        <v>0</v>
      </c>
      <c r="BG267" s="10">
        <f t="shared" si="617"/>
        <v>0</v>
      </c>
      <c r="BH267" s="65">
        <f t="shared" si="558"/>
        <v>0</v>
      </c>
      <c r="BI267" s="10">
        <f t="shared" si="617"/>
        <v>0</v>
      </c>
      <c r="BJ267" s="20"/>
      <c r="BK267" s="20"/>
    </row>
    <row r="268" spans="1:63" x14ac:dyDescent="0.3">
      <c r="A268" s="58" t="s">
        <v>221</v>
      </c>
      <c r="B268" s="59">
        <v>600</v>
      </c>
      <c r="C268" s="58" t="s">
        <v>72</v>
      </c>
      <c r="D268" s="58" t="s">
        <v>106</v>
      </c>
      <c r="E268" s="60" t="s">
        <v>213</v>
      </c>
      <c r="F268" s="10">
        <v>7451.3</v>
      </c>
      <c r="G268" s="10">
        <v>0</v>
      </c>
      <c r="H268" s="10">
        <v>0</v>
      </c>
      <c r="I268" s="10">
        <v>67</v>
      </c>
      <c r="J268" s="10"/>
      <c r="K268" s="10"/>
      <c r="L268" s="10">
        <f t="shared" si="413"/>
        <v>7518.3</v>
      </c>
      <c r="M268" s="10">
        <f t="shared" si="414"/>
        <v>0</v>
      </c>
      <c r="N268" s="10">
        <f t="shared" si="415"/>
        <v>0</v>
      </c>
      <c r="O268" s="10">
        <v>5050.5</v>
      </c>
      <c r="P268" s="10"/>
      <c r="Q268" s="10"/>
      <c r="R268" s="10">
        <f t="shared" si="504"/>
        <v>12568.8</v>
      </c>
      <c r="S268" s="10">
        <f t="shared" si="505"/>
        <v>0</v>
      </c>
      <c r="T268" s="10">
        <f t="shared" si="506"/>
        <v>0</v>
      </c>
      <c r="U268" s="10"/>
      <c r="V268" s="10"/>
      <c r="W268" s="10"/>
      <c r="X268" s="10">
        <f t="shared" si="507"/>
        <v>12568.8</v>
      </c>
      <c r="Y268" s="10">
        <f t="shared" si="508"/>
        <v>0</v>
      </c>
      <c r="Z268" s="10">
        <f t="shared" si="509"/>
        <v>0</v>
      </c>
      <c r="AA268" s="10"/>
      <c r="AB268" s="10"/>
      <c r="AC268" s="10"/>
      <c r="AD268" s="10">
        <f t="shared" si="510"/>
        <v>12568.8</v>
      </c>
      <c r="AE268" s="10">
        <f t="shared" si="511"/>
        <v>0</v>
      </c>
      <c r="AF268" s="10">
        <f t="shared" si="512"/>
        <v>0</v>
      </c>
      <c r="AG268" s="10"/>
      <c r="AH268" s="10">
        <f t="shared" si="513"/>
        <v>12568.8</v>
      </c>
      <c r="AI268" s="10">
        <f t="shared" si="514"/>
        <v>0</v>
      </c>
      <c r="AJ268" s="10">
        <f t="shared" si="515"/>
        <v>0</v>
      </c>
      <c r="AK268" s="10"/>
      <c r="AL268" s="10"/>
      <c r="AM268" s="10"/>
      <c r="AN268" s="10">
        <f t="shared" si="516"/>
        <v>12568.8</v>
      </c>
      <c r="AO268" s="10">
        <f t="shared" si="517"/>
        <v>0</v>
      </c>
      <c r="AP268" s="10">
        <f t="shared" si="518"/>
        <v>0</v>
      </c>
      <c r="AQ268" s="10"/>
      <c r="AR268" s="10"/>
      <c r="AS268" s="10"/>
      <c r="AT268" s="10">
        <f t="shared" si="519"/>
        <v>12568.8</v>
      </c>
      <c r="AU268" s="10">
        <f t="shared" si="520"/>
        <v>0</v>
      </c>
      <c r="AV268" s="10">
        <f t="shared" si="521"/>
        <v>0</v>
      </c>
      <c r="AW268" s="10">
        <v>451.65</v>
      </c>
      <c r="AX268" s="10"/>
      <c r="AY268" s="10"/>
      <c r="AZ268" s="10">
        <f t="shared" si="522"/>
        <v>13020.449999999999</v>
      </c>
      <c r="BA268" s="10"/>
      <c r="BB268" s="65">
        <f t="shared" si="556"/>
        <v>13020.449999999999</v>
      </c>
      <c r="BC268" s="10">
        <f t="shared" si="523"/>
        <v>0</v>
      </c>
      <c r="BD268" s="10"/>
      <c r="BE268" s="65">
        <f t="shared" si="557"/>
        <v>0</v>
      </c>
      <c r="BF268" s="10">
        <f t="shared" si="524"/>
        <v>0</v>
      </c>
      <c r="BG268" s="10"/>
      <c r="BH268" s="65">
        <f t="shared" si="558"/>
        <v>0</v>
      </c>
      <c r="BI268" s="10"/>
      <c r="BJ268" s="20"/>
      <c r="BK268" s="20">
        <v>59</v>
      </c>
    </row>
    <row r="269" spans="1:63" ht="62.4" x14ac:dyDescent="0.3">
      <c r="A269" s="58" t="s">
        <v>222</v>
      </c>
      <c r="B269" s="59"/>
      <c r="C269" s="58"/>
      <c r="D269" s="58"/>
      <c r="E269" s="60" t="s">
        <v>223</v>
      </c>
      <c r="F269" s="10">
        <f t="shared" si="591"/>
        <v>21390.5</v>
      </c>
      <c r="G269" s="10">
        <f t="shared" si="592"/>
        <v>21390.5</v>
      </c>
      <c r="H269" s="10">
        <f t="shared" si="593"/>
        <v>21390.5</v>
      </c>
      <c r="I269" s="10">
        <f t="shared" si="594"/>
        <v>367.4</v>
      </c>
      <c r="J269" s="10">
        <f t="shared" si="595"/>
        <v>367.4</v>
      </c>
      <c r="K269" s="10">
        <f t="shared" si="596"/>
        <v>367.4</v>
      </c>
      <c r="L269" s="10">
        <f t="shared" si="413"/>
        <v>21757.9</v>
      </c>
      <c r="M269" s="10">
        <f t="shared" si="414"/>
        <v>21757.9</v>
      </c>
      <c r="N269" s="10">
        <f t="shared" si="415"/>
        <v>21757.9</v>
      </c>
      <c r="O269" s="10">
        <f t="shared" si="597"/>
        <v>876.9</v>
      </c>
      <c r="P269" s="10">
        <f t="shared" si="598"/>
        <v>0</v>
      </c>
      <c r="Q269" s="10">
        <f t="shared" si="599"/>
        <v>0</v>
      </c>
      <c r="R269" s="10">
        <f t="shared" si="504"/>
        <v>22634.800000000003</v>
      </c>
      <c r="S269" s="10">
        <f t="shared" si="505"/>
        <v>21757.9</v>
      </c>
      <c r="T269" s="10">
        <f t="shared" si="506"/>
        <v>21757.9</v>
      </c>
      <c r="U269" s="10">
        <f t="shared" si="600"/>
        <v>0</v>
      </c>
      <c r="V269" s="10">
        <f t="shared" si="601"/>
        <v>0</v>
      </c>
      <c r="W269" s="10">
        <f t="shared" si="602"/>
        <v>0</v>
      </c>
      <c r="X269" s="10">
        <f t="shared" si="507"/>
        <v>22634.800000000003</v>
      </c>
      <c r="Y269" s="10">
        <f t="shared" si="508"/>
        <v>21757.9</v>
      </c>
      <c r="Z269" s="10">
        <f t="shared" si="509"/>
        <v>21757.9</v>
      </c>
      <c r="AA269" s="10">
        <f t="shared" si="603"/>
        <v>0</v>
      </c>
      <c r="AB269" s="10">
        <f t="shared" si="604"/>
        <v>0</v>
      </c>
      <c r="AC269" s="10">
        <f t="shared" si="605"/>
        <v>0</v>
      </c>
      <c r="AD269" s="10">
        <f t="shared" si="510"/>
        <v>22634.800000000003</v>
      </c>
      <c r="AE269" s="10">
        <f t="shared" si="511"/>
        <v>21757.9</v>
      </c>
      <c r="AF269" s="10">
        <f t="shared" si="512"/>
        <v>21757.9</v>
      </c>
      <c r="AG269" s="10">
        <f t="shared" si="606"/>
        <v>0</v>
      </c>
      <c r="AH269" s="10">
        <f t="shared" si="513"/>
        <v>22634.800000000003</v>
      </c>
      <c r="AI269" s="10">
        <f t="shared" si="514"/>
        <v>21757.9</v>
      </c>
      <c r="AJ269" s="10">
        <f t="shared" si="515"/>
        <v>21757.9</v>
      </c>
      <c r="AK269" s="10">
        <f t="shared" si="607"/>
        <v>0</v>
      </c>
      <c r="AL269" s="10">
        <f t="shared" si="608"/>
        <v>0</v>
      </c>
      <c r="AM269" s="10">
        <f t="shared" si="609"/>
        <v>0</v>
      </c>
      <c r="AN269" s="10">
        <f t="shared" si="516"/>
        <v>22634.800000000003</v>
      </c>
      <c r="AO269" s="10">
        <f t="shared" si="517"/>
        <v>21757.9</v>
      </c>
      <c r="AP269" s="10">
        <f t="shared" si="518"/>
        <v>21757.9</v>
      </c>
      <c r="AQ269" s="10">
        <f t="shared" si="610"/>
        <v>0</v>
      </c>
      <c r="AR269" s="10">
        <f t="shared" si="611"/>
        <v>0</v>
      </c>
      <c r="AS269" s="10">
        <f t="shared" si="612"/>
        <v>0</v>
      </c>
      <c r="AT269" s="10">
        <f t="shared" si="519"/>
        <v>22634.800000000003</v>
      </c>
      <c r="AU269" s="10">
        <f t="shared" si="520"/>
        <v>21757.9</v>
      </c>
      <c r="AV269" s="10">
        <f t="shared" si="521"/>
        <v>21757.9</v>
      </c>
      <c r="AW269" s="10">
        <f t="shared" si="613"/>
        <v>1561.41</v>
      </c>
      <c r="AX269" s="10">
        <f t="shared" si="614"/>
        <v>1704.443</v>
      </c>
      <c r="AY269" s="10">
        <f t="shared" si="615"/>
        <v>1704.443</v>
      </c>
      <c r="AZ269" s="10">
        <f t="shared" si="522"/>
        <v>24196.210000000003</v>
      </c>
      <c r="BA269" s="10">
        <f t="shared" si="616"/>
        <v>0</v>
      </c>
      <c r="BB269" s="65">
        <f t="shared" si="556"/>
        <v>24196.210000000003</v>
      </c>
      <c r="BC269" s="10">
        <f t="shared" si="523"/>
        <v>23462.343000000001</v>
      </c>
      <c r="BD269" s="10">
        <f t="shared" si="617"/>
        <v>0</v>
      </c>
      <c r="BE269" s="65">
        <f t="shared" si="557"/>
        <v>23462.343000000001</v>
      </c>
      <c r="BF269" s="10">
        <f t="shared" si="524"/>
        <v>23462.343000000001</v>
      </c>
      <c r="BG269" s="10">
        <f t="shared" si="617"/>
        <v>0</v>
      </c>
      <c r="BH269" s="65">
        <f t="shared" si="558"/>
        <v>23462.343000000001</v>
      </c>
      <c r="BI269" s="10">
        <f t="shared" si="617"/>
        <v>0</v>
      </c>
      <c r="BJ269" s="20"/>
      <c r="BK269" s="20"/>
    </row>
    <row r="270" spans="1:63" ht="46.8" x14ac:dyDescent="0.3">
      <c r="A270" s="58" t="s">
        <v>222</v>
      </c>
      <c r="B270" s="59" t="s">
        <v>58</v>
      </c>
      <c r="C270" s="58"/>
      <c r="D270" s="58"/>
      <c r="E270" s="60" t="s">
        <v>59</v>
      </c>
      <c r="F270" s="10">
        <f t="shared" ref="F270:K270" si="618">F271+F272</f>
        <v>21390.5</v>
      </c>
      <c r="G270" s="10">
        <f t="shared" si="618"/>
        <v>21390.5</v>
      </c>
      <c r="H270" s="10">
        <f t="shared" si="618"/>
        <v>21390.5</v>
      </c>
      <c r="I270" s="10">
        <f t="shared" si="618"/>
        <v>367.4</v>
      </c>
      <c r="J270" s="10">
        <f t="shared" si="618"/>
        <v>367.4</v>
      </c>
      <c r="K270" s="10">
        <f t="shared" si="618"/>
        <v>367.4</v>
      </c>
      <c r="L270" s="10">
        <f t="shared" si="413"/>
        <v>21757.9</v>
      </c>
      <c r="M270" s="10">
        <f t="shared" si="414"/>
        <v>21757.9</v>
      </c>
      <c r="N270" s="10">
        <f t="shared" si="415"/>
        <v>21757.9</v>
      </c>
      <c r="O270" s="10">
        <f>O271+O272</f>
        <v>876.9</v>
      </c>
      <c r="P270" s="10">
        <f>P271+P272</f>
        <v>0</v>
      </c>
      <c r="Q270" s="10">
        <f>Q271+Q272</f>
        <v>0</v>
      </c>
      <c r="R270" s="10">
        <f t="shared" si="504"/>
        <v>22634.800000000003</v>
      </c>
      <c r="S270" s="10">
        <f t="shared" si="505"/>
        <v>21757.9</v>
      </c>
      <c r="T270" s="10">
        <f t="shared" si="506"/>
        <v>21757.9</v>
      </c>
      <c r="U270" s="10">
        <f>U271+U272</f>
        <v>0</v>
      </c>
      <c r="V270" s="10">
        <f>V271+V272</f>
        <v>0</v>
      </c>
      <c r="W270" s="10">
        <f>W271+W272</f>
        <v>0</v>
      </c>
      <c r="X270" s="10">
        <f t="shared" si="507"/>
        <v>22634.800000000003</v>
      </c>
      <c r="Y270" s="10">
        <f t="shared" si="508"/>
        <v>21757.9</v>
      </c>
      <c r="Z270" s="10">
        <f t="shared" si="509"/>
        <v>21757.9</v>
      </c>
      <c r="AA270" s="10">
        <f>AA271+AA272</f>
        <v>0</v>
      </c>
      <c r="AB270" s="10">
        <f>AB271+AB272</f>
        <v>0</v>
      </c>
      <c r="AC270" s="10">
        <f>AC271+AC272</f>
        <v>0</v>
      </c>
      <c r="AD270" s="10">
        <f t="shared" si="510"/>
        <v>22634.800000000003</v>
      </c>
      <c r="AE270" s="10">
        <f t="shared" si="511"/>
        <v>21757.9</v>
      </c>
      <c r="AF270" s="10">
        <f t="shared" si="512"/>
        <v>21757.9</v>
      </c>
      <c r="AG270" s="10">
        <f>AG271+AG272</f>
        <v>0</v>
      </c>
      <c r="AH270" s="10">
        <f t="shared" si="513"/>
        <v>22634.800000000003</v>
      </c>
      <c r="AI270" s="10">
        <f t="shared" si="514"/>
        <v>21757.9</v>
      </c>
      <c r="AJ270" s="10">
        <f t="shared" si="515"/>
        <v>21757.9</v>
      </c>
      <c r="AK270" s="10">
        <f>AK271+AK272</f>
        <v>0</v>
      </c>
      <c r="AL270" s="10">
        <f>AL271+AL272</f>
        <v>0</v>
      </c>
      <c r="AM270" s="10">
        <f>AM271+AM272</f>
        <v>0</v>
      </c>
      <c r="AN270" s="10">
        <f t="shared" si="516"/>
        <v>22634.800000000003</v>
      </c>
      <c r="AO270" s="10">
        <f t="shared" si="517"/>
        <v>21757.9</v>
      </c>
      <c r="AP270" s="10">
        <f t="shared" si="518"/>
        <v>21757.9</v>
      </c>
      <c r="AQ270" s="10">
        <f>AQ271+AQ272</f>
        <v>0</v>
      </c>
      <c r="AR270" s="10">
        <f>AR271+AR272</f>
        <v>0</v>
      </c>
      <c r="AS270" s="10">
        <f>AS271+AS272</f>
        <v>0</v>
      </c>
      <c r="AT270" s="10">
        <f t="shared" si="519"/>
        <v>22634.800000000003</v>
      </c>
      <c r="AU270" s="10">
        <f t="shared" si="520"/>
        <v>21757.9</v>
      </c>
      <c r="AV270" s="10">
        <f t="shared" si="521"/>
        <v>21757.9</v>
      </c>
      <c r="AW270" s="10">
        <f>AW271+AW272</f>
        <v>1561.41</v>
      </c>
      <c r="AX270" s="10">
        <f>AX271+AX272</f>
        <v>1704.443</v>
      </c>
      <c r="AY270" s="10">
        <f>AY271+AY272</f>
        <v>1704.443</v>
      </c>
      <c r="AZ270" s="10">
        <f t="shared" si="522"/>
        <v>24196.210000000003</v>
      </c>
      <c r="BA270" s="10">
        <f>BA271+BA272</f>
        <v>0</v>
      </c>
      <c r="BB270" s="65">
        <f t="shared" si="556"/>
        <v>24196.210000000003</v>
      </c>
      <c r="BC270" s="10">
        <f t="shared" si="523"/>
        <v>23462.343000000001</v>
      </c>
      <c r="BD270" s="10">
        <f>BD271+BD272</f>
        <v>0</v>
      </c>
      <c r="BE270" s="65">
        <f t="shared" si="557"/>
        <v>23462.343000000001</v>
      </c>
      <c r="BF270" s="10">
        <f t="shared" si="524"/>
        <v>23462.343000000001</v>
      </c>
      <c r="BG270" s="10">
        <f>BG271+BG272</f>
        <v>0</v>
      </c>
      <c r="BH270" s="65">
        <f t="shared" si="558"/>
        <v>23462.343000000001</v>
      </c>
      <c r="BI270" s="10">
        <f>BI271+BI272</f>
        <v>0</v>
      </c>
      <c r="BJ270" s="20"/>
      <c r="BK270" s="20"/>
    </row>
    <row r="271" spans="1:63" x14ac:dyDescent="0.3">
      <c r="A271" s="58" t="s">
        <v>222</v>
      </c>
      <c r="B271" s="59">
        <v>600</v>
      </c>
      <c r="C271" s="58" t="s">
        <v>72</v>
      </c>
      <c r="D271" s="58" t="s">
        <v>106</v>
      </c>
      <c r="E271" s="60" t="s">
        <v>213</v>
      </c>
      <c r="F271" s="10">
        <v>21190.5</v>
      </c>
      <c r="G271" s="10">
        <v>21190.5</v>
      </c>
      <c r="H271" s="10">
        <v>21190.5</v>
      </c>
      <c r="I271" s="10">
        <v>267.39999999999998</v>
      </c>
      <c r="J271" s="10">
        <v>267.39999999999998</v>
      </c>
      <c r="K271" s="10">
        <v>267.39999999999998</v>
      </c>
      <c r="L271" s="10">
        <f t="shared" si="413"/>
        <v>21457.9</v>
      </c>
      <c r="M271" s="10">
        <f t="shared" si="414"/>
        <v>21457.9</v>
      </c>
      <c r="N271" s="10">
        <f t="shared" si="415"/>
        <v>21457.9</v>
      </c>
      <c r="O271" s="10">
        <v>876.9</v>
      </c>
      <c r="P271" s="10"/>
      <c r="Q271" s="10"/>
      <c r="R271" s="10">
        <f t="shared" si="504"/>
        <v>22334.800000000003</v>
      </c>
      <c r="S271" s="10">
        <f t="shared" si="505"/>
        <v>21457.9</v>
      </c>
      <c r="T271" s="10">
        <f t="shared" si="506"/>
        <v>21457.9</v>
      </c>
      <c r="U271" s="10"/>
      <c r="V271" s="10"/>
      <c r="W271" s="10"/>
      <c r="X271" s="10">
        <f t="shared" si="507"/>
        <v>22334.800000000003</v>
      </c>
      <c r="Y271" s="10">
        <f t="shared" si="508"/>
        <v>21457.9</v>
      </c>
      <c r="Z271" s="10">
        <f t="shared" si="509"/>
        <v>21457.9</v>
      </c>
      <c r="AA271" s="10"/>
      <c r="AB271" s="10"/>
      <c r="AC271" s="10"/>
      <c r="AD271" s="10">
        <f t="shared" si="510"/>
        <v>22334.800000000003</v>
      </c>
      <c r="AE271" s="10">
        <f t="shared" si="511"/>
        <v>21457.9</v>
      </c>
      <c r="AF271" s="10">
        <f t="shared" si="512"/>
        <v>21457.9</v>
      </c>
      <c r="AG271" s="10"/>
      <c r="AH271" s="10">
        <f t="shared" si="513"/>
        <v>22334.800000000003</v>
      </c>
      <c r="AI271" s="10">
        <f t="shared" si="514"/>
        <v>21457.9</v>
      </c>
      <c r="AJ271" s="10">
        <f t="shared" si="515"/>
        <v>21457.9</v>
      </c>
      <c r="AK271" s="10"/>
      <c r="AL271" s="10"/>
      <c r="AM271" s="10"/>
      <c r="AN271" s="10">
        <f t="shared" si="516"/>
        <v>22334.800000000003</v>
      </c>
      <c r="AO271" s="10">
        <f t="shared" si="517"/>
        <v>21457.9</v>
      </c>
      <c r="AP271" s="10">
        <f t="shared" si="518"/>
        <v>21457.9</v>
      </c>
      <c r="AQ271" s="10"/>
      <c r="AR271" s="10"/>
      <c r="AS271" s="10"/>
      <c r="AT271" s="10">
        <f t="shared" si="519"/>
        <v>22334.800000000003</v>
      </c>
      <c r="AU271" s="10">
        <f t="shared" si="520"/>
        <v>21457.9</v>
      </c>
      <c r="AV271" s="10">
        <f t="shared" si="521"/>
        <v>21457.9</v>
      </c>
      <c r="AW271" s="10">
        <v>1561.41</v>
      </c>
      <c r="AX271" s="10">
        <v>1704.443</v>
      </c>
      <c r="AY271" s="10">
        <v>1704.443</v>
      </c>
      <c r="AZ271" s="10">
        <f t="shared" si="522"/>
        <v>23896.210000000003</v>
      </c>
      <c r="BA271" s="10"/>
      <c r="BB271" s="65">
        <f t="shared" si="556"/>
        <v>23896.210000000003</v>
      </c>
      <c r="BC271" s="10">
        <f t="shared" si="523"/>
        <v>23162.343000000001</v>
      </c>
      <c r="BD271" s="10"/>
      <c r="BE271" s="65">
        <f t="shared" si="557"/>
        <v>23162.343000000001</v>
      </c>
      <c r="BF271" s="10">
        <f t="shared" si="524"/>
        <v>23162.343000000001</v>
      </c>
      <c r="BG271" s="10"/>
      <c r="BH271" s="65">
        <f t="shared" si="558"/>
        <v>23162.343000000001</v>
      </c>
      <c r="BI271" s="10"/>
      <c r="BJ271" s="20"/>
      <c r="BK271" s="20">
        <v>61</v>
      </c>
    </row>
    <row r="272" spans="1:63" x14ac:dyDescent="0.3">
      <c r="A272" s="58" t="s">
        <v>222</v>
      </c>
      <c r="B272" s="59">
        <v>600</v>
      </c>
      <c r="C272" s="58" t="s">
        <v>107</v>
      </c>
      <c r="D272" s="58" t="s">
        <v>106</v>
      </c>
      <c r="E272" s="60" t="s">
        <v>224</v>
      </c>
      <c r="F272" s="10">
        <v>200</v>
      </c>
      <c r="G272" s="10">
        <v>200</v>
      </c>
      <c r="H272" s="10">
        <v>200</v>
      </c>
      <c r="I272" s="10">
        <v>100</v>
      </c>
      <c r="J272" s="10">
        <v>100</v>
      </c>
      <c r="K272" s="10">
        <v>100</v>
      </c>
      <c r="L272" s="10">
        <f t="shared" ref="L272:L335" si="619">F272+I272</f>
        <v>300</v>
      </c>
      <c r="M272" s="10">
        <f t="shared" ref="M272:M335" si="620">G272+J272</f>
        <v>300</v>
      </c>
      <c r="N272" s="10">
        <f t="shared" ref="N272:N335" si="621">H272+K272</f>
        <v>300</v>
      </c>
      <c r="O272" s="10"/>
      <c r="P272" s="10"/>
      <c r="Q272" s="10"/>
      <c r="R272" s="10">
        <f t="shared" si="504"/>
        <v>300</v>
      </c>
      <c r="S272" s="10">
        <f t="shared" si="505"/>
        <v>300</v>
      </c>
      <c r="T272" s="10">
        <f t="shared" si="506"/>
        <v>300</v>
      </c>
      <c r="U272" s="10"/>
      <c r="V272" s="10"/>
      <c r="W272" s="10"/>
      <c r="X272" s="10">
        <f t="shared" si="507"/>
        <v>300</v>
      </c>
      <c r="Y272" s="10">
        <f t="shared" si="508"/>
        <v>300</v>
      </c>
      <c r="Z272" s="10">
        <f t="shared" si="509"/>
        <v>300</v>
      </c>
      <c r="AA272" s="10"/>
      <c r="AB272" s="10"/>
      <c r="AC272" s="10"/>
      <c r="AD272" s="10">
        <f t="shared" si="510"/>
        <v>300</v>
      </c>
      <c r="AE272" s="10">
        <f t="shared" si="511"/>
        <v>300</v>
      </c>
      <c r="AF272" s="10">
        <f t="shared" si="512"/>
        <v>300</v>
      </c>
      <c r="AG272" s="10"/>
      <c r="AH272" s="10">
        <f t="shared" si="513"/>
        <v>300</v>
      </c>
      <c r="AI272" s="10">
        <f t="shared" si="514"/>
        <v>300</v>
      </c>
      <c r="AJ272" s="10">
        <f t="shared" si="515"/>
        <v>300</v>
      </c>
      <c r="AK272" s="10"/>
      <c r="AL272" s="10"/>
      <c r="AM272" s="10"/>
      <c r="AN272" s="10">
        <f t="shared" si="516"/>
        <v>300</v>
      </c>
      <c r="AO272" s="10">
        <f t="shared" si="517"/>
        <v>300</v>
      </c>
      <c r="AP272" s="10">
        <f t="shared" si="518"/>
        <v>300</v>
      </c>
      <c r="AQ272" s="10"/>
      <c r="AR272" s="10"/>
      <c r="AS272" s="10"/>
      <c r="AT272" s="10">
        <f t="shared" si="519"/>
        <v>300</v>
      </c>
      <c r="AU272" s="10">
        <f t="shared" si="520"/>
        <v>300</v>
      </c>
      <c r="AV272" s="10">
        <f t="shared" si="521"/>
        <v>300</v>
      </c>
      <c r="AW272" s="10"/>
      <c r="AX272" s="10"/>
      <c r="AY272" s="10"/>
      <c r="AZ272" s="10">
        <f t="shared" si="522"/>
        <v>300</v>
      </c>
      <c r="BA272" s="10"/>
      <c r="BB272" s="65">
        <f t="shared" si="556"/>
        <v>300</v>
      </c>
      <c r="BC272" s="10">
        <f t="shared" si="523"/>
        <v>300</v>
      </c>
      <c r="BD272" s="10"/>
      <c r="BE272" s="65">
        <f t="shared" si="557"/>
        <v>300</v>
      </c>
      <c r="BF272" s="10">
        <f t="shared" si="524"/>
        <v>300</v>
      </c>
      <c r="BG272" s="10"/>
      <c r="BH272" s="65">
        <f t="shared" si="558"/>
        <v>300</v>
      </c>
      <c r="BI272" s="10"/>
      <c r="BJ272" s="20"/>
      <c r="BK272" s="20">
        <v>60</v>
      </c>
    </row>
    <row r="273" spans="1:63" ht="62.4" x14ac:dyDescent="0.3">
      <c r="A273" s="58" t="s">
        <v>225</v>
      </c>
      <c r="B273" s="59"/>
      <c r="C273" s="58"/>
      <c r="D273" s="58"/>
      <c r="E273" s="60" t="s">
        <v>226</v>
      </c>
      <c r="F273" s="10">
        <f t="shared" ref="F273:F274" si="622">F274</f>
        <v>480</v>
      </c>
      <c r="G273" s="10">
        <f t="shared" ref="G273:G274" si="623">G274</f>
        <v>480</v>
      </c>
      <c r="H273" s="10">
        <f t="shared" ref="H273:H274" si="624">H274</f>
        <v>480</v>
      </c>
      <c r="I273" s="10">
        <f t="shared" ref="I273:I274" si="625">I274</f>
        <v>0</v>
      </c>
      <c r="J273" s="10">
        <f t="shared" ref="J273:J274" si="626">J274</f>
        <v>0</v>
      </c>
      <c r="K273" s="10">
        <f t="shared" ref="K273:K274" si="627">K274</f>
        <v>0</v>
      </c>
      <c r="L273" s="10">
        <f t="shared" si="619"/>
        <v>480</v>
      </c>
      <c r="M273" s="10">
        <f t="shared" si="620"/>
        <v>480</v>
      </c>
      <c r="N273" s="10">
        <f t="shared" si="621"/>
        <v>480</v>
      </c>
      <c r="O273" s="10">
        <f t="shared" ref="O273:O274" si="628">O274</f>
        <v>0</v>
      </c>
      <c r="P273" s="10">
        <f t="shared" ref="P273:P274" si="629">P274</f>
        <v>0</v>
      </c>
      <c r="Q273" s="10">
        <f t="shared" ref="Q273:Q274" si="630">Q274</f>
        <v>0</v>
      </c>
      <c r="R273" s="10">
        <f t="shared" si="504"/>
        <v>480</v>
      </c>
      <c r="S273" s="10">
        <f t="shared" si="505"/>
        <v>480</v>
      </c>
      <c r="T273" s="10">
        <f t="shared" si="506"/>
        <v>480</v>
      </c>
      <c r="U273" s="10">
        <f t="shared" ref="U273:U274" si="631">U274</f>
        <v>0</v>
      </c>
      <c r="V273" s="10">
        <f t="shared" ref="V273:V274" si="632">V274</f>
        <v>0</v>
      </c>
      <c r="W273" s="10">
        <f t="shared" ref="W273:W274" si="633">W274</f>
        <v>0</v>
      </c>
      <c r="X273" s="10">
        <f t="shared" si="507"/>
        <v>480</v>
      </c>
      <c r="Y273" s="10">
        <f t="shared" si="508"/>
        <v>480</v>
      </c>
      <c r="Z273" s="10">
        <f t="shared" si="509"/>
        <v>480</v>
      </c>
      <c r="AA273" s="10">
        <f t="shared" ref="AA273:AA274" si="634">AA274</f>
        <v>0</v>
      </c>
      <c r="AB273" s="10">
        <f t="shared" ref="AB273:AB274" si="635">AB274</f>
        <v>0</v>
      </c>
      <c r="AC273" s="10">
        <f t="shared" ref="AC273:AC274" si="636">AC274</f>
        <v>0</v>
      </c>
      <c r="AD273" s="10">
        <f t="shared" si="510"/>
        <v>480</v>
      </c>
      <c r="AE273" s="10">
        <f t="shared" si="511"/>
        <v>480</v>
      </c>
      <c r="AF273" s="10">
        <f t="shared" si="512"/>
        <v>480</v>
      </c>
      <c r="AG273" s="10">
        <f t="shared" ref="AG273:AG274" si="637">AG274</f>
        <v>0</v>
      </c>
      <c r="AH273" s="10">
        <f t="shared" si="513"/>
        <v>480</v>
      </c>
      <c r="AI273" s="10">
        <f t="shared" si="514"/>
        <v>480</v>
      </c>
      <c r="AJ273" s="10">
        <f t="shared" si="515"/>
        <v>480</v>
      </c>
      <c r="AK273" s="10">
        <f t="shared" ref="AK273:AK274" si="638">AK274</f>
        <v>0</v>
      </c>
      <c r="AL273" s="10">
        <f t="shared" ref="AL273:AL274" si="639">AL274</f>
        <v>0</v>
      </c>
      <c r="AM273" s="10">
        <f t="shared" ref="AM273:AM274" si="640">AM274</f>
        <v>0</v>
      </c>
      <c r="AN273" s="10">
        <f t="shared" si="516"/>
        <v>480</v>
      </c>
      <c r="AO273" s="10">
        <f t="shared" si="517"/>
        <v>480</v>
      </c>
      <c r="AP273" s="10">
        <f t="shared" si="518"/>
        <v>480</v>
      </c>
      <c r="AQ273" s="10">
        <f t="shared" ref="AQ273:AQ274" si="641">AQ274</f>
        <v>0</v>
      </c>
      <c r="AR273" s="10">
        <f t="shared" ref="AR273:AR274" si="642">AR274</f>
        <v>0</v>
      </c>
      <c r="AS273" s="10">
        <f t="shared" ref="AS273:AS274" si="643">AS274</f>
        <v>0</v>
      </c>
      <c r="AT273" s="10">
        <f t="shared" si="519"/>
        <v>480</v>
      </c>
      <c r="AU273" s="10">
        <f t="shared" si="520"/>
        <v>480</v>
      </c>
      <c r="AV273" s="10">
        <f t="shared" si="521"/>
        <v>480</v>
      </c>
      <c r="AW273" s="10">
        <f t="shared" ref="AW273:AW274" si="644">AW274</f>
        <v>0</v>
      </c>
      <c r="AX273" s="10">
        <f t="shared" ref="AX273:AX274" si="645">AX274</f>
        <v>0</v>
      </c>
      <c r="AY273" s="10">
        <f t="shared" ref="AY273:AY274" si="646">AY274</f>
        <v>0</v>
      </c>
      <c r="AZ273" s="10">
        <f t="shared" si="522"/>
        <v>480</v>
      </c>
      <c r="BA273" s="10">
        <f t="shared" ref="BA273:BA274" si="647">BA274</f>
        <v>0</v>
      </c>
      <c r="BB273" s="65">
        <f t="shared" si="556"/>
        <v>480</v>
      </c>
      <c r="BC273" s="10">
        <f t="shared" si="523"/>
        <v>480</v>
      </c>
      <c r="BD273" s="10">
        <f t="shared" ref="BD273:BI274" si="648">BD274</f>
        <v>0</v>
      </c>
      <c r="BE273" s="65">
        <f t="shared" si="557"/>
        <v>480</v>
      </c>
      <c r="BF273" s="10">
        <f t="shared" si="524"/>
        <v>480</v>
      </c>
      <c r="BG273" s="10">
        <f t="shared" si="648"/>
        <v>0</v>
      </c>
      <c r="BH273" s="65">
        <f t="shared" si="558"/>
        <v>480</v>
      </c>
      <c r="BI273" s="10">
        <f t="shared" si="648"/>
        <v>0</v>
      </c>
      <c r="BJ273" s="20"/>
      <c r="BK273" s="20"/>
    </row>
    <row r="274" spans="1:63" ht="31.2" x14ac:dyDescent="0.3">
      <c r="A274" s="58" t="s">
        <v>225</v>
      </c>
      <c r="B274" s="59" t="s">
        <v>192</v>
      </c>
      <c r="C274" s="58"/>
      <c r="D274" s="58"/>
      <c r="E274" s="60" t="s">
        <v>193</v>
      </c>
      <c r="F274" s="10">
        <f t="shared" si="622"/>
        <v>480</v>
      </c>
      <c r="G274" s="10">
        <f t="shared" si="623"/>
        <v>480</v>
      </c>
      <c r="H274" s="10">
        <f t="shared" si="624"/>
        <v>480</v>
      </c>
      <c r="I274" s="10">
        <f t="shared" si="625"/>
        <v>0</v>
      </c>
      <c r="J274" s="10">
        <f t="shared" si="626"/>
        <v>0</v>
      </c>
      <c r="K274" s="10">
        <f t="shared" si="627"/>
        <v>0</v>
      </c>
      <c r="L274" s="10">
        <f t="shared" si="619"/>
        <v>480</v>
      </c>
      <c r="M274" s="10">
        <f t="shared" si="620"/>
        <v>480</v>
      </c>
      <c r="N274" s="10">
        <f t="shared" si="621"/>
        <v>480</v>
      </c>
      <c r="O274" s="10">
        <f t="shared" si="628"/>
        <v>0</v>
      </c>
      <c r="P274" s="10">
        <f t="shared" si="629"/>
        <v>0</v>
      </c>
      <c r="Q274" s="10">
        <f t="shared" si="630"/>
        <v>0</v>
      </c>
      <c r="R274" s="10">
        <f t="shared" si="504"/>
        <v>480</v>
      </c>
      <c r="S274" s="10">
        <f t="shared" si="505"/>
        <v>480</v>
      </c>
      <c r="T274" s="10">
        <f t="shared" si="506"/>
        <v>480</v>
      </c>
      <c r="U274" s="10">
        <f t="shared" si="631"/>
        <v>0</v>
      </c>
      <c r="V274" s="10">
        <f t="shared" si="632"/>
        <v>0</v>
      </c>
      <c r="W274" s="10">
        <f t="shared" si="633"/>
        <v>0</v>
      </c>
      <c r="X274" s="10">
        <f t="shared" si="507"/>
        <v>480</v>
      </c>
      <c r="Y274" s="10">
        <f t="shared" si="508"/>
        <v>480</v>
      </c>
      <c r="Z274" s="10">
        <f t="shared" si="509"/>
        <v>480</v>
      </c>
      <c r="AA274" s="10">
        <f t="shared" si="634"/>
        <v>0</v>
      </c>
      <c r="AB274" s="10">
        <f t="shared" si="635"/>
        <v>0</v>
      </c>
      <c r="AC274" s="10">
        <f t="shared" si="636"/>
        <v>0</v>
      </c>
      <c r="AD274" s="10">
        <f t="shared" si="510"/>
        <v>480</v>
      </c>
      <c r="AE274" s="10">
        <f t="shared" si="511"/>
        <v>480</v>
      </c>
      <c r="AF274" s="10">
        <f t="shared" si="512"/>
        <v>480</v>
      </c>
      <c r="AG274" s="10">
        <f t="shared" si="637"/>
        <v>0</v>
      </c>
      <c r="AH274" s="10">
        <f t="shared" si="513"/>
        <v>480</v>
      </c>
      <c r="AI274" s="10">
        <f t="shared" si="514"/>
        <v>480</v>
      </c>
      <c r="AJ274" s="10">
        <f t="shared" si="515"/>
        <v>480</v>
      </c>
      <c r="AK274" s="10">
        <f t="shared" si="638"/>
        <v>0</v>
      </c>
      <c r="AL274" s="10">
        <f t="shared" si="639"/>
        <v>0</v>
      </c>
      <c r="AM274" s="10">
        <f t="shared" si="640"/>
        <v>0</v>
      </c>
      <c r="AN274" s="10">
        <f t="shared" si="516"/>
        <v>480</v>
      </c>
      <c r="AO274" s="10">
        <f t="shared" si="517"/>
        <v>480</v>
      </c>
      <c r="AP274" s="10">
        <f t="shared" si="518"/>
        <v>480</v>
      </c>
      <c r="AQ274" s="10">
        <f t="shared" si="641"/>
        <v>0</v>
      </c>
      <c r="AR274" s="10">
        <f t="shared" si="642"/>
        <v>0</v>
      </c>
      <c r="AS274" s="10">
        <f t="shared" si="643"/>
        <v>0</v>
      </c>
      <c r="AT274" s="10">
        <f t="shared" si="519"/>
        <v>480</v>
      </c>
      <c r="AU274" s="10">
        <f t="shared" si="520"/>
        <v>480</v>
      </c>
      <c r="AV274" s="10">
        <f t="shared" si="521"/>
        <v>480</v>
      </c>
      <c r="AW274" s="10">
        <f t="shared" si="644"/>
        <v>0</v>
      </c>
      <c r="AX274" s="10">
        <f t="shared" si="645"/>
        <v>0</v>
      </c>
      <c r="AY274" s="10">
        <f t="shared" si="646"/>
        <v>0</v>
      </c>
      <c r="AZ274" s="10">
        <f t="shared" si="522"/>
        <v>480</v>
      </c>
      <c r="BA274" s="10">
        <f t="shared" si="647"/>
        <v>0</v>
      </c>
      <c r="BB274" s="65">
        <f t="shared" si="556"/>
        <v>480</v>
      </c>
      <c r="BC274" s="10">
        <f t="shared" si="523"/>
        <v>480</v>
      </c>
      <c r="BD274" s="10">
        <f t="shared" si="648"/>
        <v>0</v>
      </c>
      <c r="BE274" s="65">
        <f t="shared" si="557"/>
        <v>480</v>
      </c>
      <c r="BF274" s="10">
        <f t="shared" si="524"/>
        <v>480</v>
      </c>
      <c r="BG274" s="10">
        <f t="shared" si="648"/>
        <v>0</v>
      </c>
      <c r="BH274" s="65">
        <f t="shared" si="558"/>
        <v>480</v>
      </c>
      <c r="BI274" s="10">
        <f t="shared" si="648"/>
        <v>0</v>
      </c>
      <c r="BJ274" s="20"/>
      <c r="BK274" s="20"/>
    </row>
    <row r="275" spans="1:63" x14ac:dyDescent="0.3">
      <c r="A275" s="58" t="s">
        <v>225</v>
      </c>
      <c r="B275" s="59">
        <v>300</v>
      </c>
      <c r="C275" s="58" t="s">
        <v>72</v>
      </c>
      <c r="D275" s="58" t="s">
        <v>74</v>
      </c>
      <c r="E275" s="60" t="s">
        <v>75</v>
      </c>
      <c r="F275" s="10">
        <v>480</v>
      </c>
      <c r="G275" s="10">
        <v>480</v>
      </c>
      <c r="H275" s="10">
        <v>480</v>
      </c>
      <c r="I275" s="10"/>
      <c r="J275" s="10"/>
      <c r="K275" s="10"/>
      <c r="L275" s="10">
        <f t="shared" si="619"/>
        <v>480</v>
      </c>
      <c r="M275" s="10">
        <f t="shared" si="620"/>
        <v>480</v>
      </c>
      <c r="N275" s="10">
        <f t="shared" si="621"/>
        <v>480</v>
      </c>
      <c r="O275" s="10"/>
      <c r="P275" s="10"/>
      <c r="Q275" s="10"/>
      <c r="R275" s="10">
        <f t="shared" si="504"/>
        <v>480</v>
      </c>
      <c r="S275" s="10">
        <f t="shared" si="505"/>
        <v>480</v>
      </c>
      <c r="T275" s="10">
        <f t="shared" si="506"/>
        <v>480</v>
      </c>
      <c r="U275" s="10"/>
      <c r="V275" s="10"/>
      <c r="W275" s="10"/>
      <c r="X275" s="10">
        <f t="shared" si="507"/>
        <v>480</v>
      </c>
      <c r="Y275" s="10">
        <f t="shared" si="508"/>
        <v>480</v>
      </c>
      <c r="Z275" s="10">
        <f t="shared" si="509"/>
        <v>480</v>
      </c>
      <c r="AA275" s="10"/>
      <c r="AB275" s="10"/>
      <c r="AC275" s="10"/>
      <c r="AD275" s="10">
        <f t="shared" si="510"/>
        <v>480</v>
      </c>
      <c r="AE275" s="10">
        <f t="shared" si="511"/>
        <v>480</v>
      </c>
      <c r="AF275" s="10">
        <f t="shared" si="512"/>
        <v>480</v>
      </c>
      <c r="AG275" s="10"/>
      <c r="AH275" s="10">
        <f t="shared" si="513"/>
        <v>480</v>
      </c>
      <c r="AI275" s="10">
        <f t="shared" si="514"/>
        <v>480</v>
      </c>
      <c r="AJ275" s="10">
        <f t="shared" si="515"/>
        <v>480</v>
      </c>
      <c r="AK275" s="10"/>
      <c r="AL275" s="10"/>
      <c r="AM275" s="10"/>
      <c r="AN275" s="10">
        <f t="shared" si="516"/>
        <v>480</v>
      </c>
      <c r="AO275" s="10">
        <f t="shared" si="517"/>
        <v>480</v>
      </c>
      <c r="AP275" s="10">
        <f t="shared" si="518"/>
        <v>480</v>
      </c>
      <c r="AQ275" s="10"/>
      <c r="AR275" s="10"/>
      <c r="AS275" s="10"/>
      <c r="AT275" s="10">
        <f t="shared" si="519"/>
        <v>480</v>
      </c>
      <c r="AU275" s="10">
        <f t="shared" si="520"/>
        <v>480</v>
      </c>
      <c r="AV275" s="10">
        <f t="shared" si="521"/>
        <v>480</v>
      </c>
      <c r="AW275" s="10"/>
      <c r="AX275" s="10"/>
      <c r="AY275" s="10"/>
      <c r="AZ275" s="10">
        <f t="shared" si="522"/>
        <v>480</v>
      </c>
      <c r="BA275" s="10"/>
      <c r="BB275" s="65">
        <f t="shared" si="556"/>
        <v>480</v>
      </c>
      <c r="BC275" s="10">
        <f t="shared" si="523"/>
        <v>480</v>
      </c>
      <c r="BD275" s="10"/>
      <c r="BE275" s="65">
        <f t="shared" si="557"/>
        <v>480</v>
      </c>
      <c r="BF275" s="10">
        <f t="shared" si="524"/>
        <v>480</v>
      </c>
      <c r="BG275" s="10"/>
      <c r="BH275" s="65">
        <f t="shared" si="558"/>
        <v>480</v>
      </c>
      <c r="BI275" s="10"/>
      <c r="BJ275" s="20"/>
      <c r="BK275" s="20"/>
    </row>
    <row r="276" spans="1:63" ht="46.8" x14ac:dyDescent="0.3">
      <c r="A276" s="58" t="s">
        <v>227</v>
      </c>
      <c r="B276" s="59"/>
      <c r="C276" s="58"/>
      <c r="D276" s="58"/>
      <c r="E276" s="60" t="s">
        <v>228</v>
      </c>
      <c r="F276" s="10">
        <f t="shared" ref="F276:K276" si="649">F277+F280+F283+F286+F293+F296</f>
        <v>72587.599999999991</v>
      </c>
      <c r="G276" s="10">
        <f t="shared" si="649"/>
        <v>73218</v>
      </c>
      <c r="H276" s="10">
        <f t="shared" si="649"/>
        <v>73218</v>
      </c>
      <c r="I276" s="10">
        <f t="shared" si="649"/>
        <v>0</v>
      </c>
      <c r="J276" s="10">
        <f t="shared" si="649"/>
        <v>0</v>
      </c>
      <c r="K276" s="10">
        <f t="shared" si="649"/>
        <v>0</v>
      </c>
      <c r="L276" s="10">
        <f t="shared" si="619"/>
        <v>72587.599999999991</v>
      </c>
      <c r="M276" s="10">
        <f t="shared" si="620"/>
        <v>73218</v>
      </c>
      <c r="N276" s="10">
        <f t="shared" si="621"/>
        <v>73218</v>
      </c>
      <c r="O276" s="10">
        <f>O277+O280+O283+O286+O293+O296</f>
        <v>1671.5</v>
      </c>
      <c r="P276" s="10">
        <f>P277+P280+P283+P286+P293+P296</f>
        <v>0</v>
      </c>
      <c r="Q276" s="10">
        <f>Q277+Q280+Q283+Q286+Q293+Q296</f>
        <v>0</v>
      </c>
      <c r="R276" s="10">
        <f t="shared" si="504"/>
        <v>74259.099999999991</v>
      </c>
      <c r="S276" s="10">
        <f t="shared" si="505"/>
        <v>73218</v>
      </c>
      <c r="T276" s="10">
        <f t="shared" si="506"/>
        <v>73218</v>
      </c>
      <c r="U276" s="10">
        <f>U277+U280+U283+U286+U293+U296</f>
        <v>0</v>
      </c>
      <c r="V276" s="10">
        <f>V277+V280+V283+V286+V293+V296</f>
        <v>0</v>
      </c>
      <c r="W276" s="10">
        <f>W277+W280+W283+W286+W293+W296</f>
        <v>0</v>
      </c>
      <c r="X276" s="10">
        <f t="shared" si="507"/>
        <v>74259.099999999991</v>
      </c>
      <c r="Y276" s="10">
        <f t="shared" si="508"/>
        <v>73218</v>
      </c>
      <c r="Z276" s="10">
        <f t="shared" si="509"/>
        <v>73218</v>
      </c>
      <c r="AA276" s="10">
        <f>AA277+AA280+AA283+AA286+AA293+AA296</f>
        <v>550</v>
      </c>
      <c r="AB276" s="10">
        <f>AB277+AB280+AB283+AB286+AB293+AB296</f>
        <v>1000</v>
      </c>
      <c r="AC276" s="10">
        <f>AC277+AC280+AC283+AC286+AC293+AC296</f>
        <v>1000</v>
      </c>
      <c r="AD276" s="10">
        <f t="shared" si="510"/>
        <v>74809.099999999991</v>
      </c>
      <c r="AE276" s="10">
        <f t="shared" si="511"/>
        <v>74218</v>
      </c>
      <c r="AF276" s="10">
        <f t="shared" si="512"/>
        <v>74218</v>
      </c>
      <c r="AG276" s="10">
        <f>AG277+AG280+AG283+AG286+AG293+AG296</f>
        <v>0</v>
      </c>
      <c r="AH276" s="10">
        <f t="shared" si="513"/>
        <v>74809.099999999991</v>
      </c>
      <c r="AI276" s="10">
        <f t="shared" si="514"/>
        <v>74218</v>
      </c>
      <c r="AJ276" s="10">
        <f t="shared" si="515"/>
        <v>74218</v>
      </c>
      <c r="AK276" s="10">
        <f>AK277+AK280+AK283+AK286+AK293+AK296</f>
        <v>0</v>
      </c>
      <c r="AL276" s="10">
        <f>AL277+AL280+AL283+AL286+AL293+AL296</f>
        <v>0</v>
      </c>
      <c r="AM276" s="10">
        <f>AM277+AM280+AM283+AM286+AM293+AM296</f>
        <v>0</v>
      </c>
      <c r="AN276" s="10">
        <f t="shared" si="516"/>
        <v>74809.099999999991</v>
      </c>
      <c r="AO276" s="10">
        <f t="shared" si="517"/>
        <v>74218</v>
      </c>
      <c r="AP276" s="10">
        <f t="shared" si="518"/>
        <v>74218</v>
      </c>
      <c r="AQ276" s="10">
        <f>AQ277+AQ280+AQ283+AQ286+AQ293+AQ296</f>
        <v>0</v>
      </c>
      <c r="AR276" s="10">
        <f>AR277+AR280+AR283+AR286+AR293+AR296</f>
        <v>0</v>
      </c>
      <c r="AS276" s="10">
        <f>AS277+AS280+AS283+AS286+AS293+AS296</f>
        <v>0</v>
      </c>
      <c r="AT276" s="10">
        <f t="shared" si="519"/>
        <v>74809.099999999991</v>
      </c>
      <c r="AU276" s="10">
        <f t="shared" si="520"/>
        <v>74218</v>
      </c>
      <c r="AV276" s="10">
        <f t="shared" si="521"/>
        <v>74218</v>
      </c>
      <c r="AW276" s="10">
        <f>AW277+AW280+AW283+AW286+AW293+AW296</f>
        <v>0</v>
      </c>
      <c r="AX276" s="10">
        <f>AX277+AX280+AX283+AX286+AX293+AX296</f>
        <v>0</v>
      </c>
      <c r="AY276" s="10">
        <f>AY277+AY280+AY283+AY286+AY293+AY296</f>
        <v>0</v>
      </c>
      <c r="AZ276" s="10">
        <f t="shared" si="522"/>
        <v>74809.099999999991</v>
      </c>
      <c r="BA276" s="10">
        <f>BA277+BA280+BA283+BA286+BA293+BA296</f>
        <v>0</v>
      </c>
      <c r="BB276" s="65">
        <f t="shared" si="556"/>
        <v>74809.099999999991</v>
      </c>
      <c r="BC276" s="10">
        <f t="shared" si="523"/>
        <v>74218</v>
      </c>
      <c r="BD276" s="10">
        <f>BD277+BD280+BD283+BD286+BD293+BD296</f>
        <v>0</v>
      </c>
      <c r="BE276" s="65">
        <f t="shared" si="557"/>
        <v>74218</v>
      </c>
      <c r="BF276" s="10">
        <f t="shared" si="524"/>
        <v>74218</v>
      </c>
      <c r="BG276" s="10">
        <f>BG277+BG280+BG283+BG286+BG293+BG296</f>
        <v>0</v>
      </c>
      <c r="BH276" s="65">
        <f t="shared" si="558"/>
        <v>74218</v>
      </c>
      <c r="BI276" s="10">
        <f>BI277+BI280+BI283+BI286+BI293+BI296</f>
        <v>0</v>
      </c>
      <c r="BJ276" s="20"/>
      <c r="BK276" s="20"/>
    </row>
    <row r="277" spans="1:63" ht="46.8" x14ac:dyDescent="0.3">
      <c r="A277" s="58" t="s">
        <v>229</v>
      </c>
      <c r="B277" s="59"/>
      <c r="C277" s="58"/>
      <c r="D277" s="58"/>
      <c r="E277" s="60" t="s">
        <v>147</v>
      </c>
      <c r="F277" s="10">
        <f t="shared" ref="F277:F284" si="650">F278</f>
        <v>32699.3</v>
      </c>
      <c r="G277" s="10">
        <f t="shared" ref="G277:G284" si="651">G278</f>
        <v>33956.5</v>
      </c>
      <c r="H277" s="10">
        <f t="shared" ref="H277:H284" si="652">H278</f>
        <v>33956.5</v>
      </c>
      <c r="I277" s="10">
        <f t="shared" ref="I277:I284" si="653">I278</f>
        <v>0</v>
      </c>
      <c r="J277" s="10">
        <f t="shared" ref="J277:J284" si="654">J278</f>
        <v>0</v>
      </c>
      <c r="K277" s="10">
        <f t="shared" ref="K277:K284" si="655">K278</f>
        <v>0</v>
      </c>
      <c r="L277" s="10">
        <f t="shared" si="619"/>
        <v>32699.3</v>
      </c>
      <c r="M277" s="10">
        <f t="shared" si="620"/>
        <v>33956.5</v>
      </c>
      <c r="N277" s="10">
        <f t="shared" si="621"/>
        <v>33956.5</v>
      </c>
      <c r="O277" s="10">
        <f t="shared" ref="O277:O284" si="656">O278</f>
        <v>0</v>
      </c>
      <c r="P277" s="10">
        <f t="shared" ref="P277:P284" si="657">P278</f>
        <v>0</v>
      </c>
      <c r="Q277" s="10">
        <f t="shared" ref="Q277:Q284" si="658">Q278</f>
        <v>0</v>
      </c>
      <c r="R277" s="10">
        <f t="shared" si="504"/>
        <v>32699.3</v>
      </c>
      <c r="S277" s="10">
        <f t="shared" si="505"/>
        <v>33956.5</v>
      </c>
      <c r="T277" s="10">
        <f t="shared" si="506"/>
        <v>33956.5</v>
      </c>
      <c r="U277" s="10">
        <f t="shared" ref="U277:U284" si="659">U278</f>
        <v>0</v>
      </c>
      <c r="V277" s="10">
        <f t="shared" ref="V277:V284" si="660">V278</f>
        <v>0</v>
      </c>
      <c r="W277" s="10">
        <f t="shared" ref="W277:W284" si="661">W278</f>
        <v>0</v>
      </c>
      <c r="X277" s="10">
        <f t="shared" si="507"/>
        <v>32699.3</v>
      </c>
      <c r="Y277" s="10">
        <f t="shared" si="508"/>
        <v>33956.5</v>
      </c>
      <c r="Z277" s="10">
        <f t="shared" si="509"/>
        <v>33956.5</v>
      </c>
      <c r="AA277" s="10">
        <f t="shared" ref="AA277:AA284" si="662">AA278</f>
        <v>0</v>
      </c>
      <c r="AB277" s="10">
        <f t="shared" ref="AB277:AB284" si="663">AB278</f>
        <v>0</v>
      </c>
      <c r="AC277" s="10">
        <f t="shared" ref="AC277:AC284" si="664">AC278</f>
        <v>0</v>
      </c>
      <c r="AD277" s="10">
        <f t="shared" si="510"/>
        <v>32699.3</v>
      </c>
      <c r="AE277" s="10">
        <f t="shared" si="511"/>
        <v>33956.5</v>
      </c>
      <c r="AF277" s="10">
        <f t="shared" si="512"/>
        <v>33956.5</v>
      </c>
      <c r="AG277" s="10">
        <f t="shared" ref="AG277:AG284" si="665">AG278</f>
        <v>0</v>
      </c>
      <c r="AH277" s="10">
        <f t="shared" si="513"/>
        <v>32699.3</v>
      </c>
      <c r="AI277" s="10">
        <f t="shared" si="514"/>
        <v>33956.5</v>
      </c>
      <c r="AJ277" s="10">
        <f t="shared" si="515"/>
        <v>33956.5</v>
      </c>
      <c r="AK277" s="10">
        <f t="shared" ref="AK277:AK284" si="666">AK278</f>
        <v>0</v>
      </c>
      <c r="AL277" s="10">
        <f t="shared" ref="AL277:AL284" si="667">AL278</f>
        <v>0</v>
      </c>
      <c r="AM277" s="10">
        <f t="shared" ref="AM277:AM284" si="668">AM278</f>
        <v>0</v>
      </c>
      <c r="AN277" s="10">
        <f t="shared" si="516"/>
        <v>32699.3</v>
      </c>
      <c r="AO277" s="10">
        <f t="shared" si="517"/>
        <v>33956.5</v>
      </c>
      <c r="AP277" s="10">
        <f t="shared" si="518"/>
        <v>33956.5</v>
      </c>
      <c r="AQ277" s="10">
        <f t="shared" ref="AQ277:AQ284" si="669">AQ278</f>
        <v>0</v>
      </c>
      <c r="AR277" s="10">
        <f t="shared" ref="AR277:AR284" si="670">AR278</f>
        <v>0</v>
      </c>
      <c r="AS277" s="10">
        <f t="shared" ref="AS277:AS284" si="671">AS278</f>
        <v>0</v>
      </c>
      <c r="AT277" s="10">
        <f t="shared" si="519"/>
        <v>32699.3</v>
      </c>
      <c r="AU277" s="10">
        <f t="shared" si="520"/>
        <v>33956.5</v>
      </c>
      <c r="AV277" s="10">
        <f t="shared" si="521"/>
        <v>33956.5</v>
      </c>
      <c r="AW277" s="10">
        <f t="shared" ref="AW277:AW284" si="672">AW278</f>
        <v>0</v>
      </c>
      <c r="AX277" s="10">
        <f t="shared" ref="AX277:AX284" si="673">AX278</f>
        <v>0</v>
      </c>
      <c r="AY277" s="10">
        <f t="shared" ref="AY277:AY284" si="674">AY278</f>
        <v>0</v>
      </c>
      <c r="AZ277" s="10">
        <f t="shared" si="522"/>
        <v>32699.3</v>
      </c>
      <c r="BA277" s="10">
        <f t="shared" ref="BA277:BA284" si="675">BA278</f>
        <v>0</v>
      </c>
      <c r="BB277" s="65">
        <f t="shared" si="556"/>
        <v>32699.3</v>
      </c>
      <c r="BC277" s="10">
        <f t="shared" si="523"/>
        <v>33956.5</v>
      </c>
      <c r="BD277" s="10">
        <f t="shared" ref="BD277:BI284" si="676">BD278</f>
        <v>0</v>
      </c>
      <c r="BE277" s="65">
        <f t="shared" si="557"/>
        <v>33956.5</v>
      </c>
      <c r="BF277" s="10">
        <f t="shared" si="524"/>
        <v>33956.5</v>
      </c>
      <c r="BG277" s="10">
        <f t="shared" si="676"/>
        <v>0</v>
      </c>
      <c r="BH277" s="65">
        <f t="shared" si="558"/>
        <v>33956.5</v>
      </c>
      <c r="BI277" s="10">
        <f t="shared" si="676"/>
        <v>0</v>
      </c>
      <c r="BJ277" s="20"/>
      <c r="BK277" s="20"/>
    </row>
    <row r="278" spans="1:63" ht="46.8" x14ac:dyDescent="0.3">
      <c r="A278" s="58" t="s">
        <v>229</v>
      </c>
      <c r="B278" s="59" t="s">
        <v>58</v>
      </c>
      <c r="C278" s="58"/>
      <c r="D278" s="58"/>
      <c r="E278" s="60" t="s">
        <v>59</v>
      </c>
      <c r="F278" s="10">
        <f t="shared" si="650"/>
        <v>32699.3</v>
      </c>
      <c r="G278" s="10">
        <f t="shared" si="651"/>
        <v>33956.5</v>
      </c>
      <c r="H278" s="10">
        <f t="shared" si="652"/>
        <v>33956.5</v>
      </c>
      <c r="I278" s="10">
        <f t="shared" si="653"/>
        <v>0</v>
      </c>
      <c r="J278" s="10">
        <f t="shared" si="654"/>
        <v>0</v>
      </c>
      <c r="K278" s="10">
        <f t="shared" si="655"/>
        <v>0</v>
      </c>
      <c r="L278" s="10">
        <f t="shared" si="619"/>
        <v>32699.3</v>
      </c>
      <c r="M278" s="10">
        <f t="shared" si="620"/>
        <v>33956.5</v>
      </c>
      <c r="N278" s="10">
        <f t="shared" si="621"/>
        <v>33956.5</v>
      </c>
      <c r="O278" s="10">
        <f t="shared" si="656"/>
        <v>0</v>
      </c>
      <c r="P278" s="10">
        <f t="shared" si="657"/>
        <v>0</v>
      </c>
      <c r="Q278" s="10">
        <f t="shared" si="658"/>
        <v>0</v>
      </c>
      <c r="R278" s="10">
        <f t="shared" si="504"/>
        <v>32699.3</v>
      </c>
      <c r="S278" s="10">
        <f t="shared" si="505"/>
        <v>33956.5</v>
      </c>
      <c r="T278" s="10">
        <f t="shared" si="506"/>
        <v>33956.5</v>
      </c>
      <c r="U278" s="10">
        <f t="shared" si="659"/>
        <v>0</v>
      </c>
      <c r="V278" s="10">
        <f t="shared" si="660"/>
        <v>0</v>
      </c>
      <c r="W278" s="10">
        <f t="shared" si="661"/>
        <v>0</v>
      </c>
      <c r="X278" s="10">
        <f t="shared" si="507"/>
        <v>32699.3</v>
      </c>
      <c r="Y278" s="10">
        <f t="shared" si="508"/>
        <v>33956.5</v>
      </c>
      <c r="Z278" s="10">
        <f t="shared" si="509"/>
        <v>33956.5</v>
      </c>
      <c r="AA278" s="10">
        <f t="shared" si="662"/>
        <v>0</v>
      </c>
      <c r="AB278" s="10">
        <f t="shared" si="663"/>
        <v>0</v>
      </c>
      <c r="AC278" s="10">
        <f t="shared" si="664"/>
        <v>0</v>
      </c>
      <c r="AD278" s="10">
        <f t="shared" si="510"/>
        <v>32699.3</v>
      </c>
      <c r="AE278" s="10">
        <f t="shared" si="511"/>
        <v>33956.5</v>
      </c>
      <c r="AF278" s="10">
        <f t="shared" si="512"/>
        <v>33956.5</v>
      </c>
      <c r="AG278" s="10">
        <f t="shared" si="665"/>
        <v>0</v>
      </c>
      <c r="AH278" s="10">
        <f t="shared" si="513"/>
        <v>32699.3</v>
      </c>
      <c r="AI278" s="10">
        <f t="shared" si="514"/>
        <v>33956.5</v>
      </c>
      <c r="AJ278" s="10">
        <f t="shared" si="515"/>
        <v>33956.5</v>
      </c>
      <c r="AK278" s="10">
        <f t="shared" si="666"/>
        <v>0</v>
      </c>
      <c r="AL278" s="10">
        <f t="shared" si="667"/>
        <v>0</v>
      </c>
      <c r="AM278" s="10">
        <f t="shared" si="668"/>
        <v>0</v>
      </c>
      <c r="AN278" s="10">
        <f t="shared" si="516"/>
        <v>32699.3</v>
      </c>
      <c r="AO278" s="10">
        <f t="shared" si="517"/>
        <v>33956.5</v>
      </c>
      <c r="AP278" s="10">
        <f t="shared" si="518"/>
        <v>33956.5</v>
      </c>
      <c r="AQ278" s="10">
        <f t="shared" si="669"/>
        <v>0</v>
      </c>
      <c r="AR278" s="10">
        <f t="shared" si="670"/>
        <v>0</v>
      </c>
      <c r="AS278" s="10">
        <f t="shared" si="671"/>
        <v>0</v>
      </c>
      <c r="AT278" s="10">
        <f t="shared" si="519"/>
        <v>32699.3</v>
      </c>
      <c r="AU278" s="10">
        <f t="shared" si="520"/>
        <v>33956.5</v>
      </c>
      <c r="AV278" s="10">
        <f t="shared" si="521"/>
        <v>33956.5</v>
      </c>
      <c r="AW278" s="10">
        <f t="shared" si="672"/>
        <v>0</v>
      </c>
      <c r="AX278" s="10">
        <f t="shared" si="673"/>
        <v>0</v>
      </c>
      <c r="AY278" s="10">
        <f t="shared" si="674"/>
        <v>0</v>
      </c>
      <c r="AZ278" s="10">
        <f t="shared" si="522"/>
        <v>32699.3</v>
      </c>
      <c r="BA278" s="10">
        <f t="shared" si="675"/>
        <v>0</v>
      </c>
      <c r="BB278" s="65">
        <f t="shared" si="556"/>
        <v>32699.3</v>
      </c>
      <c r="BC278" s="10">
        <f t="shared" si="523"/>
        <v>33956.5</v>
      </c>
      <c r="BD278" s="10">
        <f t="shared" si="676"/>
        <v>0</v>
      </c>
      <c r="BE278" s="65">
        <f t="shared" si="557"/>
        <v>33956.5</v>
      </c>
      <c r="BF278" s="10">
        <f t="shared" si="524"/>
        <v>33956.5</v>
      </c>
      <c r="BG278" s="10">
        <f t="shared" si="676"/>
        <v>0</v>
      </c>
      <c r="BH278" s="65">
        <f t="shared" si="558"/>
        <v>33956.5</v>
      </c>
      <c r="BI278" s="10">
        <f t="shared" si="676"/>
        <v>0</v>
      </c>
      <c r="BJ278" s="20"/>
      <c r="BK278" s="20"/>
    </row>
    <row r="279" spans="1:63" x14ac:dyDescent="0.3">
      <c r="A279" s="58" t="s">
        <v>229</v>
      </c>
      <c r="B279" s="59">
        <v>600</v>
      </c>
      <c r="C279" s="58" t="s">
        <v>72</v>
      </c>
      <c r="D279" s="58" t="s">
        <v>72</v>
      </c>
      <c r="E279" s="60" t="s">
        <v>73</v>
      </c>
      <c r="F279" s="10">
        <v>32699.3</v>
      </c>
      <c r="G279" s="10">
        <v>33956.5</v>
      </c>
      <c r="H279" s="10">
        <v>33956.5</v>
      </c>
      <c r="I279" s="10"/>
      <c r="J279" s="10"/>
      <c r="K279" s="10"/>
      <c r="L279" s="10">
        <f t="shared" si="619"/>
        <v>32699.3</v>
      </c>
      <c r="M279" s="10">
        <f t="shared" si="620"/>
        <v>33956.5</v>
      </c>
      <c r="N279" s="10">
        <f t="shared" si="621"/>
        <v>33956.5</v>
      </c>
      <c r="O279" s="10"/>
      <c r="P279" s="10"/>
      <c r="Q279" s="10"/>
      <c r="R279" s="10">
        <f t="shared" si="504"/>
        <v>32699.3</v>
      </c>
      <c r="S279" s="10">
        <f t="shared" si="505"/>
        <v>33956.5</v>
      </c>
      <c r="T279" s="10">
        <f t="shared" si="506"/>
        <v>33956.5</v>
      </c>
      <c r="U279" s="10"/>
      <c r="V279" s="10"/>
      <c r="W279" s="10"/>
      <c r="X279" s="10">
        <f t="shared" si="507"/>
        <v>32699.3</v>
      </c>
      <c r="Y279" s="10">
        <f t="shared" si="508"/>
        <v>33956.5</v>
      </c>
      <c r="Z279" s="10">
        <f t="shared" si="509"/>
        <v>33956.5</v>
      </c>
      <c r="AA279" s="10"/>
      <c r="AB279" s="10"/>
      <c r="AC279" s="10"/>
      <c r="AD279" s="10">
        <f t="shared" si="510"/>
        <v>32699.3</v>
      </c>
      <c r="AE279" s="10">
        <f t="shared" si="511"/>
        <v>33956.5</v>
      </c>
      <c r="AF279" s="10">
        <f t="shared" si="512"/>
        <v>33956.5</v>
      </c>
      <c r="AG279" s="10"/>
      <c r="AH279" s="10">
        <f t="shared" si="513"/>
        <v>32699.3</v>
      </c>
      <c r="AI279" s="10">
        <f t="shared" si="514"/>
        <v>33956.5</v>
      </c>
      <c r="AJ279" s="10">
        <f t="shared" si="515"/>
        <v>33956.5</v>
      </c>
      <c r="AK279" s="10"/>
      <c r="AL279" s="10"/>
      <c r="AM279" s="10"/>
      <c r="AN279" s="10">
        <f t="shared" si="516"/>
        <v>32699.3</v>
      </c>
      <c r="AO279" s="10">
        <f t="shared" si="517"/>
        <v>33956.5</v>
      </c>
      <c r="AP279" s="10">
        <f t="shared" si="518"/>
        <v>33956.5</v>
      </c>
      <c r="AQ279" s="10"/>
      <c r="AR279" s="10"/>
      <c r="AS279" s="10"/>
      <c r="AT279" s="10">
        <f t="shared" si="519"/>
        <v>32699.3</v>
      </c>
      <c r="AU279" s="10">
        <f t="shared" si="520"/>
        <v>33956.5</v>
      </c>
      <c r="AV279" s="10">
        <f t="shared" si="521"/>
        <v>33956.5</v>
      </c>
      <c r="AW279" s="10"/>
      <c r="AX279" s="10"/>
      <c r="AY279" s="10"/>
      <c r="AZ279" s="10">
        <f t="shared" si="522"/>
        <v>32699.3</v>
      </c>
      <c r="BA279" s="10"/>
      <c r="BB279" s="65">
        <f t="shared" si="556"/>
        <v>32699.3</v>
      </c>
      <c r="BC279" s="10">
        <f t="shared" si="523"/>
        <v>33956.5</v>
      </c>
      <c r="BD279" s="10"/>
      <c r="BE279" s="65">
        <f t="shared" si="557"/>
        <v>33956.5</v>
      </c>
      <c r="BF279" s="10">
        <f t="shared" si="524"/>
        <v>33956.5</v>
      </c>
      <c r="BG279" s="10"/>
      <c r="BH279" s="65">
        <f t="shared" si="558"/>
        <v>33956.5</v>
      </c>
      <c r="BI279" s="10"/>
      <c r="BJ279" s="20"/>
      <c r="BK279" s="20"/>
    </row>
    <row r="280" spans="1:63" x14ac:dyDescent="0.3">
      <c r="A280" s="58" t="s">
        <v>230</v>
      </c>
      <c r="B280" s="59"/>
      <c r="C280" s="58"/>
      <c r="D280" s="58"/>
      <c r="E280" s="60" t="s">
        <v>231</v>
      </c>
      <c r="F280" s="10">
        <f t="shared" si="650"/>
        <v>6705.9</v>
      </c>
      <c r="G280" s="10">
        <f t="shared" si="651"/>
        <v>6705.9</v>
      </c>
      <c r="H280" s="10">
        <f t="shared" si="652"/>
        <v>6705.9</v>
      </c>
      <c r="I280" s="10">
        <f t="shared" si="653"/>
        <v>0</v>
      </c>
      <c r="J280" s="10">
        <f t="shared" si="654"/>
        <v>0</v>
      </c>
      <c r="K280" s="10">
        <f t="shared" si="655"/>
        <v>0</v>
      </c>
      <c r="L280" s="10">
        <f t="shared" si="619"/>
        <v>6705.9</v>
      </c>
      <c r="M280" s="10">
        <f t="shared" si="620"/>
        <v>6705.9</v>
      </c>
      <c r="N280" s="10">
        <f t="shared" si="621"/>
        <v>6705.9</v>
      </c>
      <c r="O280" s="10">
        <f t="shared" si="656"/>
        <v>0</v>
      </c>
      <c r="P280" s="10">
        <f t="shared" si="657"/>
        <v>0</v>
      </c>
      <c r="Q280" s="10">
        <f t="shared" si="658"/>
        <v>0</v>
      </c>
      <c r="R280" s="10">
        <f t="shared" si="504"/>
        <v>6705.9</v>
      </c>
      <c r="S280" s="10">
        <f t="shared" si="505"/>
        <v>6705.9</v>
      </c>
      <c r="T280" s="10">
        <f t="shared" si="506"/>
        <v>6705.9</v>
      </c>
      <c r="U280" s="10">
        <f t="shared" si="659"/>
        <v>0</v>
      </c>
      <c r="V280" s="10">
        <f t="shared" si="660"/>
        <v>0</v>
      </c>
      <c r="W280" s="10">
        <f t="shared" si="661"/>
        <v>0</v>
      </c>
      <c r="X280" s="10">
        <f t="shared" si="507"/>
        <v>6705.9</v>
      </c>
      <c r="Y280" s="10">
        <f t="shared" si="508"/>
        <v>6705.9</v>
      </c>
      <c r="Z280" s="10">
        <f t="shared" si="509"/>
        <v>6705.9</v>
      </c>
      <c r="AA280" s="10">
        <f t="shared" si="662"/>
        <v>0</v>
      </c>
      <c r="AB280" s="10">
        <f t="shared" si="663"/>
        <v>0</v>
      </c>
      <c r="AC280" s="10">
        <f t="shared" si="664"/>
        <v>0</v>
      </c>
      <c r="AD280" s="10">
        <f t="shared" si="510"/>
        <v>6705.9</v>
      </c>
      <c r="AE280" s="10">
        <f t="shared" si="511"/>
        <v>6705.9</v>
      </c>
      <c r="AF280" s="10">
        <f t="shared" si="512"/>
        <v>6705.9</v>
      </c>
      <c r="AG280" s="10">
        <f t="shared" si="665"/>
        <v>0</v>
      </c>
      <c r="AH280" s="10">
        <f t="shared" si="513"/>
        <v>6705.9</v>
      </c>
      <c r="AI280" s="10">
        <f t="shared" si="514"/>
        <v>6705.9</v>
      </c>
      <c r="AJ280" s="10">
        <f t="shared" si="515"/>
        <v>6705.9</v>
      </c>
      <c r="AK280" s="10">
        <f t="shared" si="666"/>
        <v>0</v>
      </c>
      <c r="AL280" s="10">
        <f t="shared" si="667"/>
        <v>0</v>
      </c>
      <c r="AM280" s="10">
        <f t="shared" si="668"/>
        <v>0</v>
      </c>
      <c r="AN280" s="10">
        <f t="shared" si="516"/>
        <v>6705.9</v>
      </c>
      <c r="AO280" s="10">
        <f t="shared" si="517"/>
        <v>6705.9</v>
      </c>
      <c r="AP280" s="10">
        <f t="shared" si="518"/>
        <v>6705.9</v>
      </c>
      <c r="AQ280" s="10">
        <f t="shared" si="669"/>
        <v>0</v>
      </c>
      <c r="AR280" s="10">
        <f t="shared" si="670"/>
        <v>0</v>
      </c>
      <c r="AS280" s="10">
        <f t="shared" si="671"/>
        <v>0</v>
      </c>
      <c r="AT280" s="10">
        <f t="shared" si="519"/>
        <v>6705.9</v>
      </c>
      <c r="AU280" s="10">
        <f t="shared" si="520"/>
        <v>6705.9</v>
      </c>
      <c r="AV280" s="10">
        <f t="shared" si="521"/>
        <v>6705.9</v>
      </c>
      <c r="AW280" s="10">
        <f t="shared" si="672"/>
        <v>0</v>
      </c>
      <c r="AX280" s="10">
        <f t="shared" si="673"/>
        <v>0</v>
      </c>
      <c r="AY280" s="10">
        <f t="shared" si="674"/>
        <v>0</v>
      </c>
      <c r="AZ280" s="10">
        <f t="shared" si="522"/>
        <v>6705.9</v>
      </c>
      <c r="BA280" s="10">
        <f t="shared" si="675"/>
        <v>0</v>
      </c>
      <c r="BB280" s="65">
        <f t="shared" si="556"/>
        <v>6705.9</v>
      </c>
      <c r="BC280" s="10">
        <f t="shared" si="523"/>
        <v>6705.9</v>
      </c>
      <c r="BD280" s="10">
        <f t="shared" si="676"/>
        <v>0</v>
      </c>
      <c r="BE280" s="65">
        <f t="shared" si="557"/>
        <v>6705.9</v>
      </c>
      <c r="BF280" s="10">
        <f t="shared" si="524"/>
        <v>6705.9</v>
      </c>
      <c r="BG280" s="10">
        <f t="shared" si="676"/>
        <v>0</v>
      </c>
      <c r="BH280" s="65">
        <f t="shared" si="558"/>
        <v>6705.9</v>
      </c>
      <c r="BI280" s="10">
        <f t="shared" si="676"/>
        <v>0</v>
      </c>
      <c r="BJ280" s="20"/>
      <c r="BK280" s="20"/>
    </row>
    <row r="281" spans="1:63" ht="46.8" x14ac:dyDescent="0.3">
      <c r="A281" s="58" t="s">
        <v>230</v>
      </c>
      <c r="B281" s="59" t="s">
        <v>58</v>
      </c>
      <c r="C281" s="58"/>
      <c r="D281" s="58"/>
      <c r="E281" s="60" t="s">
        <v>59</v>
      </c>
      <c r="F281" s="10">
        <f t="shared" si="650"/>
        <v>6705.9</v>
      </c>
      <c r="G281" s="10">
        <f t="shared" si="651"/>
        <v>6705.9</v>
      </c>
      <c r="H281" s="10">
        <f t="shared" si="652"/>
        <v>6705.9</v>
      </c>
      <c r="I281" s="10">
        <f t="shared" si="653"/>
        <v>0</v>
      </c>
      <c r="J281" s="10">
        <f t="shared" si="654"/>
        <v>0</v>
      </c>
      <c r="K281" s="10">
        <f t="shared" si="655"/>
        <v>0</v>
      </c>
      <c r="L281" s="10">
        <f t="shared" si="619"/>
        <v>6705.9</v>
      </c>
      <c r="M281" s="10">
        <f t="shared" si="620"/>
        <v>6705.9</v>
      </c>
      <c r="N281" s="10">
        <f t="shared" si="621"/>
        <v>6705.9</v>
      </c>
      <c r="O281" s="10">
        <f t="shared" si="656"/>
        <v>0</v>
      </c>
      <c r="P281" s="10">
        <f t="shared" si="657"/>
        <v>0</v>
      </c>
      <c r="Q281" s="10">
        <f t="shared" si="658"/>
        <v>0</v>
      </c>
      <c r="R281" s="10">
        <f t="shared" si="504"/>
        <v>6705.9</v>
      </c>
      <c r="S281" s="10">
        <f t="shared" si="505"/>
        <v>6705.9</v>
      </c>
      <c r="T281" s="10">
        <f t="shared" si="506"/>
        <v>6705.9</v>
      </c>
      <c r="U281" s="10">
        <f t="shared" si="659"/>
        <v>0</v>
      </c>
      <c r="V281" s="10">
        <f t="shared" si="660"/>
        <v>0</v>
      </c>
      <c r="W281" s="10">
        <f t="shared" si="661"/>
        <v>0</v>
      </c>
      <c r="X281" s="10">
        <f t="shared" si="507"/>
        <v>6705.9</v>
      </c>
      <c r="Y281" s="10">
        <f t="shared" si="508"/>
        <v>6705.9</v>
      </c>
      <c r="Z281" s="10">
        <f t="shared" si="509"/>
        <v>6705.9</v>
      </c>
      <c r="AA281" s="10">
        <f t="shared" si="662"/>
        <v>0</v>
      </c>
      <c r="AB281" s="10">
        <f t="shared" si="663"/>
        <v>0</v>
      </c>
      <c r="AC281" s="10">
        <f t="shared" si="664"/>
        <v>0</v>
      </c>
      <c r="AD281" s="10">
        <f t="shared" si="510"/>
        <v>6705.9</v>
      </c>
      <c r="AE281" s="10">
        <f t="shared" si="511"/>
        <v>6705.9</v>
      </c>
      <c r="AF281" s="10">
        <f t="shared" si="512"/>
        <v>6705.9</v>
      </c>
      <c r="AG281" s="10">
        <f t="shared" si="665"/>
        <v>0</v>
      </c>
      <c r="AH281" s="10">
        <f t="shared" si="513"/>
        <v>6705.9</v>
      </c>
      <c r="AI281" s="10">
        <f t="shared" si="514"/>
        <v>6705.9</v>
      </c>
      <c r="AJ281" s="10">
        <f t="shared" si="515"/>
        <v>6705.9</v>
      </c>
      <c r="AK281" s="10">
        <f t="shared" si="666"/>
        <v>0</v>
      </c>
      <c r="AL281" s="10">
        <f t="shared" si="667"/>
        <v>0</v>
      </c>
      <c r="AM281" s="10">
        <f t="shared" si="668"/>
        <v>0</v>
      </c>
      <c r="AN281" s="10">
        <f t="shared" si="516"/>
        <v>6705.9</v>
      </c>
      <c r="AO281" s="10">
        <f t="shared" si="517"/>
        <v>6705.9</v>
      </c>
      <c r="AP281" s="10">
        <f t="shared" si="518"/>
        <v>6705.9</v>
      </c>
      <c r="AQ281" s="10">
        <f t="shared" si="669"/>
        <v>0</v>
      </c>
      <c r="AR281" s="10">
        <f t="shared" si="670"/>
        <v>0</v>
      </c>
      <c r="AS281" s="10">
        <f t="shared" si="671"/>
        <v>0</v>
      </c>
      <c r="AT281" s="10">
        <f t="shared" si="519"/>
        <v>6705.9</v>
      </c>
      <c r="AU281" s="10">
        <f t="shared" si="520"/>
        <v>6705.9</v>
      </c>
      <c r="AV281" s="10">
        <f t="shared" si="521"/>
        <v>6705.9</v>
      </c>
      <c r="AW281" s="10">
        <f t="shared" si="672"/>
        <v>0</v>
      </c>
      <c r="AX281" s="10">
        <f t="shared" si="673"/>
        <v>0</v>
      </c>
      <c r="AY281" s="10">
        <f t="shared" si="674"/>
        <v>0</v>
      </c>
      <c r="AZ281" s="10">
        <f t="shared" si="522"/>
        <v>6705.9</v>
      </c>
      <c r="BA281" s="10">
        <f t="shared" si="675"/>
        <v>0</v>
      </c>
      <c r="BB281" s="65">
        <f t="shared" si="556"/>
        <v>6705.9</v>
      </c>
      <c r="BC281" s="10">
        <f t="shared" si="523"/>
        <v>6705.9</v>
      </c>
      <c r="BD281" s="10">
        <f t="shared" si="676"/>
        <v>0</v>
      </c>
      <c r="BE281" s="65">
        <f t="shared" si="557"/>
        <v>6705.9</v>
      </c>
      <c r="BF281" s="10">
        <f t="shared" si="524"/>
        <v>6705.9</v>
      </c>
      <c r="BG281" s="10">
        <f t="shared" si="676"/>
        <v>0</v>
      </c>
      <c r="BH281" s="65">
        <f t="shared" si="558"/>
        <v>6705.9</v>
      </c>
      <c r="BI281" s="10">
        <f t="shared" si="676"/>
        <v>0</v>
      </c>
      <c r="BJ281" s="20"/>
      <c r="BK281" s="20"/>
    </row>
    <row r="282" spans="1:63" x14ac:dyDescent="0.3">
      <c r="A282" s="58" t="s">
        <v>230</v>
      </c>
      <c r="B282" s="59">
        <v>600</v>
      </c>
      <c r="C282" s="58" t="s">
        <v>72</v>
      </c>
      <c r="D282" s="58" t="s">
        <v>72</v>
      </c>
      <c r="E282" s="60" t="s">
        <v>73</v>
      </c>
      <c r="F282" s="10">
        <v>6705.9</v>
      </c>
      <c r="G282" s="10">
        <v>6705.9</v>
      </c>
      <c r="H282" s="10">
        <v>6705.9</v>
      </c>
      <c r="I282" s="10"/>
      <c r="J282" s="10"/>
      <c r="K282" s="10"/>
      <c r="L282" s="10">
        <f t="shared" si="619"/>
        <v>6705.9</v>
      </c>
      <c r="M282" s="10">
        <f t="shared" si="620"/>
        <v>6705.9</v>
      </c>
      <c r="N282" s="10">
        <f t="shared" si="621"/>
        <v>6705.9</v>
      </c>
      <c r="O282" s="10"/>
      <c r="P282" s="10"/>
      <c r="Q282" s="10"/>
      <c r="R282" s="10">
        <f t="shared" si="504"/>
        <v>6705.9</v>
      </c>
      <c r="S282" s="10">
        <f t="shared" si="505"/>
        <v>6705.9</v>
      </c>
      <c r="T282" s="10">
        <f t="shared" si="506"/>
        <v>6705.9</v>
      </c>
      <c r="U282" s="10"/>
      <c r="V282" s="10"/>
      <c r="W282" s="10"/>
      <c r="X282" s="10">
        <f t="shared" si="507"/>
        <v>6705.9</v>
      </c>
      <c r="Y282" s="10">
        <f t="shared" si="508"/>
        <v>6705.9</v>
      </c>
      <c r="Z282" s="10">
        <f t="shared" si="509"/>
        <v>6705.9</v>
      </c>
      <c r="AA282" s="10"/>
      <c r="AB282" s="10"/>
      <c r="AC282" s="10"/>
      <c r="AD282" s="10">
        <f t="shared" si="510"/>
        <v>6705.9</v>
      </c>
      <c r="AE282" s="10">
        <f t="shared" si="511"/>
        <v>6705.9</v>
      </c>
      <c r="AF282" s="10">
        <f t="shared" si="512"/>
        <v>6705.9</v>
      </c>
      <c r="AG282" s="10"/>
      <c r="AH282" s="10">
        <f t="shared" si="513"/>
        <v>6705.9</v>
      </c>
      <c r="AI282" s="10">
        <f t="shared" si="514"/>
        <v>6705.9</v>
      </c>
      <c r="AJ282" s="10">
        <f t="shared" si="515"/>
        <v>6705.9</v>
      </c>
      <c r="AK282" s="10"/>
      <c r="AL282" s="10"/>
      <c r="AM282" s="10"/>
      <c r="AN282" s="10">
        <f t="shared" si="516"/>
        <v>6705.9</v>
      </c>
      <c r="AO282" s="10">
        <f t="shared" si="517"/>
        <v>6705.9</v>
      </c>
      <c r="AP282" s="10">
        <f t="shared" si="518"/>
        <v>6705.9</v>
      </c>
      <c r="AQ282" s="10"/>
      <c r="AR282" s="10"/>
      <c r="AS282" s="10"/>
      <c r="AT282" s="10">
        <f t="shared" si="519"/>
        <v>6705.9</v>
      </c>
      <c r="AU282" s="10">
        <f t="shared" si="520"/>
        <v>6705.9</v>
      </c>
      <c r="AV282" s="10">
        <f t="shared" si="521"/>
        <v>6705.9</v>
      </c>
      <c r="AW282" s="10"/>
      <c r="AX282" s="10"/>
      <c r="AY282" s="10"/>
      <c r="AZ282" s="10">
        <f t="shared" si="522"/>
        <v>6705.9</v>
      </c>
      <c r="BA282" s="10"/>
      <c r="BB282" s="65">
        <f t="shared" si="556"/>
        <v>6705.9</v>
      </c>
      <c r="BC282" s="10">
        <f t="shared" si="523"/>
        <v>6705.9</v>
      </c>
      <c r="BD282" s="10"/>
      <c r="BE282" s="65">
        <f t="shared" si="557"/>
        <v>6705.9</v>
      </c>
      <c r="BF282" s="10">
        <f t="shared" si="524"/>
        <v>6705.9</v>
      </c>
      <c r="BG282" s="10"/>
      <c r="BH282" s="65">
        <f t="shared" si="558"/>
        <v>6705.9</v>
      </c>
      <c r="BI282" s="10"/>
      <c r="BJ282" s="20"/>
      <c r="BK282" s="20"/>
    </row>
    <row r="283" spans="1:63" x14ac:dyDescent="0.3">
      <c r="A283" s="58" t="s">
        <v>232</v>
      </c>
      <c r="B283" s="59"/>
      <c r="C283" s="58"/>
      <c r="D283" s="58"/>
      <c r="E283" s="60" t="s">
        <v>202</v>
      </c>
      <c r="F283" s="10">
        <f t="shared" si="650"/>
        <v>720.5</v>
      </c>
      <c r="G283" s="10">
        <f t="shared" si="651"/>
        <v>0</v>
      </c>
      <c r="H283" s="10">
        <f t="shared" si="652"/>
        <v>0</v>
      </c>
      <c r="I283" s="10">
        <f t="shared" si="653"/>
        <v>0</v>
      </c>
      <c r="J283" s="10">
        <f t="shared" si="654"/>
        <v>0</v>
      </c>
      <c r="K283" s="10">
        <f t="shared" si="655"/>
        <v>0</v>
      </c>
      <c r="L283" s="10">
        <f t="shared" si="619"/>
        <v>720.5</v>
      </c>
      <c r="M283" s="10">
        <f t="shared" si="620"/>
        <v>0</v>
      </c>
      <c r="N283" s="10">
        <f t="shared" si="621"/>
        <v>0</v>
      </c>
      <c r="O283" s="10">
        <f t="shared" si="656"/>
        <v>471.5</v>
      </c>
      <c r="P283" s="10">
        <f t="shared" si="657"/>
        <v>0</v>
      </c>
      <c r="Q283" s="10">
        <f t="shared" si="658"/>
        <v>0</v>
      </c>
      <c r="R283" s="10">
        <f t="shared" si="504"/>
        <v>1192</v>
      </c>
      <c r="S283" s="10">
        <f t="shared" si="505"/>
        <v>0</v>
      </c>
      <c r="T283" s="10">
        <f t="shared" si="506"/>
        <v>0</v>
      </c>
      <c r="U283" s="10">
        <f t="shared" si="659"/>
        <v>0</v>
      </c>
      <c r="V283" s="10">
        <f t="shared" si="660"/>
        <v>0</v>
      </c>
      <c r="W283" s="10">
        <f t="shared" si="661"/>
        <v>0</v>
      </c>
      <c r="X283" s="10">
        <f t="shared" si="507"/>
        <v>1192</v>
      </c>
      <c r="Y283" s="10">
        <f t="shared" si="508"/>
        <v>0</v>
      </c>
      <c r="Z283" s="10">
        <f t="shared" si="509"/>
        <v>0</v>
      </c>
      <c r="AA283" s="10">
        <f t="shared" si="662"/>
        <v>0</v>
      </c>
      <c r="AB283" s="10">
        <f t="shared" si="663"/>
        <v>0</v>
      </c>
      <c r="AC283" s="10">
        <f t="shared" si="664"/>
        <v>0</v>
      </c>
      <c r="AD283" s="10">
        <f t="shared" si="510"/>
        <v>1192</v>
      </c>
      <c r="AE283" s="10">
        <f t="shared" si="511"/>
        <v>0</v>
      </c>
      <c r="AF283" s="10">
        <f t="shared" si="512"/>
        <v>0</v>
      </c>
      <c r="AG283" s="10">
        <f t="shared" si="665"/>
        <v>0</v>
      </c>
      <c r="AH283" s="10">
        <f t="shared" si="513"/>
        <v>1192</v>
      </c>
      <c r="AI283" s="10">
        <f t="shared" si="514"/>
        <v>0</v>
      </c>
      <c r="AJ283" s="10">
        <f t="shared" si="515"/>
        <v>0</v>
      </c>
      <c r="AK283" s="10">
        <f t="shared" si="666"/>
        <v>0</v>
      </c>
      <c r="AL283" s="10">
        <f t="shared" si="667"/>
        <v>0</v>
      </c>
      <c r="AM283" s="10">
        <f t="shared" si="668"/>
        <v>0</v>
      </c>
      <c r="AN283" s="10">
        <f t="shared" si="516"/>
        <v>1192</v>
      </c>
      <c r="AO283" s="10">
        <f t="shared" si="517"/>
        <v>0</v>
      </c>
      <c r="AP283" s="10">
        <f t="shared" si="518"/>
        <v>0</v>
      </c>
      <c r="AQ283" s="10">
        <f t="shared" si="669"/>
        <v>0</v>
      </c>
      <c r="AR283" s="10">
        <f t="shared" si="670"/>
        <v>0</v>
      </c>
      <c r="AS283" s="10">
        <f t="shared" si="671"/>
        <v>0</v>
      </c>
      <c r="AT283" s="10">
        <f t="shared" si="519"/>
        <v>1192</v>
      </c>
      <c r="AU283" s="10">
        <f t="shared" si="520"/>
        <v>0</v>
      </c>
      <c r="AV283" s="10">
        <f t="shared" si="521"/>
        <v>0</v>
      </c>
      <c r="AW283" s="10">
        <f t="shared" si="672"/>
        <v>0</v>
      </c>
      <c r="AX283" s="10">
        <f t="shared" si="673"/>
        <v>0</v>
      </c>
      <c r="AY283" s="10">
        <f t="shared" si="674"/>
        <v>0</v>
      </c>
      <c r="AZ283" s="10">
        <f t="shared" si="522"/>
        <v>1192</v>
      </c>
      <c r="BA283" s="10">
        <f t="shared" si="675"/>
        <v>0</v>
      </c>
      <c r="BB283" s="65">
        <f t="shared" si="556"/>
        <v>1192</v>
      </c>
      <c r="BC283" s="10">
        <f t="shared" si="523"/>
        <v>0</v>
      </c>
      <c r="BD283" s="10">
        <f t="shared" si="676"/>
        <v>0</v>
      </c>
      <c r="BE283" s="65">
        <f t="shared" si="557"/>
        <v>0</v>
      </c>
      <c r="BF283" s="10">
        <f t="shared" si="524"/>
        <v>0</v>
      </c>
      <c r="BG283" s="10">
        <f t="shared" si="676"/>
        <v>0</v>
      </c>
      <c r="BH283" s="65">
        <f t="shared" si="558"/>
        <v>0</v>
      </c>
      <c r="BI283" s="10">
        <f t="shared" si="676"/>
        <v>0</v>
      </c>
      <c r="BJ283" s="20"/>
      <c r="BK283" s="20"/>
    </row>
    <row r="284" spans="1:63" ht="46.8" x14ac:dyDescent="0.3">
      <c r="A284" s="58" t="s">
        <v>232</v>
      </c>
      <c r="B284" s="59" t="s">
        <v>58</v>
      </c>
      <c r="C284" s="58"/>
      <c r="D284" s="58"/>
      <c r="E284" s="60" t="s">
        <v>59</v>
      </c>
      <c r="F284" s="10">
        <f t="shared" si="650"/>
        <v>720.5</v>
      </c>
      <c r="G284" s="10">
        <f t="shared" si="651"/>
        <v>0</v>
      </c>
      <c r="H284" s="10">
        <f t="shared" si="652"/>
        <v>0</v>
      </c>
      <c r="I284" s="10">
        <f t="shared" si="653"/>
        <v>0</v>
      </c>
      <c r="J284" s="10">
        <f t="shared" si="654"/>
        <v>0</v>
      </c>
      <c r="K284" s="10">
        <f t="shared" si="655"/>
        <v>0</v>
      </c>
      <c r="L284" s="10">
        <f t="shared" si="619"/>
        <v>720.5</v>
      </c>
      <c r="M284" s="10">
        <f t="shared" si="620"/>
        <v>0</v>
      </c>
      <c r="N284" s="10">
        <f t="shared" si="621"/>
        <v>0</v>
      </c>
      <c r="O284" s="10">
        <f t="shared" si="656"/>
        <v>471.5</v>
      </c>
      <c r="P284" s="10">
        <f t="shared" si="657"/>
        <v>0</v>
      </c>
      <c r="Q284" s="10">
        <f t="shared" si="658"/>
        <v>0</v>
      </c>
      <c r="R284" s="10">
        <f t="shared" si="504"/>
        <v>1192</v>
      </c>
      <c r="S284" s="10">
        <f t="shared" si="505"/>
        <v>0</v>
      </c>
      <c r="T284" s="10">
        <f t="shared" si="506"/>
        <v>0</v>
      </c>
      <c r="U284" s="10">
        <f t="shared" si="659"/>
        <v>0</v>
      </c>
      <c r="V284" s="10">
        <f t="shared" si="660"/>
        <v>0</v>
      </c>
      <c r="W284" s="10">
        <f t="shared" si="661"/>
        <v>0</v>
      </c>
      <c r="X284" s="10">
        <f t="shared" si="507"/>
        <v>1192</v>
      </c>
      <c r="Y284" s="10">
        <f t="shared" si="508"/>
        <v>0</v>
      </c>
      <c r="Z284" s="10">
        <f t="shared" si="509"/>
        <v>0</v>
      </c>
      <c r="AA284" s="10">
        <f t="shared" si="662"/>
        <v>0</v>
      </c>
      <c r="AB284" s="10">
        <f t="shared" si="663"/>
        <v>0</v>
      </c>
      <c r="AC284" s="10">
        <f t="shared" si="664"/>
        <v>0</v>
      </c>
      <c r="AD284" s="10">
        <f t="shared" si="510"/>
        <v>1192</v>
      </c>
      <c r="AE284" s="10">
        <f t="shared" si="511"/>
        <v>0</v>
      </c>
      <c r="AF284" s="10">
        <f t="shared" si="512"/>
        <v>0</v>
      </c>
      <c r="AG284" s="10">
        <f t="shared" si="665"/>
        <v>0</v>
      </c>
      <c r="AH284" s="10">
        <f t="shared" si="513"/>
        <v>1192</v>
      </c>
      <c r="AI284" s="10">
        <f t="shared" si="514"/>
        <v>0</v>
      </c>
      <c r="AJ284" s="10">
        <f t="shared" si="515"/>
        <v>0</v>
      </c>
      <c r="AK284" s="10">
        <f t="shared" si="666"/>
        <v>0</v>
      </c>
      <c r="AL284" s="10">
        <f t="shared" si="667"/>
        <v>0</v>
      </c>
      <c r="AM284" s="10">
        <f t="shared" si="668"/>
        <v>0</v>
      </c>
      <c r="AN284" s="10">
        <f t="shared" si="516"/>
        <v>1192</v>
      </c>
      <c r="AO284" s="10">
        <f t="shared" si="517"/>
        <v>0</v>
      </c>
      <c r="AP284" s="10">
        <f t="shared" si="518"/>
        <v>0</v>
      </c>
      <c r="AQ284" s="10">
        <f t="shared" si="669"/>
        <v>0</v>
      </c>
      <c r="AR284" s="10">
        <f t="shared" si="670"/>
        <v>0</v>
      </c>
      <c r="AS284" s="10">
        <f t="shared" si="671"/>
        <v>0</v>
      </c>
      <c r="AT284" s="10">
        <f t="shared" si="519"/>
        <v>1192</v>
      </c>
      <c r="AU284" s="10">
        <f t="shared" si="520"/>
        <v>0</v>
      </c>
      <c r="AV284" s="10">
        <f t="shared" si="521"/>
        <v>0</v>
      </c>
      <c r="AW284" s="10">
        <f t="shared" si="672"/>
        <v>0</v>
      </c>
      <c r="AX284" s="10">
        <f t="shared" si="673"/>
        <v>0</v>
      </c>
      <c r="AY284" s="10">
        <f t="shared" si="674"/>
        <v>0</v>
      </c>
      <c r="AZ284" s="10">
        <f t="shared" si="522"/>
        <v>1192</v>
      </c>
      <c r="BA284" s="10">
        <f t="shared" si="675"/>
        <v>0</v>
      </c>
      <c r="BB284" s="65">
        <f t="shared" si="556"/>
        <v>1192</v>
      </c>
      <c r="BC284" s="10">
        <f t="shared" si="523"/>
        <v>0</v>
      </c>
      <c r="BD284" s="10">
        <f t="shared" si="676"/>
        <v>0</v>
      </c>
      <c r="BE284" s="65">
        <f t="shared" si="557"/>
        <v>0</v>
      </c>
      <c r="BF284" s="10">
        <f t="shared" si="524"/>
        <v>0</v>
      </c>
      <c r="BG284" s="10">
        <f t="shared" si="676"/>
        <v>0</v>
      </c>
      <c r="BH284" s="65">
        <f t="shared" si="558"/>
        <v>0</v>
      </c>
      <c r="BI284" s="10">
        <f t="shared" si="676"/>
        <v>0</v>
      </c>
      <c r="BJ284" s="20"/>
      <c r="BK284" s="20"/>
    </row>
    <row r="285" spans="1:63" x14ac:dyDescent="0.3">
      <c r="A285" s="58" t="s">
        <v>232</v>
      </c>
      <c r="B285" s="59">
        <v>600</v>
      </c>
      <c r="C285" s="58" t="s">
        <v>72</v>
      </c>
      <c r="D285" s="58" t="s">
        <v>72</v>
      </c>
      <c r="E285" s="60" t="s">
        <v>73</v>
      </c>
      <c r="F285" s="10">
        <v>720.5</v>
      </c>
      <c r="G285" s="10">
        <v>0</v>
      </c>
      <c r="H285" s="10">
        <v>0</v>
      </c>
      <c r="I285" s="10"/>
      <c r="J285" s="10"/>
      <c r="K285" s="10"/>
      <c r="L285" s="10">
        <f t="shared" si="619"/>
        <v>720.5</v>
      </c>
      <c r="M285" s="10">
        <f t="shared" si="620"/>
        <v>0</v>
      </c>
      <c r="N285" s="10">
        <f t="shared" si="621"/>
        <v>0</v>
      </c>
      <c r="O285" s="10">
        <v>471.5</v>
      </c>
      <c r="P285" s="10"/>
      <c r="Q285" s="10"/>
      <c r="R285" s="10">
        <f t="shared" si="504"/>
        <v>1192</v>
      </c>
      <c r="S285" s="10">
        <f t="shared" si="505"/>
        <v>0</v>
      </c>
      <c r="T285" s="10">
        <f t="shared" si="506"/>
        <v>0</v>
      </c>
      <c r="U285" s="10"/>
      <c r="V285" s="10"/>
      <c r="W285" s="10"/>
      <c r="X285" s="10">
        <f t="shared" si="507"/>
        <v>1192</v>
      </c>
      <c r="Y285" s="10">
        <f t="shared" si="508"/>
        <v>0</v>
      </c>
      <c r="Z285" s="10">
        <f t="shared" si="509"/>
        <v>0</v>
      </c>
      <c r="AA285" s="10"/>
      <c r="AB285" s="10"/>
      <c r="AC285" s="10"/>
      <c r="AD285" s="10">
        <f t="shared" si="510"/>
        <v>1192</v>
      </c>
      <c r="AE285" s="10">
        <f t="shared" si="511"/>
        <v>0</v>
      </c>
      <c r="AF285" s="10">
        <f t="shared" si="512"/>
        <v>0</v>
      </c>
      <c r="AG285" s="10"/>
      <c r="AH285" s="10">
        <f t="shared" si="513"/>
        <v>1192</v>
      </c>
      <c r="AI285" s="10">
        <f t="shared" si="514"/>
        <v>0</v>
      </c>
      <c r="AJ285" s="10">
        <f t="shared" si="515"/>
        <v>0</v>
      </c>
      <c r="AK285" s="10"/>
      <c r="AL285" s="10"/>
      <c r="AM285" s="10"/>
      <c r="AN285" s="10">
        <f t="shared" si="516"/>
        <v>1192</v>
      </c>
      <c r="AO285" s="10">
        <f t="shared" si="517"/>
        <v>0</v>
      </c>
      <c r="AP285" s="10">
        <f t="shared" si="518"/>
        <v>0</v>
      </c>
      <c r="AQ285" s="10"/>
      <c r="AR285" s="10"/>
      <c r="AS285" s="10"/>
      <c r="AT285" s="10">
        <f t="shared" si="519"/>
        <v>1192</v>
      </c>
      <c r="AU285" s="10">
        <f t="shared" si="520"/>
        <v>0</v>
      </c>
      <c r="AV285" s="10">
        <f t="shared" si="521"/>
        <v>0</v>
      </c>
      <c r="AW285" s="10"/>
      <c r="AX285" s="10"/>
      <c r="AY285" s="10"/>
      <c r="AZ285" s="10">
        <f t="shared" si="522"/>
        <v>1192</v>
      </c>
      <c r="BA285" s="10"/>
      <c r="BB285" s="65">
        <f t="shared" si="556"/>
        <v>1192</v>
      </c>
      <c r="BC285" s="10">
        <f t="shared" si="523"/>
        <v>0</v>
      </c>
      <c r="BD285" s="10"/>
      <c r="BE285" s="65">
        <f t="shared" si="557"/>
        <v>0</v>
      </c>
      <c r="BF285" s="10">
        <f t="shared" si="524"/>
        <v>0</v>
      </c>
      <c r="BG285" s="10"/>
      <c r="BH285" s="65">
        <f t="shared" si="558"/>
        <v>0</v>
      </c>
      <c r="BI285" s="10"/>
      <c r="BJ285" s="20"/>
      <c r="BK285" s="20"/>
    </row>
    <row r="286" spans="1:63" ht="31.2" x14ac:dyDescent="0.3">
      <c r="A286" s="58" t="s">
        <v>233</v>
      </c>
      <c r="B286" s="59"/>
      <c r="C286" s="58"/>
      <c r="D286" s="58"/>
      <c r="E286" s="60" t="s">
        <v>234</v>
      </c>
      <c r="F286" s="10">
        <f t="shared" ref="F286:K286" si="677">F287+F289+F291</f>
        <v>2249.6</v>
      </c>
      <c r="G286" s="10">
        <f t="shared" si="677"/>
        <v>2249.6</v>
      </c>
      <c r="H286" s="10">
        <f t="shared" si="677"/>
        <v>2249.6</v>
      </c>
      <c r="I286" s="10">
        <f t="shared" si="677"/>
        <v>0</v>
      </c>
      <c r="J286" s="10">
        <f t="shared" si="677"/>
        <v>0</v>
      </c>
      <c r="K286" s="10">
        <f t="shared" si="677"/>
        <v>0</v>
      </c>
      <c r="L286" s="10">
        <f t="shared" si="619"/>
        <v>2249.6</v>
      </c>
      <c r="M286" s="10">
        <f t="shared" si="620"/>
        <v>2249.6</v>
      </c>
      <c r="N286" s="10">
        <f t="shared" si="621"/>
        <v>2249.6</v>
      </c>
      <c r="O286" s="10">
        <f>O287+O289+O291</f>
        <v>1200</v>
      </c>
      <c r="P286" s="10">
        <f>P287+P289+P291</f>
        <v>0</v>
      </c>
      <c r="Q286" s="10">
        <f>Q287+Q289+Q291</f>
        <v>0</v>
      </c>
      <c r="R286" s="10">
        <f t="shared" si="504"/>
        <v>3449.6</v>
      </c>
      <c r="S286" s="10">
        <f t="shared" si="505"/>
        <v>2249.6</v>
      </c>
      <c r="T286" s="10">
        <f t="shared" si="506"/>
        <v>2249.6</v>
      </c>
      <c r="U286" s="10">
        <f>U287+U289+U291</f>
        <v>0</v>
      </c>
      <c r="V286" s="10">
        <f>V287+V289+V291</f>
        <v>0</v>
      </c>
      <c r="W286" s="10">
        <f>W287+W289+W291</f>
        <v>0</v>
      </c>
      <c r="X286" s="10">
        <f t="shared" si="507"/>
        <v>3449.6</v>
      </c>
      <c r="Y286" s="10">
        <f t="shared" si="508"/>
        <v>2249.6</v>
      </c>
      <c r="Z286" s="10">
        <f t="shared" si="509"/>
        <v>2249.6</v>
      </c>
      <c r="AA286" s="10">
        <f>AA287+AA289+AA291</f>
        <v>550</v>
      </c>
      <c r="AB286" s="10">
        <f>AB287+AB289+AB291</f>
        <v>1000</v>
      </c>
      <c r="AC286" s="10">
        <f>AC287+AC289+AC291</f>
        <v>1000</v>
      </c>
      <c r="AD286" s="10">
        <f t="shared" si="510"/>
        <v>3999.6</v>
      </c>
      <c r="AE286" s="10">
        <f t="shared" si="511"/>
        <v>3249.6</v>
      </c>
      <c r="AF286" s="10">
        <f t="shared" si="512"/>
        <v>3249.6</v>
      </c>
      <c r="AG286" s="10">
        <f>AG287+AG289+AG291</f>
        <v>0</v>
      </c>
      <c r="AH286" s="10">
        <f t="shared" si="513"/>
        <v>3999.6</v>
      </c>
      <c r="AI286" s="10">
        <f t="shared" si="514"/>
        <v>3249.6</v>
      </c>
      <c r="AJ286" s="10">
        <f t="shared" si="515"/>
        <v>3249.6</v>
      </c>
      <c r="AK286" s="10">
        <f>AK287+AK289+AK291</f>
        <v>0</v>
      </c>
      <c r="AL286" s="10">
        <f>AL287+AL289+AL291</f>
        <v>0</v>
      </c>
      <c r="AM286" s="10">
        <f>AM287+AM289+AM291</f>
        <v>0</v>
      </c>
      <c r="AN286" s="10">
        <f t="shared" si="516"/>
        <v>3999.6</v>
      </c>
      <c r="AO286" s="10">
        <f t="shared" si="517"/>
        <v>3249.6</v>
      </c>
      <c r="AP286" s="10">
        <f t="shared" si="518"/>
        <v>3249.6</v>
      </c>
      <c r="AQ286" s="10">
        <f>AQ287+AQ289+AQ291</f>
        <v>0</v>
      </c>
      <c r="AR286" s="10">
        <f>AR287+AR289+AR291</f>
        <v>0</v>
      </c>
      <c r="AS286" s="10">
        <f>AS287+AS289+AS291</f>
        <v>0</v>
      </c>
      <c r="AT286" s="10">
        <f t="shared" si="519"/>
        <v>3999.6</v>
      </c>
      <c r="AU286" s="10">
        <f t="shared" si="520"/>
        <v>3249.6</v>
      </c>
      <c r="AV286" s="10">
        <f t="shared" si="521"/>
        <v>3249.6</v>
      </c>
      <c r="AW286" s="10">
        <f>AW287+AW289+AW291</f>
        <v>0</v>
      </c>
      <c r="AX286" s="10">
        <f>AX287+AX289+AX291</f>
        <v>0</v>
      </c>
      <c r="AY286" s="10">
        <f>AY287+AY289+AY291</f>
        <v>0</v>
      </c>
      <c r="AZ286" s="10">
        <f t="shared" si="522"/>
        <v>3999.6</v>
      </c>
      <c r="BA286" s="10">
        <f>BA287+BA289+BA291</f>
        <v>0</v>
      </c>
      <c r="BB286" s="65">
        <f t="shared" si="556"/>
        <v>3999.6</v>
      </c>
      <c r="BC286" s="10">
        <f t="shared" si="523"/>
        <v>3249.6</v>
      </c>
      <c r="BD286" s="10">
        <f>BD287+BD289+BD291</f>
        <v>0</v>
      </c>
      <c r="BE286" s="65">
        <f t="shared" si="557"/>
        <v>3249.6</v>
      </c>
      <c r="BF286" s="10">
        <f t="shared" si="524"/>
        <v>3249.6</v>
      </c>
      <c r="BG286" s="10">
        <f>BG287+BG289+BG291</f>
        <v>0</v>
      </c>
      <c r="BH286" s="65">
        <f t="shared" si="558"/>
        <v>3249.6</v>
      </c>
      <c r="BI286" s="10">
        <f>BI287+BI289+BI291</f>
        <v>0</v>
      </c>
      <c r="BJ286" s="20"/>
      <c r="BK286" s="20"/>
    </row>
    <row r="287" spans="1:63" ht="31.2" x14ac:dyDescent="0.3">
      <c r="A287" s="58" t="s">
        <v>233</v>
      </c>
      <c r="B287" s="59" t="s">
        <v>66</v>
      </c>
      <c r="C287" s="58"/>
      <c r="D287" s="58"/>
      <c r="E287" s="60" t="s">
        <v>67</v>
      </c>
      <c r="F287" s="10">
        <f t="shared" ref="F287:K287" si="678">F288</f>
        <v>767.6</v>
      </c>
      <c r="G287" s="10">
        <f t="shared" si="678"/>
        <v>767.6</v>
      </c>
      <c r="H287" s="10">
        <f t="shared" si="678"/>
        <v>767.6</v>
      </c>
      <c r="I287" s="10">
        <f t="shared" si="678"/>
        <v>0</v>
      </c>
      <c r="J287" s="10">
        <f t="shared" si="678"/>
        <v>0</v>
      </c>
      <c r="K287" s="10">
        <f t="shared" si="678"/>
        <v>0</v>
      </c>
      <c r="L287" s="10">
        <f t="shared" si="619"/>
        <v>767.6</v>
      </c>
      <c r="M287" s="10">
        <f t="shared" si="620"/>
        <v>767.6</v>
      </c>
      <c r="N287" s="10">
        <f t="shared" si="621"/>
        <v>767.6</v>
      </c>
      <c r="O287" s="10">
        <f>O288</f>
        <v>0</v>
      </c>
      <c r="P287" s="10">
        <f>P288</f>
        <v>0</v>
      </c>
      <c r="Q287" s="10">
        <f>Q288</f>
        <v>0</v>
      </c>
      <c r="R287" s="10">
        <f t="shared" si="504"/>
        <v>767.6</v>
      </c>
      <c r="S287" s="10">
        <f t="shared" si="505"/>
        <v>767.6</v>
      </c>
      <c r="T287" s="10">
        <f t="shared" si="506"/>
        <v>767.6</v>
      </c>
      <c r="U287" s="10">
        <f>U288</f>
        <v>0</v>
      </c>
      <c r="V287" s="10">
        <f>V288</f>
        <v>0</v>
      </c>
      <c r="W287" s="10">
        <f>W288</f>
        <v>0</v>
      </c>
      <c r="X287" s="10">
        <f t="shared" si="507"/>
        <v>767.6</v>
      </c>
      <c r="Y287" s="10">
        <f t="shared" si="508"/>
        <v>767.6</v>
      </c>
      <c r="Z287" s="10">
        <f t="shared" si="509"/>
        <v>767.6</v>
      </c>
      <c r="AA287" s="10">
        <f>AA288</f>
        <v>0</v>
      </c>
      <c r="AB287" s="10">
        <f>AB288</f>
        <v>0</v>
      </c>
      <c r="AC287" s="10">
        <f>AC288</f>
        <v>0</v>
      </c>
      <c r="AD287" s="10">
        <f t="shared" si="510"/>
        <v>767.6</v>
      </c>
      <c r="AE287" s="10">
        <f t="shared" si="511"/>
        <v>767.6</v>
      </c>
      <c r="AF287" s="10">
        <f t="shared" si="512"/>
        <v>767.6</v>
      </c>
      <c r="AG287" s="10">
        <f>AG288</f>
        <v>0</v>
      </c>
      <c r="AH287" s="10">
        <f t="shared" si="513"/>
        <v>767.6</v>
      </c>
      <c r="AI287" s="10">
        <f t="shared" si="514"/>
        <v>767.6</v>
      </c>
      <c r="AJ287" s="10">
        <f t="shared" si="515"/>
        <v>767.6</v>
      </c>
      <c r="AK287" s="10">
        <f>AK288</f>
        <v>0</v>
      </c>
      <c r="AL287" s="10">
        <f>AL288</f>
        <v>0</v>
      </c>
      <c r="AM287" s="10">
        <f>AM288</f>
        <v>0</v>
      </c>
      <c r="AN287" s="10">
        <f t="shared" si="516"/>
        <v>767.6</v>
      </c>
      <c r="AO287" s="10">
        <f t="shared" si="517"/>
        <v>767.6</v>
      </c>
      <c r="AP287" s="10">
        <f t="shared" si="518"/>
        <v>767.6</v>
      </c>
      <c r="AQ287" s="10">
        <f>AQ288</f>
        <v>0</v>
      </c>
      <c r="AR287" s="10">
        <f>AR288</f>
        <v>0</v>
      </c>
      <c r="AS287" s="10">
        <f>AS288</f>
        <v>0</v>
      </c>
      <c r="AT287" s="10">
        <f t="shared" si="519"/>
        <v>767.6</v>
      </c>
      <c r="AU287" s="10">
        <f t="shared" si="520"/>
        <v>767.6</v>
      </c>
      <c r="AV287" s="10">
        <f t="shared" si="521"/>
        <v>767.6</v>
      </c>
      <c r="AW287" s="10">
        <f>AW288</f>
        <v>0</v>
      </c>
      <c r="AX287" s="10">
        <f>AX288</f>
        <v>0</v>
      </c>
      <c r="AY287" s="10">
        <f>AY288</f>
        <v>0</v>
      </c>
      <c r="AZ287" s="10">
        <f t="shared" si="522"/>
        <v>767.6</v>
      </c>
      <c r="BA287" s="10">
        <f>BA288</f>
        <v>0</v>
      </c>
      <c r="BB287" s="65">
        <f t="shared" si="556"/>
        <v>767.6</v>
      </c>
      <c r="BC287" s="10">
        <f t="shared" si="523"/>
        <v>767.6</v>
      </c>
      <c r="BD287" s="10">
        <f>BD288</f>
        <v>0</v>
      </c>
      <c r="BE287" s="65">
        <f t="shared" si="557"/>
        <v>767.6</v>
      </c>
      <c r="BF287" s="10">
        <f t="shared" si="524"/>
        <v>767.6</v>
      </c>
      <c r="BG287" s="10">
        <f>BG288</f>
        <v>0</v>
      </c>
      <c r="BH287" s="65">
        <f t="shared" si="558"/>
        <v>767.6</v>
      </c>
      <c r="BI287" s="10">
        <f>BI288</f>
        <v>0</v>
      </c>
      <c r="BJ287" s="20"/>
      <c r="BK287" s="20"/>
    </row>
    <row r="288" spans="1:63" x14ac:dyDescent="0.3">
      <c r="A288" s="58" t="s">
        <v>233</v>
      </c>
      <c r="B288" s="59">
        <v>200</v>
      </c>
      <c r="C288" s="58" t="s">
        <v>72</v>
      </c>
      <c r="D288" s="58" t="s">
        <v>72</v>
      </c>
      <c r="E288" s="60" t="s">
        <v>73</v>
      </c>
      <c r="F288" s="10">
        <v>767.6</v>
      </c>
      <c r="G288" s="10">
        <v>767.6</v>
      </c>
      <c r="H288" s="10">
        <v>767.6</v>
      </c>
      <c r="I288" s="10"/>
      <c r="J288" s="10"/>
      <c r="K288" s="10"/>
      <c r="L288" s="10">
        <f t="shared" si="619"/>
        <v>767.6</v>
      </c>
      <c r="M288" s="10">
        <f t="shared" si="620"/>
        <v>767.6</v>
      </c>
      <c r="N288" s="10">
        <f t="shared" si="621"/>
        <v>767.6</v>
      </c>
      <c r="O288" s="10"/>
      <c r="P288" s="10"/>
      <c r="Q288" s="10"/>
      <c r="R288" s="10">
        <f t="shared" si="504"/>
        <v>767.6</v>
      </c>
      <c r="S288" s="10">
        <f t="shared" si="505"/>
        <v>767.6</v>
      </c>
      <c r="T288" s="10">
        <f t="shared" si="506"/>
        <v>767.6</v>
      </c>
      <c r="U288" s="10"/>
      <c r="V288" s="10"/>
      <c r="W288" s="10"/>
      <c r="X288" s="10">
        <f t="shared" si="507"/>
        <v>767.6</v>
      </c>
      <c r="Y288" s="10">
        <f t="shared" si="508"/>
        <v>767.6</v>
      </c>
      <c r="Z288" s="10">
        <f t="shared" si="509"/>
        <v>767.6</v>
      </c>
      <c r="AA288" s="10"/>
      <c r="AB288" s="10"/>
      <c r="AC288" s="10"/>
      <c r="AD288" s="10">
        <f t="shared" si="510"/>
        <v>767.6</v>
      </c>
      <c r="AE288" s="10">
        <f t="shared" si="511"/>
        <v>767.6</v>
      </c>
      <c r="AF288" s="10">
        <f t="shared" si="512"/>
        <v>767.6</v>
      </c>
      <c r="AG288" s="10"/>
      <c r="AH288" s="10">
        <f t="shared" si="513"/>
        <v>767.6</v>
      </c>
      <c r="AI288" s="10">
        <f t="shared" si="514"/>
        <v>767.6</v>
      </c>
      <c r="AJ288" s="10">
        <f t="shared" si="515"/>
        <v>767.6</v>
      </c>
      <c r="AK288" s="10"/>
      <c r="AL288" s="10"/>
      <c r="AM288" s="10"/>
      <c r="AN288" s="10">
        <f t="shared" si="516"/>
        <v>767.6</v>
      </c>
      <c r="AO288" s="10">
        <f t="shared" si="517"/>
        <v>767.6</v>
      </c>
      <c r="AP288" s="10">
        <f t="shared" si="518"/>
        <v>767.6</v>
      </c>
      <c r="AQ288" s="10"/>
      <c r="AR288" s="10"/>
      <c r="AS288" s="10"/>
      <c r="AT288" s="10">
        <f t="shared" si="519"/>
        <v>767.6</v>
      </c>
      <c r="AU288" s="10">
        <f t="shared" si="520"/>
        <v>767.6</v>
      </c>
      <c r="AV288" s="10">
        <f t="shared" si="521"/>
        <v>767.6</v>
      </c>
      <c r="AW288" s="10"/>
      <c r="AX288" s="10"/>
      <c r="AY288" s="10"/>
      <c r="AZ288" s="10">
        <f t="shared" si="522"/>
        <v>767.6</v>
      </c>
      <c r="BA288" s="10"/>
      <c r="BB288" s="65">
        <f t="shared" si="556"/>
        <v>767.6</v>
      </c>
      <c r="BC288" s="10">
        <f t="shared" si="523"/>
        <v>767.6</v>
      </c>
      <c r="BD288" s="10"/>
      <c r="BE288" s="65">
        <f t="shared" si="557"/>
        <v>767.6</v>
      </c>
      <c r="BF288" s="10">
        <f t="shared" si="524"/>
        <v>767.6</v>
      </c>
      <c r="BG288" s="10"/>
      <c r="BH288" s="65">
        <f t="shared" si="558"/>
        <v>767.6</v>
      </c>
      <c r="BI288" s="10"/>
      <c r="BJ288" s="20"/>
      <c r="BK288" s="20"/>
    </row>
    <row r="289" spans="1:63" ht="31.2" x14ac:dyDescent="0.3">
      <c r="A289" s="58" t="s">
        <v>233</v>
      </c>
      <c r="B289" s="59" t="s">
        <v>192</v>
      </c>
      <c r="C289" s="58"/>
      <c r="D289" s="58"/>
      <c r="E289" s="60" t="s">
        <v>193</v>
      </c>
      <c r="F289" s="10">
        <f t="shared" ref="F289:K289" si="679">F290</f>
        <v>400</v>
      </c>
      <c r="G289" s="10">
        <f t="shared" si="679"/>
        <v>400</v>
      </c>
      <c r="H289" s="10">
        <f t="shared" si="679"/>
        <v>400</v>
      </c>
      <c r="I289" s="10">
        <f t="shared" si="679"/>
        <v>0</v>
      </c>
      <c r="J289" s="10">
        <f t="shared" si="679"/>
        <v>0</v>
      </c>
      <c r="K289" s="10">
        <f t="shared" si="679"/>
        <v>0</v>
      </c>
      <c r="L289" s="10">
        <f t="shared" si="619"/>
        <v>400</v>
      </c>
      <c r="M289" s="10">
        <f t="shared" si="620"/>
        <v>400</v>
      </c>
      <c r="N289" s="10">
        <f t="shared" si="621"/>
        <v>400</v>
      </c>
      <c r="O289" s="10">
        <f>O290</f>
        <v>0</v>
      </c>
      <c r="P289" s="10">
        <f>P290</f>
        <v>0</v>
      </c>
      <c r="Q289" s="10">
        <f>Q290</f>
        <v>0</v>
      </c>
      <c r="R289" s="10">
        <f t="shared" si="504"/>
        <v>400</v>
      </c>
      <c r="S289" s="10">
        <f t="shared" si="505"/>
        <v>400</v>
      </c>
      <c r="T289" s="10">
        <f t="shared" si="506"/>
        <v>400</v>
      </c>
      <c r="U289" s="10">
        <f>U290</f>
        <v>0</v>
      </c>
      <c r="V289" s="10">
        <f>V290</f>
        <v>0</v>
      </c>
      <c r="W289" s="10">
        <f>W290</f>
        <v>0</v>
      </c>
      <c r="X289" s="10">
        <f t="shared" si="507"/>
        <v>400</v>
      </c>
      <c r="Y289" s="10">
        <f t="shared" si="508"/>
        <v>400</v>
      </c>
      <c r="Z289" s="10">
        <f t="shared" si="509"/>
        <v>400</v>
      </c>
      <c r="AA289" s="10">
        <f>AA290</f>
        <v>0</v>
      </c>
      <c r="AB289" s="10">
        <f>AB290</f>
        <v>0</v>
      </c>
      <c r="AC289" s="10">
        <f>AC290</f>
        <v>0</v>
      </c>
      <c r="AD289" s="10">
        <f t="shared" si="510"/>
        <v>400</v>
      </c>
      <c r="AE289" s="10">
        <f t="shared" si="511"/>
        <v>400</v>
      </c>
      <c r="AF289" s="10">
        <f t="shared" si="512"/>
        <v>400</v>
      </c>
      <c r="AG289" s="10">
        <f>AG290</f>
        <v>0</v>
      </c>
      <c r="AH289" s="10">
        <f t="shared" si="513"/>
        <v>400</v>
      </c>
      <c r="AI289" s="10">
        <f t="shared" si="514"/>
        <v>400</v>
      </c>
      <c r="AJ289" s="10">
        <f t="shared" si="515"/>
        <v>400</v>
      </c>
      <c r="AK289" s="10">
        <f>AK290</f>
        <v>0</v>
      </c>
      <c r="AL289" s="10">
        <f>AL290</f>
        <v>0</v>
      </c>
      <c r="AM289" s="10">
        <f>AM290</f>
        <v>0</v>
      </c>
      <c r="AN289" s="10">
        <f t="shared" si="516"/>
        <v>400</v>
      </c>
      <c r="AO289" s="10">
        <f t="shared" si="517"/>
        <v>400</v>
      </c>
      <c r="AP289" s="10">
        <f t="shared" si="518"/>
        <v>400</v>
      </c>
      <c r="AQ289" s="10">
        <f>AQ290</f>
        <v>0</v>
      </c>
      <c r="AR289" s="10">
        <f>AR290</f>
        <v>0</v>
      </c>
      <c r="AS289" s="10">
        <f>AS290</f>
        <v>0</v>
      </c>
      <c r="AT289" s="10">
        <f t="shared" si="519"/>
        <v>400</v>
      </c>
      <c r="AU289" s="10">
        <f t="shared" si="520"/>
        <v>400</v>
      </c>
      <c r="AV289" s="10">
        <f t="shared" si="521"/>
        <v>400</v>
      </c>
      <c r="AW289" s="10">
        <f>AW290</f>
        <v>0</v>
      </c>
      <c r="AX289" s="10">
        <f>AX290</f>
        <v>0</v>
      </c>
      <c r="AY289" s="10">
        <f>AY290</f>
        <v>0</v>
      </c>
      <c r="AZ289" s="10">
        <f t="shared" si="522"/>
        <v>400</v>
      </c>
      <c r="BA289" s="10">
        <f>BA290</f>
        <v>0</v>
      </c>
      <c r="BB289" s="65">
        <f t="shared" si="556"/>
        <v>400</v>
      </c>
      <c r="BC289" s="10">
        <f t="shared" si="523"/>
        <v>400</v>
      </c>
      <c r="BD289" s="10">
        <f>BD290</f>
        <v>0</v>
      </c>
      <c r="BE289" s="65">
        <f t="shared" si="557"/>
        <v>400</v>
      </c>
      <c r="BF289" s="10">
        <f t="shared" si="524"/>
        <v>400</v>
      </c>
      <c r="BG289" s="10">
        <f>BG290</f>
        <v>0</v>
      </c>
      <c r="BH289" s="65">
        <f t="shared" si="558"/>
        <v>400</v>
      </c>
      <c r="BI289" s="10">
        <f>BI290</f>
        <v>0</v>
      </c>
      <c r="BJ289" s="20"/>
      <c r="BK289" s="20"/>
    </row>
    <row r="290" spans="1:63" x14ac:dyDescent="0.3">
      <c r="A290" s="58" t="s">
        <v>233</v>
      </c>
      <c r="B290" s="59">
        <v>300</v>
      </c>
      <c r="C290" s="58" t="s">
        <v>72</v>
      </c>
      <c r="D290" s="58" t="s">
        <v>72</v>
      </c>
      <c r="E290" s="60" t="s">
        <v>73</v>
      </c>
      <c r="F290" s="10">
        <v>400</v>
      </c>
      <c r="G290" s="10">
        <v>400</v>
      </c>
      <c r="H290" s="10">
        <v>400</v>
      </c>
      <c r="I290" s="10"/>
      <c r="J290" s="10"/>
      <c r="K290" s="10"/>
      <c r="L290" s="10">
        <f t="shared" si="619"/>
        <v>400</v>
      </c>
      <c r="M290" s="10">
        <f t="shared" si="620"/>
        <v>400</v>
      </c>
      <c r="N290" s="10">
        <f t="shared" si="621"/>
        <v>400</v>
      </c>
      <c r="O290" s="10"/>
      <c r="P290" s="10"/>
      <c r="Q290" s="10"/>
      <c r="R290" s="10">
        <f t="shared" si="504"/>
        <v>400</v>
      </c>
      <c r="S290" s="10">
        <f t="shared" si="505"/>
        <v>400</v>
      </c>
      <c r="T290" s="10">
        <f t="shared" si="506"/>
        <v>400</v>
      </c>
      <c r="U290" s="10"/>
      <c r="V290" s="10"/>
      <c r="W290" s="10"/>
      <c r="X290" s="10">
        <f t="shared" si="507"/>
        <v>400</v>
      </c>
      <c r="Y290" s="10">
        <f t="shared" si="508"/>
        <v>400</v>
      </c>
      <c r="Z290" s="10">
        <f t="shared" si="509"/>
        <v>400</v>
      </c>
      <c r="AA290" s="10"/>
      <c r="AB290" s="10"/>
      <c r="AC290" s="10"/>
      <c r="AD290" s="10">
        <f t="shared" si="510"/>
        <v>400</v>
      </c>
      <c r="AE290" s="10">
        <f t="shared" si="511"/>
        <v>400</v>
      </c>
      <c r="AF290" s="10">
        <f t="shared" si="512"/>
        <v>400</v>
      </c>
      <c r="AG290" s="10"/>
      <c r="AH290" s="10">
        <f t="shared" si="513"/>
        <v>400</v>
      </c>
      <c r="AI290" s="10">
        <f t="shared" si="514"/>
        <v>400</v>
      </c>
      <c r="AJ290" s="10">
        <f t="shared" si="515"/>
        <v>400</v>
      </c>
      <c r="AK290" s="10"/>
      <c r="AL290" s="10"/>
      <c r="AM290" s="10"/>
      <c r="AN290" s="10">
        <f t="shared" si="516"/>
        <v>400</v>
      </c>
      <c r="AO290" s="10">
        <f t="shared" si="517"/>
        <v>400</v>
      </c>
      <c r="AP290" s="10">
        <f t="shared" si="518"/>
        <v>400</v>
      </c>
      <c r="AQ290" s="10"/>
      <c r="AR290" s="10"/>
      <c r="AS290" s="10"/>
      <c r="AT290" s="10">
        <f t="shared" si="519"/>
        <v>400</v>
      </c>
      <c r="AU290" s="10">
        <f t="shared" si="520"/>
        <v>400</v>
      </c>
      <c r="AV290" s="10">
        <f t="shared" si="521"/>
        <v>400</v>
      </c>
      <c r="AW290" s="10"/>
      <c r="AX290" s="10"/>
      <c r="AY290" s="10"/>
      <c r="AZ290" s="10">
        <f t="shared" si="522"/>
        <v>400</v>
      </c>
      <c r="BA290" s="10"/>
      <c r="BB290" s="65">
        <f t="shared" si="556"/>
        <v>400</v>
      </c>
      <c r="BC290" s="10">
        <f t="shared" si="523"/>
        <v>400</v>
      </c>
      <c r="BD290" s="10"/>
      <c r="BE290" s="65">
        <f t="shared" si="557"/>
        <v>400</v>
      </c>
      <c r="BF290" s="10">
        <f t="shared" si="524"/>
        <v>400</v>
      </c>
      <c r="BG290" s="10"/>
      <c r="BH290" s="65">
        <f t="shared" si="558"/>
        <v>400</v>
      </c>
      <c r="BI290" s="10"/>
      <c r="BJ290" s="20"/>
      <c r="BK290" s="20"/>
    </row>
    <row r="291" spans="1:63" ht="46.8" x14ac:dyDescent="0.3">
      <c r="A291" s="58" t="s">
        <v>233</v>
      </c>
      <c r="B291" s="59" t="s">
        <v>58</v>
      </c>
      <c r="C291" s="58"/>
      <c r="D291" s="58"/>
      <c r="E291" s="60" t="s">
        <v>59</v>
      </c>
      <c r="F291" s="10">
        <f t="shared" ref="F291:K291" si="680">F292</f>
        <v>1082</v>
      </c>
      <c r="G291" s="10">
        <f t="shared" si="680"/>
        <v>1082</v>
      </c>
      <c r="H291" s="10">
        <f t="shared" si="680"/>
        <v>1082</v>
      </c>
      <c r="I291" s="10">
        <f t="shared" si="680"/>
        <v>0</v>
      </c>
      <c r="J291" s="10">
        <f t="shared" si="680"/>
        <v>0</v>
      </c>
      <c r="K291" s="10">
        <f t="shared" si="680"/>
        <v>0</v>
      </c>
      <c r="L291" s="10">
        <f t="shared" si="619"/>
        <v>1082</v>
      </c>
      <c r="M291" s="10">
        <f t="shared" si="620"/>
        <v>1082</v>
      </c>
      <c r="N291" s="10">
        <f t="shared" si="621"/>
        <v>1082</v>
      </c>
      <c r="O291" s="10">
        <f>O292</f>
        <v>1200</v>
      </c>
      <c r="P291" s="10">
        <f>P292</f>
        <v>0</v>
      </c>
      <c r="Q291" s="10">
        <f>Q292</f>
        <v>0</v>
      </c>
      <c r="R291" s="10">
        <f t="shared" si="504"/>
        <v>2282</v>
      </c>
      <c r="S291" s="10">
        <f t="shared" si="505"/>
        <v>1082</v>
      </c>
      <c r="T291" s="10">
        <f t="shared" si="506"/>
        <v>1082</v>
      </c>
      <c r="U291" s="10">
        <f>U292</f>
        <v>0</v>
      </c>
      <c r="V291" s="10">
        <f>V292</f>
        <v>0</v>
      </c>
      <c r="W291" s="10">
        <f>W292</f>
        <v>0</v>
      </c>
      <c r="X291" s="10">
        <f t="shared" si="507"/>
        <v>2282</v>
      </c>
      <c r="Y291" s="10">
        <f t="shared" si="508"/>
        <v>1082</v>
      </c>
      <c r="Z291" s="10">
        <f t="shared" si="509"/>
        <v>1082</v>
      </c>
      <c r="AA291" s="10">
        <f>AA292</f>
        <v>550</v>
      </c>
      <c r="AB291" s="10">
        <f>AB292</f>
        <v>1000</v>
      </c>
      <c r="AC291" s="10">
        <f>AC292</f>
        <v>1000</v>
      </c>
      <c r="AD291" s="10">
        <f t="shared" si="510"/>
        <v>2832</v>
      </c>
      <c r="AE291" s="10">
        <f t="shared" si="511"/>
        <v>2082</v>
      </c>
      <c r="AF291" s="10">
        <f t="shared" si="512"/>
        <v>2082</v>
      </c>
      <c r="AG291" s="10">
        <f>AG292</f>
        <v>0</v>
      </c>
      <c r="AH291" s="10">
        <f t="shared" si="513"/>
        <v>2832</v>
      </c>
      <c r="AI291" s="10">
        <f t="shared" si="514"/>
        <v>2082</v>
      </c>
      <c r="AJ291" s="10">
        <f t="shared" si="515"/>
        <v>2082</v>
      </c>
      <c r="AK291" s="10">
        <f>AK292</f>
        <v>0</v>
      </c>
      <c r="AL291" s="10">
        <f>AL292</f>
        <v>0</v>
      </c>
      <c r="AM291" s="10">
        <f>AM292</f>
        <v>0</v>
      </c>
      <c r="AN291" s="10">
        <f t="shared" si="516"/>
        <v>2832</v>
      </c>
      <c r="AO291" s="10">
        <f t="shared" si="517"/>
        <v>2082</v>
      </c>
      <c r="AP291" s="10">
        <f t="shared" si="518"/>
        <v>2082</v>
      </c>
      <c r="AQ291" s="10">
        <f>AQ292</f>
        <v>0</v>
      </c>
      <c r="AR291" s="10">
        <f>AR292</f>
        <v>0</v>
      </c>
      <c r="AS291" s="10">
        <f>AS292</f>
        <v>0</v>
      </c>
      <c r="AT291" s="10">
        <f t="shared" si="519"/>
        <v>2832</v>
      </c>
      <c r="AU291" s="10">
        <f t="shared" si="520"/>
        <v>2082</v>
      </c>
      <c r="AV291" s="10">
        <f t="shared" si="521"/>
        <v>2082</v>
      </c>
      <c r="AW291" s="10">
        <f>AW292</f>
        <v>0</v>
      </c>
      <c r="AX291" s="10">
        <f>AX292</f>
        <v>0</v>
      </c>
      <c r="AY291" s="10">
        <f>AY292</f>
        <v>0</v>
      </c>
      <c r="AZ291" s="10">
        <f t="shared" si="522"/>
        <v>2832</v>
      </c>
      <c r="BA291" s="10">
        <f>BA292</f>
        <v>0</v>
      </c>
      <c r="BB291" s="65">
        <f t="shared" si="556"/>
        <v>2832</v>
      </c>
      <c r="BC291" s="10">
        <f t="shared" si="523"/>
        <v>2082</v>
      </c>
      <c r="BD291" s="10">
        <f>BD292</f>
        <v>0</v>
      </c>
      <c r="BE291" s="65">
        <f t="shared" si="557"/>
        <v>2082</v>
      </c>
      <c r="BF291" s="10">
        <f t="shared" si="524"/>
        <v>2082</v>
      </c>
      <c r="BG291" s="10">
        <f>BG292</f>
        <v>0</v>
      </c>
      <c r="BH291" s="65">
        <f t="shared" si="558"/>
        <v>2082</v>
      </c>
      <c r="BI291" s="10">
        <f>BI292</f>
        <v>0</v>
      </c>
      <c r="BJ291" s="20"/>
      <c r="BK291" s="20"/>
    </row>
    <row r="292" spans="1:63" x14ac:dyDescent="0.3">
      <c r="A292" s="58" t="s">
        <v>233</v>
      </c>
      <c r="B292" s="59">
        <v>600</v>
      </c>
      <c r="C292" s="58" t="s">
        <v>72</v>
      </c>
      <c r="D292" s="58" t="s">
        <v>72</v>
      </c>
      <c r="E292" s="60" t="s">
        <v>73</v>
      </c>
      <c r="F292" s="10">
        <v>1082</v>
      </c>
      <c r="G292" s="10">
        <v>1082</v>
      </c>
      <c r="H292" s="10">
        <v>1082</v>
      </c>
      <c r="I292" s="10"/>
      <c r="J292" s="10"/>
      <c r="K292" s="10"/>
      <c r="L292" s="10">
        <f t="shared" si="619"/>
        <v>1082</v>
      </c>
      <c r="M292" s="10">
        <f t="shared" si="620"/>
        <v>1082</v>
      </c>
      <c r="N292" s="10">
        <f t="shared" si="621"/>
        <v>1082</v>
      </c>
      <c r="O292" s="10">
        <v>1200</v>
      </c>
      <c r="P292" s="10"/>
      <c r="Q292" s="10"/>
      <c r="R292" s="10">
        <f t="shared" si="504"/>
        <v>2282</v>
      </c>
      <c r="S292" s="10">
        <f t="shared" si="505"/>
        <v>1082</v>
      </c>
      <c r="T292" s="10">
        <f t="shared" si="506"/>
        <v>1082</v>
      </c>
      <c r="U292" s="10"/>
      <c r="V292" s="10"/>
      <c r="W292" s="10"/>
      <c r="X292" s="10">
        <f t="shared" si="507"/>
        <v>2282</v>
      </c>
      <c r="Y292" s="10">
        <f t="shared" si="508"/>
        <v>1082</v>
      </c>
      <c r="Z292" s="10">
        <f t="shared" si="509"/>
        <v>1082</v>
      </c>
      <c r="AA292" s="10">
        <v>550</v>
      </c>
      <c r="AB292" s="10">
        <v>1000</v>
      </c>
      <c r="AC292" s="10">
        <v>1000</v>
      </c>
      <c r="AD292" s="10">
        <f t="shared" si="510"/>
        <v>2832</v>
      </c>
      <c r="AE292" s="10">
        <f t="shared" si="511"/>
        <v>2082</v>
      </c>
      <c r="AF292" s="10">
        <f t="shared" si="512"/>
        <v>2082</v>
      </c>
      <c r="AG292" s="10"/>
      <c r="AH292" s="10">
        <f t="shared" si="513"/>
        <v>2832</v>
      </c>
      <c r="AI292" s="10">
        <f t="shared" si="514"/>
        <v>2082</v>
      </c>
      <c r="AJ292" s="10">
        <f t="shared" si="515"/>
        <v>2082</v>
      </c>
      <c r="AK292" s="10"/>
      <c r="AL292" s="10"/>
      <c r="AM292" s="10"/>
      <c r="AN292" s="10">
        <f t="shared" si="516"/>
        <v>2832</v>
      </c>
      <c r="AO292" s="10">
        <f t="shared" si="517"/>
        <v>2082</v>
      </c>
      <c r="AP292" s="10">
        <f t="shared" si="518"/>
        <v>2082</v>
      </c>
      <c r="AQ292" s="10"/>
      <c r="AR292" s="10"/>
      <c r="AS292" s="10"/>
      <c r="AT292" s="10">
        <f t="shared" si="519"/>
        <v>2832</v>
      </c>
      <c r="AU292" s="10">
        <f t="shared" si="520"/>
        <v>2082</v>
      </c>
      <c r="AV292" s="10">
        <f t="shared" si="521"/>
        <v>2082</v>
      </c>
      <c r="AW292" s="10"/>
      <c r="AX292" s="10"/>
      <c r="AY292" s="10"/>
      <c r="AZ292" s="10">
        <f t="shared" si="522"/>
        <v>2832</v>
      </c>
      <c r="BA292" s="10"/>
      <c r="BB292" s="65">
        <f t="shared" si="556"/>
        <v>2832</v>
      </c>
      <c r="BC292" s="10">
        <f t="shared" si="523"/>
        <v>2082</v>
      </c>
      <c r="BD292" s="10"/>
      <c r="BE292" s="65">
        <f t="shared" si="557"/>
        <v>2082</v>
      </c>
      <c r="BF292" s="10">
        <f t="shared" si="524"/>
        <v>2082</v>
      </c>
      <c r="BG292" s="10"/>
      <c r="BH292" s="65">
        <f t="shared" si="558"/>
        <v>2082</v>
      </c>
      <c r="BI292" s="10"/>
      <c r="BJ292" s="20"/>
      <c r="BK292" s="20"/>
    </row>
    <row r="293" spans="1:63" ht="78" x14ac:dyDescent="0.3">
      <c r="A293" s="58" t="s">
        <v>235</v>
      </c>
      <c r="B293" s="59"/>
      <c r="C293" s="58"/>
      <c r="D293" s="58"/>
      <c r="E293" s="60" t="s">
        <v>236</v>
      </c>
      <c r="F293" s="10">
        <f t="shared" ref="F293:F297" si="681">F294</f>
        <v>2333.1</v>
      </c>
      <c r="G293" s="10">
        <f t="shared" ref="G293:G297" si="682">G294</f>
        <v>2426.8000000000002</v>
      </c>
      <c r="H293" s="10">
        <f t="shared" ref="H293:H297" si="683">H294</f>
        <v>2426.8000000000002</v>
      </c>
      <c r="I293" s="10">
        <f t="shared" ref="I293:I297" si="684">I294</f>
        <v>0</v>
      </c>
      <c r="J293" s="10">
        <f t="shared" ref="J293:J297" si="685">J294</f>
        <v>0</v>
      </c>
      <c r="K293" s="10">
        <f t="shared" ref="K293:K297" si="686">K294</f>
        <v>0</v>
      </c>
      <c r="L293" s="10">
        <f t="shared" si="619"/>
        <v>2333.1</v>
      </c>
      <c r="M293" s="10">
        <f t="shared" si="620"/>
        <v>2426.8000000000002</v>
      </c>
      <c r="N293" s="10">
        <f t="shared" si="621"/>
        <v>2426.8000000000002</v>
      </c>
      <c r="O293" s="10">
        <f t="shared" ref="O293:O297" si="687">O294</f>
        <v>0</v>
      </c>
      <c r="P293" s="10">
        <f t="shared" ref="P293:P297" si="688">P294</f>
        <v>0</v>
      </c>
      <c r="Q293" s="10">
        <f t="shared" ref="Q293:Q297" si="689">Q294</f>
        <v>0</v>
      </c>
      <c r="R293" s="10">
        <f t="shared" si="504"/>
        <v>2333.1</v>
      </c>
      <c r="S293" s="10">
        <f t="shared" si="505"/>
        <v>2426.8000000000002</v>
      </c>
      <c r="T293" s="10">
        <f t="shared" si="506"/>
        <v>2426.8000000000002</v>
      </c>
      <c r="U293" s="10">
        <f t="shared" ref="U293:U297" si="690">U294</f>
        <v>0</v>
      </c>
      <c r="V293" s="10">
        <f t="shared" ref="V293:V297" si="691">V294</f>
        <v>0</v>
      </c>
      <c r="W293" s="10">
        <f t="shared" ref="W293:W297" si="692">W294</f>
        <v>0</v>
      </c>
      <c r="X293" s="10">
        <f t="shared" si="507"/>
        <v>2333.1</v>
      </c>
      <c r="Y293" s="10">
        <f t="shared" si="508"/>
        <v>2426.8000000000002</v>
      </c>
      <c r="Z293" s="10">
        <f t="shared" si="509"/>
        <v>2426.8000000000002</v>
      </c>
      <c r="AA293" s="10">
        <f t="shared" ref="AA293:AA297" si="693">AA294</f>
        <v>0</v>
      </c>
      <c r="AB293" s="10">
        <f t="shared" ref="AB293:AB297" si="694">AB294</f>
        <v>0</v>
      </c>
      <c r="AC293" s="10">
        <f t="shared" ref="AC293:AC297" si="695">AC294</f>
        <v>0</v>
      </c>
      <c r="AD293" s="10">
        <f t="shared" si="510"/>
        <v>2333.1</v>
      </c>
      <c r="AE293" s="10">
        <f t="shared" si="511"/>
        <v>2426.8000000000002</v>
      </c>
      <c r="AF293" s="10">
        <f t="shared" si="512"/>
        <v>2426.8000000000002</v>
      </c>
      <c r="AG293" s="10">
        <f t="shared" ref="AG293:AG297" si="696">AG294</f>
        <v>0</v>
      </c>
      <c r="AH293" s="10">
        <f t="shared" si="513"/>
        <v>2333.1</v>
      </c>
      <c r="AI293" s="10">
        <f t="shared" si="514"/>
        <v>2426.8000000000002</v>
      </c>
      <c r="AJ293" s="10">
        <f t="shared" si="515"/>
        <v>2426.8000000000002</v>
      </c>
      <c r="AK293" s="10">
        <f t="shared" ref="AK293:AK297" si="697">AK294</f>
        <v>0</v>
      </c>
      <c r="AL293" s="10">
        <f t="shared" ref="AL293:AL297" si="698">AL294</f>
        <v>0</v>
      </c>
      <c r="AM293" s="10">
        <f t="shared" ref="AM293:AM297" si="699">AM294</f>
        <v>0</v>
      </c>
      <c r="AN293" s="10">
        <f t="shared" si="516"/>
        <v>2333.1</v>
      </c>
      <c r="AO293" s="10">
        <f t="shared" si="517"/>
        <v>2426.8000000000002</v>
      </c>
      <c r="AP293" s="10">
        <f t="shared" si="518"/>
        <v>2426.8000000000002</v>
      </c>
      <c r="AQ293" s="10">
        <f t="shared" ref="AQ293:AQ297" si="700">AQ294</f>
        <v>0</v>
      </c>
      <c r="AR293" s="10">
        <f t="shared" ref="AR293:AR297" si="701">AR294</f>
        <v>0</v>
      </c>
      <c r="AS293" s="10">
        <f t="shared" ref="AS293:AS297" si="702">AS294</f>
        <v>0</v>
      </c>
      <c r="AT293" s="10">
        <f t="shared" si="519"/>
        <v>2333.1</v>
      </c>
      <c r="AU293" s="10">
        <f t="shared" si="520"/>
        <v>2426.8000000000002</v>
      </c>
      <c r="AV293" s="10">
        <f t="shared" si="521"/>
        <v>2426.8000000000002</v>
      </c>
      <c r="AW293" s="10">
        <f t="shared" ref="AW293:AW297" si="703">AW294</f>
        <v>0</v>
      </c>
      <c r="AX293" s="10">
        <f t="shared" ref="AX293:AX297" si="704">AX294</f>
        <v>0</v>
      </c>
      <c r="AY293" s="10">
        <f t="shared" ref="AY293:AY297" si="705">AY294</f>
        <v>0</v>
      </c>
      <c r="AZ293" s="10">
        <f t="shared" si="522"/>
        <v>2333.1</v>
      </c>
      <c r="BA293" s="10">
        <f t="shared" ref="BA293:BA297" si="706">BA294</f>
        <v>0</v>
      </c>
      <c r="BB293" s="65">
        <f t="shared" si="556"/>
        <v>2333.1</v>
      </c>
      <c r="BC293" s="10">
        <f t="shared" si="523"/>
        <v>2426.8000000000002</v>
      </c>
      <c r="BD293" s="10">
        <f t="shared" ref="BD293:BI297" si="707">BD294</f>
        <v>0</v>
      </c>
      <c r="BE293" s="65">
        <f t="shared" si="557"/>
        <v>2426.8000000000002</v>
      </c>
      <c r="BF293" s="10">
        <f t="shared" si="524"/>
        <v>2426.8000000000002</v>
      </c>
      <c r="BG293" s="10">
        <f t="shared" si="707"/>
        <v>0</v>
      </c>
      <c r="BH293" s="65">
        <f t="shared" si="558"/>
        <v>2426.8000000000002</v>
      </c>
      <c r="BI293" s="10">
        <f t="shared" si="707"/>
        <v>0</v>
      </c>
      <c r="BJ293" s="20"/>
      <c r="BK293" s="20"/>
    </row>
    <row r="294" spans="1:63" ht="46.8" x14ac:dyDescent="0.3">
      <c r="A294" s="58" t="s">
        <v>235</v>
      </c>
      <c r="B294" s="59" t="s">
        <v>58</v>
      </c>
      <c r="C294" s="58"/>
      <c r="D294" s="58"/>
      <c r="E294" s="60" t="s">
        <v>59</v>
      </c>
      <c r="F294" s="10">
        <f t="shared" si="681"/>
        <v>2333.1</v>
      </c>
      <c r="G294" s="10">
        <f t="shared" si="682"/>
        <v>2426.8000000000002</v>
      </c>
      <c r="H294" s="10">
        <f t="shared" si="683"/>
        <v>2426.8000000000002</v>
      </c>
      <c r="I294" s="10">
        <f t="shared" si="684"/>
        <v>0</v>
      </c>
      <c r="J294" s="10">
        <f t="shared" si="685"/>
        <v>0</v>
      </c>
      <c r="K294" s="10">
        <f t="shared" si="686"/>
        <v>0</v>
      </c>
      <c r="L294" s="10">
        <f t="shared" si="619"/>
        <v>2333.1</v>
      </c>
      <c r="M294" s="10">
        <f t="shared" si="620"/>
        <v>2426.8000000000002</v>
      </c>
      <c r="N294" s="10">
        <f t="shared" si="621"/>
        <v>2426.8000000000002</v>
      </c>
      <c r="O294" s="10">
        <f t="shared" si="687"/>
        <v>0</v>
      </c>
      <c r="P294" s="10">
        <f t="shared" si="688"/>
        <v>0</v>
      </c>
      <c r="Q294" s="10">
        <f t="shared" si="689"/>
        <v>0</v>
      </c>
      <c r="R294" s="10">
        <f t="shared" si="504"/>
        <v>2333.1</v>
      </c>
      <c r="S294" s="10">
        <f t="shared" si="505"/>
        <v>2426.8000000000002</v>
      </c>
      <c r="T294" s="10">
        <f t="shared" si="506"/>
        <v>2426.8000000000002</v>
      </c>
      <c r="U294" s="10">
        <f t="shared" si="690"/>
        <v>0</v>
      </c>
      <c r="V294" s="10">
        <f t="shared" si="691"/>
        <v>0</v>
      </c>
      <c r="W294" s="10">
        <f t="shared" si="692"/>
        <v>0</v>
      </c>
      <c r="X294" s="10">
        <f t="shared" si="507"/>
        <v>2333.1</v>
      </c>
      <c r="Y294" s="10">
        <f t="shared" si="508"/>
        <v>2426.8000000000002</v>
      </c>
      <c r="Z294" s="10">
        <f t="shared" si="509"/>
        <v>2426.8000000000002</v>
      </c>
      <c r="AA294" s="10">
        <f t="shared" si="693"/>
        <v>0</v>
      </c>
      <c r="AB294" s="10">
        <f t="shared" si="694"/>
        <v>0</v>
      </c>
      <c r="AC294" s="10">
        <f t="shared" si="695"/>
        <v>0</v>
      </c>
      <c r="AD294" s="10">
        <f t="shared" si="510"/>
        <v>2333.1</v>
      </c>
      <c r="AE294" s="10">
        <f t="shared" si="511"/>
        <v>2426.8000000000002</v>
      </c>
      <c r="AF294" s="10">
        <f t="shared" si="512"/>
        <v>2426.8000000000002</v>
      </c>
      <c r="AG294" s="10">
        <f t="shared" si="696"/>
        <v>0</v>
      </c>
      <c r="AH294" s="10">
        <f t="shared" si="513"/>
        <v>2333.1</v>
      </c>
      <c r="AI294" s="10">
        <f t="shared" si="514"/>
        <v>2426.8000000000002</v>
      </c>
      <c r="AJ294" s="10">
        <f t="shared" si="515"/>
        <v>2426.8000000000002</v>
      </c>
      <c r="AK294" s="10">
        <f t="shared" si="697"/>
        <v>0</v>
      </c>
      <c r="AL294" s="10">
        <f t="shared" si="698"/>
        <v>0</v>
      </c>
      <c r="AM294" s="10">
        <f t="shared" si="699"/>
        <v>0</v>
      </c>
      <c r="AN294" s="10">
        <f t="shared" si="516"/>
        <v>2333.1</v>
      </c>
      <c r="AO294" s="10">
        <f t="shared" si="517"/>
        <v>2426.8000000000002</v>
      </c>
      <c r="AP294" s="10">
        <f t="shared" si="518"/>
        <v>2426.8000000000002</v>
      </c>
      <c r="AQ294" s="10">
        <f t="shared" si="700"/>
        <v>0</v>
      </c>
      <c r="AR294" s="10">
        <f t="shared" si="701"/>
        <v>0</v>
      </c>
      <c r="AS294" s="10">
        <f t="shared" si="702"/>
        <v>0</v>
      </c>
      <c r="AT294" s="10">
        <f t="shared" si="519"/>
        <v>2333.1</v>
      </c>
      <c r="AU294" s="10">
        <f t="shared" si="520"/>
        <v>2426.8000000000002</v>
      </c>
      <c r="AV294" s="10">
        <f t="shared" si="521"/>
        <v>2426.8000000000002</v>
      </c>
      <c r="AW294" s="10">
        <f t="shared" si="703"/>
        <v>0</v>
      </c>
      <c r="AX294" s="10">
        <f t="shared" si="704"/>
        <v>0</v>
      </c>
      <c r="AY294" s="10">
        <f t="shared" si="705"/>
        <v>0</v>
      </c>
      <c r="AZ294" s="10">
        <f t="shared" si="522"/>
        <v>2333.1</v>
      </c>
      <c r="BA294" s="10">
        <f t="shared" si="706"/>
        <v>0</v>
      </c>
      <c r="BB294" s="65">
        <f t="shared" si="556"/>
        <v>2333.1</v>
      </c>
      <c r="BC294" s="10">
        <f t="shared" si="523"/>
        <v>2426.8000000000002</v>
      </c>
      <c r="BD294" s="10">
        <f t="shared" si="707"/>
        <v>0</v>
      </c>
      <c r="BE294" s="65">
        <f t="shared" si="557"/>
        <v>2426.8000000000002</v>
      </c>
      <c r="BF294" s="10">
        <f t="shared" si="524"/>
        <v>2426.8000000000002</v>
      </c>
      <c r="BG294" s="10">
        <f t="shared" si="707"/>
        <v>0</v>
      </c>
      <c r="BH294" s="65">
        <f t="shared" si="558"/>
        <v>2426.8000000000002</v>
      </c>
      <c r="BI294" s="10">
        <f t="shared" si="707"/>
        <v>0</v>
      </c>
      <c r="BJ294" s="20"/>
      <c r="BK294" s="20"/>
    </row>
    <row r="295" spans="1:63" x14ac:dyDescent="0.3">
      <c r="A295" s="58" t="s">
        <v>235</v>
      </c>
      <c r="B295" s="59">
        <v>600</v>
      </c>
      <c r="C295" s="58" t="s">
        <v>72</v>
      </c>
      <c r="D295" s="58" t="s">
        <v>72</v>
      </c>
      <c r="E295" s="60" t="s">
        <v>73</v>
      </c>
      <c r="F295" s="10">
        <v>2333.1</v>
      </c>
      <c r="G295" s="10">
        <v>2426.8000000000002</v>
      </c>
      <c r="H295" s="10">
        <v>2426.8000000000002</v>
      </c>
      <c r="I295" s="10"/>
      <c r="J295" s="10"/>
      <c r="K295" s="10"/>
      <c r="L295" s="10">
        <f t="shared" si="619"/>
        <v>2333.1</v>
      </c>
      <c r="M295" s="10">
        <f t="shared" si="620"/>
        <v>2426.8000000000002</v>
      </c>
      <c r="N295" s="10">
        <f t="shared" si="621"/>
        <v>2426.8000000000002</v>
      </c>
      <c r="O295" s="10"/>
      <c r="P295" s="10"/>
      <c r="Q295" s="10"/>
      <c r="R295" s="10">
        <f t="shared" si="504"/>
        <v>2333.1</v>
      </c>
      <c r="S295" s="10">
        <f t="shared" si="505"/>
        <v>2426.8000000000002</v>
      </c>
      <c r="T295" s="10">
        <f t="shared" si="506"/>
        <v>2426.8000000000002</v>
      </c>
      <c r="U295" s="10"/>
      <c r="V295" s="10"/>
      <c r="W295" s="10"/>
      <c r="X295" s="10">
        <f t="shared" si="507"/>
        <v>2333.1</v>
      </c>
      <c r="Y295" s="10">
        <f t="shared" si="508"/>
        <v>2426.8000000000002</v>
      </c>
      <c r="Z295" s="10">
        <f t="shared" si="509"/>
        <v>2426.8000000000002</v>
      </c>
      <c r="AA295" s="10"/>
      <c r="AB295" s="10"/>
      <c r="AC295" s="10"/>
      <c r="AD295" s="10">
        <f t="shared" si="510"/>
        <v>2333.1</v>
      </c>
      <c r="AE295" s="10">
        <f t="shared" si="511"/>
        <v>2426.8000000000002</v>
      </c>
      <c r="AF295" s="10">
        <f t="shared" si="512"/>
        <v>2426.8000000000002</v>
      </c>
      <c r="AG295" s="10"/>
      <c r="AH295" s="10">
        <f t="shared" si="513"/>
        <v>2333.1</v>
      </c>
      <c r="AI295" s="10">
        <f t="shared" si="514"/>
        <v>2426.8000000000002</v>
      </c>
      <c r="AJ295" s="10">
        <f t="shared" si="515"/>
        <v>2426.8000000000002</v>
      </c>
      <c r="AK295" s="10"/>
      <c r="AL295" s="10"/>
      <c r="AM295" s="10"/>
      <c r="AN295" s="10">
        <f t="shared" si="516"/>
        <v>2333.1</v>
      </c>
      <c r="AO295" s="10">
        <f t="shared" si="517"/>
        <v>2426.8000000000002</v>
      </c>
      <c r="AP295" s="10">
        <f t="shared" si="518"/>
        <v>2426.8000000000002</v>
      </c>
      <c r="AQ295" s="10"/>
      <c r="AR295" s="10"/>
      <c r="AS295" s="10"/>
      <c r="AT295" s="10">
        <f t="shared" si="519"/>
        <v>2333.1</v>
      </c>
      <c r="AU295" s="10">
        <f t="shared" si="520"/>
        <v>2426.8000000000002</v>
      </c>
      <c r="AV295" s="10">
        <f t="shared" si="521"/>
        <v>2426.8000000000002</v>
      </c>
      <c r="AW295" s="10"/>
      <c r="AX295" s="10"/>
      <c r="AY295" s="10"/>
      <c r="AZ295" s="10">
        <f t="shared" si="522"/>
        <v>2333.1</v>
      </c>
      <c r="BA295" s="10"/>
      <c r="BB295" s="65">
        <f t="shared" si="556"/>
        <v>2333.1</v>
      </c>
      <c r="BC295" s="10">
        <f t="shared" si="523"/>
        <v>2426.8000000000002</v>
      </c>
      <c r="BD295" s="10"/>
      <c r="BE295" s="65">
        <f t="shared" si="557"/>
        <v>2426.8000000000002</v>
      </c>
      <c r="BF295" s="10">
        <f t="shared" si="524"/>
        <v>2426.8000000000002</v>
      </c>
      <c r="BG295" s="10"/>
      <c r="BH295" s="65">
        <f t="shared" si="558"/>
        <v>2426.8000000000002</v>
      </c>
      <c r="BI295" s="10"/>
      <c r="BJ295" s="20"/>
      <c r="BK295" s="20"/>
    </row>
    <row r="296" spans="1:63" ht="78" x14ac:dyDescent="0.3">
      <c r="A296" s="58" t="s">
        <v>237</v>
      </c>
      <c r="B296" s="59"/>
      <c r="C296" s="58"/>
      <c r="D296" s="58"/>
      <c r="E296" s="60" t="s">
        <v>238</v>
      </c>
      <c r="F296" s="10">
        <f t="shared" si="681"/>
        <v>27879.200000000001</v>
      </c>
      <c r="G296" s="10">
        <f t="shared" si="682"/>
        <v>27879.200000000001</v>
      </c>
      <c r="H296" s="10">
        <f t="shared" si="683"/>
        <v>27879.200000000001</v>
      </c>
      <c r="I296" s="10">
        <f t="shared" si="684"/>
        <v>0</v>
      </c>
      <c r="J296" s="10">
        <f t="shared" si="685"/>
        <v>0</v>
      </c>
      <c r="K296" s="10">
        <f t="shared" si="686"/>
        <v>0</v>
      </c>
      <c r="L296" s="10">
        <f t="shared" si="619"/>
        <v>27879.200000000001</v>
      </c>
      <c r="M296" s="10">
        <f t="shared" si="620"/>
        <v>27879.200000000001</v>
      </c>
      <c r="N296" s="10">
        <f t="shared" si="621"/>
        <v>27879.200000000001</v>
      </c>
      <c r="O296" s="10">
        <f t="shared" si="687"/>
        <v>0</v>
      </c>
      <c r="P296" s="10">
        <f t="shared" si="688"/>
        <v>0</v>
      </c>
      <c r="Q296" s="10">
        <f t="shared" si="689"/>
        <v>0</v>
      </c>
      <c r="R296" s="10">
        <f t="shared" si="504"/>
        <v>27879.200000000001</v>
      </c>
      <c r="S296" s="10">
        <f t="shared" si="505"/>
        <v>27879.200000000001</v>
      </c>
      <c r="T296" s="10">
        <f t="shared" si="506"/>
        <v>27879.200000000001</v>
      </c>
      <c r="U296" s="10">
        <f t="shared" si="690"/>
        <v>0</v>
      </c>
      <c r="V296" s="10">
        <f t="shared" si="691"/>
        <v>0</v>
      </c>
      <c r="W296" s="10">
        <f t="shared" si="692"/>
        <v>0</v>
      </c>
      <c r="X296" s="10">
        <f t="shared" si="507"/>
        <v>27879.200000000001</v>
      </c>
      <c r="Y296" s="10">
        <f t="shared" si="508"/>
        <v>27879.200000000001</v>
      </c>
      <c r="Z296" s="10">
        <f t="shared" si="509"/>
        <v>27879.200000000001</v>
      </c>
      <c r="AA296" s="10">
        <f t="shared" si="693"/>
        <v>0</v>
      </c>
      <c r="AB296" s="10">
        <f t="shared" si="694"/>
        <v>0</v>
      </c>
      <c r="AC296" s="10">
        <f t="shared" si="695"/>
        <v>0</v>
      </c>
      <c r="AD296" s="10">
        <f t="shared" si="510"/>
        <v>27879.200000000001</v>
      </c>
      <c r="AE296" s="10">
        <f t="shared" si="511"/>
        <v>27879.200000000001</v>
      </c>
      <c r="AF296" s="10">
        <f t="shared" si="512"/>
        <v>27879.200000000001</v>
      </c>
      <c r="AG296" s="10">
        <f t="shared" si="696"/>
        <v>0</v>
      </c>
      <c r="AH296" s="10">
        <f t="shared" si="513"/>
        <v>27879.200000000001</v>
      </c>
      <c r="AI296" s="10">
        <f t="shared" si="514"/>
        <v>27879.200000000001</v>
      </c>
      <c r="AJ296" s="10">
        <f t="shared" si="515"/>
        <v>27879.200000000001</v>
      </c>
      <c r="AK296" s="10">
        <f t="shared" si="697"/>
        <v>0</v>
      </c>
      <c r="AL296" s="10">
        <f t="shared" si="698"/>
        <v>0</v>
      </c>
      <c r="AM296" s="10">
        <f t="shared" si="699"/>
        <v>0</v>
      </c>
      <c r="AN296" s="10">
        <f t="shared" si="516"/>
        <v>27879.200000000001</v>
      </c>
      <c r="AO296" s="10">
        <f t="shared" si="517"/>
        <v>27879.200000000001</v>
      </c>
      <c r="AP296" s="10">
        <f t="shared" si="518"/>
        <v>27879.200000000001</v>
      </c>
      <c r="AQ296" s="10">
        <f t="shared" si="700"/>
        <v>0</v>
      </c>
      <c r="AR296" s="10">
        <f t="shared" si="701"/>
        <v>0</v>
      </c>
      <c r="AS296" s="10">
        <f t="shared" si="702"/>
        <v>0</v>
      </c>
      <c r="AT296" s="10">
        <f t="shared" si="519"/>
        <v>27879.200000000001</v>
      </c>
      <c r="AU296" s="10">
        <f t="shared" si="520"/>
        <v>27879.200000000001</v>
      </c>
      <c r="AV296" s="10">
        <f t="shared" si="521"/>
        <v>27879.200000000001</v>
      </c>
      <c r="AW296" s="10">
        <f t="shared" si="703"/>
        <v>0</v>
      </c>
      <c r="AX296" s="10">
        <f t="shared" si="704"/>
        <v>0</v>
      </c>
      <c r="AY296" s="10">
        <f t="shared" si="705"/>
        <v>0</v>
      </c>
      <c r="AZ296" s="10">
        <f t="shared" si="522"/>
        <v>27879.200000000001</v>
      </c>
      <c r="BA296" s="10">
        <f t="shared" si="706"/>
        <v>0</v>
      </c>
      <c r="BB296" s="65">
        <f t="shared" si="556"/>
        <v>27879.200000000001</v>
      </c>
      <c r="BC296" s="10">
        <f t="shared" si="523"/>
        <v>27879.200000000001</v>
      </c>
      <c r="BD296" s="10">
        <f t="shared" si="707"/>
        <v>0</v>
      </c>
      <c r="BE296" s="65">
        <f t="shared" si="557"/>
        <v>27879.200000000001</v>
      </c>
      <c r="BF296" s="10">
        <f t="shared" si="524"/>
        <v>27879.200000000001</v>
      </c>
      <c r="BG296" s="10">
        <f t="shared" si="707"/>
        <v>0</v>
      </c>
      <c r="BH296" s="65">
        <f t="shared" si="558"/>
        <v>27879.200000000001</v>
      </c>
      <c r="BI296" s="10">
        <f t="shared" si="707"/>
        <v>0</v>
      </c>
      <c r="BJ296" s="20"/>
      <c r="BK296" s="20"/>
    </row>
    <row r="297" spans="1:63" ht="46.8" x14ac:dyDescent="0.3">
      <c r="A297" s="58" t="s">
        <v>237</v>
      </c>
      <c r="B297" s="59" t="s">
        <v>58</v>
      </c>
      <c r="C297" s="58"/>
      <c r="D297" s="58"/>
      <c r="E297" s="60" t="s">
        <v>59</v>
      </c>
      <c r="F297" s="10">
        <f t="shared" si="681"/>
        <v>27879.200000000001</v>
      </c>
      <c r="G297" s="10">
        <f t="shared" si="682"/>
        <v>27879.200000000001</v>
      </c>
      <c r="H297" s="10">
        <f t="shared" si="683"/>
        <v>27879.200000000001</v>
      </c>
      <c r="I297" s="10">
        <f t="shared" si="684"/>
        <v>0</v>
      </c>
      <c r="J297" s="10">
        <f t="shared" si="685"/>
        <v>0</v>
      </c>
      <c r="K297" s="10">
        <f t="shared" si="686"/>
        <v>0</v>
      </c>
      <c r="L297" s="10">
        <f t="shared" si="619"/>
        <v>27879.200000000001</v>
      </c>
      <c r="M297" s="10">
        <f t="shared" si="620"/>
        <v>27879.200000000001</v>
      </c>
      <c r="N297" s="10">
        <f t="shared" si="621"/>
        <v>27879.200000000001</v>
      </c>
      <c r="O297" s="10">
        <f t="shared" si="687"/>
        <v>0</v>
      </c>
      <c r="P297" s="10">
        <f t="shared" si="688"/>
        <v>0</v>
      </c>
      <c r="Q297" s="10">
        <f t="shared" si="689"/>
        <v>0</v>
      </c>
      <c r="R297" s="10">
        <f t="shared" si="504"/>
        <v>27879.200000000001</v>
      </c>
      <c r="S297" s="10">
        <f t="shared" si="505"/>
        <v>27879.200000000001</v>
      </c>
      <c r="T297" s="10">
        <f t="shared" si="506"/>
        <v>27879.200000000001</v>
      </c>
      <c r="U297" s="10">
        <f t="shared" si="690"/>
        <v>0</v>
      </c>
      <c r="V297" s="10">
        <f t="shared" si="691"/>
        <v>0</v>
      </c>
      <c r="W297" s="10">
        <f t="shared" si="692"/>
        <v>0</v>
      </c>
      <c r="X297" s="10">
        <f t="shared" si="507"/>
        <v>27879.200000000001</v>
      </c>
      <c r="Y297" s="10">
        <f t="shared" si="508"/>
        <v>27879.200000000001</v>
      </c>
      <c r="Z297" s="10">
        <f t="shared" si="509"/>
        <v>27879.200000000001</v>
      </c>
      <c r="AA297" s="10">
        <f t="shared" si="693"/>
        <v>0</v>
      </c>
      <c r="AB297" s="10">
        <f t="shared" si="694"/>
        <v>0</v>
      </c>
      <c r="AC297" s="10">
        <f t="shared" si="695"/>
        <v>0</v>
      </c>
      <c r="AD297" s="10">
        <f t="shared" si="510"/>
        <v>27879.200000000001</v>
      </c>
      <c r="AE297" s="10">
        <f t="shared" si="511"/>
        <v>27879.200000000001</v>
      </c>
      <c r="AF297" s="10">
        <f t="shared" si="512"/>
        <v>27879.200000000001</v>
      </c>
      <c r="AG297" s="10">
        <f t="shared" si="696"/>
        <v>0</v>
      </c>
      <c r="AH297" s="10">
        <f t="shared" si="513"/>
        <v>27879.200000000001</v>
      </c>
      <c r="AI297" s="10">
        <f t="shared" si="514"/>
        <v>27879.200000000001</v>
      </c>
      <c r="AJ297" s="10">
        <f t="shared" si="515"/>
        <v>27879.200000000001</v>
      </c>
      <c r="AK297" s="10">
        <f t="shared" si="697"/>
        <v>0</v>
      </c>
      <c r="AL297" s="10">
        <f t="shared" si="698"/>
        <v>0</v>
      </c>
      <c r="AM297" s="10">
        <f t="shared" si="699"/>
        <v>0</v>
      </c>
      <c r="AN297" s="10">
        <f t="shared" si="516"/>
        <v>27879.200000000001</v>
      </c>
      <c r="AO297" s="10">
        <f t="shared" si="517"/>
        <v>27879.200000000001</v>
      </c>
      <c r="AP297" s="10">
        <f t="shared" si="518"/>
        <v>27879.200000000001</v>
      </c>
      <c r="AQ297" s="10">
        <f t="shared" si="700"/>
        <v>0</v>
      </c>
      <c r="AR297" s="10">
        <f t="shared" si="701"/>
        <v>0</v>
      </c>
      <c r="AS297" s="10">
        <f t="shared" si="702"/>
        <v>0</v>
      </c>
      <c r="AT297" s="10">
        <f t="shared" si="519"/>
        <v>27879.200000000001</v>
      </c>
      <c r="AU297" s="10">
        <f t="shared" si="520"/>
        <v>27879.200000000001</v>
      </c>
      <c r="AV297" s="10">
        <f t="shared" si="521"/>
        <v>27879.200000000001</v>
      </c>
      <c r="AW297" s="10">
        <f t="shared" si="703"/>
        <v>0</v>
      </c>
      <c r="AX297" s="10">
        <f t="shared" si="704"/>
        <v>0</v>
      </c>
      <c r="AY297" s="10">
        <f t="shared" si="705"/>
        <v>0</v>
      </c>
      <c r="AZ297" s="10">
        <f t="shared" si="522"/>
        <v>27879.200000000001</v>
      </c>
      <c r="BA297" s="10">
        <f t="shared" si="706"/>
        <v>0</v>
      </c>
      <c r="BB297" s="65">
        <f t="shared" si="556"/>
        <v>27879.200000000001</v>
      </c>
      <c r="BC297" s="10">
        <f t="shared" si="523"/>
        <v>27879.200000000001</v>
      </c>
      <c r="BD297" s="10">
        <f t="shared" si="707"/>
        <v>0</v>
      </c>
      <c r="BE297" s="65">
        <f t="shared" si="557"/>
        <v>27879.200000000001</v>
      </c>
      <c r="BF297" s="10">
        <f t="shared" si="524"/>
        <v>27879.200000000001</v>
      </c>
      <c r="BG297" s="10">
        <f t="shared" si="707"/>
        <v>0</v>
      </c>
      <c r="BH297" s="65">
        <f t="shared" si="558"/>
        <v>27879.200000000001</v>
      </c>
      <c r="BI297" s="10">
        <f t="shared" si="707"/>
        <v>0</v>
      </c>
      <c r="BJ297" s="20"/>
      <c r="BK297" s="20"/>
    </row>
    <row r="298" spans="1:63" x14ac:dyDescent="0.3">
      <c r="A298" s="58" t="s">
        <v>237</v>
      </c>
      <c r="B298" s="59">
        <v>600</v>
      </c>
      <c r="C298" s="58" t="s">
        <v>72</v>
      </c>
      <c r="D298" s="58" t="s">
        <v>72</v>
      </c>
      <c r="E298" s="60" t="s">
        <v>73</v>
      </c>
      <c r="F298" s="10">
        <v>27879.200000000001</v>
      </c>
      <c r="G298" s="10">
        <v>27879.200000000001</v>
      </c>
      <c r="H298" s="10">
        <v>27879.200000000001</v>
      </c>
      <c r="I298" s="10"/>
      <c r="J298" s="10"/>
      <c r="K298" s="10"/>
      <c r="L298" s="10">
        <f t="shared" si="619"/>
        <v>27879.200000000001</v>
      </c>
      <c r="M298" s="10">
        <f t="shared" si="620"/>
        <v>27879.200000000001</v>
      </c>
      <c r="N298" s="10">
        <f t="shared" si="621"/>
        <v>27879.200000000001</v>
      </c>
      <c r="O298" s="10"/>
      <c r="P298" s="10"/>
      <c r="Q298" s="10"/>
      <c r="R298" s="10">
        <f t="shared" si="504"/>
        <v>27879.200000000001</v>
      </c>
      <c r="S298" s="10">
        <f t="shared" si="505"/>
        <v>27879.200000000001</v>
      </c>
      <c r="T298" s="10">
        <f t="shared" si="506"/>
        <v>27879.200000000001</v>
      </c>
      <c r="U298" s="10"/>
      <c r="V298" s="10"/>
      <c r="W298" s="10"/>
      <c r="X298" s="10">
        <f t="shared" si="507"/>
        <v>27879.200000000001</v>
      </c>
      <c r="Y298" s="10">
        <f t="shared" si="508"/>
        <v>27879.200000000001</v>
      </c>
      <c r="Z298" s="10">
        <f t="shared" si="509"/>
        <v>27879.200000000001</v>
      </c>
      <c r="AA298" s="10"/>
      <c r="AB298" s="10"/>
      <c r="AC298" s="10"/>
      <c r="AD298" s="10">
        <f t="shared" si="510"/>
        <v>27879.200000000001</v>
      </c>
      <c r="AE298" s="10">
        <f t="shared" si="511"/>
        <v>27879.200000000001</v>
      </c>
      <c r="AF298" s="10">
        <f t="shared" si="512"/>
        <v>27879.200000000001</v>
      </c>
      <c r="AG298" s="10"/>
      <c r="AH298" s="10">
        <f t="shared" si="513"/>
        <v>27879.200000000001</v>
      </c>
      <c r="AI298" s="10">
        <f t="shared" si="514"/>
        <v>27879.200000000001</v>
      </c>
      <c r="AJ298" s="10">
        <f t="shared" si="515"/>
        <v>27879.200000000001</v>
      </c>
      <c r="AK298" s="10"/>
      <c r="AL298" s="10"/>
      <c r="AM298" s="10"/>
      <c r="AN298" s="10">
        <f t="shared" si="516"/>
        <v>27879.200000000001</v>
      </c>
      <c r="AO298" s="10">
        <f t="shared" si="517"/>
        <v>27879.200000000001</v>
      </c>
      <c r="AP298" s="10">
        <f t="shared" si="518"/>
        <v>27879.200000000001</v>
      </c>
      <c r="AQ298" s="10"/>
      <c r="AR298" s="10"/>
      <c r="AS298" s="10"/>
      <c r="AT298" s="10">
        <f t="shared" si="519"/>
        <v>27879.200000000001</v>
      </c>
      <c r="AU298" s="10">
        <f t="shared" si="520"/>
        <v>27879.200000000001</v>
      </c>
      <c r="AV298" s="10">
        <f t="shared" si="521"/>
        <v>27879.200000000001</v>
      </c>
      <c r="AW298" s="10"/>
      <c r="AX298" s="10"/>
      <c r="AY298" s="10"/>
      <c r="AZ298" s="10">
        <f t="shared" si="522"/>
        <v>27879.200000000001</v>
      </c>
      <c r="BA298" s="10"/>
      <c r="BB298" s="65">
        <f t="shared" si="556"/>
        <v>27879.200000000001</v>
      </c>
      <c r="BC298" s="10">
        <f t="shared" si="523"/>
        <v>27879.200000000001</v>
      </c>
      <c r="BD298" s="10"/>
      <c r="BE298" s="65">
        <f t="shared" si="557"/>
        <v>27879.200000000001</v>
      </c>
      <c r="BF298" s="10">
        <f t="shared" si="524"/>
        <v>27879.200000000001</v>
      </c>
      <c r="BG298" s="10"/>
      <c r="BH298" s="65">
        <f t="shared" si="558"/>
        <v>27879.200000000001</v>
      </c>
      <c r="BI298" s="10"/>
      <c r="BJ298" s="20"/>
      <c r="BK298" s="20"/>
    </row>
    <row r="299" spans="1:63" ht="62.4" x14ac:dyDescent="0.3">
      <c r="A299" s="58" t="s">
        <v>239</v>
      </c>
      <c r="B299" s="59"/>
      <c r="C299" s="58"/>
      <c r="D299" s="58"/>
      <c r="E299" s="60" t="s">
        <v>240</v>
      </c>
      <c r="F299" s="10">
        <f t="shared" ref="F299:K299" si="708">F300+F305</f>
        <v>148506.40000000002</v>
      </c>
      <c r="G299" s="10">
        <f t="shared" si="708"/>
        <v>152615.20000000001</v>
      </c>
      <c r="H299" s="10">
        <f t="shared" si="708"/>
        <v>152615.20000000001</v>
      </c>
      <c r="I299" s="10">
        <f t="shared" si="708"/>
        <v>0</v>
      </c>
      <c r="J299" s="10">
        <f t="shared" si="708"/>
        <v>0</v>
      </c>
      <c r="K299" s="10">
        <f t="shared" si="708"/>
        <v>0</v>
      </c>
      <c r="L299" s="10">
        <f t="shared" si="619"/>
        <v>148506.40000000002</v>
      </c>
      <c r="M299" s="10">
        <f t="shared" si="620"/>
        <v>152615.20000000001</v>
      </c>
      <c r="N299" s="10">
        <f t="shared" si="621"/>
        <v>152615.20000000001</v>
      </c>
      <c r="O299" s="10">
        <f>O300+O305</f>
        <v>18647.900000000001</v>
      </c>
      <c r="P299" s="10">
        <f>P300+P305</f>
        <v>22590.400000000001</v>
      </c>
      <c r="Q299" s="10">
        <f>Q300+Q305</f>
        <v>22590.400000000001</v>
      </c>
      <c r="R299" s="10">
        <f t="shared" ref="R299:R362" si="709">L299+O299</f>
        <v>167154.30000000002</v>
      </c>
      <c r="S299" s="10">
        <f t="shared" ref="S299:S362" si="710">M299+P299</f>
        <v>175205.6</v>
      </c>
      <c r="T299" s="10">
        <f t="shared" ref="T299:T362" si="711">N299+Q299</f>
        <v>175205.6</v>
      </c>
      <c r="U299" s="10">
        <f>U300+U305</f>
        <v>0</v>
      </c>
      <c r="V299" s="10">
        <f>V300+V305</f>
        <v>0</v>
      </c>
      <c r="W299" s="10">
        <f>W300+W305</f>
        <v>0</v>
      </c>
      <c r="X299" s="10">
        <f t="shared" ref="X299:X362" si="712">R299+U299</f>
        <v>167154.30000000002</v>
      </c>
      <c r="Y299" s="10">
        <f t="shared" ref="Y299:Y362" si="713">S299+V299</f>
        <v>175205.6</v>
      </c>
      <c r="Z299" s="10">
        <f t="shared" ref="Z299:Z362" si="714">T299+W299</f>
        <v>175205.6</v>
      </c>
      <c r="AA299" s="10">
        <f>AA300+AA305</f>
        <v>0</v>
      </c>
      <c r="AB299" s="10">
        <f>AB300+AB305</f>
        <v>0</v>
      </c>
      <c r="AC299" s="10">
        <f>AC300+AC305</f>
        <v>0</v>
      </c>
      <c r="AD299" s="10">
        <f t="shared" ref="AD299:AD362" si="715">X299+AA299</f>
        <v>167154.30000000002</v>
      </c>
      <c r="AE299" s="10">
        <f t="shared" ref="AE299:AE362" si="716">Y299+AB299</f>
        <v>175205.6</v>
      </c>
      <c r="AF299" s="10">
        <f t="shared" ref="AF299:AF362" si="717">Z299+AC299</f>
        <v>175205.6</v>
      </c>
      <c r="AG299" s="10">
        <f>AG300+AG305</f>
        <v>0</v>
      </c>
      <c r="AH299" s="10">
        <f t="shared" ref="AH299:AH362" si="718">AD299+AG299</f>
        <v>167154.30000000002</v>
      </c>
      <c r="AI299" s="10">
        <f t="shared" ref="AI299:AI362" si="719">AE299</f>
        <v>175205.6</v>
      </c>
      <c r="AJ299" s="10">
        <f t="shared" ref="AJ299:AJ362" si="720">AF299</f>
        <v>175205.6</v>
      </c>
      <c r="AK299" s="10">
        <f>AK300+AK305</f>
        <v>0</v>
      </c>
      <c r="AL299" s="10">
        <f>AL300+AL305</f>
        <v>0</v>
      </c>
      <c r="AM299" s="10">
        <f>AM300+AM305</f>
        <v>0</v>
      </c>
      <c r="AN299" s="10">
        <f t="shared" ref="AN299:AN362" si="721">AH299+AK299</f>
        <v>167154.30000000002</v>
      </c>
      <c r="AO299" s="10">
        <f t="shared" ref="AO299:AO362" si="722">AI299+AL299</f>
        <v>175205.6</v>
      </c>
      <c r="AP299" s="10">
        <f t="shared" ref="AP299:AP362" si="723">AJ299+AM299</f>
        <v>175205.6</v>
      </c>
      <c r="AQ299" s="10">
        <f>AQ300+AQ305</f>
        <v>0</v>
      </c>
      <c r="AR299" s="10">
        <f>AR300+AR305</f>
        <v>0</v>
      </c>
      <c r="AS299" s="10">
        <f>AS300+AS305</f>
        <v>0</v>
      </c>
      <c r="AT299" s="10">
        <f t="shared" ref="AT299:AT362" si="724">AN299+AQ299</f>
        <v>167154.30000000002</v>
      </c>
      <c r="AU299" s="10">
        <f t="shared" ref="AU299:AU362" si="725">AO299+AR299</f>
        <v>175205.6</v>
      </c>
      <c r="AV299" s="10">
        <f t="shared" ref="AV299:AV362" si="726">AP299+AS299</f>
        <v>175205.6</v>
      </c>
      <c r="AW299" s="10">
        <f>AW300+AW305</f>
        <v>0</v>
      </c>
      <c r="AX299" s="10">
        <f>AX300+AX305</f>
        <v>0</v>
      </c>
      <c r="AY299" s="10">
        <f>AY300+AY305</f>
        <v>0</v>
      </c>
      <c r="AZ299" s="10">
        <f t="shared" ref="AZ299:AZ362" si="727">AT299+AW299</f>
        <v>167154.30000000002</v>
      </c>
      <c r="BA299" s="10">
        <f>BA300+BA305</f>
        <v>0</v>
      </c>
      <c r="BB299" s="65">
        <f t="shared" si="556"/>
        <v>167154.30000000002</v>
      </c>
      <c r="BC299" s="10">
        <f t="shared" ref="BC299:BC362" si="728">AU299+AX299</f>
        <v>175205.6</v>
      </c>
      <c r="BD299" s="10">
        <f>BD300+BD305</f>
        <v>0</v>
      </c>
      <c r="BE299" s="65">
        <f t="shared" si="557"/>
        <v>175205.6</v>
      </c>
      <c r="BF299" s="10">
        <f t="shared" ref="BF299:BF362" si="729">AV299+AY299</f>
        <v>175205.6</v>
      </c>
      <c r="BG299" s="10">
        <f>BG300+BG305</f>
        <v>0</v>
      </c>
      <c r="BH299" s="65">
        <f t="shared" si="558"/>
        <v>175205.6</v>
      </c>
      <c r="BI299" s="10">
        <f>BI300+BI305</f>
        <v>0</v>
      </c>
      <c r="BJ299" s="20"/>
      <c r="BK299" s="20"/>
    </row>
    <row r="300" spans="1:63" ht="31.2" x14ac:dyDescent="0.3">
      <c r="A300" s="58" t="s">
        <v>241</v>
      </c>
      <c r="B300" s="59"/>
      <c r="C300" s="58"/>
      <c r="D300" s="58"/>
      <c r="E300" s="60" t="s">
        <v>176</v>
      </c>
      <c r="F300" s="10">
        <f t="shared" ref="F300:K300" si="730">F301+F303</f>
        <v>35257.5</v>
      </c>
      <c r="G300" s="10">
        <f t="shared" si="730"/>
        <v>36274.299999999996</v>
      </c>
      <c r="H300" s="10">
        <f t="shared" si="730"/>
        <v>36274.299999999996</v>
      </c>
      <c r="I300" s="10">
        <f t="shared" si="730"/>
        <v>0</v>
      </c>
      <c r="J300" s="10">
        <f t="shared" si="730"/>
        <v>0</v>
      </c>
      <c r="K300" s="10">
        <f t="shared" si="730"/>
        <v>0</v>
      </c>
      <c r="L300" s="10">
        <f t="shared" si="619"/>
        <v>35257.5</v>
      </c>
      <c r="M300" s="10">
        <f t="shared" si="620"/>
        <v>36274.299999999996</v>
      </c>
      <c r="N300" s="10">
        <f t="shared" si="621"/>
        <v>36274.299999999996</v>
      </c>
      <c r="O300" s="10">
        <f>O301+O303</f>
        <v>5182</v>
      </c>
      <c r="P300" s="10">
        <f>P301+P303</f>
        <v>6347.7</v>
      </c>
      <c r="Q300" s="10">
        <f>Q301+Q303</f>
        <v>6347.7</v>
      </c>
      <c r="R300" s="10">
        <f t="shared" si="709"/>
        <v>40439.5</v>
      </c>
      <c r="S300" s="10">
        <f t="shared" si="710"/>
        <v>42621.999999999993</v>
      </c>
      <c r="T300" s="10">
        <f t="shared" si="711"/>
        <v>42621.999999999993</v>
      </c>
      <c r="U300" s="10">
        <f>U301+U303</f>
        <v>0</v>
      </c>
      <c r="V300" s="10">
        <f>V301+V303</f>
        <v>0</v>
      </c>
      <c r="W300" s="10">
        <f>W301+W303</f>
        <v>0</v>
      </c>
      <c r="X300" s="10">
        <f t="shared" si="712"/>
        <v>40439.5</v>
      </c>
      <c r="Y300" s="10">
        <f t="shared" si="713"/>
        <v>42621.999999999993</v>
      </c>
      <c r="Z300" s="10">
        <f t="shared" si="714"/>
        <v>42621.999999999993</v>
      </c>
      <c r="AA300" s="10">
        <f>AA301+AA303</f>
        <v>0</v>
      </c>
      <c r="AB300" s="10">
        <f>AB301+AB303</f>
        <v>0</v>
      </c>
      <c r="AC300" s="10">
        <f>AC301+AC303</f>
        <v>0</v>
      </c>
      <c r="AD300" s="10">
        <f t="shared" si="715"/>
        <v>40439.5</v>
      </c>
      <c r="AE300" s="10">
        <f t="shared" si="716"/>
        <v>42621.999999999993</v>
      </c>
      <c r="AF300" s="10">
        <f t="shared" si="717"/>
        <v>42621.999999999993</v>
      </c>
      <c r="AG300" s="10">
        <f>AG301+AG303</f>
        <v>0</v>
      </c>
      <c r="AH300" s="10">
        <f t="shared" si="718"/>
        <v>40439.5</v>
      </c>
      <c r="AI300" s="10">
        <f t="shared" si="719"/>
        <v>42621.999999999993</v>
      </c>
      <c r="AJ300" s="10">
        <f t="shared" si="720"/>
        <v>42621.999999999993</v>
      </c>
      <c r="AK300" s="10">
        <f>AK301+AK303</f>
        <v>0</v>
      </c>
      <c r="AL300" s="10">
        <f>AL301+AL303</f>
        <v>0</v>
      </c>
      <c r="AM300" s="10">
        <f>AM301+AM303</f>
        <v>0</v>
      </c>
      <c r="AN300" s="10">
        <f t="shared" si="721"/>
        <v>40439.5</v>
      </c>
      <c r="AO300" s="10">
        <f t="shared" si="722"/>
        <v>42621.999999999993</v>
      </c>
      <c r="AP300" s="10">
        <f t="shared" si="723"/>
        <v>42621.999999999993</v>
      </c>
      <c r="AQ300" s="10">
        <f>AQ301+AQ303</f>
        <v>0</v>
      </c>
      <c r="AR300" s="10">
        <f>AR301+AR303</f>
        <v>0</v>
      </c>
      <c r="AS300" s="10">
        <f>AS301+AS303</f>
        <v>0</v>
      </c>
      <c r="AT300" s="10">
        <f t="shared" si="724"/>
        <v>40439.5</v>
      </c>
      <c r="AU300" s="10">
        <f t="shared" si="725"/>
        <v>42621.999999999993</v>
      </c>
      <c r="AV300" s="10">
        <f t="shared" si="726"/>
        <v>42621.999999999993</v>
      </c>
      <c r="AW300" s="10">
        <f>AW301+AW303</f>
        <v>0</v>
      </c>
      <c r="AX300" s="10">
        <f>AX301+AX303</f>
        <v>0</v>
      </c>
      <c r="AY300" s="10">
        <f>AY301+AY303</f>
        <v>0</v>
      </c>
      <c r="AZ300" s="10">
        <f t="shared" si="727"/>
        <v>40439.5</v>
      </c>
      <c r="BA300" s="10">
        <f>BA301+BA303</f>
        <v>0</v>
      </c>
      <c r="BB300" s="65">
        <f t="shared" si="556"/>
        <v>40439.5</v>
      </c>
      <c r="BC300" s="10">
        <f t="shared" si="728"/>
        <v>42621.999999999993</v>
      </c>
      <c r="BD300" s="10">
        <f>BD301+BD303</f>
        <v>0</v>
      </c>
      <c r="BE300" s="65">
        <f t="shared" si="557"/>
        <v>42621.999999999993</v>
      </c>
      <c r="BF300" s="10">
        <f t="shared" si="729"/>
        <v>42621.999999999993</v>
      </c>
      <c r="BG300" s="10">
        <f>BG301+BG303</f>
        <v>0</v>
      </c>
      <c r="BH300" s="65">
        <f t="shared" si="558"/>
        <v>42621.999999999993</v>
      </c>
      <c r="BI300" s="10">
        <f>BI301+BI303</f>
        <v>0</v>
      </c>
      <c r="BJ300" s="20"/>
      <c r="BK300" s="20"/>
    </row>
    <row r="301" spans="1:63" ht="78" x14ac:dyDescent="0.3">
      <c r="A301" s="58" t="s">
        <v>241</v>
      </c>
      <c r="B301" s="59" t="s">
        <v>148</v>
      </c>
      <c r="C301" s="58"/>
      <c r="D301" s="58"/>
      <c r="E301" s="60" t="s">
        <v>149</v>
      </c>
      <c r="F301" s="10">
        <f t="shared" ref="F301:K301" si="731">F302</f>
        <v>33348.5</v>
      </c>
      <c r="G301" s="10">
        <f t="shared" si="731"/>
        <v>34365.299999999996</v>
      </c>
      <c r="H301" s="10">
        <f t="shared" si="731"/>
        <v>34365.299999999996</v>
      </c>
      <c r="I301" s="10">
        <f t="shared" si="731"/>
        <v>0</v>
      </c>
      <c r="J301" s="10">
        <f t="shared" si="731"/>
        <v>0</v>
      </c>
      <c r="K301" s="10">
        <f t="shared" si="731"/>
        <v>0</v>
      </c>
      <c r="L301" s="10">
        <f t="shared" si="619"/>
        <v>33348.5</v>
      </c>
      <c r="M301" s="10">
        <f t="shared" si="620"/>
        <v>34365.299999999996</v>
      </c>
      <c r="N301" s="10">
        <f t="shared" si="621"/>
        <v>34365.299999999996</v>
      </c>
      <c r="O301" s="10">
        <f>O302</f>
        <v>5182</v>
      </c>
      <c r="P301" s="10">
        <f>P302</f>
        <v>6347.7</v>
      </c>
      <c r="Q301" s="10">
        <f>Q302</f>
        <v>6347.7</v>
      </c>
      <c r="R301" s="10">
        <f t="shared" si="709"/>
        <v>38530.5</v>
      </c>
      <c r="S301" s="10">
        <f t="shared" si="710"/>
        <v>40712.999999999993</v>
      </c>
      <c r="T301" s="10">
        <f t="shared" si="711"/>
        <v>40712.999999999993</v>
      </c>
      <c r="U301" s="10">
        <f>U302</f>
        <v>0</v>
      </c>
      <c r="V301" s="10">
        <f>V302</f>
        <v>0</v>
      </c>
      <c r="W301" s="10">
        <f>W302</f>
        <v>0</v>
      </c>
      <c r="X301" s="10">
        <f t="shared" si="712"/>
        <v>38530.5</v>
      </c>
      <c r="Y301" s="10">
        <f t="shared" si="713"/>
        <v>40712.999999999993</v>
      </c>
      <c r="Z301" s="10">
        <f t="shared" si="714"/>
        <v>40712.999999999993</v>
      </c>
      <c r="AA301" s="10">
        <f>AA302</f>
        <v>0</v>
      </c>
      <c r="AB301" s="10">
        <f>AB302</f>
        <v>0</v>
      </c>
      <c r="AC301" s="10">
        <f>AC302</f>
        <v>0</v>
      </c>
      <c r="AD301" s="10">
        <f t="shared" si="715"/>
        <v>38530.5</v>
      </c>
      <c r="AE301" s="10">
        <f t="shared" si="716"/>
        <v>40712.999999999993</v>
      </c>
      <c r="AF301" s="10">
        <f t="shared" si="717"/>
        <v>40712.999999999993</v>
      </c>
      <c r="AG301" s="10">
        <f>AG302</f>
        <v>0</v>
      </c>
      <c r="AH301" s="10">
        <f t="shared" si="718"/>
        <v>38530.5</v>
      </c>
      <c r="AI301" s="10">
        <f t="shared" si="719"/>
        <v>40712.999999999993</v>
      </c>
      <c r="AJ301" s="10">
        <f t="shared" si="720"/>
        <v>40712.999999999993</v>
      </c>
      <c r="AK301" s="10">
        <f>AK302</f>
        <v>0</v>
      </c>
      <c r="AL301" s="10">
        <f>AL302</f>
        <v>0</v>
      </c>
      <c r="AM301" s="10">
        <f>AM302</f>
        <v>0</v>
      </c>
      <c r="AN301" s="10">
        <f t="shared" si="721"/>
        <v>38530.5</v>
      </c>
      <c r="AO301" s="10">
        <f t="shared" si="722"/>
        <v>40712.999999999993</v>
      </c>
      <c r="AP301" s="10">
        <f t="shared" si="723"/>
        <v>40712.999999999993</v>
      </c>
      <c r="AQ301" s="10">
        <f>AQ302</f>
        <v>0</v>
      </c>
      <c r="AR301" s="10">
        <f>AR302</f>
        <v>0</v>
      </c>
      <c r="AS301" s="10">
        <f>AS302</f>
        <v>0</v>
      </c>
      <c r="AT301" s="10">
        <f t="shared" si="724"/>
        <v>38530.5</v>
      </c>
      <c r="AU301" s="10">
        <f t="shared" si="725"/>
        <v>40712.999999999993</v>
      </c>
      <c r="AV301" s="10">
        <f t="shared" si="726"/>
        <v>40712.999999999993</v>
      </c>
      <c r="AW301" s="10">
        <f>AW302</f>
        <v>0</v>
      </c>
      <c r="AX301" s="10">
        <f>AX302</f>
        <v>0</v>
      </c>
      <c r="AY301" s="10">
        <f>AY302</f>
        <v>0</v>
      </c>
      <c r="AZ301" s="10">
        <f t="shared" si="727"/>
        <v>38530.5</v>
      </c>
      <c r="BA301" s="10">
        <f>BA302</f>
        <v>0</v>
      </c>
      <c r="BB301" s="65">
        <f t="shared" si="556"/>
        <v>38530.5</v>
      </c>
      <c r="BC301" s="10">
        <f t="shared" si="728"/>
        <v>40712.999999999993</v>
      </c>
      <c r="BD301" s="10">
        <f>BD302</f>
        <v>0</v>
      </c>
      <c r="BE301" s="65">
        <f t="shared" si="557"/>
        <v>40712.999999999993</v>
      </c>
      <c r="BF301" s="10">
        <f t="shared" si="729"/>
        <v>40712.999999999993</v>
      </c>
      <c r="BG301" s="10">
        <f>BG302</f>
        <v>0</v>
      </c>
      <c r="BH301" s="65">
        <f t="shared" si="558"/>
        <v>40712.999999999993</v>
      </c>
      <c r="BI301" s="10">
        <f>BI302</f>
        <v>0</v>
      </c>
      <c r="BJ301" s="20"/>
      <c r="BK301" s="20"/>
    </row>
    <row r="302" spans="1:63" ht="31.2" x14ac:dyDescent="0.3">
      <c r="A302" s="58" t="s">
        <v>241</v>
      </c>
      <c r="B302" s="59">
        <v>100</v>
      </c>
      <c r="C302" s="58" t="s">
        <v>70</v>
      </c>
      <c r="D302" s="58" t="s">
        <v>242</v>
      </c>
      <c r="E302" s="60" t="s">
        <v>243</v>
      </c>
      <c r="F302" s="10">
        <v>33348.5</v>
      </c>
      <c r="G302" s="10">
        <v>34365.299999999996</v>
      </c>
      <c r="H302" s="10">
        <v>34365.299999999996</v>
      </c>
      <c r="I302" s="10"/>
      <c r="J302" s="10"/>
      <c r="K302" s="10"/>
      <c r="L302" s="10">
        <f t="shared" si="619"/>
        <v>33348.5</v>
      </c>
      <c r="M302" s="10">
        <f t="shared" si="620"/>
        <v>34365.299999999996</v>
      </c>
      <c r="N302" s="10">
        <f t="shared" si="621"/>
        <v>34365.299999999996</v>
      </c>
      <c r="O302" s="10">
        <v>5182</v>
      </c>
      <c r="P302" s="10">
        <v>6347.7</v>
      </c>
      <c r="Q302" s="10">
        <v>6347.7</v>
      </c>
      <c r="R302" s="10">
        <f t="shared" si="709"/>
        <v>38530.5</v>
      </c>
      <c r="S302" s="10">
        <f t="shared" si="710"/>
        <v>40712.999999999993</v>
      </c>
      <c r="T302" s="10">
        <f t="shared" si="711"/>
        <v>40712.999999999993</v>
      </c>
      <c r="U302" s="10"/>
      <c r="V302" s="10"/>
      <c r="W302" s="10"/>
      <c r="X302" s="10">
        <f t="shared" si="712"/>
        <v>38530.5</v>
      </c>
      <c r="Y302" s="10">
        <f t="shared" si="713"/>
        <v>40712.999999999993</v>
      </c>
      <c r="Z302" s="10">
        <f t="shared" si="714"/>
        <v>40712.999999999993</v>
      </c>
      <c r="AA302" s="10"/>
      <c r="AB302" s="10"/>
      <c r="AC302" s="10"/>
      <c r="AD302" s="10">
        <f t="shared" si="715"/>
        <v>38530.5</v>
      </c>
      <c r="AE302" s="10">
        <f t="shared" si="716"/>
        <v>40712.999999999993</v>
      </c>
      <c r="AF302" s="10">
        <f t="shared" si="717"/>
        <v>40712.999999999993</v>
      </c>
      <c r="AG302" s="10"/>
      <c r="AH302" s="10">
        <f t="shared" si="718"/>
        <v>38530.5</v>
      </c>
      <c r="AI302" s="10">
        <f t="shared" si="719"/>
        <v>40712.999999999993</v>
      </c>
      <c r="AJ302" s="10">
        <f t="shared" si="720"/>
        <v>40712.999999999993</v>
      </c>
      <c r="AK302" s="10"/>
      <c r="AL302" s="10"/>
      <c r="AM302" s="10"/>
      <c r="AN302" s="10">
        <f t="shared" si="721"/>
        <v>38530.5</v>
      </c>
      <c r="AO302" s="10">
        <f t="shared" si="722"/>
        <v>40712.999999999993</v>
      </c>
      <c r="AP302" s="10">
        <f t="shared" si="723"/>
        <v>40712.999999999993</v>
      </c>
      <c r="AQ302" s="10"/>
      <c r="AR302" s="10"/>
      <c r="AS302" s="10"/>
      <c r="AT302" s="10">
        <f t="shared" si="724"/>
        <v>38530.5</v>
      </c>
      <c r="AU302" s="10">
        <f t="shared" si="725"/>
        <v>40712.999999999993</v>
      </c>
      <c r="AV302" s="10">
        <f t="shared" si="726"/>
        <v>40712.999999999993</v>
      </c>
      <c r="AW302" s="10"/>
      <c r="AX302" s="10"/>
      <c r="AY302" s="10"/>
      <c r="AZ302" s="10">
        <f t="shared" si="727"/>
        <v>38530.5</v>
      </c>
      <c r="BA302" s="10"/>
      <c r="BB302" s="65">
        <f t="shared" si="556"/>
        <v>38530.5</v>
      </c>
      <c r="BC302" s="10">
        <f t="shared" si="728"/>
        <v>40712.999999999993</v>
      </c>
      <c r="BD302" s="10"/>
      <c r="BE302" s="65">
        <f t="shared" si="557"/>
        <v>40712.999999999993</v>
      </c>
      <c r="BF302" s="10">
        <f t="shared" si="729"/>
        <v>40712.999999999993</v>
      </c>
      <c r="BG302" s="10"/>
      <c r="BH302" s="65">
        <f t="shared" si="558"/>
        <v>40712.999999999993</v>
      </c>
      <c r="BI302" s="10"/>
      <c r="BJ302" s="20"/>
      <c r="BK302" s="20"/>
    </row>
    <row r="303" spans="1:63" ht="31.2" x14ac:dyDescent="0.3">
      <c r="A303" s="58" t="s">
        <v>241</v>
      </c>
      <c r="B303" s="59" t="s">
        <v>66</v>
      </c>
      <c r="C303" s="58"/>
      <c r="D303" s="58"/>
      <c r="E303" s="60" t="s">
        <v>67</v>
      </c>
      <c r="F303" s="10">
        <f t="shared" ref="F303:K303" si="732">F304</f>
        <v>1909</v>
      </c>
      <c r="G303" s="10">
        <f t="shared" si="732"/>
        <v>1909</v>
      </c>
      <c r="H303" s="10">
        <f t="shared" si="732"/>
        <v>1909</v>
      </c>
      <c r="I303" s="10">
        <f t="shared" si="732"/>
        <v>0</v>
      </c>
      <c r="J303" s="10">
        <f t="shared" si="732"/>
        <v>0</v>
      </c>
      <c r="K303" s="10">
        <f t="shared" si="732"/>
        <v>0</v>
      </c>
      <c r="L303" s="10">
        <f t="shared" si="619"/>
        <v>1909</v>
      </c>
      <c r="M303" s="10">
        <f t="shared" si="620"/>
        <v>1909</v>
      </c>
      <c r="N303" s="10">
        <f t="shared" si="621"/>
        <v>1909</v>
      </c>
      <c r="O303" s="10">
        <f>O304</f>
        <v>0</v>
      </c>
      <c r="P303" s="10">
        <f>P304</f>
        <v>0</v>
      </c>
      <c r="Q303" s="10">
        <f>Q304</f>
        <v>0</v>
      </c>
      <c r="R303" s="10">
        <f t="shared" si="709"/>
        <v>1909</v>
      </c>
      <c r="S303" s="10">
        <f t="shared" si="710"/>
        <v>1909</v>
      </c>
      <c r="T303" s="10">
        <f t="shared" si="711"/>
        <v>1909</v>
      </c>
      <c r="U303" s="10">
        <f>U304</f>
        <v>0</v>
      </c>
      <c r="V303" s="10">
        <f>V304</f>
        <v>0</v>
      </c>
      <c r="W303" s="10">
        <f>W304</f>
        <v>0</v>
      </c>
      <c r="X303" s="10">
        <f t="shared" si="712"/>
        <v>1909</v>
      </c>
      <c r="Y303" s="10">
        <f t="shared" si="713"/>
        <v>1909</v>
      </c>
      <c r="Z303" s="10">
        <f t="shared" si="714"/>
        <v>1909</v>
      </c>
      <c r="AA303" s="10">
        <f>AA304</f>
        <v>0</v>
      </c>
      <c r="AB303" s="10">
        <f>AB304</f>
        <v>0</v>
      </c>
      <c r="AC303" s="10">
        <f>AC304</f>
        <v>0</v>
      </c>
      <c r="AD303" s="10">
        <f t="shared" si="715"/>
        <v>1909</v>
      </c>
      <c r="AE303" s="10">
        <f t="shared" si="716"/>
        <v>1909</v>
      </c>
      <c r="AF303" s="10">
        <f t="shared" si="717"/>
        <v>1909</v>
      </c>
      <c r="AG303" s="10">
        <f>AG304</f>
        <v>0</v>
      </c>
      <c r="AH303" s="10">
        <f t="shared" si="718"/>
        <v>1909</v>
      </c>
      <c r="AI303" s="10">
        <f t="shared" si="719"/>
        <v>1909</v>
      </c>
      <c r="AJ303" s="10">
        <f t="shared" si="720"/>
        <v>1909</v>
      </c>
      <c r="AK303" s="10">
        <f>AK304</f>
        <v>0</v>
      </c>
      <c r="AL303" s="10">
        <f>AL304</f>
        <v>0</v>
      </c>
      <c r="AM303" s="10">
        <f>AM304</f>
        <v>0</v>
      </c>
      <c r="AN303" s="10">
        <f t="shared" si="721"/>
        <v>1909</v>
      </c>
      <c r="AO303" s="10">
        <f t="shared" si="722"/>
        <v>1909</v>
      </c>
      <c r="AP303" s="10">
        <f t="shared" si="723"/>
        <v>1909</v>
      </c>
      <c r="AQ303" s="10">
        <f>AQ304</f>
        <v>0</v>
      </c>
      <c r="AR303" s="10">
        <f>AR304</f>
        <v>0</v>
      </c>
      <c r="AS303" s="10">
        <f>AS304</f>
        <v>0</v>
      </c>
      <c r="AT303" s="10">
        <f t="shared" si="724"/>
        <v>1909</v>
      </c>
      <c r="AU303" s="10">
        <f t="shared" si="725"/>
        <v>1909</v>
      </c>
      <c r="AV303" s="10">
        <f t="shared" si="726"/>
        <v>1909</v>
      </c>
      <c r="AW303" s="10">
        <f>AW304</f>
        <v>0</v>
      </c>
      <c r="AX303" s="10">
        <f>AX304</f>
        <v>0</v>
      </c>
      <c r="AY303" s="10">
        <f>AY304</f>
        <v>0</v>
      </c>
      <c r="AZ303" s="10">
        <f t="shared" si="727"/>
        <v>1909</v>
      </c>
      <c r="BA303" s="10">
        <f>BA304</f>
        <v>0</v>
      </c>
      <c r="BB303" s="65">
        <f t="shared" si="556"/>
        <v>1909</v>
      </c>
      <c r="BC303" s="10">
        <f t="shared" si="728"/>
        <v>1909</v>
      </c>
      <c r="BD303" s="10">
        <f>BD304</f>
        <v>0</v>
      </c>
      <c r="BE303" s="65">
        <f t="shared" si="557"/>
        <v>1909</v>
      </c>
      <c r="BF303" s="10">
        <f t="shared" si="729"/>
        <v>1909</v>
      </c>
      <c r="BG303" s="10">
        <f>BG304</f>
        <v>0</v>
      </c>
      <c r="BH303" s="65">
        <f t="shared" si="558"/>
        <v>1909</v>
      </c>
      <c r="BI303" s="10">
        <f>BI304</f>
        <v>0</v>
      </c>
      <c r="BJ303" s="20"/>
      <c r="BK303" s="20"/>
    </row>
    <row r="304" spans="1:63" ht="31.2" x14ac:dyDescent="0.3">
      <c r="A304" s="58" t="s">
        <v>241</v>
      </c>
      <c r="B304" s="59">
        <v>200</v>
      </c>
      <c r="C304" s="58" t="s">
        <v>70</v>
      </c>
      <c r="D304" s="58" t="s">
        <v>242</v>
      </c>
      <c r="E304" s="60" t="s">
        <v>243</v>
      </c>
      <c r="F304" s="10">
        <v>1909</v>
      </c>
      <c r="G304" s="10">
        <v>1909</v>
      </c>
      <c r="H304" s="10">
        <v>1909</v>
      </c>
      <c r="I304" s="10"/>
      <c r="J304" s="10"/>
      <c r="K304" s="10"/>
      <c r="L304" s="10">
        <f t="shared" si="619"/>
        <v>1909</v>
      </c>
      <c r="M304" s="10">
        <f t="shared" si="620"/>
        <v>1909</v>
      </c>
      <c r="N304" s="10">
        <f t="shared" si="621"/>
        <v>1909</v>
      </c>
      <c r="O304" s="10"/>
      <c r="P304" s="10"/>
      <c r="Q304" s="10"/>
      <c r="R304" s="10">
        <f t="shared" si="709"/>
        <v>1909</v>
      </c>
      <c r="S304" s="10">
        <f t="shared" si="710"/>
        <v>1909</v>
      </c>
      <c r="T304" s="10">
        <f t="shared" si="711"/>
        <v>1909</v>
      </c>
      <c r="U304" s="10"/>
      <c r="V304" s="10"/>
      <c r="W304" s="10"/>
      <c r="X304" s="10">
        <f t="shared" si="712"/>
        <v>1909</v>
      </c>
      <c r="Y304" s="10">
        <f t="shared" si="713"/>
        <v>1909</v>
      </c>
      <c r="Z304" s="10">
        <f t="shared" si="714"/>
        <v>1909</v>
      </c>
      <c r="AA304" s="10"/>
      <c r="AB304" s="10"/>
      <c r="AC304" s="10"/>
      <c r="AD304" s="10">
        <f t="shared" si="715"/>
        <v>1909</v>
      </c>
      <c r="AE304" s="10">
        <f t="shared" si="716"/>
        <v>1909</v>
      </c>
      <c r="AF304" s="10">
        <f t="shared" si="717"/>
        <v>1909</v>
      </c>
      <c r="AG304" s="10"/>
      <c r="AH304" s="10">
        <f t="shared" si="718"/>
        <v>1909</v>
      </c>
      <c r="AI304" s="10">
        <f t="shared" si="719"/>
        <v>1909</v>
      </c>
      <c r="AJ304" s="10">
        <f t="shared" si="720"/>
        <v>1909</v>
      </c>
      <c r="AK304" s="10"/>
      <c r="AL304" s="10"/>
      <c r="AM304" s="10"/>
      <c r="AN304" s="10">
        <f t="shared" si="721"/>
        <v>1909</v>
      </c>
      <c r="AO304" s="10">
        <f t="shared" si="722"/>
        <v>1909</v>
      </c>
      <c r="AP304" s="10">
        <f t="shared" si="723"/>
        <v>1909</v>
      </c>
      <c r="AQ304" s="10"/>
      <c r="AR304" s="10"/>
      <c r="AS304" s="10"/>
      <c r="AT304" s="10">
        <f t="shared" si="724"/>
        <v>1909</v>
      </c>
      <c r="AU304" s="10">
        <f t="shared" si="725"/>
        <v>1909</v>
      </c>
      <c r="AV304" s="10">
        <f t="shared" si="726"/>
        <v>1909</v>
      </c>
      <c r="AW304" s="10"/>
      <c r="AX304" s="10"/>
      <c r="AY304" s="10"/>
      <c r="AZ304" s="10">
        <f t="shared" si="727"/>
        <v>1909</v>
      </c>
      <c r="BA304" s="10"/>
      <c r="BB304" s="65">
        <f t="shared" si="556"/>
        <v>1909</v>
      </c>
      <c r="BC304" s="10">
        <f t="shared" si="728"/>
        <v>1909</v>
      </c>
      <c r="BD304" s="10"/>
      <c r="BE304" s="65">
        <f t="shared" si="557"/>
        <v>1909</v>
      </c>
      <c r="BF304" s="10">
        <f t="shared" si="729"/>
        <v>1909</v>
      </c>
      <c r="BG304" s="10"/>
      <c r="BH304" s="65">
        <f t="shared" si="558"/>
        <v>1909</v>
      </c>
      <c r="BI304" s="10"/>
      <c r="BJ304" s="20"/>
      <c r="BK304" s="20"/>
    </row>
    <row r="305" spans="1:68" ht="46.8" x14ac:dyDescent="0.3">
      <c r="A305" s="58" t="s">
        <v>244</v>
      </c>
      <c r="B305" s="59"/>
      <c r="C305" s="58"/>
      <c r="D305" s="58"/>
      <c r="E305" s="60" t="s">
        <v>147</v>
      </c>
      <c r="F305" s="10">
        <f t="shared" ref="F305:K305" si="733">F306+F308</f>
        <v>113248.90000000001</v>
      </c>
      <c r="G305" s="10">
        <f t="shared" si="733"/>
        <v>116340.90000000001</v>
      </c>
      <c r="H305" s="10">
        <f t="shared" si="733"/>
        <v>116340.90000000001</v>
      </c>
      <c r="I305" s="10">
        <f t="shared" si="733"/>
        <v>0</v>
      </c>
      <c r="J305" s="10">
        <f t="shared" si="733"/>
        <v>0</v>
      </c>
      <c r="K305" s="10">
        <f t="shared" si="733"/>
        <v>0</v>
      </c>
      <c r="L305" s="10">
        <f t="shared" si="619"/>
        <v>113248.90000000001</v>
      </c>
      <c r="M305" s="10">
        <f t="shared" si="620"/>
        <v>116340.90000000001</v>
      </c>
      <c r="N305" s="10">
        <f t="shared" si="621"/>
        <v>116340.90000000001</v>
      </c>
      <c r="O305" s="10">
        <f>O306+O308</f>
        <v>13465.9</v>
      </c>
      <c r="P305" s="10">
        <f>P306+P308</f>
        <v>16242.7</v>
      </c>
      <c r="Q305" s="10">
        <f>Q306+Q308</f>
        <v>16242.7</v>
      </c>
      <c r="R305" s="10">
        <f t="shared" si="709"/>
        <v>126714.8</v>
      </c>
      <c r="S305" s="10">
        <f t="shared" si="710"/>
        <v>132583.6</v>
      </c>
      <c r="T305" s="10">
        <f t="shared" si="711"/>
        <v>132583.6</v>
      </c>
      <c r="U305" s="10">
        <f>U306+U308</f>
        <v>0</v>
      </c>
      <c r="V305" s="10">
        <f>V306+V308</f>
        <v>0</v>
      </c>
      <c r="W305" s="10">
        <f>W306+W308</f>
        <v>0</v>
      </c>
      <c r="X305" s="10">
        <f t="shared" si="712"/>
        <v>126714.8</v>
      </c>
      <c r="Y305" s="10">
        <f t="shared" si="713"/>
        <v>132583.6</v>
      </c>
      <c r="Z305" s="10">
        <f t="shared" si="714"/>
        <v>132583.6</v>
      </c>
      <c r="AA305" s="10">
        <f>AA306+AA308</f>
        <v>0</v>
      </c>
      <c r="AB305" s="10">
        <f>AB306+AB308</f>
        <v>0</v>
      </c>
      <c r="AC305" s="10">
        <f>AC306+AC308</f>
        <v>0</v>
      </c>
      <c r="AD305" s="10">
        <f t="shared" si="715"/>
        <v>126714.8</v>
      </c>
      <c r="AE305" s="10">
        <f t="shared" si="716"/>
        <v>132583.6</v>
      </c>
      <c r="AF305" s="10">
        <f t="shared" si="717"/>
        <v>132583.6</v>
      </c>
      <c r="AG305" s="10">
        <f>AG306+AG308</f>
        <v>0</v>
      </c>
      <c r="AH305" s="10">
        <f t="shared" si="718"/>
        <v>126714.8</v>
      </c>
      <c r="AI305" s="10">
        <f t="shared" si="719"/>
        <v>132583.6</v>
      </c>
      <c r="AJ305" s="10">
        <f t="shared" si="720"/>
        <v>132583.6</v>
      </c>
      <c r="AK305" s="10">
        <f>AK306+AK308</f>
        <v>0</v>
      </c>
      <c r="AL305" s="10">
        <f>AL306+AL308</f>
        <v>0</v>
      </c>
      <c r="AM305" s="10">
        <f>AM306+AM308</f>
        <v>0</v>
      </c>
      <c r="AN305" s="10">
        <f t="shared" si="721"/>
        <v>126714.8</v>
      </c>
      <c r="AO305" s="10">
        <f t="shared" si="722"/>
        <v>132583.6</v>
      </c>
      <c r="AP305" s="10">
        <f t="shared" si="723"/>
        <v>132583.6</v>
      </c>
      <c r="AQ305" s="10">
        <f>AQ306+AQ308</f>
        <v>0</v>
      </c>
      <c r="AR305" s="10">
        <f>AR306+AR308</f>
        <v>0</v>
      </c>
      <c r="AS305" s="10">
        <f>AS306+AS308</f>
        <v>0</v>
      </c>
      <c r="AT305" s="10">
        <f t="shared" si="724"/>
        <v>126714.8</v>
      </c>
      <c r="AU305" s="10">
        <f t="shared" si="725"/>
        <v>132583.6</v>
      </c>
      <c r="AV305" s="10">
        <f t="shared" si="726"/>
        <v>132583.6</v>
      </c>
      <c r="AW305" s="10">
        <f>AW306+AW308</f>
        <v>0</v>
      </c>
      <c r="AX305" s="10">
        <f>AX306+AX308</f>
        <v>0</v>
      </c>
      <c r="AY305" s="10">
        <f>AY306+AY308</f>
        <v>0</v>
      </c>
      <c r="AZ305" s="10">
        <f t="shared" si="727"/>
        <v>126714.8</v>
      </c>
      <c r="BA305" s="10">
        <f>BA306+BA308</f>
        <v>0</v>
      </c>
      <c r="BB305" s="65">
        <f t="shared" si="556"/>
        <v>126714.8</v>
      </c>
      <c r="BC305" s="10">
        <f t="shared" si="728"/>
        <v>132583.6</v>
      </c>
      <c r="BD305" s="10">
        <f>BD306+BD308</f>
        <v>0</v>
      </c>
      <c r="BE305" s="65">
        <f t="shared" si="557"/>
        <v>132583.6</v>
      </c>
      <c r="BF305" s="10">
        <f t="shared" si="729"/>
        <v>132583.6</v>
      </c>
      <c r="BG305" s="10">
        <f>BG306+BG308</f>
        <v>0</v>
      </c>
      <c r="BH305" s="65">
        <f t="shared" si="558"/>
        <v>132583.6</v>
      </c>
      <c r="BI305" s="10">
        <f>BI306+BI308</f>
        <v>0</v>
      </c>
      <c r="BJ305" s="20"/>
      <c r="BK305" s="20"/>
    </row>
    <row r="306" spans="1:68" ht="78" x14ac:dyDescent="0.3">
      <c r="A306" s="58" t="s">
        <v>244</v>
      </c>
      <c r="B306" s="59" t="s">
        <v>148</v>
      </c>
      <c r="C306" s="58"/>
      <c r="D306" s="58"/>
      <c r="E306" s="60" t="s">
        <v>149</v>
      </c>
      <c r="F306" s="10">
        <f t="shared" ref="F306:K306" si="734">F307</f>
        <v>100552.8</v>
      </c>
      <c r="G306" s="10">
        <f t="shared" si="734"/>
        <v>103644.8</v>
      </c>
      <c r="H306" s="10">
        <f t="shared" si="734"/>
        <v>103644.8</v>
      </c>
      <c r="I306" s="10">
        <f t="shared" si="734"/>
        <v>0</v>
      </c>
      <c r="J306" s="10">
        <f t="shared" si="734"/>
        <v>0</v>
      </c>
      <c r="K306" s="10">
        <f t="shared" si="734"/>
        <v>0</v>
      </c>
      <c r="L306" s="10">
        <f t="shared" si="619"/>
        <v>100552.8</v>
      </c>
      <c r="M306" s="10">
        <f t="shared" si="620"/>
        <v>103644.8</v>
      </c>
      <c r="N306" s="10">
        <f t="shared" si="621"/>
        <v>103644.8</v>
      </c>
      <c r="O306" s="10">
        <f>O307</f>
        <v>13465.9</v>
      </c>
      <c r="P306" s="10">
        <f>P307</f>
        <v>16242.7</v>
      </c>
      <c r="Q306" s="10">
        <f>Q307</f>
        <v>16242.7</v>
      </c>
      <c r="R306" s="10">
        <f t="shared" si="709"/>
        <v>114018.7</v>
      </c>
      <c r="S306" s="10">
        <f t="shared" si="710"/>
        <v>119887.5</v>
      </c>
      <c r="T306" s="10">
        <f t="shared" si="711"/>
        <v>119887.5</v>
      </c>
      <c r="U306" s="10">
        <f>U307</f>
        <v>0</v>
      </c>
      <c r="V306" s="10">
        <f>V307</f>
        <v>0</v>
      </c>
      <c r="W306" s="10">
        <f>W307</f>
        <v>0</v>
      </c>
      <c r="X306" s="10">
        <f t="shared" si="712"/>
        <v>114018.7</v>
      </c>
      <c r="Y306" s="10">
        <f t="shared" si="713"/>
        <v>119887.5</v>
      </c>
      <c r="Z306" s="10">
        <f t="shared" si="714"/>
        <v>119887.5</v>
      </c>
      <c r="AA306" s="10">
        <f>AA307</f>
        <v>0</v>
      </c>
      <c r="AB306" s="10">
        <f>AB307</f>
        <v>0</v>
      </c>
      <c r="AC306" s="10">
        <f>AC307</f>
        <v>0</v>
      </c>
      <c r="AD306" s="10">
        <f t="shared" si="715"/>
        <v>114018.7</v>
      </c>
      <c r="AE306" s="10">
        <f t="shared" si="716"/>
        <v>119887.5</v>
      </c>
      <c r="AF306" s="10">
        <f t="shared" si="717"/>
        <v>119887.5</v>
      </c>
      <c r="AG306" s="10">
        <f>AG307</f>
        <v>0</v>
      </c>
      <c r="AH306" s="10">
        <f t="shared" si="718"/>
        <v>114018.7</v>
      </c>
      <c r="AI306" s="10">
        <f t="shared" si="719"/>
        <v>119887.5</v>
      </c>
      <c r="AJ306" s="10">
        <f t="shared" si="720"/>
        <v>119887.5</v>
      </c>
      <c r="AK306" s="10">
        <f>AK307</f>
        <v>0</v>
      </c>
      <c r="AL306" s="10">
        <f>AL307</f>
        <v>0</v>
      </c>
      <c r="AM306" s="10">
        <f>AM307</f>
        <v>0</v>
      </c>
      <c r="AN306" s="10">
        <f t="shared" si="721"/>
        <v>114018.7</v>
      </c>
      <c r="AO306" s="10">
        <f t="shared" si="722"/>
        <v>119887.5</v>
      </c>
      <c r="AP306" s="10">
        <f t="shared" si="723"/>
        <v>119887.5</v>
      </c>
      <c r="AQ306" s="10">
        <f>AQ307</f>
        <v>0</v>
      </c>
      <c r="AR306" s="10">
        <f>AR307</f>
        <v>0</v>
      </c>
      <c r="AS306" s="10">
        <f>AS307</f>
        <v>0</v>
      </c>
      <c r="AT306" s="10">
        <f t="shared" si="724"/>
        <v>114018.7</v>
      </c>
      <c r="AU306" s="10">
        <f t="shared" si="725"/>
        <v>119887.5</v>
      </c>
      <c r="AV306" s="10">
        <f t="shared" si="726"/>
        <v>119887.5</v>
      </c>
      <c r="AW306" s="10">
        <f>AW307</f>
        <v>0</v>
      </c>
      <c r="AX306" s="10">
        <f>AX307</f>
        <v>0</v>
      </c>
      <c r="AY306" s="10">
        <f>AY307</f>
        <v>0</v>
      </c>
      <c r="AZ306" s="10">
        <f t="shared" si="727"/>
        <v>114018.7</v>
      </c>
      <c r="BA306" s="10">
        <f>BA307</f>
        <v>0</v>
      </c>
      <c r="BB306" s="65">
        <f t="shared" si="556"/>
        <v>114018.7</v>
      </c>
      <c r="BC306" s="10">
        <f t="shared" si="728"/>
        <v>119887.5</v>
      </c>
      <c r="BD306" s="10">
        <f>BD307</f>
        <v>0</v>
      </c>
      <c r="BE306" s="65">
        <f t="shared" si="557"/>
        <v>119887.5</v>
      </c>
      <c r="BF306" s="10">
        <f t="shared" si="729"/>
        <v>119887.5</v>
      </c>
      <c r="BG306" s="10">
        <f>BG307</f>
        <v>0</v>
      </c>
      <c r="BH306" s="65">
        <f t="shared" si="558"/>
        <v>119887.5</v>
      </c>
      <c r="BI306" s="10">
        <f>BI307</f>
        <v>0</v>
      </c>
      <c r="BJ306" s="20"/>
      <c r="BK306" s="20"/>
    </row>
    <row r="307" spans="1:68" ht="31.2" x14ac:dyDescent="0.3">
      <c r="A307" s="58" t="s">
        <v>244</v>
      </c>
      <c r="B307" s="59">
        <v>100</v>
      </c>
      <c r="C307" s="58" t="s">
        <v>70</v>
      </c>
      <c r="D307" s="58" t="s">
        <v>242</v>
      </c>
      <c r="E307" s="60" t="s">
        <v>243</v>
      </c>
      <c r="F307" s="10">
        <v>100552.8</v>
      </c>
      <c r="G307" s="10">
        <v>103644.8</v>
      </c>
      <c r="H307" s="10">
        <v>103644.8</v>
      </c>
      <c r="I307" s="10"/>
      <c r="J307" s="10"/>
      <c r="K307" s="10"/>
      <c r="L307" s="10">
        <f t="shared" si="619"/>
        <v>100552.8</v>
      </c>
      <c r="M307" s="10">
        <f t="shared" si="620"/>
        <v>103644.8</v>
      </c>
      <c r="N307" s="10">
        <f t="shared" si="621"/>
        <v>103644.8</v>
      </c>
      <c r="O307" s="10">
        <v>13465.9</v>
      </c>
      <c r="P307" s="10">
        <v>16242.7</v>
      </c>
      <c r="Q307" s="10">
        <v>16242.7</v>
      </c>
      <c r="R307" s="10">
        <f t="shared" si="709"/>
        <v>114018.7</v>
      </c>
      <c r="S307" s="10">
        <f t="shared" si="710"/>
        <v>119887.5</v>
      </c>
      <c r="T307" s="10">
        <f t="shared" si="711"/>
        <v>119887.5</v>
      </c>
      <c r="U307" s="10"/>
      <c r="V307" s="10"/>
      <c r="W307" s="10"/>
      <c r="X307" s="10">
        <f t="shared" si="712"/>
        <v>114018.7</v>
      </c>
      <c r="Y307" s="10">
        <f t="shared" si="713"/>
        <v>119887.5</v>
      </c>
      <c r="Z307" s="10">
        <f t="shared" si="714"/>
        <v>119887.5</v>
      </c>
      <c r="AA307" s="10"/>
      <c r="AB307" s="10"/>
      <c r="AC307" s="10"/>
      <c r="AD307" s="10">
        <f t="shared" si="715"/>
        <v>114018.7</v>
      </c>
      <c r="AE307" s="10">
        <f t="shared" si="716"/>
        <v>119887.5</v>
      </c>
      <c r="AF307" s="10">
        <f t="shared" si="717"/>
        <v>119887.5</v>
      </c>
      <c r="AG307" s="10"/>
      <c r="AH307" s="10">
        <f t="shared" si="718"/>
        <v>114018.7</v>
      </c>
      <c r="AI307" s="10">
        <f t="shared" si="719"/>
        <v>119887.5</v>
      </c>
      <c r="AJ307" s="10">
        <f t="shared" si="720"/>
        <v>119887.5</v>
      </c>
      <c r="AK307" s="10"/>
      <c r="AL307" s="10"/>
      <c r="AM307" s="10"/>
      <c r="AN307" s="10">
        <f t="shared" si="721"/>
        <v>114018.7</v>
      </c>
      <c r="AO307" s="10">
        <f t="shared" si="722"/>
        <v>119887.5</v>
      </c>
      <c r="AP307" s="10">
        <f t="shared" si="723"/>
        <v>119887.5</v>
      </c>
      <c r="AQ307" s="10"/>
      <c r="AR307" s="10"/>
      <c r="AS307" s="10"/>
      <c r="AT307" s="10">
        <f t="shared" si="724"/>
        <v>114018.7</v>
      </c>
      <c r="AU307" s="10">
        <f t="shared" si="725"/>
        <v>119887.5</v>
      </c>
      <c r="AV307" s="10">
        <f t="shared" si="726"/>
        <v>119887.5</v>
      </c>
      <c r="AW307" s="10"/>
      <c r="AX307" s="10"/>
      <c r="AY307" s="10"/>
      <c r="AZ307" s="10">
        <f t="shared" si="727"/>
        <v>114018.7</v>
      </c>
      <c r="BA307" s="10"/>
      <c r="BB307" s="65">
        <f t="shared" si="556"/>
        <v>114018.7</v>
      </c>
      <c r="BC307" s="10">
        <f t="shared" si="728"/>
        <v>119887.5</v>
      </c>
      <c r="BD307" s="10"/>
      <c r="BE307" s="65">
        <f t="shared" si="557"/>
        <v>119887.5</v>
      </c>
      <c r="BF307" s="10">
        <f t="shared" si="729"/>
        <v>119887.5</v>
      </c>
      <c r="BG307" s="10"/>
      <c r="BH307" s="65">
        <f t="shared" si="558"/>
        <v>119887.5</v>
      </c>
      <c r="BI307" s="10"/>
      <c r="BJ307" s="20"/>
      <c r="BK307" s="20"/>
    </row>
    <row r="308" spans="1:68" ht="31.2" x14ac:dyDescent="0.3">
      <c r="A308" s="58" t="s">
        <v>244</v>
      </c>
      <c r="B308" s="59" t="s">
        <v>66</v>
      </c>
      <c r="C308" s="58"/>
      <c r="D308" s="58"/>
      <c r="E308" s="60" t="s">
        <v>67</v>
      </c>
      <c r="F308" s="10">
        <f t="shared" ref="F308:K308" si="735">F309</f>
        <v>12696.1</v>
      </c>
      <c r="G308" s="10">
        <f t="shared" si="735"/>
        <v>12696.1</v>
      </c>
      <c r="H308" s="10">
        <f t="shared" si="735"/>
        <v>12696.1</v>
      </c>
      <c r="I308" s="10">
        <f t="shared" si="735"/>
        <v>0</v>
      </c>
      <c r="J308" s="10">
        <f t="shared" si="735"/>
        <v>0</v>
      </c>
      <c r="K308" s="10">
        <f t="shared" si="735"/>
        <v>0</v>
      </c>
      <c r="L308" s="10">
        <f t="shared" si="619"/>
        <v>12696.1</v>
      </c>
      <c r="M308" s="10">
        <f t="shared" si="620"/>
        <v>12696.1</v>
      </c>
      <c r="N308" s="10">
        <f t="shared" si="621"/>
        <v>12696.1</v>
      </c>
      <c r="O308" s="10">
        <f>O309</f>
        <v>0</v>
      </c>
      <c r="P308" s="10">
        <f>P309</f>
        <v>0</v>
      </c>
      <c r="Q308" s="10">
        <f>Q309</f>
        <v>0</v>
      </c>
      <c r="R308" s="10">
        <f t="shared" si="709"/>
        <v>12696.1</v>
      </c>
      <c r="S308" s="10">
        <f t="shared" si="710"/>
        <v>12696.1</v>
      </c>
      <c r="T308" s="10">
        <f t="shared" si="711"/>
        <v>12696.1</v>
      </c>
      <c r="U308" s="10">
        <f>U309</f>
        <v>0</v>
      </c>
      <c r="V308" s="10">
        <f>V309</f>
        <v>0</v>
      </c>
      <c r="W308" s="10">
        <f>W309</f>
        <v>0</v>
      </c>
      <c r="X308" s="10">
        <f t="shared" si="712"/>
        <v>12696.1</v>
      </c>
      <c r="Y308" s="10">
        <f t="shared" si="713"/>
        <v>12696.1</v>
      </c>
      <c r="Z308" s="10">
        <f t="shared" si="714"/>
        <v>12696.1</v>
      </c>
      <c r="AA308" s="10">
        <f>AA309</f>
        <v>0</v>
      </c>
      <c r="AB308" s="10">
        <f>AB309</f>
        <v>0</v>
      </c>
      <c r="AC308" s="10">
        <f>AC309</f>
        <v>0</v>
      </c>
      <c r="AD308" s="10">
        <f t="shared" si="715"/>
        <v>12696.1</v>
      </c>
      <c r="AE308" s="10">
        <f t="shared" si="716"/>
        <v>12696.1</v>
      </c>
      <c r="AF308" s="10">
        <f t="shared" si="717"/>
        <v>12696.1</v>
      </c>
      <c r="AG308" s="10">
        <f>AG309</f>
        <v>0</v>
      </c>
      <c r="AH308" s="10">
        <f t="shared" si="718"/>
        <v>12696.1</v>
      </c>
      <c r="AI308" s="10">
        <f t="shared" si="719"/>
        <v>12696.1</v>
      </c>
      <c r="AJ308" s="10">
        <f t="shared" si="720"/>
        <v>12696.1</v>
      </c>
      <c r="AK308" s="10">
        <f>AK309</f>
        <v>0</v>
      </c>
      <c r="AL308" s="10">
        <f>AL309</f>
        <v>0</v>
      </c>
      <c r="AM308" s="10">
        <f>AM309</f>
        <v>0</v>
      </c>
      <c r="AN308" s="10">
        <f t="shared" si="721"/>
        <v>12696.1</v>
      </c>
      <c r="AO308" s="10">
        <f t="shared" si="722"/>
        <v>12696.1</v>
      </c>
      <c r="AP308" s="10">
        <f t="shared" si="723"/>
        <v>12696.1</v>
      </c>
      <c r="AQ308" s="10">
        <f>AQ309</f>
        <v>0</v>
      </c>
      <c r="AR308" s="10">
        <f>AR309</f>
        <v>0</v>
      </c>
      <c r="AS308" s="10">
        <f>AS309</f>
        <v>0</v>
      </c>
      <c r="AT308" s="10">
        <f t="shared" si="724"/>
        <v>12696.1</v>
      </c>
      <c r="AU308" s="10">
        <f t="shared" si="725"/>
        <v>12696.1</v>
      </c>
      <c r="AV308" s="10">
        <f t="shared" si="726"/>
        <v>12696.1</v>
      </c>
      <c r="AW308" s="10">
        <f>AW309</f>
        <v>0</v>
      </c>
      <c r="AX308" s="10">
        <f>AX309</f>
        <v>0</v>
      </c>
      <c r="AY308" s="10">
        <f>AY309</f>
        <v>0</v>
      </c>
      <c r="AZ308" s="10">
        <f t="shared" si="727"/>
        <v>12696.1</v>
      </c>
      <c r="BA308" s="10">
        <f>BA309</f>
        <v>0</v>
      </c>
      <c r="BB308" s="65">
        <f t="shared" si="556"/>
        <v>12696.1</v>
      </c>
      <c r="BC308" s="10">
        <f t="shared" si="728"/>
        <v>12696.1</v>
      </c>
      <c r="BD308" s="10">
        <f>BD309</f>
        <v>0</v>
      </c>
      <c r="BE308" s="65">
        <f t="shared" si="557"/>
        <v>12696.1</v>
      </c>
      <c r="BF308" s="10">
        <f t="shared" si="729"/>
        <v>12696.1</v>
      </c>
      <c r="BG308" s="10">
        <f>BG309</f>
        <v>0</v>
      </c>
      <c r="BH308" s="65">
        <f t="shared" si="558"/>
        <v>12696.1</v>
      </c>
      <c r="BI308" s="10">
        <f>BI309</f>
        <v>0</v>
      </c>
      <c r="BJ308" s="20"/>
      <c r="BK308" s="20"/>
    </row>
    <row r="309" spans="1:68" ht="31.2" x14ac:dyDescent="0.3">
      <c r="A309" s="58" t="s">
        <v>244</v>
      </c>
      <c r="B309" s="59">
        <v>200</v>
      </c>
      <c r="C309" s="58" t="s">
        <v>70</v>
      </c>
      <c r="D309" s="58" t="s">
        <v>242</v>
      </c>
      <c r="E309" s="60" t="s">
        <v>243</v>
      </c>
      <c r="F309" s="10">
        <v>12696.1</v>
      </c>
      <c r="G309" s="10">
        <v>12696.1</v>
      </c>
      <c r="H309" s="10">
        <v>12696.1</v>
      </c>
      <c r="I309" s="10"/>
      <c r="J309" s="10"/>
      <c r="K309" s="10"/>
      <c r="L309" s="10">
        <f t="shared" si="619"/>
        <v>12696.1</v>
      </c>
      <c r="M309" s="10">
        <f t="shared" si="620"/>
        <v>12696.1</v>
      </c>
      <c r="N309" s="10">
        <f t="shared" si="621"/>
        <v>12696.1</v>
      </c>
      <c r="O309" s="10"/>
      <c r="P309" s="10"/>
      <c r="Q309" s="10"/>
      <c r="R309" s="10">
        <f t="shared" si="709"/>
        <v>12696.1</v>
      </c>
      <c r="S309" s="10">
        <f t="shared" si="710"/>
        <v>12696.1</v>
      </c>
      <c r="T309" s="10">
        <f t="shared" si="711"/>
        <v>12696.1</v>
      </c>
      <c r="U309" s="10"/>
      <c r="V309" s="10"/>
      <c r="W309" s="10"/>
      <c r="X309" s="10">
        <f t="shared" si="712"/>
        <v>12696.1</v>
      </c>
      <c r="Y309" s="10">
        <f t="shared" si="713"/>
        <v>12696.1</v>
      </c>
      <c r="Z309" s="10">
        <f t="shared" si="714"/>
        <v>12696.1</v>
      </c>
      <c r="AA309" s="10"/>
      <c r="AB309" s="10"/>
      <c r="AC309" s="10"/>
      <c r="AD309" s="10">
        <f t="shared" si="715"/>
        <v>12696.1</v>
      </c>
      <c r="AE309" s="10">
        <f t="shared" si="716"/>
        <v>12696.1</v>
      </c>
      <c r="AF309" s="10">
        <f t="shared" si="717"/>
        <v>12696.1</v>
      </c>
      <c r="AG309" s="10"/>
      <c r="AH309" s="10">
        <f t="shared" si="718"/>
        <v>12696.1</v>
      </c>
      <c r="AI309" s="10">
        <f t="shared" si="719"/>
        <v>12696.1</v>
      </c>
      <c r="AJ309" s="10">
        <f t="shared" si="720"/>
        <v>12696.1</v>
      </c>
      <c r="AK309" s="10"/>
      <c r="AL309" s="10"/>
      <c r="AM309" s="10"/>
      <c r="AN309" s="10">
        <f t="shared" si="721"/>
        <v>12696.1</v>
      </c>
      <c r="AO309" s="10">
        <f t="shared" si="722"/>
        <v>12696.1</v>
      </c>
      <c r="AP309" s="10">
        <f t="shared" si="723"/>
        <v>12696.1</v>
      </c>
      <c r="AQ309" s="10"/>
      <c r="AR309" s="10"/>
      <c r="AS309" s="10"/>
      <c r="AT309" s="10">
        <f t="shared" si="724"/>
        <v>12696.1</v>
      </c>
      <c r="AU309" s="10">
        <f t="shared" si="725"/>
        <v>12696.1</v>
      </c>
      <c r="AV309" s="10">
        <f t="shared" si="726"/>
        <v>12696.1</v>
      </c>
      <c r="AW309" s="10"/>
      <c r="AX309" s="10"/>
      <c r="AY309" s="10"/>
      <c r="AZ309" s="10">
        <f t="shared" si="727"/>
        <v>12696.1</v>
      </c>
      <c r="BA309" s="10"/>
      <c r="BB309" s="65">
        <f t="shared" si="556"/>
        <v>12696.1</v>
      </c>
      <c r="BC309" s="10">
        <f t="shared" si="728"/>
        <v>12696.1</v>
      </c>
      <c r="BD309" s="10"/>
      <c r="BE309" s="65">
        <f t="shared" si="557"/>
        <v>12696.1</v>
      </c>
      <c r="BF309" s="10">
        <f t="shared" si="729"/>
        <v>12696.1</v>
      </c>
      <c r="BG309" s="10"/>
      <c r="BH309" s="65">
        <f t="shared" si="558"/>
        <v>12696.1</v>
      </c>
      <c r="BI309" s="10"/>
      <c r="BJ309" s="20"/>
      <c r="BK309" s="20"/>
    </row>
    <row r="310" spans="1:68" s="66" customFormat="1" ht="31.2" x14ac:dyDescent="0.3">
      <c r="A310" s="52" t="s">
        <v>245</v>
      </c>
      <c r="B310" s="53"/>
      <c r="C310" s="52"/>
      <c r="D310" s="52"/>
      <c r="E310" s="54" t="s">
        <v>246</v>
      </c>
      <c r="F310" s="14">
        <f t="shared" ref="F310:K310" si="736">F311</f>
        <v>323779.3</v>
      </c>
      <c r="G310" s="14">
        <f t="shared" si="736"/>
        <v>336277.6</v>
      </c>
      <c r="H310" s="14">
        <f t="shared" si="736"/>
        <v>260213.6</v>
      </c>
      <c r="I310" s="14">
        <f t="shared" si="736"/>
        <v>0</v>
      </c>
      <c r="J310" s="14">
        <f t="shared" si="736"/>
        <v>0</v>
      </c>
      <c r="K310" s="14">
        <f t="shared" si="736"/>
        <v>0</v>
      </c>
      <c r="L310" s="14">
        <f t="shared" si="619"/>
        <v>323779.3</v>
      </c>
      <c r="M310" s="14">
        <f t="shared" si="620"/>
        <v>336277.6</v>
      </c>
      <c r="N310" s="14">
        <f t="shared" si="621"/>
        <v>260213.6</v>
      </c>
      <c r="O310" s="14">
        <f>O311</f>
        <v>36646.855000000003</v>
      </c>
      <c r="P310" s="14">
        <f>P311</f>
        <v>29442.2</v>
      </c>
      <c r="Q310" s="14">
        <f>Q311</f>
        <v>29442.2</v>
      </c>
      <c r="R310" s="14">
        <f t="shared" si="709"/>
        <v>360426.15499999997</v>
      </c>
      <c r="S310" s="14">
        <f t="shared" si="710"/>
        <v>365719.8</v>
      </c>
      <c r="T310" s="14">
        <f t="shared" si="711"/>
        <v>289655.8</v>
      </c>
      <c r="U310" s="14">
        <f>U311</f>
        <v>0</v>
      </c>
      <c r="V310" s="14">
        <f>V311</f>
        <v>0</v>
      </c>
      <c r="W310" s="14">
        <f>W311</f>
        <v>0</v>
      </c>
      <c r="X310" s="14">
        <f t="shared" si="712"/>
        <v>360426.15499999997</v>
      </c>
      <c r="Y310" s="14">
        <f t="shared" si="713"/>
        <v>365719.8</v>
      </c>
      <c r="Z310" s="14">
        <f t="shared" si="714"/>
        <v>289655.8</v>
      </c>
      <c r="AA310" s="14">
        <f>AA311</f>
        <v>3772.614</v>
      </c>
      <c r="AB310" s="14">
        <f>AB311</f>
        <v>0</v>
      </c>
      <c r="AC310" s="14">
        <f>AC311</f>
        <v>0</v>
      </c>
      <c r="AD310" s="14">
        <f t="shared" si="715"/>
        <v>364198.76899999997</v>
      </c>
      <c r="AE310" s="14">
        <f t="shared" si="716"/>
        <v>365719.8</v>
      </c>
      <c r="AF310" s="14">
        <f t="shared" si="717"/>
        <v>289655.8</v>
      </c>
      <c r="AG310" s="14">
        <f>AG311</f>
        <v>0</v>
      </c>
      <c r="AH310" s="14">
        <f t="shared" si="718"/>
        <v>364198.76899999997</v>
      </c>
      <c r="AI310" s="14">
        <f t="shared" si="719"/>
        <v>365719.8</v>
      </c>
      <c r="AJ310" s="14">
        <f t="shared" si="720"/>
        <v>289655.8</v>
      </c>
      <c r="AK310" s="14">
        <f>AK311</f>
        <v>-3603.848</v>
      </c>
      <c r="AL310" s="14">
        <f>AL311</f>
        <v>54586.428</v>
      </c>
      <c r="AM310" s="14">
        <f>AM311</f>
        <v>0</v>
      </c>
      <c r="AN310" s="14">
        <f t="shared" si="721"/>
        <v>360594.92099999997</v>
      </c>
      <c r="AO310" s="14">
        <f t="shared" si="722"/>
        <v>420306.228</v>
      </c>
      <c r="AP310" s="14">
        <f t="shared" si="723"/>
        <v>289655.8</v>
      </c>
      <c r="AQ310" s="14">
        <f>AQ311</f>
        <v>0</v>
      </c>
      <c r="AR310" s="14">
        <f>AR311</f>
        <v>-137.1</v>
      </c>
      <c r="AS310" s="14">
        <f>AS311</f>
        <v>0</v>
      </c>
      <c r="AT310" s="14">
        <f t="shared" si="724"/>
        <v>360594.92099999997</v>
      </c>
      <c r="AU310" s="14">
        <f t="shared" si="725"/>
        <v>420169.12800000003</v>
      </c>
      <c r="AV310" s="14">
        <f t="shared" si="726"/>
        <v>289655.8</v>
      </c>
      <c r="AW310" s="14">
        <f>AW311</f>
        <v>0</v>
      </c>
      <c r="AX310" s="14">
        <f>AX311</f>
        <v>0</v>
      </c>
      <c r="AY310" s="14">
        <f>AY311</f>
        <v>0</v>
      </c>
      <c r="AZ310" s="14">
        <f t="shared" si="727"/>
        <v>360594.92099999997</v>
      </c>
      <c r="BA310" s="14">
        <f>BA311</f>
        <v>0</v>
      </c>
      <c r="BB310" s="63">
        <f t="shared" si="556"/>
        <v>360594.92099999997</v>
      </c>
      <c r="BC310" s="14">
        <f t="shared" si="728"/>
        <v>420169.12800000003</v>
      </c>
      <c r="BD310" s="14">
        <f>BD311</f>
        <v>0</v>
      </c>
      <c r="BE310" s="63">
        <f t="shared" si="557"/>
        <v>420169.12800000003</v>
      </c>
      <c r="BF310" s="14">
        <f t="shared" si="729"/>
        <v>289655.8</v>
      </c>
      <c r="BG310" s="14">
        <f>BG311</f>
        <v>0</v>
      </c>
      <c r="BH310" s="63">
        <f t="shared" si="558"/>
        <v>289655.8</v>
      </c>
      <c r="BI310" s="14">
        <f>BI311</f>
        <v>0</v>
      </c>
      <c r="BJ310" s="15"/>
      <c r="BK310" s="15"/>
      <c r="BL310" s="11"/>
      <c r="BM310" s="11"/>
      <c r="BN310" s="11"/>
      <c r="BO310" s="11"/>
      <c r="BP310" s="11"/>
    </row>
    <row r="311" spans="1:68" s="67" customFormat="1" x14ac:dyDescent="0.3">
      <c r="A311" s="55" t="s">
        <v>247</v>
      </c>
      <c r="B311" s="56"/>
      <c r="C311" s="55"/>
      <c r="D311" s="55"/>
      <c r="E311" s="57" t="s">
        <v>61</v>
      </c>
      <c r="F311" s="17">
        <f t="shared" ref="F311:K311" si="737">F312+F324</f>
        <v>323779.3</v>
      </c>
      <c r="G311" s="17">
        <f t="shared" si="737"/>
        <v>336277.6</v>
      </c>
      <c r="H311" s="17">
        <f t="shared" si="737"/>
        <v>260213.6</v>
      </c>
      <c r="I311" s="17">
        <f t="shared" si="737"/>
        <v>0</v>
      </c>
      <c r="J311" s="17">
        <f t="shared" si="737"/>
        <v>0</v>
      </c>
      <c r="K311" s="17">
        <f t="shared" si="737"/>
        <v>0</v>
      </c>
      <c r="L311" s="17">
        <f t="shared" si="619"/>
        <v>323779.3</v>
      </c>
      <c r="M311" s="17">
        <f t="shared" si="620"/>
        <v>336277.6</v>
      </c>
      <c r="N311" s="17">
        <f t="shared" si="621"/>
        <v>260213.6</v>
      </c>
      <c r="O311" s="17">
        <f>O312+O324</f>
        <v>36646.855000000003</v>
      </c>
      <c r="P311" s="17">
        <f>P312+P324</f>
        <v>29442.2</v>
      </c>
      <c r="Q311" s="17">
        <f>Q312+Q324</f>
        <v>29442.2</v>
      </c>
      <c r="R311" s="17">
        <f t="shared" si="709"/>
        <v>360426.15499999997</v>
      </c>
      <c r="S311" s="17">
        <f t="shared" si="710"/>
        <v>365719.8</v>
      </c>
      <c r="T311" s="17">
        <f t="shared" si="711"/>
        <v>289655.8</v>
      </c>
      <c r="U311" s="17">
        <f>U312+U324</f>
        <v>0</v>
      </c>
      <c r="V311" s="17">
        <f>V312+V324</f>
        <v>0</v>
      </c>
      <c r="W311" s="17">
        <f>W312+W324</f>
        <v>0</v>
      </c>
      <c r="X311" s="17">
        <f t="shared" si="712"/>
        <v>360426.15499999997</v>
      </c>
      <c r="Y311" s="17">
        <f t="shared" si="713"/>
        <v>365719.8</v>
      </c>
      <c r="Z311" s="17">
        <f t="shared" si="714"/>
        <v>289655.8</v>
      </c>
      <c r="AA311" s="17">
        <f>AA312+AA324</f>
        <v>3772.614</v>
      </c>
      <c r="AB311" s="17">
        <f>AB312+AB324</f>
        <v>0</v>
      </c>
      <c r="AC311" s="17">
        <f>AC312+AC324</f>
        <v>0</v>
      </c>
      <c r="AD311" s="17">
        <f t="shared" si="715"/>
        <v>364198.76899999997</v>
      </c>
      <c r="AE311" s="17">
        <f t="shared" si="716"/>
        <v>365719.8</v>
      </c>
      <c r="AF311" s="17">
        <f t="shared" si="717"/>
        <v>289655.8</v>
      </c>
      <c r="AG311" s="17">
        <f>AG312+AG324</f>
        <v>0</v>
      </c>
      <c r="AH311" s="17">
        <f t="shared" si="718"/>
        <v>364198.76899999997</v>
      </c>
      <c r="AI311" s="17">
        <f t="shared" si="719"/>
        <v>365719.8</v>
      </c>
      <c r="AJ311" s="17">
        <f t="shared" si="720"/>
        <v>289655.8</v>
      </c>
      <c r="AK311" s="17">
        <f>AK312+AK324</f>
        <v>-3603.848</v>
      </c>
      <c r="AL311" s="17">
        <f>AL312+AL324</f>
        <v>54586.428</v>
      </c>
      <c r="AM311" s="17">
        <f>AM312+AM324</f>
        <v>0</v>
      </c>
      <c r="AN311" s="17">
        <f t="shared" si="721"/>
        <v>360594.92099999997</v>
      </c>
      <c r="AO311" s="17">
        <f t="shared" si="722"/>
        <v>420306.228</v>
      </c>
      <c r="AP311" s="17">
        <f t="shared" si="723"/>
        <v>289655.8</v>
      </c>
      <c r="AQ311" s="17">
        <f>AQ312+AQ324</f>
        <v>0</v>
      </c>
      <c r="AR311" s="17">
        <f>AR312+AR324</f>
        <v>-137.1</v>
      </c>
      <c r="AS311" s="17">
        <f>AS312+AS324</f>
        <v>0</v>
      </c>
      <c r="AT311" s="17">
        <f t="shared" si="724"/>
        <v>360594.92099999997</v>
      </c>
      <c r="AU311" s="17">
        <f t="shared" si="725"/>
        <v>420169.12800000003</v>
      </c>
      <c r="AV311" s="17">
        <f t="shared" si="726"/>
        <v>289655.8</v>
      </c>
      <c r="AW311" s="17">
        <f>AW312+AW324</f>
        <v>0</v>
      </c>
      <c r="AX311" s="17">
        <f>AX312+AX324</f>
        <v>0</v>
      </c>
      <c r="AY311" s="17">
        <f>AY312+AY324</f>
        <v>0</v>
      </c>
      <c r="AZ311" s="17">
        <f t="shared" si="727"/>
        <v>360594.92099999997</v>
      </c>
      <c r="BA311" s="17">
        <f>BA312+BA324</f>
        <v>0</v>
      </c>
      <c r="BB311" s="64">
        <f t="shared" si="556"/>
        <v>360594.92099999997</v>
      </c>
      <c r="BC311" s="17">
        <f t="shared" si="728"/>
        <v>420169.12800000003</v>
      </c>
      <c r="BD311" s="17">
        <f>BD312+BD324</f>
        <v>0</v>
      </c>
      <c r="BE311" s="64">
        <f t="shared" si="557"/>
        <v>420169.12800000003</v>
      </c>
      <c r="BF311" s="17">
        <f t="shared" si="729"/>
        <v>289655.8</v>
      </c>
      <c r="BG311" s="17">
        <f>BG312+BG324</f>
        <v>0</v>
      </c>
      <c r="BH311" s="64">
        <f t="shared" si="558"/>
        <v>289655.8</v>
      </c>
      <c r="BI311" s="17">
        <f>BI312+BI324</f>
        <v>0</v>
      </c>
      <c r="BJ311" s="18"/>
      <c r="BK311" s="18"/>
      <c r="BL311" s="16"/>
      <c r="BM311" s="16"/>
      <c r="BN311" s="16"/>
      <c r="BO311" s="16"/>
      <c r="BP311" s="16"/>
    </row>
    <row r="312" spans="1:68" ht="78" x14ac:dyDescent="0.3">
      <c r="A312" s="58" t="s">
        <v>248</v>
      </c>
      <c r="B312" s="59"/>
      <c r="C312" s="58"/>
      <c r="D312" s="58"/>
      <c r="E312" s="60" t="s">
        <v>249</v>
      </c>
      <c r="F312" s="10">
        <f t="shared" ref="F312:K312" si="738">F313+F318+F321</f>
        <v>169517.4</v>
      </c>
      <c r="G312" s="10">
        <f t="shared" si="738"/>
        <v>178833.6</v>
      </c>
      <c r="H312" s="10">
        <f t="shared" si="738"/>
        <v>102769.60000000001</v>
      </c>
      <c r="I312" s="10">
        <f t="shared" si="738"/>
        <v>0</v>
      </c>
      <c r="J312" s="10">
        <f t="shared" si="738"/>
        <v>0</v>
      </c>
      <c r="K312" s="10">
        <f t="shared" si="738"/>
        <v>0</v>
      </c>
      <c r="L312" s="10">
        <f t="shared" si="619"/>
        <v>169517.4</v>
      </c>
      <c r="M312" s="10">
        <f t="shared" si="620"/>
        <v>178833.6</v>
      </c>
      <c r="N312" s="10">
        <f t="shared" si="621"/>
        <v>102769.60000000001</v>
      </c>
      <c r="O312" s="10">
        <f>O313+O318+O321</f>
        <v>13316.42607</v>
      </c>
      <c r="P312" s="10">
        <f>P313+P318+P321</f>
        <v>5000</v>
      </c>
      <c r="Q312" s="10">
        <f>Q313+Q318+Q321</f>
        <v>5000</v>
      </c>
      <c r="R312" s="10">
        <f t="shared" si="709"/>
        <v>182833.82606999998</v>
      </c>
      <c r="S312" s="10">
        <f t="shared" si="710"/>
        <v>183833.60000000001</v>
      </c>
      <c r="T312" s="10">
        <f t="shared" si="711"/>
        <v>107769.60000000001</v>
      </c>
      <c r="U312" s="10">
        <f>U313+U318+U321</f>
        <v>0</v>
      </c>
      <c r="V312" s="10">
        <f>V313+V318+V321</f>
        <v>0</v>
      </c>
      <c r="W312" s="10">
        <f>W313+W318+W321</f>
        <v>0</v>
      </c>
      <c r="X312" s="10">
        <f t="shared" si="712"/>
        <v>182833.82606999998</v>
      </c>
      <c r="Y312" s="10">
        <f t="shared" si="713"/>
        <v>183833.60000000001</v>
      </c>
      <c r="Z312" s="10">
        <f t="shared" si="714"/>
        <v>107769.60000000001</v>
      </c>
      <c r="AA312" s="10">
        <f>AA313+AA318+AA321</f>
        <v>2799.03</v>
      </c>
      <c r="AB312" s="10">
        <f>AB313+AB318+AB321</f>
        <v>0</v>
      </c>
      <c r="AC312" s="10">
        <f>AC313+AC318+AC321</f>
        <v>0</v>
      </c>
      <c r="AD312" s="10">
        <f t="shared" si="715"/>
        <v>185632.85606999998</v>
      </c>
      <c r="AE312" s="10">
        <f t="shared" si="716"/>
        <v>183833.60000000001</v>
      </c>
      <c r="AF312" s="10">
        <f t="shared" si="717"/>
        <v>107769.60000000001</v>
      </c>
      <c r="AG312" s="10">
        <f>AG313+AG318+AG321</f>
        <v>0</v>
      </c>
      <c r="AH312" s="10">
        <f t="shared" si="718"/>
        <v>185632.85606999998</v>
      </c>
      <c r="AI312" s="10">
        <f t="shared" si="719"/>
        <v>183833.60000000001</v>
      </c>
      <c r="AJ312" s="10">
        <f t="shared" si="720"/>
        <v>107769.60000000001</v>
      </c>
      <c r="AK312" s="10">
        <f>AK313+AK318+AK321</f>
        <v>-3603.848</v>
      </c>
      <c r="AL312" s="10">
        <f>AL313+AL318+AL321</f>
        <v>54586.428</v>
      </c>
      <c r="AM312" s="10">
        <f>AM313+AM318+AM321</f>
        <v>0</v>
      </c>
      <c r="AN312" s="10">
        <f t="shared" si="721"/>
        <v>182029.00806999998</v>
      </c>
      <c r="AO312" s="10">
        <f t="shared" si="722"/>
        <v>238420.02799999999</v>
      </c>
      <c r="AP312" s="10">
        <f t="shared" si="723"/>
        <v>107769.60000000001</v>
      </c>
      <c r="AQ312" s="10">
        <f>AQ313+AQ318+AQ321</f>
        <v>0</v>
      </c>
      <c r="AR312" s="10">
        <f>AR313+AR318+AR321</f>
        <v>-137.1</v>
      </c>
      <c r="AS312" s="10">
        <f>AS313+AS318+AS321</f>
        <v>0</v>
      </c>
      <c r="AT312" s="10">
        <f t="shared" si="724"/>
        <v>182029.00806999998</v>
      </c>
      <c r="AU312" s="10">
        <f t="shared" si="725"/>
        <v>238282.92799999999</v>
      </c>
      <c r="AV312" s="10">
        <f t="shared" si="726"/>
        <v>107769.60000000001</v>
      </c>
      <c r="AW312" s="10">
        <f>AW313+AW318+AW321</f>
        <v>0</v>
      </c>
      <c r="AX312" s="10">
        <f>AX313+AX318+AX321</f>
        <v>0</v>
      </c>
      <c r="AY312" s="10">
        <f>AY313+AY318+AY321</f>
        <v>0</v>
      </c>
      <c r="AZ312" s="10">
        <f t="shared" si="727"/>
        <v>182029.00806999998</v>
      </c>
      <c r="BA312" s="10">
        <f>BA313+BA318+BA321</f>
        <v>0</v>
      </c>
      <c r="BB312" s="65">
        <f t="shared" si="556"/>
        <v>182029.00806999998</v>
      </c>
      <c r="BC312" s="10">
        <f t="shared" si="728"/>
        <v>238282.92799999999</v>
      </c>
      <c r="BD312" s="10">
        <f>BD313+BD318+BD321</f>
        <v>0</v>
      </c>
      <c r="BE312" s="65">
        <f t="shared" si="557"/>
        <v>238282.92799999999</v>
      </c>
      <c r="BF312" s="10">
        <f t="shared" si="729"/>
        <v>107769.60000000001</v>
      </c>
      <c r="BG312" s="10">
        <f>BG313+BG318+BG321</f>
        <v>0</v>
      </c>
      <c r="BH312" s="65">
        <f t="shared" si="558"/>
        <v>107769.60000000001</v>
      </c>
      <c r="BI312" s="10">
        <f>BI313+BI318+BI321</f>
        <v>0</v>
      </c>
      <c r="BJ312" s="20"/>
      <c r="BK312" s="20"/>
    </row>
    <row r="313" spans="1:68" ht="31.2" x14ac:dyDescent="0.3">
      <c r="A313" s="58" t="s">
        <v>250</v>
      </c>
      <c r="B313" s="59"/>
      <c r="C313" s="58"/>
      <c r="D313" s="58"/>
      <c r="E313" s="60" t="s">
        <v>251</v>
      </c>
      <c r="F313" s="10">
        <f t="shared" ref="F313:K313" si="739">F314+F316</f>
        <v>2114.4</v>
      </c>
      <c r="G313" s="10">
        <f t="shared" si="739"/>
        <v>2114.4</v>
      </c>
      <c r="H313" s="10">
        <f t="shared" si="739"/>
        <v>2114.4</v>
      </c>
      <c r="I313" s="10">
        <f t="shared" si="739"/>
        <v>0</v>
      </c>
      <c r="J313" s="10">
        <f t="shared" si="739"/>
        <v>0</v>
      </c>
      <c r="K313" s="10">
        <f t="shared" si="739"/>
        <v>0</v>
      </c>
      <c r="L313" s="10">
        <f t="shared" si="619"/>
        <v>2114.4</v>
      </c>
      <c r="M313" s="10">
        <f t="shared" si="620"/>
        <v>2114.4</v>
      </c>
      <c r="N313" s="10">
        <f t="shared" si="621"/>
        <v>2114.4</v>
      </c>
      <c r="O313" s="10">
        <f>O314+O316</f>
        <v>0</v>
      </c>
      <c r="P313" s="10">
        <f>P314+P316</f>
        <v>0</v>
      </c>
      <c r="Q313" s="10">
        <f>Q314+Q316</f>
        <v>0</v>
      </c>
      <c r="R313" s="10">
        <f t="shared" si="709"/>
        <v>2114.4</v>
      </c>
      <c r="S313" s="10">
        <f t="shared" si="710"/>
        <v>2114.4</v>
      </c>
      <c r="T313" s="10">
        <f t="shared" si="711"/>
        <v>2114.4</v>
      </c>
      <c r="U313" s="10">
        <f>U314+U316</f>
        <v>0</v>
      </c>
      <c r="V313" s="10">
        <f>V314+V316</f>
        <v>0</v>
      </c>
      <c r="W313" s="10">
        <f>W314+W316</f>
        <v>0</v>
      </c>
      <c r="X313" s="10">
        <f t="shared" si="712"/>
        <v>2114.4</v>
      </c>
      <c r="Y313" s="10">
        <f t="shared" si="713"/>
        <v>2114.4</v>
      </c>
      <c r="Z313" s="10">
        <f t="shared" si="714"/>
        <v>2114.4</v>
      </c>
      <c r="AA313" s="10">
        <f>AA314+AA316</f>
        <v>0</v>
      </c>
      <c r="AB313" s="10">
        <f>AB314+AB316</f>
        <v>0</v>
      </c>
      <c r="AC313" s="10">
        <f>AC314+AC316</f>
        <v>0</v>
      </c>
      <c r="AD313" s="10">
        <f t="shared" si="715"/>
        <v>2114.4</v>
      </c>
      <c r="AE313" s="10">
        <f t="shared" si="716"/>
        <v>2114.4</v>
      </c>
      <c r="AF313" s="10">
        <f t="shared" si="717"/>
        <v>2114.4</v>
      </c>
      <c r="AG313" s="10">
        <f>AG314+AG316</f>
        <v>0</v>
      </c>
      <c r="AH313" s="10">
        <f t="shared" si="718"/>
        <v>2114.4</v>
      </c>
      <c r="AI313" s="10">
        <f t="shared" si="719"/>
        <v>2114.4</v>
      </c>
      <c r="AJ313" s="10">
        <f t="shared" si="720"/>
        <v>2114.4</v>
      </c>
      <c r="AK313" s="10">
        <f>AK314+AK316</f>
        <v>0</v>
      </c>
      <c r="AL313" s="10">
        <f>AL314+AL316</f>
        <v>0</v>
      </c>
      <c r="AM313" s="10">
        <f>AM314+AM316</f>
        <v>0</v>
      </c>
      <c r="AN313" s="10">
        <f t="shared" si="721"/>
        <v>2114.4</v>
      </c>
      <c r="AO313" s="10">
        <f t="shared" si="722"/>
        <v>2114.4</v>
      </c>
      <c r="AP313" s="10">
        <f t="shared" si="723"/>
        <v>2114.4</v>
      </c>
      <c r="AQ313" s="10">
        <f>AQ314+AQ316</f>
        <v>0</v>
      </c>
      <c r="AR313" s="10">
        <f>AR314+AR316</f>
        <v>0</v>
      </c>
      <c r="AS313" s="10">
        <f>AS314+AS316</f>
        <v>0</v>
      </c>
      <c r="AT313" s="10">
        <f t="shared" si="724"/>
        <v>2114.4</v>
      </c>
      <c r="AU313" s="10">
        <f t="shared" si="725"/>
        <v>2114.4</v>
      </c>
      <c r="AV313" s="10">
        <f t="shared" si="726"/>
        <v>2114.4</v>
      </c>
      <c r="AW313" s="10">
        <f>AW314+AW316</f>
        <v>0</v>
      </c>
      <c r="AX313" s="10">
        <f>AX314+AX316</f>
        <v>0</v>
      </c>
      <c r="AY313" s="10">
        <f>AY314+AY316</f>
        <v>0</v>
      </c>
      <c r="AZ313" s="10">
        <f t="shared" si="727"/>
        <v>2114.4</v>
      </c>
      <c r="BA313" s="10">
        <f>BA314+BA316</f>
        <v>0</v>
      </c>
      <c r="BB313" s="65">
        <f t="shared" si="556"/>
        <v>2114.4</v>
      </c>
      <c r="BC313" s="10">
        <f t="shared" si="728"/>
        <v>2114.4</v>
      </c>
      <c r="BD313" s="10">
        <f>BD314+BD316</f>
        <v>0</v>
      </c>
      <c r="BE313" s="65">
        <f t="shared" si="557"/>
        <v>2114.4</v>
      </c>
      <c r="BF313" s="10">
        <f t="shared" si="729"/>
        <v>2114.4</v>
      </c>
      <c r="BG313" s="10">
        <f>BG314+BG316</f>
        <v>0</v>
      </c>
      <c r="BH313" s="65">
        <f t="shared" si="558"/>
        <v>2114.4</v>
      </c>
      <c r="BI313" s="10">
        <f>BI314+BI316</f>
        <v>0</v>
      </c>
      <c r="BJ313" s="20"/>
      <c r="BK313" s="20"/>
    </row>
    <row r="314" spans="1:68" ht="31.2" x14ac:dyDescent="0.3">
      <c r="A314" s="58" t="s">
        <v>250</v>
      </c>
      <c r="B314" s="59" t="s">
        <v>66</v>
      </c>
      <c r="C314" s="58"/>
      <c r="D314" s="58"/>
      <c r="E314" s="60" t="s">
        <v>67</v>
      </c>
      <c r="F314" s="10">
        <f t="shared" ref="F314:K314" si="740">F315</f>
        <v>1800.4</v>
      </c>
      <c r="G314" s="10">
        <f t="shared" si="740"/>
        <v>1729.4</v>
      </c>
      <c r="H314" s="10">
        <f t="shared" si="740"/>
        <v>1710.6000000000001</v>
      </c>
      <c r="I314" s="10">
        <f t="shared" si="740"/>
        <v>0</v>
      </c>
      <c r="J314" s="10">
        <f t="shared" si="740"/>
        <v>0</v>
      </c>
      <c r="K314" s="10">
        <f t="shared" si="740"/>
        <v>0</v>
      </c>
      <c r="L314" s="10">
        <f t="shared" si="619"/>
        <v>1800.4</v>
      </c>
      <c r="M314" s="10">
        <f t="shared" si="620"/>
        <v>1729.4</v>
      </c>
      <c r="N314" s="10">
        <f t="shared" si="621"/>
        <v>1710.6000000000001</v>
      </c>
      <c r="O314" s="10">
        <f>O315</f>
        <v>0</v>
      </c>
      <c r="P314" s="10">
        <f>P315</f>
        <v>0</v>
      </c>
      <c r="Q314" s="10">
        <f>Q315</f>
        <v>0</v>
      </c>
      <c r="R314" s="10">
        <f t="shared" si="709"/>
        <v>1800.4</v>
      </c>
      <c r="S314" s="10">
        <f t="shared" si="710"/>
        <v>1729.4</v>
      </c>
      <c r="T314" s="10">
        <f t="shared" si="711"/>
        <v>1710.6000000000001</v>
      </c>
      <c r="U314" s="10">
        <f>U315</f>
        <v>0</v>
      </c>
      <c r="V314" s="10">
        <f>V315</f>
        <v>0</v>
      </c>
      <c r="W314" s="10">
        <f>W315</f>
        <v>0</v>
      </c>
      <c r="X314" s="10">
        <f t="shared" si="712"/>
        <v>1800.4</v>
      </c>
      <c r="Y314" s="10">
        <f t="shared" si="713"/>
        <v>1729.4</v>
      </c>
      <c r="Z314" s="10">
        <f t="shared" si="714"/>
        <v>1710.6000000000001</v>
      </c>
      <c r="AA314" s="10">
        <f>AA315</f>
        <v>0</v>
      </c>
      <c r="AB314" s="10">
        <f>AB315</f>
        <v>0</v>
      </c>
      <c r="AC314" s="10">
        <f>AC315</f>
        <v>0</v>
      </c>
      <c r="AD314" s="10">
        <f t="shared" si="715"/>
        <v>1800.4</v>
      </c>
      <c r="AE314" s="10">
        <f t="shared" si="716"/>
        <v>1729.4</v>
      </c>
      <c r="AF314" s="10">
        <f t="shared" si="717"/>
        <v>1710.6000000000001</v>
      </c>
      <c r="AG314" s="10">
        <f>AG315</f>
        <v>0</v>
      </c>
      <c r="AH314" s="10">
        <f t="shared" si="718"/>
        <v>1800.4</v>
      </c>
      <c r="AI314" s="10">
        <f t="shared" si="719"/>
        <v>1729.4</v>
      </c>
      <c r="AJ314" s="10">
        <f t="shared" si="720"/>
        <v>1710.6000000000001</v>
      </c>
      <c r="AK314" s="10">
        <f>AK315</f>
        <v>0</v>
      </c>
      <c r="AL314" s="10">
        <f>AL315</f>
        <v>0</v>
      </c>
      <c r="AM314" s="10">
        <f>AM315</f>
        <v>0</v>
      </c>
      <c r="AN314" s="10">
        <f t="shared" si="721"/>
        <v>1800.4</v>
      </c>
      <c r="AO314" s="10">
        <f t="shared" si="722"/>
        <v>1729.4</v>
      </c>
      <c r="AP314" s="10">
        <f t="shared" si="723"/>
        <v>1710.6000000000001</v>
      </c>
      <c r="AQ314" s="10">
        <f>AQ315</f>
        <v>0</v>
      </c>
      <c r="AR314" s="10">
        <f>AR315</f>
        <v>0</v>
      </c>
      <c r="AS314" s="10">
        <f>AS315</f>
        <v>0</v>
      </c>
      <c r="AT314" s="10">
        <f t="shared" si="724"/>
        <v>1800.4</v>
      </c>
      <c r="AU314" s="10">
        <f t="shared" si="725"/>
        <v>1729.4</v>
      </c>
      <c r="AV314" s="10">
        <f t="shared" si="726"/>
        <v>1710.6000000000001</v>
      </c>
      <c r="AW314" s="10">
        <f>AW315</f>
        <v>0</v>
      </c>
      <c r="AX314" s="10">
        <f>AX315</f>
        <v>0</v>
      </c>
      <c r="AY314" s="10">
        <f>AY315</f>
        <v>0</v>
      </c>
      <c r="AZ314" s="10">
        <f t="shared" si="727"/>
        <v>1800.4</v>
      </c>
      <c r="BA314" s="10">
        <f>BA315</f>
        <v>0</v>
      </c>
      <c r="BB314" s="65">
        <f t="shared" si="556"/>
        <v>1800.4</v>
      </c>
      <c r="BC314" s="10">
        <f t="shared" si="728"/>
        <v>1729.4</v>
      </c>
      <c r="BD314" s="10">
        <f>BD315</f>
        <v>0</v>
      </c>
      <c r="BE314" s="65">
        <f t="shared" si="557"/>
        <v>1729.4</v>
      </c>
      <c r="BF314" s="10">
        <f t="shared" si="729"/>
        <v>1710.6000000000001</v>
      </c>
      <c r="BG314" s="10">
        <f>BG315</f>
        <v>0</v>
      </c>
      <c r="BH314" s="65">
        <f t="shared" si="558"/>
        <v>1710.6000000000001</v>
      </c>
      <c r="BI314" s="10">
        <f>BI315</f>
        <v>0</v>
      </c>
      <c r="BJ314" s="20"/>
      <c r="BK314" s="20"/>
    </row>
    <row r="315" spans="1:68" x14ac:dyDescent="0.3">
      <c r="A315" s="58" t="s">
        <v>250</v>
      </c>
      <c r="B315" s="59">
        <v>200</v>
      </c>
      <c r="C315" s="58" t="s">
        <v>37</v>
      </c>
      <c r="D315" s="58" t="s">
        <v>38</v>
      </c>
      <c r="E315" s="60" t="s">
        <v>39</v>
      </c>
      <c r="F315" s="10">
        <v>1800.4</v>
      </c>
      <c r="G315" s="10">
        <v>1729.4</v>
      </c>
      <c r="H315" s="10">
        <v>1710.6000000000001</v>
      </c>
      <c r="I315" s="10"/>
      <c r="J315" s="10"/>
      <c r="K315" s="10"/>
      <c r="L315" s="10">
        <f t="shared" si="619"/>
        <v>1800.4</v>
      </c>
      <c r="M315" s="10">
        <f t="shared" si="620"/>
        <v>1729.4</v>
      </c>
      <c r="N315" s="10">
        <f t="shared" si="621"/>
        <v>1710.6000000000001</v>
      </c>
      <c r="O315" s="10"/>
      <c r="P315" s="10"/>
      <c r="Q315" s="10"/>
      <c r="R315" s="10">
        <f t="shared" si="709"/>
        <v>1800.4</v>
      </c>
      <c r="S315" s="10">
        <f t="shared" si="710"/>
        <v>1729.4</v>
      </c>
      <c r="T315" s="10">
        <f t="shared" si="711"/>
        <v>1710.6000000000001</v>
      </c>
      <c r="U315" s="10"/>
      <c r="V315" s="10"/>
      <c r="W315" s="10"/>
      <c r="X315" s="10">
        <f t="shared" si="712"/>
        <v>1800.4</v>
      </c>
      <c r="Y315" s="10">
        <f t="shared" si="713"/>
        <v>1729.4</v>
      </c>
      <c r="Z315" s="10">
        <f t="shared" si="714"/>
        <v>1710.6000000000001</v>
      </c>
      <c r="AA315" s="10"/>
      <c r="AB315" s="10"/>
      <c r="AC315" s="10"/>
      <c r="AD315" s="10">
        <f t="shared" si="715"/>
        <v>1800.4</v>
      </c>
      <c r="AE315" s="10">
        <f t="shared" si="716"/>
        <v>1729.4</v>
      </c>
      <c r="AF315" s="10">
        <f t="shared" si="717"/>
        <v>1710.6000000000001</v>
      </c>
      <c r="AG315" s="10"/>
      <c r="AH315" s="10">
        <f t="shared" si="718"/>
        <v>1800.4</v>
      </c>
      <c r="AI315" s="10">
        <f t="shared" si="719"/>
        <v>1729.4</v>
      </c>
      <c r="AJ315" s="10">
        <f t="shared" si="720"/>
        <v>1710.6000000000001</v>
      </c>
      <c r="AK315" s="10"/>
      <c r="AL315" s="10"/>
      <c r="AM315" s="10"/>
      <c r="AN315" s="10">
        <f t="shared" si="721"/>
        <v>1800.4</v>
      </c>
      <c r="AO315" s="10">
        <f t="shared" si="722"/>
        <v>1729.4</v>
      </c>
      <c r="AP315" s="10">
        <f t="shared" si="723"/>
        <v>1710.6000000000001</v>
      </c>
      <c r="AQ315" s="10"/>
      <c r="AR315" s="10"/>
      <c r="AS315" s="10"/>
      <c r="AT315" s="10">
        <f t="shared" si="724"/>
        <v>1800.4</v>
      </c>
      <c r="AU315" s="10">
        <f t="shared" si="725"/>
        <v>1729.4</v>
      </c>
      <c r="AV315" s="10">
        <f t="shared" si="726"/>
        <v>1710.6000000000001</v>
      </c>
      <c r="AW315" s="10"/>
      <c r="AX315" s="10"/>
      <c r="AY315" s="10"/>
      <c r="AZ315" s="10">
        <f t="shared" si="727"/>
        <v>1800.4</v>
      </c>
      <c r="BA315" s="10"/>
      <c r="BB315" s="65">
        <f t="shared" ref="BB315:BB339" si="741">AZ315+BA315</f>
        <v>1800.4</v>
      </c>
      <c r="BC315" s="10">
        <f t="shared" si="728"/>
        <v>1729.4</v>
      </c>
      <c r="BD315" s="10"/>
      <c r="BE315" s="65">
        <f t="shared" ref="BE315:BE339" si="742">BC315+BD315</f>
        <v>1729.4</v>
      </c>
      <c r="BF315" s="10">
        <f t="shared" si="729"/>
        <v>1710.6000000000001</v>
      </c>
      <c r="BG315" s="10"/>
      <c r="BH315" s="65">
        <f t="shared" ref="BH315:BH339" si="743">BF315+BG315</f>
        <v>1710.6000000000001</v>
      </c>
      <c r="BI315" s="10"/>
      <c r="BJ315" s="20"/>
      <c r="BK315" s="20"/>
    </row>
    <row r="316" spans="1:68" x14ac:dyDescent="0.3">
      <c r="A316" s="58" t="s">
        <v>250</v>
      </c>
      <c r="B316" s="59" t="s">
        <v>52</v>
      </c>
      <c r="C316" s="58"/>
      <c r="D316" s="58"/>
      <c r="E316" s="60" t="s">
        <v>53</v>
      </c>
      <c r="F316" s="10">
        <f t="shared" ref="F316:K316" si="744">F317</f>
        <v>314</v>
      </c>
      <c r="G316" s="10">
        <f t="shared" si="744"/>
        <v>385</v>
      </c>
      <c r="H316" s="10">
        <f t="shared" si="744"/>
        <v>403.8</v>
      </c>
      <c r="I316" s="10">
        <f t="shared" si="744"/>
        <v>0</v>
      </c>
      <c r="J316" s="10">
        <f t="shared" si="744"/>
        <v>0</v>
      </c>
      <c r="K316" s="10">
        <f t="shared" si="744"/>
        <v>0</v>
      </c>
      <c r="L316" s="10">
        <f t="shared" si="619"/>
        <v>314</v>
      </c>
      <c r="M316" s="10">
        <f t="shared" si="620"/>
        <v>385</v>
      </c>
      <c r="N316" s="10">
        <f t="shared" si="621"/>
        <v>403.8</v>
      </c>
      <c r="O316" s="10">
        <f>O317</f>
        <v>0</v>
      </c>
      <c r="P316" s="10">
        <f>P317</f>
        <v>0</v>
      </c>
      <c r="Q316" s="10">
        <f>Q317</f>
        <v>0</v>
      </c>
      <c r="R316" s="10">
        <f t="shared" si="709"/>
        <v>314</v>
      </c>
      <c r="S316" s="10">
        <f t="shared" si="710"/>
        <v>385</v>
      </c>
      <c r="T316" s="10">
        <f t="shared" si="711"/>
        <v>403.8</v>
      </c>
      <c r="U316" s="10">
        <f>U317</f>
        <v>0</v>
      </c>
      <c r="V316" s="10">
        <f>V317</f>
        <v>0</v>
      </c>
      <c r="W316" s="10">
        <f>W317</f>
        <v>0</v>
      </c>
      <c r="X316" s="10">
        <f t="shared" si="712"/>
        <v>314</v>
      </c>
      <c r="Y316" s="10">
        <f t="shared" si="713"/>
        <v>385</v>
      </c>
      <c r="Z316" s="10">
        <f t="shared" si="714"/>
        <v>403.8</v>
      </c>
      <c r="AA316" s="10">
        <f>AA317</f>
        <v>0</v>
      </c>
      <c r="AB316" s="10">
        <f>AB317</f>
        <v>0</v>
      </c>
      <c r="AC316" s="10">
        <f>AC317</f>
        <v>0</v>
      </c>
      <c r="AD316" s="10">
        <f t="shared" si="715"/>
        <v>314</v>
      </c>
      <c r="AE316" s="10">
        <f t="shared" si="716"/>
        <v>385</v>
      </c>
      <c r="AF316" s="10">
        <f t="shared" si="717"/>
        <v>403.8</v>
      </c>
      <c r="AG316" s="10">
        <f>AG317</f>
        <v>0</v>
      </c>
      <c r="AH316" s="10">
        <f t="shared" si="718"/>
        <v>314</v>
      </c>
      <c r="AI316" s="10">
        <f t="shared" si="719"/>
        <v>385</v>
      </c>
      <c r="AJ316" s="10">
        <f t="shared" si="720"/>
        <v>403.8</v>
      </c>
      <c r="AK316" s="10">
        <f>AK317</f>
        <v>0</v>
      </c>
      <c r="AL316" s="10">
        <f>AL317</f>
        <v>0</v>
      </c>
      <c r="AM316" s="10">
        <f>AM317</f>
        <v>0</v>
      </c>
      <c r="AN316" s="10">
        <f t="shared" si="721"/>
        <v>314</v>
      </c>
      <c r="AO316" s="10">
        <f t="shared" si="722"/>
        <v>385</v>
      </c>
      <c r="AP316" s="10">
        <f t="shared" si="723"/>
        <v>403.8</v>
      </c>
      <c r="AQ316" s="10">
        <f>AQ317</f>
        <v>0</v>
      </c>
      <c r="AR316" s="10">
        <f>AR317</f>
        <v>0</v>
      </c>
      <c r="AS316" s="10">
        <f>AS317</f>
        <v>0</v>
      </c>
      <c r="AT316" s="10">
        <f t="shared" si="724"/>
        <v>314</v>
      </c>
      <c r="AU316" s="10">
        <f t="shared" si="725"/>
        <v>385</v>
      </c>
      <c r="AV316" s="10">
        <f t="shared" si="726"/>
        <v>403.8</v>
      </c>
      <c r="AW316" s="10">
        <f>AW317</f>
        <v>0</v>
      </c>
      <c r="AX316" s="10">
        <f>AX317</f>
        <v>0</v>
      </c>
      <c r="AY316" s="10">
        <f>AY317</f>
        <v>0</v>
      </c>
      <c r="AZ316" s="10">
        <f t="shared" si="727"/>
        <v>314</v>
      </c>
      <c r="BA316" s="10">
        <f>BA317</f>
        <v>0</v>
      </c>
      <c r="BB316" s="65">
        <f t="shared" si="741"/>
        <v>314</v>
      </c>
      <c r="BC316" s="10">
        <f t="shared" si="728"/>
        <v>385</v>
      </c>
      <c r="BD316" s="10">
        <f>BD317</f>
        <v>0</v>
      </c>
      <c r="BE316" s="65">
        <f t="shared" si="742"/>
        <v>385</v>
      </c>
      <c r="BF316" s="10">
        <f t="shared" si="729"/>
        <v>403.8</v>
      </c>
      <c r="BG316" s="10">
        <f>BG317</f>
        <v>0</v>
      </c>
      <c r="BH316" s="65">
        <f t="shared" si="743"/>
        <v>403.8</v>
      </c>
      <c r="BI316" s="10">
        <f>BI317</f>
        <v>0</v>
      </c>
      <c r="BJ316" s="20"/>
      <c r="BK316" s="20"/>
    </row>
    <row r="317" spans="1:68" x14ac:dyDescent="0.3">
      <c r="A317" s="58" t="s">
        <v>250</v>
      </c>
      <c r="B317" s="59">
        <v>800</v>
      </c>
      <c r="C317" s="58" t="s">
        <v>37</v>
      </c>
      <c r="D317" s="58" t="s">
        <v>38</v>
      </c>
      <c r="E317" s="60" t="s">
        <v>39</v>
      </c>
      <c r="F317" s="10">
        <v>314</v>
      </c>
      <c r="G317" s="10">
        <v>385</v>
      </c>
      <c r="H317" s="10">
        <v>403.8</v>
      </c>
      <c r="I317" s="10"/>
      <c r="J317" s="10"/>
      <c r="K317" s="10"/>
      <c r="L317" s="10">
        <f t="shared" si="619"/>
        <v>314</v>
      </c>
      <c r="M317" s="10">
        <f t="shared" si="620"/>
        <v>385</v>
      </c>
      <c r="N317" s="10">
        <f t="shared" si="621"/>
        <v>403.8</v>
      </c>
      <c r="O317" s="10"/>
      <c r="P317" s="10"/>
      <c r="Q317" s="10"/>
      <c r="R317" s="10">
        <f t="shared" si="709"/>
        <v>314</v>
      </c>
      <c r="S317" s="10">
        <f t="shared" si="710"/>
        <v>385</v>
      </c>
      <c r="T317" s="10">
        <f t="shared" si="711"/>
        <v>403.8</v>
      </c>
      <c r="U317" s="10"/>
      <c r="V317" s="10"/>
      <c r="W317" s="10"/>
      <c r="X317" s="10">
        <f t="shared" si="712"/>
        <v>314</v>
      </c>
      <c r="Y317" s="10">
        <f t="shared" si="713"/>
        <v>385</v>
      </c>
      <c r="Z317" s="10">
        <f t="shared" si="714"/>
        <v>403.8</v>
      </c>
      <c r="AA317" s="10"/>
      <c r="AB317" s="10"/>
      <c r="AC317" s="10"/>
      <c r="AD317" s="10">
        <f t="shared" si="715"/>
        <v>314</v>
      </c>
      <c r="AE317" s="10">
        <f t="shared" si="716"/>
        <v>385</v>
      </c>
      <c r="AF317" s="10">
        <f t="shared" si="717"/>
        <v>403.8</v>
      </c>
      <c r="AG317" s="10"/>
      <c r="AH317" s="10">
        <f t="shared" si="718"/>
        <v>314</v>
      </c>
      <c r="AI317" s="10">
        <f t="shared" si="719"/>
        <v>385</v>
      </c>
      <c r="AJ317" s="10">
        <f t="shared" si="720"/>
        <v>403.8</v>
      </c>
      <c r="AK317" s="10"/>
      <c r="AL317" s="10"/>
      <c r="AM317" s="10"/>
      <c r="AN317" s="10">
        <f t="shared" si="721"/>
        <v>314</v>
      </c>
      <c r="AO317" s="10">
        <f t="shared" si="722"/>
        <v>385</v>
      </c>
      <c r="AP317" s="10">
        <f t="shared" si="723"/>
        <v>403.8</v>
      </c>
      <c r="AQ317" s="10"/>
      <c r="AR317" s="10"/>
      <c r="AS317" s="10"/>
      <c r="AT317" s="10">
        <f t="shared" si="724"/>
        <v>314</v>
      </c>
      <c r="AU317" s="10">
        <f t="shared" si="725"/>
        <v>385</v>
      </c>
      <c r="AV317" s="10">
        <f t="shared" si="726"/>
        <v>403.8</v>
      </c>
      <c r="AW317" s="10"/>
      <c r="AX317" s="10"/>
      <c r="AY317" s="10"/>
      <c r="AZ317" s="10">
        <f t="shared" si="727"/>
        <v>314</v>
      </c>
      <c r="BA317" s="10"/>
      <c r="BB317" s="65">
        <f t="shared" si="741"/>
        <v>314</v>
      </c>
      <c r="BC317" s="10">
        <f t="shared" si="728"/>
        <v>385</v>
      </c>
      <c r="BD317" s="10"/>
      <c r="BE317" s="65">
        <f t="shared" si="742"/>
        <v>385</v>
      </c>
      <c r="BF317" s="10">
        <f t="shared" si="729"/>
        <v>403.8</v>
      </c>
      <c r="BG317" s="10"/>
      <c r="BH317" s="65">
        <f t="shared" si="743"/>
        <v>403.8</v>
      </c>
      <c r="BI317" s="10"/>
      <c r="BJ317" s="20"/>
      <c r="BK317" s="20"/>
    </row>
    <row r="318" spans="1:68" ht="31.2" x14ac:dyDescent="0.3">
      <c r="A318" s="58" t="s">
        <v>252</v>
      </c>
      <c r="B318" s="59"/>
      <c r="C318" s="58"/>
      <c r="D318" s="58"/>
      <c r="E318" s="60" t="s">
        <v>253</v>
      </c>
      <c r="F318" s="10">
        <f t="shared" ref="F318:F322" si="745">F319</f>
        <v>84247.5</v>
      </c>
      <c r="G318" s="10">
        <f t="shared" ref="G318:G322" si="746">G319</f>
        <v>59505.2</v>
      </c>
      <c r="H318" s="10">
        <f t="shared" ref="H318:H322" si="747">H319</f>
        <v>59505.2</v>
      </c>
      <c r="I318" s="10">
        <f t="shared" ref="I318:I322" si="748">I319</f>
        <v>0</v>
      </c>
      <c r="J318" s="10">
        <f t="shared" ref="J318:J322" si="749">J319</f>
        <v>0</v>
      </c>
      <c r="K318" s="10">
        <f t="shared" ref="K318:K322" si="750">K319</f>
        <v>0</v>
      </c>
      <c r="L318" s="10">
        <f t="shared" si="619"/>
        <v>84247.5</v>
      </c>
      <c r="M318" s="10">
        <f t="shared" si="620"/>
        <v>59505.2</v>
      </c>
      <c r="N318" s="10">
        <f t="shared" si="621"/>
        <v>59505.2</v>
      </c>
      <c r="O318" s="10">
        <f t="shared" ref="O318:O322" si="751">O319</f>
        <v>5212.5780699999996</v>
      </c>
      <c r="P318" s="10">
        <f t="shared" ref="P318:P322" si="752">P319</f>
        <v>5000</v>
      </c>
      <c r="Q318" s="10">
        <f t="shared" ref="Q318:Q322" si="753">Q319</f>
        <v>5000</v>
      </c>
      <c r="R318" s="10">
        <f t="shared" si="709"/>
        <v>89460.078070000003</v>
      </c>
      <c r="S318" s="10">
        <f t="shared" si="710"/>
        <v>64505.2</v>
      </c>
      <c r="T318" s="10">
        <f t="shared" si="711"/>
        <v>64505.2</v>
      </c>
      <c r="U318" s="10">
        <f t="shared" ref="U318:U322" si="754">U319</f>
        <v>0</v>
      </c>
      <c r="V318" s="10">
        <f t="shared" ref="V318:V322" si="755">V319</f>
        <v>0</v>
      </c>
      <c r="W318" s="10">
        <f t="shared" ref="W318:W322" si="756">W319</f>
        <v>0</v>
      </c>
      <c r="X318" s="10">
        <f t="shared" si="712"/>
        <v>89460.078070000003</v>
      </c>
      <c r="Y318" s="10">
        <f t="shared" si="713"/>
        <v>64505.2</v>
      </c>
      <c r="Z318" s="10">
        <f t="shared" si="714"/>
        <v>64505.2</v>
      </c>
      <c r="AA318" s="10">
        <f t="shared" ref="AA318:AA322" si="757">AA319</f>
        <v>-4058.1680000000001</v>
      </c>
      <c r="AB318" s="10">
        <f t="shared" ref="AB318:AB322" si="758">AB319</f>
        <v>0</v>
      </c>
      <c r="AC318" s="10">
        <f t="shared" ref="AC318:AC322" si="759">AC319</f>
        <v>0</v>
      </c>
      <c r="AD318" s="10">
        <f t="shared" si="715"/>
        <v>85401.910069999998</v>
      </c>
      <c r="AE318" s="10">
        <f t="shared" si="716"/>
        <v>64505.2</v>
      </c>
      <c r="AF318" s="10">
        <f t="shared" si="717"/>
        <v>64505.2</v>
      </c>
      <c r="AG318" s="10">
        <f t="shared" ref="AG318:AG322" si="760">AG319</f>
        <v>0</v>
      </c>
      <c r="AH318" s="10">
        <f t="shared" si="718"/>
        <v>85401.910069999998</v>
      </c>
      <c r="AI318" s="10">
        <f t="shared" si="719"/>
        <v>64505.2</v>
      </c>
      <c r="AJ318" s="10">
        <f t="shared" si="720"/>
        <v>64505.2</v>
      </c>
      <c r="AK318" s="10">
        <f t="shared" ref="AK318:AK322" si="761">AK319</f>
        <v>-4456.5069999999996</v>
      </c>
      <c r="AL318" s="10">
        <f t="shared" ref="AL318:AL322" si="762">AL319</f>
        <v>6989.72</v>
      </c>
      <c r="AM318" s="10">
        <f t="shared" ref="AM318:AM322" si="763">AM319</f>
        <v>0</v>
      </c>
      <c r="AN318" s="10">
        <f t="shared" si="721"/>
        <v>80945.40307</v>
      </c>
      <c r="AO318" s="10">
        <f t="shared" si="722"/>
        <v>71494.92</v>
      </c>
      <c r="AP318" s="10">
        <f t="shared" si="723"/>
        <v>64505.2</v>
      </c>
      <c r="AQ318" s="10">
        <f t="shared" ref="AQ318:AQ322" si="764">AQ319</f>
        <v>0</v>
      </c>
      <c r="AR318" s="10">
        <f t="shared" ref="AR318:AR322" si="765">AR319</f>
        <v>-137.1</v>
      </c>
      <c r="AS318" s="10">
        <f t="shared" ref="AS318:AS322" si="766">AS319</f>
        <v>0</v>
      </c>
      <c r="AT318" s="10">
        <f t="shared" si="724"/>
        <v>80945.40307</v>
      </c>
      <c r="AU318" s="10">
        <f t="shared" si="725"/>
        <v>71357.819999999992</v>
      </c>
      <c r="AV318" s="10">
        <f t="shared" si="726"/>
        <v>64505.2</v>
      </c>
      <c r="AW318" s="10">
        <f t="shared" ref="AW318:AW322" si="767">AW319</f>
        <v>0</v>
      </c>
      <c r="AX318" s="10">
        <f t="shared" ref="AX318:AX322" si="768">AX319</f>
        <v>0</v>
      </c>
      <c r="AY318" s="10">
        <f t="shared" ref="AY318:AY322" si="769">AY319</f>
        <v>0</v>
      </c>
      <c r="AZ318" s="10">
        <f t="shared" si="727"/>
        <v>80945.40307</v>
      </c>
      <c r="BA318" s="10">
        <f t="shared" ref="BA318:BA322" si="770">BA319</f>
        <v>0</v>
      </c>
      <c r="BB318" s="65">
        <f t="shared" si="741"/>
        <v>80945.40307</v>
      </c>
      <c r="BC318" s="10">
        <f t="shared" si="728"/>
        <v>71357.819999999992</v>
      </c>
      <c r="BD318" s="10">
        <f t="shared" ref="BD318:BI322" si="771">BD319</f>
        <v>0</v>
      </c>
      <c r="BE318" s="65">
        <f t="shared" si="742"/>
        <v>71357.819999999992</v>
      </c>
      <c r="BF318" s="10">
        <f t="shared" si="729"/>
        <v>64505.2</v>
      </c>
      <c r="BG318" s="10">
        <f t="shared" si="771"/>
        <v>0</v>
      </c>
      <c r="BH318" s="65">
        <f t="shared" si="743"/>
        <v>64505.2</v>
      </c>
      <c r="BI318" s="10">
        <f t="shared" si="771"/>
        <v>0</v>
      </c>
      <c r="BJ318" s="20"/>
      <c r="BK318" s="20"/>
    </row>
    <row r="319" spans="1:68" ht="31.2" x14ac:dyDescent="0.3">
      <c r="A319" s="58" t="s">
        <v>252</v>
      </c>
      <c r="B319" s="59" t="s">
        <v>66</v>
      </c>
      <c r="C319" s="58"/>
      <c r="D319" s="58"/>
      <c r="E319" s="60" t="s">
        <v>67</v>
      </c>
      <c r="F319" s="10">
        <f t="shared" si="745"/>
        <v>84247.5</v>
      </c>
      <c r="G319" s="10">
        <f t="shared" si="746"/>
        <v>59505.2</v>
      </c>
      <c r="H319" s="10">
        <f t="shared" si="747"/>
        <v>59505.2</v>
      </c>
      <c r="I319" s="10">
        <f t="shared" si="748"/>
        <v>0</v>
      </c>
      <c r="J319" s="10">
        <f t="shared" si="749"/>
        <v>0</v>
      </c>
      <c r="K319" s="10">
        <f t="shared" si="750"/>
        <v>0</v>
      </c>
      <c r="L319" s="10">
        <f t="shared" si="619"/>
        <v>84247.5</v>
      </c>
      <c r="M319" s="10">
        <f t="shared" si="620"/>
        <v>59505.2</v>
      </c>
      <c r="N319" s="10">
        <f t="shared" si="621"/>
        <v>59505.2</v>
      </c>
      <c r="O319" s="10">
        <f t="shared" si="751"/>
        <v>5212.5780699999996</v>
      </c>
      <c r="P319" s="10">
        <f t="shared" si="752"/>
        <v>5000</v>
      </c>
      <c r="Q319" s="10">
        <f t="shared" si="753"/>
        <v>5000</v>
      </c>
      <c r="R319" s="10">
        <f t="shared" si="709"/>
        <v>89460.078070000003</v>
      </c>
      <c r="S319" s="10">
        <f t="shared" si="710"/>
        <v>64505.2</v>
      </c>
      <c r="T319" s="10">
        <f t="shared" si="711"/>
        <v>64505.2</v>
      </c>
      <c r="U319" s="10">
        <f t="shared" si="754"/>
        <v>0</v>
      </c>
      <c r="V319" s="10">
        <f t="shared" si="755"/>
        <v>0</v>
      </c>
      <c r="W319" s="10">
        <f t="shared" si="756"/>
        <v>0</v>
      </c>
      <c r="X319" s="10">
        <f t="shared" si="712"/>
        <v>89460.078070000003</v>
      </c>
      <c r="Y319" s="10">
        <f t="shared" si="713"/>
        <v>64505.2</v>
      </c>
      <c r="Z319" s="10">
        <f t="shared" si="714"/>
        <v>64505.2</v>
      </c>
      <c r="AA319" s="10">
        <f t="shared" si="757"/>
        <v>-4058.1680000000001</v>
      </c>
      <c r="AB319" s="10">
        <f t="shared" si="758"/>
        <v>0</v>
      </c>
      <c r="AC319" s="10">
        <f t="shared" si="759"/>
        <v>0</v>
      </c>
      <c r="AD319" s="10">
        <f t="shared" si="715"/>
        <v>85401.910069999998</v>
      </c>
      <c r="AE319" s="10">
        <f t="shared" si="716"/>
        <v>64505.2</v>
      </c>
      <c r="AF319" s="10">
        <f t="shared" si="717"/>
        <v>64505.2</v>
      </c>
      <c r="AG319" s="10">
        <f t="shared" si="760"/>
        <v>0</v>
      </c>
      <c r="AH319" s="10">
        <f t="shared" si="718"/>
        <v>85401.910069999998</v>
      </c>
      <c r="AI319" s="10">
        <f t="shared" si="719"/>
        <v>64505.2</v>
      </c>
      <c r="AJ319" s="10">
        <f t="shared" si="720"/>
        <v>64505.2</v>
      </c>
      <c r="AK319" s="10">
        <f t="shared" si="761"/>
        <v>-4456.5069999999996</v>
      </c>
      <c r="AL319" s="10">
        <f t="shared" si="762"/>
        <v>6989.72</v>
      </c>
      <c r="AM319" s="10">
        <f t="shared" si="763"/>
        <v>0</v>
      </c>
      <c r="AN319" s="10">
        <f t="shared" si="721"/>
        <v>80945.40307</v>
      </c>
      <c r="AO319" s="10">
        <f t="shared" si="722"/>
        <v>71494.92</v>
      </c>
      <c r="AP319" s="10">
        <f t="shared" si="723"/>
        <v>64505.2</v>
      </c>
      <c r="AQ319" s="10">
        <f t="shared" si="764"/>
        <v>0</v>
      </c>
      <c r="AR319" s="10">
        <f t="shared" si="765"/>
        <v>-137.1</v>
      </c>
      <c r="AS319" s="10">
        <f t="shared" si="766"/>
        <v>0</v>
      </c>
      <c r="AT319" s="10">
        <f t="shared" si="724"/>
        <v>80945.40307</v>
      </c>
      <c r="AU319" s="10">
        <f t="shared" si="725"/>
        <v>71357.819999999992</v>
      </c>
      <c r="AV319" s="10">
        <f t="shared" si="726"/>
        <v>64505.2</v>
      </c>
      <c r="AW319" s="10">
        <f t="shared" si="767"/>
        <v>0</v>
      </c>
      <c r="AX319" s="10">
        <f t="shared" si="768"/>
        <v>0</v>
      </c>
      <c r="AY319" s="10">
        <f t="shared" si="769"/>
        <v>0</v>
      </c>
      <c r="AZ319" s="10">
        <f t="shared" si="727"/>
        <v>80945.40307</v>
      </c>
      <c r="BA319" s="10">
        <f t="shared" si="770"/>
        <v>0</v>
      </c>
      <c r="BB319" s="65">
        <f t="shared" si="741"/>
        <v>80945.40307</v>
      </c>
      <c r="BC319" s="10">
        <f t="shared" si="728"/>
        <v>71357.819999999992</v>
      </c>
      <c r="BD319" s="10">
        <f t="shared" si="771"/>
        <v>0</v>
      </c>
      <c r="BE319" s="65">
        <f t="shared" si="742"/>
        <v>71357.819999999992</v>
      </c>
      <c r="BF319" s="10">
        <f t="shared" si="729"/>
        <v>64505.2</v>
      </c>
      <c r="BG319" s="10">
        <f t="shared" si="771"/>
        <v>0</v>
      </c>
      <c r="BH319" s="65">
        <f t="shared" si="743"/>
        <v>64505.2</v>
      </c>
      <c r="BI319" s="10">
        <f t="shared" si="771"/>
        <v>0</v>
      </c>
      <c r="BJ319" s="20"/>
      <c r="BK319" s="20"/>
    </row>
    <row r="320" spans="1:68" x14ac:dyDescent="0.3">
      <c r="A320" s="58" t="s">
        <v>252</v>
      </c>
      <c r="B320" s="59">
        <v>200</v>
      </c>
      <c r="C320" s="58" t="s">
        <v>37</v>
      </c>
      <c r="D320" s="58" t="s">
        <v>38</v>
      </c>
      <c r="E320" s="60" t="s">
        <v>39</v>
      </c>
      <c r="F320" s="10">
        <v>84247.5</v>
      </c>
      <c r="G320" s="10">
        <v>59505.2</v>
      </c>
      <c r="H320" s="10">
        <v>59505.2</v>
      </c>
      <c r="I320" s="10"/>
      <c r="J320" s="10"/>
      <c r="K320" s="10"/>
      <c r="L320" s="10">
        <f t="shared" si="619"/>
        <v>84247.5</v>
      </c>
      <c r="M320" s="10">
        <f t="shared" si="620"/>
        <v>59505.2</v>
      </c>
      <c r="N320" s="10">
        <f t="shared" si="621"/>
        <v>59505.2</v>
      </c>
      <c r="O320" s="10">
        <f>5000+212.57807</f>
        <v>5212.5780699999996</v>
      </c>
      <c r="P320" s="10">
        <v>5000</v>
      </c>
      <c r="Q320" s="10">
        <v>5000</v>
      </c>
      <c r="R320" s="10">
        <f t="shared" si="709"/>
        <v>89460.078070000003</v>
      </c>
      <c r="S320" s="10">
        <f t="shared" si="710"/>
        <v>64505.2</v>
      </c>
      <c r="T320" s="10">
        <f t="shared" si="711"/>
        <v>64505.2</v>
      </c>
      <c r="U320" s="10"/>
      <c r="V320" s="10"/>
      <c r="W320" s="10"/>
      <c r="X320" s="10">
        <f t="shared" si="712"/>
        <v>89460.078070000003</v>
      </c>
      <c r="Y320" s="10">
        <f t="shared" si="713"/>
        <v>64505.2</v>
      </c>
      <c r="Z320" s="10">
        <f t="shared" si="714"/>
        <v>64505.2</v>
      </c>
      <c r="AA320" s="10">
        <v>-4058.1680000000001</v>
      </c>
      <c r="AB320" s="10"/>
      <c r="AC320" s="10"/>
      <c r="AD320" s="10">
        <f t="shared" si="715"/>
        <v>85401.910069999998</v>
      </c>
      <c r="AE320" s="10">
        <f t="shared" si="716"/>
        <v>64505.2</v>
      </c>
      <c r="AF320" s="10">
        <f t="shared" si="717"/>
        <v>64505.2</v>
      </c>
      <c r="AG320" s="10"/>
      <c r="AH320" s="10">
        <f t="shared" si="718"/>
        <v>85401.910069999998</v>
      </c>
      <c r="AI320" s="10">
        <f t="shared" si="719"/>
        <v>64505.2</v>
      </c>
      <c r="AJ320" s="10">
        <f t="shared" si="720"/>
        <v>64505.2</v>
      </c>
      <c r="AK320" s="10">
        <v>-4456.5069999999996</v>
      </c>
      <c r="AL320" s="10">
        <v>6989.72</v>
      </c>
      <c r="AM320" s="10"/>
      <c r="AN320" s="10">
        <f t="shared" si="721"/>
        <v>80945.40307</v>
      </c>
      <c r="AO320" s="10">
        <f t="shared" si="722"/>
        <v>71494.92</v>
      </c>
      <c r="AP320" s="10">
        <f t="shared" si="723"/>
        <v>64505.2</v>
      </c>
      <c r="AQ320" s="10"/>
      <c r="AR320" s="10">
        <v>-137.1</v>
      </c>
      <c r="AS320" s="10"/>
      <c r="AT320" s="10">
        <f t="shared" si="724"/>
        <v>80945.40307</v>
      </c>
      <c r="AU320" s="10">
        <f t="shared" si="725"/>
        <v>71357.819999999992</v>
      </c>
      <c r="AV320" s="10">
        <f t="shared" si="726"/>
        <v>64505.2</v>
      </c>
      <c r="AW320" s="10"/>
      <c r="AX320" s="10"/>
      <c r="AY320" s="10"/>
      <c r="AZ320" s="10">
        <f t="shared" si="727"/>
        <v>80945.40307</v>
      </c>
      <c r="BA320" s="10"/>
      <c r="BB320" s="65">
        <f t="shared" si="741"/>
        <v>80945.40307</v>
      </c>
      <c r="BC320" s="10">
        <f t="shared" si="728"/>
        <v>71357.819999999992</v>
      </c>
      <c r="BD320" s="10"/>
      <c r="BE320" s="65">
        <f t="shared" si="742"/>
        <v>71357.819999999992</v>
      </c>
      <c r="BF320" s="10">
        <f t="shared" si="729"/>
        <v>64505.2</v>
      </c>
      <c r="BG320" s="10"/>
      <c r="BH320" s="65">
        <f t="shared" si="743"/>
        <v>64505.2</v>
      </c>
      <c r="BI320" s="10"/>
      <c r="BJ320" s="20"/>
      <c r="BK320" s="20"/>
    </row>
    <row r="321" spans="1:63" ht="31.2" x14ac:dyDescent="0.3">
      <c r="A321" s="58" t="s">
        <v>254</v>
      </c>
      <c r="B321" s="59"/>
      <c r="C321" s="58"/>
      <c r="D321" s="58"/>
      <c r="E321" s="60" t="s">
        <v>255</v>
      </c>
      <c r="F321" s="10">
        <f t="shared" si="745"/>
        <v>83155.5</v>
      </c>
      <c r="G321" s="10">
        <f t="shared" si="746"/>
        <v>117214</v>
      </c>
      <c r="H321" s="10">
        <f t="shared" si="747"/>
        <v>41150</v>
      </c>
      <c r="I321" s="10">
        <f t="shared" si="748"/>
        <v>0</v>
      </c>
      <c r="J321" s="10">
        <f t="shared" si="749"/>
        <v>0</v>
      </c>
      <c r="K321" s="10">
        <f t="shared" si="750"/>
        <v>0</v>
      </c>
      <c r="L321" s="10">
        <f t="shared" si="619"/>
        <v>83155.5</v>
      </c>
      <c r="M321" s="10">
        <f t="shared" si="620"/>
        <v>117214</v>
      </c>
      <c r="N321" s="10">
        <f t="shared" si="621"/>
        <v>41150</v>
      </c>
      <c r="O321" s="10">
        <f t="shared" si="751"/>
        <v>8103.848</v>
      </c>
      <c r="P321" s="10">
        <f t="shared" si="752"/>
        <v>0</v>
      </c>
      <c r="Q321" s="10">
        <f t="shared" si="753"/>
        <v>0</v>
      </c>
      <c r="R321" s="10">
        <f t="shared" si="709"/>
        <v>91259.347999999998</v>
      </c>
      <c r="S321" s="10">
        <f t="shared" si="710"/>
        <v>117214</v>
      </c>
      <c r="T321" s="10">
        <f t="shared" si="711"/>
        <v>41150</v>
      </c>
      <c r="U321" s="10">
        <f t="shared" si="754"/>
        <v>0</v>
      </c>
      <c r="V321" s="10">
        <f t="shared" si="755"/>
        <v>0</v>
      </c>
      <c r="W321" s="10">
        <f t="shared" si="756"/>
        <v>0</v>
      </c>
      <c r="X321" s="10">
        <f t="shared" si="712"/>
        <v>91259.347999999998</v>
      </c>
      <c r="Y321" s="10">
        <f t="shared" si="713"/>
        <v>117214</v>
      </c>
      <c r="Z321" s="10">
        <f t="shared" si="714"/>
        <v>41150</v>
      </c>
      <c r="AA321" s="10">
        <f t="shared" si="757"/>
        <v>6857.1980000000003</v>
      </c>
      <c r="AB321" s="10">
        <f t="shared" si="758"/>
        <v>0</v>
      </c>
      <c r="AC321" s="10">
        <f t="shared" si="759"/>
        <v>0</v>
      </c>
      <c r="AD321" s="10">
        <f t="shared" si="715"/>
        <v>98116.546000000002</v>
      </c>
      <c r="AE321" s="10">
        <f t="shared" si="716"/>
        <v>117214</v>
      </c>
      <c r="AF321" s="10">
        <f t="shared" si="717"/>
        <v>41150</v>
      </c>
      <c r="AG321" s="10">
        <f t="shared" si="760"/>
        <v>0</v>
      </c>
      <c r="AH321" s="10">
        <f t="shared" si="718"/>
        <v>98116.546000000002</v>
      </c>
      <c r="AI321" s="10">
        <f t="shared" si="719"/>
        <v>117214</v>
      </c>
      <c r="AJ321" s="10">
        <f t="shared" si="720"/>
        <v>41150</v>
      </c>
      <c r="AK321" s="10">
        <f t="shared" si="761"/>
        <v>852.65899999999965</v>
      </c>
      <c r="AL321" s="10">
        <f t="shared" si="762"/>
        <v>47596.707999999999</v>
      </c>
      <c r="AM321" s="10">
        <f t="shared" si="763"/>
        <v>0</v>
      </c>
      <c r="AN321" s="10">
        <f t="shared" si="721"/>
        <v>98969.205000000002</v>
      </c>
      <c r="AO321" s="10">
        <f t="shared" si="722"/>
        <v>164810.70799999998</v>
      </c>
      <c r="AP321" s="10">
        <f t="shared" si="723"/>
        <v>41150</v>
      </c>
      <c r="AQ321" s="10">
        <f t="shared" si="764"/>
        <v>0</v>
      </c>
      <c r="AR321" s="10">
        <f t="shared" si="765"/>
        <v>0</v>
      </c>
      <c r="AS321" s="10">
        <f t="shared" si="766"/>
        <v>0</v>
      </c>
      <c r="AT321" s="10">
        <f t="shared" si="724"/>
        <v>98969.205000000002</v>
      </c>
      <c r="AU321" s="10">
        <f t="shared" si="725"/>
        <v>164810.70799999998</v>
      </c>
      <c r="AV321" s="10">
        <f t="shared" si="726"/>
        <v>41150</v>
      </c>
      <c r="AW321" s="10">
        <f t="shared" si="767"/>
        <v>0</v>
      </c>
      <c r="AX321" s="10">
        <f t="shared" si="768"/>
        <v>0</v>
      </c>
      <c r="AY321" s="10">
        <f t="shared" si="769"/>
        <v>0</v>
      </c>
      <c r="AZ321" s="10">
        <f t="shared" si="727"/>
        <v>98969.205000000002</v>
      </c>
      <c r="BA321" s="10">
        <f t="shared" si="770"/>
        <v>0</v>
      </c>
      <c r="BB321" s="65">
        <f t="shared" si="741"/>
        <v>98969.205000000002</v>
      </c>
      <c r="BC321" s="10">
        <f t="shared" si="728"/>
        <v>164810.70799999998</v>
      </c>
      <c r="BD321" s="10">
        <f t="shared" si="771"/>
        <v>0</v>
      </c>
      <c r="BE321" s="65">
        <f t="shared" si="742"/>
        <v>164810.70799999998</v>
      </c>
      <c r="BF321" s="10">
        <f t="shared" si="729"/>
        <v>41150</v>
      </c>
      <c r="BG321" s="10">
        <f t="shared" si="771"/>
        <v>0</v>
      </c>
      <c r="BH321" s="65">
        <f t="shared" si="743"/>
        <v>41150</v>
      </c>
      <c r="BI321" s="10">
        <f t="shared" si="771"/>
        <v>0</v>
      </c>
      <c r="BJ321" s="20"/>
      <c r="BK321" s="20"/>
    </row>
    <row r="322" spans="1:63" ht="31.2" x14ac:dyDescent="0.3">
      <c r="A322" s="58" t="s">
        <v>254</v>
      </c>
      <c r="B322" s="59" t="s">
        <v>66</v>
      </c>
      <c r="C322" s="58"/>
      <c r="D322" s="58"/>
      <c r="E322" s="60" t="s">
        <v>67</v>
      </c>
      <c r="F322" s="10">
        <f t="shared" si="745"/>
        <v>83155.5</v>
      </c>
      <c r="G322" s="10">
        <f t="shared" si="746"/>
        <v>117214</v>
      </c>
      <c r="H322" s="10">
        <f t="shared" si="747"/>
        <v>41150</v>
      </c>
      <c r="I322" s="10">
        <f t="shared" si="748"/>
        <v>0</v>
      </c>
      <c r="J322" s="10">
        <f t="shared" si="749"/>
        <v>0</v>
      </c>
      <c r="K322" s="10">
        <f t="shared" si="750"/>
        <v>0</v>
      </c>
      <c r="L322" s="10">
        <f t="shared" si="619"/>
        <v>83155.5</v>
      </c>
      <c r="M322" s="10">
        <f t="shared" si="620"/>
        <v>117214</v>
      </c>
      <c r="N322" s="10">
        <f t="shared" si="621"/>
        <v>41150</v>
      </c>
      <c r="O322" s="10">
        <f t="shared" si="751"/>
        <v>8103.848</v>
      </c>
      <c r="P322" s="10">
        <f t="shared" si="752"/>
        <v>0</v>
      </c>
      <c r="Q322" s="10">
        <f t="shared" si="753"/>
        <v>0</v>
      </c>
      <c r="R322" s="10">
        <f t="shared" si="709"/>
        <v>91259.347999999998</v>
      </c>
      <c r="S322" s="10">
        <f t="shared" si="710"/>
        <v>117214</v>
      </c>
      <c r="T322" s="10">
        <f t="shared" si="711"/>
        <v>41150</v>
      </c>
      <c r="U322" s="10">
        <f t="shared" si="754"/>
        <v>0</v>
      </c>
      <c r="V322" s="10">
        <f t="shared" si="755"/>
        <v>0</v>
      </c>
      <c r="W322" s="10">
        <f t="shared" si="756"/>
        <v>0</v>
      </c>
      <c r="X322" s="10">
        <f t="shared" si="712"/>
        <v>91259.347999999998</v>
      </c>
      <c r="Y322" s="10">
        <f t="shared" si="713"/>
        <v>117214</v>
      </c>
      <c r="Z322" s="10">
        <f t="shared" si="714"/>
        <v>41150</v>
      </c>
      <c r="AA322" s="10">
        <f t="shared" si="757"/>
        <v>6857.1980000000003</v>
      </c>
      <c r="AB322" s="10">
        <f t="shared" si="758"/>
        <v>0</v>
      </c>
      <c r="AC322" s="10">
        <f t="shared" si="759"/>
        <v>0</v>
      </c>
      <c r="AD322" s="10">
        <f t="shared" si="715"/>
        <v>98116.546000000002</v>
      </c>
      <c r="AE322" s="10">
        <f t="shared" si="716"/>
        <v>117214</v>
      </c>
      <c r="AF322" s="10">
        <f t="shared" si="717"/>
        <v>41150</v>
      </c>
      <c r="AG322" s="10">
        <f t="shared" si="760"/>
        <v>0</v>
      </c>
      <c r="AH322" s="10">
        <f t="shared" si="718"/>
        <v>98116.546000000002</v>
      </c>
      <c r="AI322" s="10">
        <f t="shared" si="719"/>
        <v>117214</v>
      </c>
      <c r="AJ322" s="10">
        <f t="shared" si="720"/>
        <v>41150</v>
      </c>
      <c r="AK322" s="10">
        <f t="shared" si="761"/>
        <v>852.65899999999965</v>
      </c>
      <c r="AL322" s="10">
        <f t="shared" si="762"/>
        <v>47596.707999999999</v>
      </c>
      <c r="AM322" s="10">
        <f t="shared" si="763"/>
        <v>0</v>
      </c>
      <c r="AN322" s="10">
        <f t="shared" si="721"/>
        <v>98969.205000000002</v>
      </c>
      <c r="AO322" s="10">
        <f t="shared" si="722"/>
        <v>164810.70799999998</v>
      </c>
      <c r="AP322" s="10">
        <f t="shared" si="723"/>
        <v>41150</v>
      </c>
      <c r="AQ322" s="10">
        <f t="shared" si="764"/>
        <v>0</v>
      </c>
      <c r="AR322" s="10">
        <f t="shared" si="765"/>
        <v>0</v>
      </c>
      <c r="AS322" s="10">
        <f t="shared" si="766"/>
        <v>0</v>
      </c>
      <c r="AT322" s="10">
        <f t="shared" si="724"/>
        <v>98969.205000000002</v>
      </c>
      <c r="AU322" s="10">
        <f t="shared" si="725"/>
        <v>164810.70799999998</v>
      </c>
      <c r="AV322" s="10">
        <f t="shared" si="726"/>
        <v>41150</v>
      </c>
      <c r="AW322" s="10">
        <f t="shared" si="767"/>
        <v>0</v>
      </c>
      <c r="AX322" s="10">
        <f t="shared" si="768"/>
        <v>0</v>
      </c>
      <c r="AY322" s="10">
        <f t="shared" si="769"/>
        <v>0</v>
      </c>
      <c r="AZ322" s="10">
        <f t="shared" si="727"/>
        <v>98969.205000000002</v>
      </c>
      <c r="BA322" s="10">
        <f t="shared" si="770"/>
        <v>0</v>
      </c>
      <c r="BB322" s="65">
        <f t="shared" si="741"/>
        <v>98969.205000000002</v>
      </c>
      <c r="BC322" s="10">
        <f t="shared" si="728"/>
        <v>164810.70799999998</v>
      </c>
      <c r="BD322" s="10">
        <f t="shared" si="771"/>
        <v>0</v>
      </c>
      <c r="BE322" s="65">
        <f t="shared" si="742"/>
        <v>164810.70799999998</v>
      </c>
      <c r="BF322" s="10">
        <f t="shared" si="729"/>
        <v>41150</v>
      </c>
      <c r="BG322" s="10">
        <f t="shared" si="771"/>
        <v>0</v>
      </c>
      <c r="BH322" s="65">
        <f t="shared" si="743"/>
        <v>41150</v>
      </c>
      <c r="BI322" s="10">
        <f t="shared" si="771"/>
        <v>0</v>
      </c>
      <c r="BJ322" s="20"/>
      <c r="BK322" s="20"/>
    </row>
    <row r="323" spans="1:63" x14ac:dyDescent="0.3">
      <c r="A323" s="58" t="s">
        <v>254</v>
      </c>
      <c r="B323" s="59">
        <v>200</v>
      </c>
      <c r="C323" s="58" t="s">
        <v>37</v>
      </c>
      <c r="D323" s="58" t="s">
        <v>38</v>
      </c>
      <c r="E323" s="60" t="s">
        <v>39</v>
      </c>
      <c r="F323" s="10">
        <v>83155.5</v>
      </c>
      <c r="G323" s="10">
        <v>117214</v>
      </c>
      <c r="H323" s="10">
        <v>41150</v>
      </c>
      <c r="I323" s="10"/>
      <c r="J323" s="10"/>
      <c r="K323" s="10"/>
      <c r="L323" s="10">
        <f t="shared" si="619"/>
        <v>83155.5</v>
      </c>
      <c r="M323" s="10">
        <f t="shared" si="620"/>
        <v>117214</v>
      </c>
      <c r="N323" s="10">
        <f t="shared" si="621"/>
        <v>41150</v>
      </c>
      <c r="O323" s="10">
        <v>8103.848</v>
      </c>
      <c r="P323" s="10"/>
      <c r="Q323" s="10"/>
      <c r="R323" s="10">
        <f t="shared" si="709"/>
        <v>91259.347999999998</v>
      </c>
      <c r="S323" s="10">
        <f t="shared" si="710"/>
        <v>117214</v>
      </c>
      <c r="T323" s="10">
        <f t="shared" si="711"/>
        <v>41150</v>
      </c>
      <c r="U323" s="10"/>
      <c r="V323" s="10"/>
      <c r="W323" s="10"/>
      <c r="X323" s="10">
        <f t="shared" si="712"/>
        <v>91259.347999999998</v>
      </c>
      <c r="Y323" s="10">
        <f t="shared" si="713"/>
        <v>117214</v>
      </c>
      <c r="Z323" s="10">
        <f t="shared" si="714"/>
        <v>41150</v>
      </c>
      <c r="AA323" s="10">
        <f>8273.924-1416.726</f>
        <v>6857.1980000000003</v>
      </c>
      <c r="AB323" s="10"/>
      <c r="AC323" s="10"/>
      <c r="AD323" s="10">
        <f t="shared" si="715"/>
        <v>98116.546000000002</v>
      </c>
      <c r="AE323" s="10">
        <f t="shared" si="716"/>
        <v>117214</v>
      </c>
      <c r="AF323" s="10">
        <f t="shared" si="717"/>
        <v>41150</v>
      </c>
      <c r="AG323" s="10"/>
      <c r="AH323" s="10">
        <f t="shared" si="718"/>
        <v>98116.546000000002</v>
      </c>
      <c r="AI323" s="10">
        <f t="shared" si="719"/>
        <v>117214</v>
      </c>
      <c r="AJ323" s="10">
        <f t="shared" si="720"/>
        <v>41150</v>
      </c>
      <c r="AK323" s="10">
        <f>4456.507-3603.848</f>
        <v>852.65899999999965</v>
      </c>
      <c r="AL323" s="10">
        <v>47596.707999999999</v>
      </c>
      <c r="AM323" s="10"/>
      <c r="AN323" s="10">
        <f t="shared" si="721"/>
        <v>98969.205000000002</v>
      </c>
      <c r="AO323" s="10">
        <f t="shared" si="722"/>
        <v>164810.70799999998</v>
      </c>
      <c r="AP323" s="10">
        <f t="shared" si="723"/>
        <v>41150</v>
      </c>
      <c r="AQ323" s="10"/>
      <c r="AR323" s="10"/>
      <c r="AS323" s="10"/>
      <c r="AT323" s="10">
        <f t="shared" si="724"/>
        <v>98969.205000000002</v>
      </c>
      <c r="AU323" s="10">
        <f t="shared" si="725"/>
        <v>164810.70799999998</v>
      </c>
      <c r="AV323" s="10">
        <f t="shared" si="726"/>
        <v>41150</v>
      </c>
      <c r="AW323" s="10"/>
      <c r="AX323" s="10"/>
      <c r="AY323" s="10"/>
      <c r="AZ323" s="10">
        <f t="shared" si="727"/>
        <v>98969.205000000002</v>
      </c>
      <c r="BA323" s="10"/>
      <c r="BB323" s="65">
        <f t="shared" si="741"/>
        <v>98969.205000000002</v>
      </c>
      <c r="BC323" s="10">
        <f t="shared" si="728"/>
        <v>164810.70799999998</v>
      </c>
      <c r="BD323" s="10"/>
      <c r="BE323" s="65">
        <f t="shared" si="742"/>
        <v>164810.70799999998</v>
      </c>
      <c r="BF323" s="10">
        <f t="shared" si="729"/>
        <v>41150</v>
      </c>
      <c r="BG323" s="10"/>
      <c r="BH323" s="65">
        <f t="shared" si="743"/>
        <v>41150</v>
      </c>
      <c r="BI323" s="10"/>
      <c r="BJ323" s="20"/>
      <c r="BK323" s="20"/>
    </row>
    <row r="324" spans="1:63" ht="78" x14ac:dyDescent="0.3">
      <c r="A324" s="58" t="s">
        <v>256</v>
      </c>
      <c r="B324" s="59"/>
      <c r="C324" s="58"/>
      <c r="D324" s="58"/>
      <c r="E324" s="60" t="s">
        <v>257</v>
      </c>
      <c r="F324" s="10">
        <f t="shared" ref="F324:K324" si="772">F325+F330</f>
        <v>154261.9</v>
      </c>
      <c r="G324" s="10">
        <f t="shared" si="772"/>
        <v>157444</v>
      </c>
      <c r="H324" s="10">
        <f t="shared" si="772"/>
        <v>157444</v>
      </c>
      <c r="I324" s="10">
        <f t="shared" si="772"/>
        <v>0</v>
      </c>
      <c r="J324" s="10">
        <f t="shared" si="772"/>
        <v>0</v>
      </c>
      <c r="K324" s="10">
        <f t="shared" si="772"/>
        <v>0</v>
      </c>
      <c r="L324" s="10">
        <f t="shared" si="619"/>
        <v>154261.9</v>
      </c>
      <c r="M324" s="10">
        <f t="shared" si="620"/>
        <v>157444</v>
      </c>
      <c r="N324" s="10">
        <f t="shared" si="621"/>
        <v>157444</v>
      </c>
      <c r="O324" s="10">
        <f>O325+O330</f>
        <v>23330.428930000002</v>
      </c>
      <c r="P324" s="10">
        <f>P325+P330</f>
        <v>24442.2</v>
      </c>
      <c r="Q324" s="10">
        <f>Q325+Q330</f>
        <v>24442.2</v>
      </c>
      <c r="R324" s="10">
        <f t="shared" si="709"/>
        <v>177592.32892999999</v>
      </c>
      <c r="S324" s="10">
        <f t="shared" si="710"/>
        <v>181886.2</v>
      </c>
      <c r="T324" s="10">
        <f t="shared" si="711"/>
        <v>181886.2</v>
      </c>
      <c r="U324" s="10">
        <f>U325+U330</f>
        <v>0</v>
      </c>
      <c r="V324" s="10">
        <f>V325+V330</f>
        <v>0</v>
      </c>
      <c r="W324" s="10">
        <f>W325+W330</f>
        <v>0</v>
      </c>
      <c r="X324" s="10">
        <f t="shared" si="712"/>
        <v>177592.32892999999</v>
      </c>
      <c r="Y324" s="10">
        <f t="shared" si="713"/>
        <v>181886.2</v>
      </c>
      <c r="Z324" s="10">
        <f t="shared" si="714"/>
        <v>181886.2</v>
      </c>
      <c r="AA324" s="10">
        <f>AA325+AA330</f>
        <v>973.58399999999995</v>
      </c>
      <c r="AB324" s="10">
        <f>AB325+AB330</f>
        <v>0</v>
      </c>
      <c r="AC324" s="10">
        <f>AC325+AC330</f>
        <v>0</v>
      </c>
      <c r="AD324" s="10">
        <f t="shared" si="715"/>
        <v>178565.91292999999</v>
      </c>
      <c r="AE324" s="10">
        <f t="shared" si="716"/>
        <v>181886.2</v>
      </c>
      <c r="AF324" s="10">
        <f t="shared" si="717"/>
        <v>181886.2</v>
      </c>
      <c r="AG324" s="10">
        <f>AG325+AG330</f>
        <v>0</v>
      </c>
      <c r="AH324" s="10">
        <f t="shared" si="718"/>
        <v>178565.91292999999</v>
      </c>
      <c r="AI324" s="10">
        <f t="shared" si="719"/>
        <v>181886.2</v>
      </c>
      <c r="AJ324" s="10">
        <f t="shared" si="720"/>
        <v>181886.2</v>
      </c>
      <c r="AK324" s="10">
        <f>AK325+AK330</f>
        <v>0</v>
      </c>
      <c r="AL324" s="10">
        <f>AL325+AL330</f>
        <v>0</v>
      </c>
      <c r="AM324" s="10">
        <f>AM325+AM330</f>
        <v>0</v>
      </c>
      <c r="AN324" s="10">
        <f t="shared" si="721"/>
        <v>178565.91292999999</v>
      </c>
      <c r="AO324" s="10">
        <f t="shared" si="722"/>
        <v>181886.2</v>
      </c>
      <c r="AP324" s="10">
        <f t="shared" si="723"/>
        <v>181886.2</v>
      </c>
      <c r="AQ324" s="10">
        <f>AQ325+AQ330</f>
        <v>0</v>
      </c>
      <c r="AR324" s="10">
        <f>AR325+AR330</f>
        <v>0</v>
      </c>
      <c r="AS324" s="10">
        <f>AS325+AS330</f>
        <v>0</v>
      </c>
      <c r="AT324" s="10">
        <f t="shared" si="724"/>
        <v>178565.91292999999</v>
      </c>
      <c r="AU324" s="10">
        <f t="shared" si="725"/>
        <v>181886.2</v>
      </c>
      <c r="AV324" s="10">
        <f t="shared" si="726"/>
        <v>181886.2</v>
      </c>
      <c r="AW324" s="10">
        <f>AW325+AW330</f>
        <v>0</v>
      </c>
      <c r="AX324" s="10">
        <f>AX325+AX330</f>
        <v>0</v>
      </c>
      <c r="AY324" s="10">
        <f>AY325+AY330</f>
        <v>0</v>
      </c>
      <c r="AZ324" s="10">
        <f t="shared" si="727"/>
        <v>178565.91292999999</v>
      </c>
      <c r="BA324" s="10">
        <f>BA325+BA330</f>
        <v>0</v>
      </c>
      <c r="BB324" s="65">
        <f t="shared" si="741"/>
        <v>178565.91292999999</v>
      </c>
      <c r="BC324" s="10">
        <f t="shared" si="728"/>
        <v>181886.2</v>
      </c>
      <c r="BD324" s="10">
        <f>BD325+BD330</f>
        <v>0</v>
      </c>
      <c r="BE324" s="65">
        <f t="shared" si="742"/>
        <v>181886.2</v>
      </c>
      <c r="BF324" s="10">
        <f t="shared" si="729"/>
        <v>181886.2</v>
      </c>
      <c r="BG324" s="10">
        <f>BG325+BG330</f>
        <v>0</v>
      </c>
      <c r="BH324" s="65">
        <f t="shared" si="743"/>
        <v>181886.2</v>
      </c>
      <c r="BI324" s="10">
        <f>BI325+BI330</f>
        <v>0</v>
      </c>
      <c r="BJ324" s="20"/>
      <c r="BK324" s="20"/>
    </row>
    <row r="325" spans="1:63" ht="31.2" x14ac:dyDescent="0.3">
      <c r="A325" s="58" t="s">
        <v>258</v>
      </c>
      <c r="B325" s="59"/>
      <c r="C325" s="58"/>
      <c r="D325" s="58"/>
      <c r="E325" s="60" t="s">
        <v>176</v>
      </c>
      <c r="F325" s="10">
        <f t="shared" ref="F325:K325" si="773">F326+F328</f>
        <v>97879.599999999991</v>
      </c>
      <c r="G325" s="10">
        <f t="shared" si="773"/>
        <v>100729.4</v>
      </c>
      <c r="H325" s="10">
        <f t="shared" si="773"/>
        <v>100729.4</v>
      </c>
      <c r="I325" s="10">
        <f t="shared" si="773"/>
        <v>0</v>
      </c>
      <c r="J325" s="10">
        <f t="shared" si="773"/>
        <v>0</v>
      </c>
      <c r="K325" s="10">
        <f t="shared" si="773"/>
        <v>0</v>
      </c>
      <c r="L325" s="10">
        <f t="shared" si="619"/>
        <v>97879.599999999991</v>
      </c>
      <c r="M325" s="10">
        <f t="shared" si="620"/>
        <v>100729.4</v>
      </c>
      <c r="N325" s="10">
        <f t="shared" si="621"/>
        <v>100729.4</v>
      </c>
      <c r="O325" s="10">
        <f>O326+O328</f>
        <v>14149.4</v>
      </c>
      <c r="P325" s="10">
        <f>P326+P328</f>
        <v>17291.900000000001</v>
      </c>
      <c r="Q325" s="10">
        <f>Q326+Q328</f>
        <v>17291.900000000001</v>
      </c>
      <c r="R325" s="10">
        <f t="shared" si="709"/>
        <v>112028.99999999999</v>
      </c>
      <c r="S325" s="10">
        <f t="shared" si="710"/>
        <v>118021.29999999999</v>
      </c>
      <c r="T325" s="10">
        <f t="shared" si="711"/>
        <v>118021.29999999999</v>
      </c>
      <c r="U325" s="10">
        <f>U326+U328</f>
        <v>0</v>
      </c>
      <c r="V325" s="10">
        <f>V326+V328</f>
        <v>0</v>
      </c>
      <c r="W325" s="10">
        <f>W326+W328</f>
        <v>0</v>
      </c>
      <c r="X325" s="10">
        <f t="shared" si="712"/>
        <v>112028.99999999999</v>
      </c>
      <c r="Y325" s="10">
        <f t="shared" si="713"/>
        <v>118021.29999999999</v>
      </c>
      <c r="Z325" s="10">
        <f t="shared" si="714"/>
        <v>118021.29999999999</v>
      </c>
      <c r="AA325" s="10">
        <f>AA326+AA328</f>
        <v>0</v>
      </c>
      <c r="AB325" s="10">
        <f>AB326+AB328</f>
        <v>0</v>
      </c>
      <c r="AC325" s="10">
        <f>AC326+AC328</f>
        <v>0</v>
      </c>
      <c r="AD325" s="10">
        <f t="shared" si="715"/>
        <v>112028.99999999999</v>
      </c>
      <c r="AE325" s="10">
        <f t="shared" si="716"/>
        <v>118021.29999999999</v>
      </c>
      <c r="AF325" s="10">
        <f t="shared" si="717"/>
        <v>118021.29999999999</v>
      </c>
      <c r="AG325" s="10">
        <f>AG326+AG328</f>
        <v>0</v>
      </c>
      <c r="AH325" s="10">
        <f t="shared" si="718"/>
        <v>112028.99999999999</v>
      </c>
      <c r="AI325" s="10">
        <f t="shared" si="719"/>
        <v>118021.29999999999</v>
      </c>
      <c r="AJ325" s="10">
        <f t="shared" si="720"/>
        <v>118021.29999999999</v>
      </c>
      <c r="AK325" s="10">
        <f>AK326+AK328</f>
        <v>0</v>
      </c>
      <c r="AL325" s="10">
        <f>AL326+AL328</f>
        <v>0</v>
      </c>
      <c r="AM325" s="10">
        <f>AM326+AM328</f>
        <v>0</v>
      </c>
      <c r="AN325" s="10">
        <f t="shared" si="721"/>
        <v>112028.99999999999</v>
      </c>
      <c r="AO325" s="10">
        <f t="shared" si="722"/>
        <v>118021.29999999999</v>
      </c>
      <c r="AP325" s="10">
        <f t="shared" si="723"/>
        <v>118021.29999999999</v>
      </c>
      <c r="AQ325" s="10">
        <f>AQ326+AQ328</f>
        <v>0</v>
      </c>
      <c r="AR325" s="10">
        <f>AR326+AR328</f>
        <v>0</v>
      </c>
      <c r="AS325" s="10">
        <f>AS326+AS328</f>
        <v>0</v>
      </c>
      <c r="AT325" s="10">
        <f t="shared" si="724"/>
        <v>112028.99999999999</v>
      </c>
      <c r="AU325" s="10">
        <f t="shared" si="725"/>
        <v>118021.29999999999</v>
      </c>
      <c r="AV325" s="10">
        <f t="shared" si="726"/>
        <v>118021.29999999999</v>
      </c>
      <c r="AW325" s="10">
        <f>AW326+AW328</f>
        <v>0</v>
      </c>
      <c r="AX325" s="10">
        <f>AX326+AX328</f>
        <v>0</v>
      </c>
      <c r="AY325" s="10">
        <f>AY326+AY328</f>
        <v>0</v>
      </c>
      <c r="AZ325" s="10">
        <f t="shared" si="727"/>
        <v>112028.99999999999</v>
      </c>
      <c r="BA325" s="10">
        <f>BA326+BA328</f>
        <v>0</v>
      </c>
      <c r="BB325" s="65">
        <f t="shared" si="741"/>
        <v>112028.99999999999</v>
      </c>
      <c r="BC325" s="10">
        <f t="shared" si="728"/>
        <v>118021.29999999999</v>
      </c>
      <c r="BD325" s="10">
        <f>BD326+BD328</f>
        <v>0</v>
      </c>
      <c r="BE325" s="65">
        <f t="shared" si="742"/>
        <v>118021.29999999999</v>
      </c>
      <c r="BF325" s="10">
        <f t="shared" si="729"/>
        <v>118021.29999999999</v>
      </c>
      <c r="BG325" s="10">
        <f>BG326+BG328</f>
        <v>0</v>
      </c>
      <c r="BH325" s="65">
        <f t="shared" si="743"/>
        <v>118021.29999999999</v>
      </c>
      <c r="BI325" s="10">
        <f>BI326+BI328</f>
        <v>0</v>
      </c>
      <c r="BJ325" s="20"/>
      <c r="BK325" s="20"/>
    </row>
    <row r="326" spans="1:63" ht="78" x14ac:dyDescent="0.3">
      <c r="A326" s="58" t="s">
        <v>258</v>
      </c>
      <c r="B326" s="59" t="s">
        <v>148</v>
      </c>
      <c r="C326" s="58"/>
      <c r="D326" s="58"/>
      <c r="E326" s="60" t="s">
        <v>149</v>
      </c>
      <c r="F326" s="10">
        <f t="shared" ref="F326:K326" si="774">F327</f>
        <v>92713.7</v>
      </c>
      <c r="G326" s="10">
        <f t="shared" si="774"/>
        <v>95563.5</v>
      </c>
      <c r="H326" s="10">
        <f t="shared" si="774"/>
        <v>95563.5</v>
      </c>
      <c r="I326" s="10">
        <f t="shared" si="774"/>
        <v>0</v>
      </c>
      <c r="J326" s="10">
        <f t="shared" si="774"/>
        <v>0</v>
      </c>
      <c r="K326" s="10">
        <f t="shared" si="774"/>
        <v>0</v>
      </c>
      <c r="L326" s="10">
        <f t="shared" si="619"/>
        <v>92713.7</v>
      </c>
      <c r="M326" s="10">
        <f t="shared" si="620"/>
        <v>95563.5</v>
      </c>
      <c r="N326" s="10">
        <f t="shared" si="621"/>
        <v>95563.5</v>
      </c>
      <c r="O326" s="10">
        <f>O327</f>
        <v>14149.4</v>
      </c>
      <c r="P326" s="10">
        <f>P327</f>
        <v>17291.900000000001</v>
      </c>
      <c r="Q326" s="10">
        <f>Q327</f>
        <v>17291.900000000001</v>
      </c>
      <c r="R326" s="10">
        <f t="shared" si="709"/>
        <v>106863.09999999999</v>
      </c>
      <c r="S326" s="10">
        <f t="shared" si="710"/>
        <v>112855.4</v>
      </c>
      <c r="T326" s="10">
        <f t="shared" si="711"/>
        <v>112855.4</v>
      </c>
      <c r="U326" s="10">
        <f>U327</f>
        <v>0</v>
      </c>
      <c r="V326" s="10">
        <f>V327</f>
        <v>0</v>
      </c>
      <c r="W326" s="10">
        <f>W327</f>
        <v>0</v>
      </c>
      <c r="X326" s="10">
        <f t="shared" si="712"/>
        <v>106863.09999999999</v>
      </c>
      <c r="Y326" s="10">
        <f t="shared" si="713"/>
        <v>112855.4</v>
      </c>
      <c r="Z326" s="10">
        <f t="shared" si="714"/>
        <v>112855.4</v>
      </c>
      <c r="AA326" s="10">
        <f>AA327</f>
        <v>0</v>
      </c>
      <c r="AB326" s="10">
        <f>AB327</f>
        <v>0</v>
      </c>
      <c r="AC326" s="10">
        <f>AC327</f>
        <v>0</v>
      </c>
      <c r="AD326" s="10">
        <f t="shared" si="715"/>
        <v>106863.09999999999</v>
      </c>
      <c r="AE326" s="10">
        <f t="shared" si="716"/>
        <v>112855.4</v>
      </c>
      <c r="AF326" s="10">
        <f t="shared" si="717"/>
        <v>112855.4</v>
      </c>
      <c r="AG326" s="10">
        <f>AG327</f>
        <v>0</v>
      </c>
      <c r="AH326" s="10">
        <f t="shared" si="718"/>
        <v>106863.09999999999</v>
      </c>
      <c r="AI326" s="10">
        <f t="shared" si="719"/>
        <v>112855.4</v>
      </c>
      <c r="AJ326" s="10">
        <f t="shared" si="720"/>
        <v>112855.4</v>
      </c>
      <c r="AK326" s="10">
        <f>AK327</f>
        <v>0</v>
      </c>
      <c r="AL326" s="10">
        <f>AL327</f>
        <v>0</v>
      </c>
      <c r="AM326" s="10">
        <f>AM327</f>
        <v>0</v>
      </c>
      <c r="AN326" s="10">
        <f t="shared" si="721"/>
        <v>106863.09999999999</v>
      </c>
      <c r="AO326" s="10">
        <f t="shared" si="722"/>
        <v>112855.4</v>
      </c>
      <c r="AP326" s="10">
        <f t="shared" si="723"/>
        <v>112855.4</v>
      </c>
      <c r="AQ326" s="10">
        <f>AQ327</f>
        <v>0</v>
      </c>
      <c r="AR326" s="10">
        <f>AR327</f>
        <v>0</v>
      </c>
      <c r="AS326" s="10">
        <f>AS327</f>
        <v>0</v>
      </c>
      <c r="AT326" s="10">
        <f t="shared" si="724"/>
        <v>106863.09999999999</v>
      </c>
      <c r="AU326" s="10">
        <f t="shared" si="725"/>
        <v>112855.4</v>
      </c>
      <c r="AV326" s="10">
        <f t="shared" si="726"/>
        <v>112855.4</v>
      </c>
      <c r="AW326" s="10">
        <f>AW327</f>
        <v>0</v>
      </c>
      <c r="AX326" s="10">
        <f>AX327</f>
        <v>0</v>
      </c>
      <c r="AY326" s="10">
        <f>AY327</f>
        <v>0</v>
      </c>
      <c r="AZ326" s="10">
        <f t="shared" si="727"/>
        <v>106863.09999999999</v>
      </c>
      <c r="BA326" s="10">
        <f>BA327</f>
        <v>0</v>
      </c>
      <c r="BB326" s="65">
        <f t="shared" si="741"/>
        <v>106863.09999999999</v>
      </c>
      <c r="BC326" s="10">
        <f t="shared" si="728"/>
        <v>112855.4</v>
      </c>
      <c r="BD326" s="10">
        <f>BD327</f>
        <v>0</v>
      </c>
      <c r="BE326" s="65">
        <f t="shared" si="742"/>
        <v>112855.4</v>
      </c>
      <c r="BF326" s="10">
        <f t="shared" si="729"/>
        <v>112855.4</v>
      </c>
      <c r="BG326" s="10">
        <f>BG327</f>
        <v>0</v>
      </c>
      <c r="BH326" s="65">
        <f t="shared" si="743"/>
        <v>112855.4</v>
      </c>
      <c r="BI326" s="10">
        <f>BI327</f>
        <v>0</v>
      </c>
      <c r="BJ326" s="20"/>
      <c r="BK326" s="20"/>
    </row>
    <row r="327" spans="1:63" x14ac:dyDescent="0.3">
      <c r="A327" s="58" t="s">
        <v>258</v>
      </c>
      <c r="B327" s="59">
        <v>100</v>
      </c>
      <c r="C327" s="58" t="s">
        <v>37</v>
      </c>
      <c r="D327" s="58" t="s">
        <v>38</v>
      </c>
      <c r="E327" s="60" t="s">
        <v>39</v>
      </c>
      <c r="F327" s="10">
        <v>92713.7</v>
      </c>
      <c r="G327" s="10">
        <v>95563.5</v>
      </c>
      <c r="H327" s="10">
        <v>95563.5</v>
      </c>
      <c r="I327" s="10"/>
      <c r="J327" s="10"/>
      <c r="K327" s="10"/>
      <c r="L327" s="10">
        <f t="shared" si="619"/>
        <v>92713.7</v>
      </c>
      <c r="M327" s="10">
        <f t="shared" si="620"/>
        <v>95563.5</v>
      </c>
      <c r="N327" s="10">
        <f t="shared" si="621"/>
        <v>95563.5</v>
      </c>
      <c r="O327" s="10">
        <v>14149.4</v>
      </c>
      <c r="P327" s="10">
        <v>17291.900000000001</v>
      </c>
      <c r="Q327" s="10">
        <v>17291.900000000001</v>
      </c>
      <c r="R327" s="10">
        <f t="shared" si="709"/>
        <v>106863.09999999999</v>
      </c>
      <c r="S327" s="10">
        <f t="shared" si="710"/>
        <v>112855.4</v>
      </c>
      <c r="T327" s="10">
        <f t="shared" si="711"/>
        <v>112855.4</v>
      </c>
      <c r="U327" s="10"/>
      <c r="V327" s="10"/>
      <c r="W327" s="10"/>
      <c r="X327" s="10">
        <f t="shared" si="712"/>
        <v>106863.09999999999</v>
      </c>
      <c r="Y327" s="10">
        <f t="shared" si="713"/>
        <v>112855.4</v>
      </c>
      <c r="Z327" s="10">
        <f t="shared" si="714"/>
        <v>112855.4</v>
      </c>
      <c r="AA327" s="10"/>
      <c r="AB327" s="10"/>
      <c r="AC327" s="10"/>
      <c r="AD327" s="10">
        <f t="shared" si="715"/>
        <v>106863.09999999999</v>
      </c>
      <c r="AE327" s="10">
        <f t="shared" si="716"/>
        <v>112855.4</v>
      </c>
      <c r="AF327" s="10">
        <f t="shared" si="717"/>
        <v>112855.4</v>
      </c>
      <c r="AG327" s="10"/>
      <c r="AH327" s="10">
        <f t="shared" si="718"/>
        <v>106863.09999999999</v>
      </c>
      <c r="AI327" s="10">
        <f t="shared" si="719"/>
        <v>112855.4</v>
      </c>
      <c r="AJ327" s="10">
        <f t="shared" si="720"/>
        <v>112855.4</v>
      </c>
      <c r="AK327" s="10"/>
      <c r="AL327" s="10"/>
      <c r="AM327" s="10"/>
      <c r="AN327" s="10">
        <f t="shared" si="721"/>
        <v>106863.09999999999</v>
      </c>
      <c r="AO327" s="10">
        <f t="shared" si="722"/>
        <v>112855.4</v>
      </c>
      <c r="AP327" s="10">
        <f t="shared" si="723"/>
        <v>112855.4</v>
      </c>
      <c r="AQ327" s="10"/>
      <c r="AR327" s="10"/>
      <c r="AS327" s="10"/>
      <c r="AT327" s="10">
        <f t="shared" si="724"/>
        <v>106863.09999999999</v>
      </c>
      <c r="AU327" s="10">
        <f t="shared" si="725"/>
        <v>112855.4</v>
      </c>
      <c r="AV327" s="10">
        <f t="shared" si="726"/>
        <v>112855.4</v>
      </c>
      <c r="AW327" s="10"/>
      <c r="AX327" s="10"/>
      <c r="AY327" s="10"/>
      <c r="AZ327" s="10">
        <f t="shared" si="727"/>
        <v>106863.09999999999</v>
      </c>
      <c r="BA327" s="10"/>
      <c r="BB327" s="65">
        <f t="shared" si="741"/>
        <v>106863.09999999999</v>
      </c>
      <c r="BC327" s="10">
        <f t="shared" si="728"/>
        <v>112855.4</v>
      </c>
      <c r="BD327" s="10"/>
      <c r="BE327" s="65">
        <f t="shared" si="742"/>
        <v>112855.4</v>
      </c>
      <c r="BF327" s="10">
        <f t="shared" si="729"/>
        <v>112855.4</v>
      </c>
      <c r="BG327" s="10"/>
      <c r="BH327" s="65">
        <f t="shared" si="743"/>
        <v>112855.4</v>
      </c>
      <c r="BI327" s="10"/>
      <c r="BJ327" s="20"/>
      <c r="BK327" s="20"/>
    </row>
    <row r="328" spans="1:63" ht="31.2" x14ac:dyDescent="0.3">
      <c r="A328" s="58" t="s">
        <v>258</v>
      </c>
      <c r="B328" s="59" t="s">
        <v>66</v>
      </c>
      <c r="C328" s="58"/>
      <c r="D328" s="58"/>
      <c r="E328" s="60" t="s">
        <v>67</v>
      </c>
      <c r="F328" s="10">
        <f t="shared" ref="F328:K328" si="775">F329</f>
        <v>5165.8999999999996</v>
      </c>
      <c r="G328" s="10">
        <f t="shared" si="775"/>
        <v>5165.8999999999996</v>
      </c>
      <c r="H328" s="10">
        <f t="shared" si="775"/>
        <v>5165.8999999999996</v>
      </c>
      <c r="I328" s="10">
        <f t="shared" si="775"/>
        <v>0</v>
      </c>
      <c r="J328" s="10">
        <f t="shared" si="775"/>
        <v>0</v>
      </c>
      <c r="K328" s="10">
        <f t="shared" si="775"/>
        <v>0</v>
      </c>
      <c r="L328" s="10">
        <f t="shared" si="619"/>
        <v>5165.8999999999996</v>
      </c>
      <c r="M328" s="10">
        <f t="shared" si="620"/>
        <v>5165.8999999999996</v>
      </c>
      <c r="N328" s="10">
        <f t="shared" si="621"/>
        <v>5165.8999999999996</v>
      </c>
      <c r="O328" s="10">
        <f>O329</f>
        <v>0</v>
      </c>
      <c r="P328" s="10">
        <f>P329</f>
        <v>0</v>
      </c>
      <c r="Q328" s="10">
        <f>Q329</f>
        <v>0</v>
      </c>
      <c r="R328" s="10">
        <f t="shared" si="709"/>
        <v>5165.8999999999996</v>
      </c>
      <c r="S328" s="10">
        <f t="shared" si="710"/>
        <v>5165.8999999999996</v>
      </c>
      <c r="T328" s="10">
        <f t="shared" si="711"/>
        <v>5165.8999999999996</v>
      </c>
      <c r="U328" s="10">
        <f>U329</f>
        <v>0</v>
      </c>
      <c r="V328" s="10">
        <f>V329</f>
        <v>0</v>
      </c>
      <c r="W328" s="10">
        <f>W329</f>
        <v>0</v>
      </c>
      <c r="X328" s="10">
        <f t="shared" si="712"/>
        <v>5165.8999999999996</v>
      </c>
      <c r="Y328" s="10">
        <f t="shared" si="713"/>
        <v>5165.8999999999996</v>
      </c>
      <c r="Z328" s="10">
        <f t="shared" si="714"/>
        <v>5165.8999999999996</v>
      </c>
      <c r="AA328" s="10">
        <f>AA329</f>
        <v>0</v>
      </c>
      <c r="AB328" s="10">
        <f>AB329</f>
        <v>0</v>
      </c>
      <c r="AC328" s="10">
        <f>AC329</f>
        <v>0</v>
      </c>
      <c r="AD328" s="10">
        <f t="shared" si="715"/>
        <v>5165.8999999999996</v>
      </c>
      <c r="AE328" s="10">
        <f t="shared" si="716"/>
        <v>5165.8999999999996</v>
      </c>
      <c r="AF328" s="10">
        <f t="shared" si="717"/>
        <v>5165.8999999999996</v>
      </c>
      <c r="AG328" s="10">
        <f>AG329</f>
        <v>0</v>
      </c>
      <c r="AH328" s="10">
        <f t="shared" si="718"/>
        <v>5165.8999999999996</v>
      </c>
      <c r="AI328" s="10">
        <f t="shared" si="719"/>
        <v>5165.8999999999996</v>
      </c>
      <c r="AJ328" s="10">
        <f t="shared" si="720"/>
        <v>5165.8999999999996</v>
      </c>
      <c r="AK328" s="10">
        <f>AK329</f>
        <v>0</v>
      </c>
      <c r="AL328" s="10">
        <f>AL329</f>
        <v>0</v>
      </c>
      <c r="AM328" s="10">
        <f>AM329</f>
        <v>0</v>
      </c>
      <c r="AN328" s="10">
        <f t="shared" si="721"/>
        <v>5165.8999999999996</v>
      </c>
      <c r="AO328" s="10">
        <f t="shared" si="722"/>
        <v>5165.8999999999996</v>
      </c>
      <c r="AP328" s="10">
        <f t="shared" si="723"/>
        <v>5165.8999999999996</v>
      </c>
      <c r="AQ328" s="10">
        <f>AQ329</f>
        <v>0</v>
      </c>
      <c r="AR328" s="10">
        <f>AR329</f>
        <v>0</v>
      </c>
      <c r="AS328" s="10">
        <f>AS329</f>
        <v>0</v>
      </c>
      <c r="AT328" s="10">
        <f t="shared" si="724"/>
        <v>5165.8999999999996</v>
      </c>
      <c r="AU328" s="10">
        <f t="shared" si="725"/>
        <v>5165.8999999999996</v>
      </c>
      <c r="AV328" s="10">
        <f t="shared" si="726"/>
        <v>5165.8999999999996</v>
      </c>
      <c r="AW328" s="10">
        <f>AW329</f>
        <v>0</v>
      </c>
      <c r="AX328" s="10">
        <f>AX329</f>
        <v>0</v>
      </c>
      <c r="AY328" s="10">
        <f>AY329</f>
        <v>0</v>
      </c>
      <c r="AZ328" s="10">
        <f t="shared" si="727"/>
        <v>5165.8999999999996</v>
      </c>
      <c r="BA328" s="10">
        <f>BA329</f>
        <v>0</v>
      </c>
      <c r="BB328" s="65">
        <f t="shared" si="741"/>
        <v>5165.8999999999996</v>
      </c>
      <c r="BC328" s="10">
        <f t="shared" si="728"/>
        <v>5165.8999999999996</v>
      </c>
      <c r="BD328" s="10">
        <f>BD329</f>
        <v>0</v>
      </c>
      <c r="BE328" s="65">
        <f t="shared" si="742"/>
        <v>5165.8999999999996</v>
      </c>
      <c r="BF328" s="10">
        <f t="shared" si="729"/>
        <v>5165.8999999999996</v>
      </c>
      <c r="BG328" s="10">
        <f>BG329</f>
        <v>0</v>
      </c>
      <c r="BH328" s="65">
        <f t="shared" si="743"/>
        <v>5165.8999999999996</v>
      </c>
      <c r="BI328" s="10">
        <f>BI329</f>
        <v>0</v>
      </c>
      <c r="BJ328" s="20"/>
      <c r="BK328" s="20"/>
    </row>
    <row r="329" spans="1:63" x14ac:dyDescent="0.3">
      <c r="A329" s="58" t="s">
        <v>258</v>
      </c>
      <c r="B329" s="59">
        <v>200</v>
      </c>
      <c r="C329" s="58" t="s">
        <v>37</v>
      </c>
      <c r="D329" s="58" t="s">
        <v>38</v>
      </c>
      <c r="E329" s="60" t="s">
        <v>39</v>
      </c>
      <c r="F329" s="10">
        <v>5165.8999999999996</v>
      </c>
      <c r="G329" s="10">
        <v>5165.8999999999996</v>
      </c>
      <c r="H329" s="10">
        <v>5165.8999999999996</v>
      </c>
      <c r="I329" s="10"/>
      <c r="J329" s="10"/>
      <c r="K329" s="10"/>
      <c r="L329" s="10">
        <f t="shared" si="619"/>
        <v>5165.8999999999996</v>
      </c>
      <c r="M329" s="10">
        <f t="shared" si="620"/>
        <v>5165.8999999999996</v>
      </c>
      <c r="N329" s="10">
        <f t="shared" si="621"/>
        <v>5165.8999999999996</v>
      </c>
      <c r="O329" s="10"/>
      <c r="P329" s="10"/>
      <c r="Q329" s="10"/>
      <c r="R329" s="10">
        <f t="shared" si="709"/>
        <v>5165.8999999999996</v>
      </c>
      <c r="S329" s="10">
        <f t="shared" si="710"/>
        <v>5165.8999999999996</v>
      </c>
      <c r="T329" s="10">
        <f t="shared" si="711"/>
        <v>5165.8999999999996</v>
      </c>
      <c r="U329" s="10"/>
      <c r="V329" s="10"/>
      <c r="W329" s="10"/>
      <c r="X329" s="10">
        <f t="shared" si="712"/>
        <v>5165.8999999999996</v>
      </c>
      <c r="Y329" s="10">
        <f t="shared" si="713"/>
        <v>5165.8999999999996</v>
      </c>
      <c r="Z329" s="10">
        <f t="shared" si="714"/>
        <v>5165.8999999999996</v>
      </c>
      <c r="AA329" s="10"/>
      <c r="AB329" s="10"/>
      <c r="AC329" s="10"/>
      <c r="AD329" s="10">
        <f t="shared" si="715"/>
        <v>5165.8999999999996</v>
      </c>
      <c r="AE329" s="10">
        <f t="shared" si="716"/>
        <v>5165.8999999999996</v>
      </c>
      <c r="AF329" s="10">
        <f t="shared" si="717"/>
        <v>5165.8999999999996</v>
      </c>
      <c r="AG329" s="10"/>
      <c r="AH329" s="10">
        <f t="shared" si="718"/>
        <v>5165.8999999999996</v>
      </c>
      <c r="AI329" s="10">
        <f t="shared" si="719"/>
        <v>5165.8999999999996</v>
      </c>
      <c r="AJ329" s="10">
        <f t="shared" si="720"/>
        <v>5165.8999999999996</v>
      </c>
      <c r="AK329" s="10"/>
      <c r="AL329" s="10"/>
      <c r="AM329" s="10"/>
      <c r="AN329" s="10">
        <f t="shared" si="721"/>
        <v>5165.8999999999996</v>
      </c>
      <c r="AO329" s="10">
        <f t="shared" si="722"/>
        <v>5165.8999999999996</v>
      </c>
      <c r="AP329" s="10">
        <f t="shared" si="723"/>
        <v>5165.8999999999996</v>
      </c>
      <c r="AQ329" s="10"/>
      <c r="AR329" s="10"/>
      <c r="AS329" s="10"/>
      <c r="AT329" s="10">
        <f t="shared" si="724"/>
        <v>5165.8999999999996</v>
      </c>
      <c r="AU329" s="10">
        <f t="shared" si="725"/>
        <v>5165.8999999999996</v>
      </c>
      <c r="AV329" s="10">
        <f t="shared" si="726"/>
        <v>5165.8999999999996</v>
      </c>
      <c r="AW329" s="10"/>
      <c r="AX329" s="10"/>
      <c r="AY329" s="10"/>
      <c r="AZ329" s="10">
        <f t="shared" si="727"/>
        <v>5165.8999999999996</v>
      </c>
      <c r="BA329" s="10"/>
      <c r="BB329" s="65">
        <f t="shared" si="741"/>
        <v>5165.8999999999996</v>
      </c>
      <c r="BC329" s="10">
        <f t="shared" si="728"/>
        <v>5165.8999999999996</v>
      </c>
      <c r="BD329" s="10"/>
      <c r="BE329" s="65">
        <f t="shared" si="742"/>
        <v>5165.8999999999996</v>
      </c>
      <c r="BF329" s="10">
        <f t="shared" si="729"/>
        <v>5165.8999999999996</v>
      </c>
      <c r="BG329" s="10"/>
      <c r="BH329" s="65">
        <f t="shared" si="743"/>
        <v>5165.8999999999996</v>
      </c>
      <c r="BI329" s="10"/>
      <c r="BJ329" s="20"/>
      <c r="BK329" s="20"/>
    </row>
    <row r="330" spans="1:63" ht="46.8" x14ac:dyDescent="0.3">
      <c r="A330" s="58" t="s">
        <v>259</v>
      </c>
      <c r="B330" s="59"/>
      <c r="C330" s="58"/>
      <c r="D330" s="58"/>
      <c r="E330" s="60" t="s">
        <v>147</v>
      </c>
      <c r="F330" s="10">
        <f t="shared" ref="F330:K330" si="776">F331+F333+F335</f>
        <v>56382.3</v>
      </c>
      <c r="G330" s="10">
        <f t="shared" si="776"/>
        <v>56714.6</v>
      </c>
      <c r="H330" s="10">
        <f t="shared" si="776"/>
        <v>56714.6</v>
      </c>
      <c r="I330" s="10">
        <f t="shared" si="776"/>
        <v>0</v>
      </c>
      <c r="J330" s="10">
        <f t="shared" si="776"/>
        <v>0</v>
      </c>
      <c r="K330" s="10">
        <f t="shared" si="776"/>
        <v>0</v>
      </c>
      <c r="L330" s="10">
        <f t="shared" si="619"/>
        <v>56382.3</v>
      </c>
      <c r="M330" s="10">
        <f t="shared" si="620"/>
        <v>56714.6</v>
      </c>
      <c r="N330" s="10">
        <f t="shared" si="621"/>
        <v>56714.6</v>
      </c>
      <c r="O330" s="10">
        <f>O331+O333+O335</f>
        <v>9181.0289300000004</v>
      </c>
      <c r="P330" s="10">
        <f>P331+P333+P335</f>
        <v>7150.3</v>
      </c>
      <c r="Q330" s="10">
        <f>Q331+Q333+Q335</f>
        <v>7150.3</v>
      </c>
      <c r="R330" s="10">
        <f t="shared" si="709"/>
        <v>65563.328930000003</v>
      </c>
      <c r="S330" s="10">
        <f t="shared" si="710"/>
        <v>63864.9</v>
      </c>
      <c r="T330" s="10">
        <f t="shared" si="711"/>
        <v>63864.9</v>
      </c>
      <c r="U330" s="10">
        <f>U331+U333+U335</f>
        <v>0</v>
      </c>
      <c r="V330" s="10">
        <f>V331+V333+V335</f>
        <v>0</v>
      </c>
      <c r="W330" s="10">
        <f>W331+W333+W335</f>
        <v>0</v>
      </c>
      <c r="X330" s="10">
        <f t="shared" si="712"/>
        <v>65563.328930000003</v>
      </c>
      <c r="Y330" s="10">
        <f t="shared" si="713"/>
        <v>63864.9</v>
      </c>
      <c r="Z330" s="10">
        <f t="shared" si="714"/>
        <v>63864.9</v>
      </c>
      <c r="AA330" s="10">
        <f>AA331+AA333+AA335</f>
        <v>973.58399999999995</v>
      </c>
      <c r="AB330" s="10">
        <f>AB331+AB333+AB335</f>
        <v>0</v>
      </c>
      <c r="AC330" s="10">
        <f>AC331+AC333+AC335</f>
        <v>0</v>
      </c>
      <c r="AD330" s="10">
        <f t="shared" si="715"/>
        <v>66536.912930000006</v>
      </c>
      <c r="AE330" s="10">
        <f t="shared" si="716"/>
        <v>63864.9</v>
      </c>
      <c r="AF330" s="10">
        <f t="shared" si="717"/>
        <v>63864.9</v>
      </c>
      <c r="AG330" s="10">
        <f>AG331+AG333+AG335</f>
        <v>0</v>
      </c>
      <c r="AH330" s="10">
        <f t="shared" si="718"/>
        <v>66536.912930000006</v>
      </c>
      <c r="AI330" s="10">
        <f t="shared" si="719"/>
        <v>63864.9</v>
      </c>
      <c r="AJ330" s="10">
        <f t="shared" si="720"/>
        <v>63864.9</v>
      </c>
      <c r="AK330" s="10">
        <f>AK331+AK333+AK335</f>
        <v>0</v>
      </c>
      <c r="AL330" s="10">
        <f>AL331+AL333+AL335</f>
        <v>0</v>
      </c>
      <c r="AM330" s="10">
        <f>AM331+AM333+AM335</f>
        <v>0</v>
      </c>
      <c r="AN330" s="10">
        <f t="shared" si="721"/>
        <v>66536.912930000006</v>
      </c>
      <c r="AO330" s="10">
        <f t="shared" si="722"/>
        <v>63864.9</v>
      </c>
      <c r="AP330" s="10">
        <f t="shared" si="723"/>
        <v>63864.9</v>
      </c>
      <c r="AQ330" s="10">
        <f>AQ331+AQ333+AQ335</f>
        <v>0</v>
      </c>
      <c r="AR330" s="10">
        <f>AR331+AR333+AR335</f>
        <v>0</v>
      </c>
      <c r="AS330" s="10">
        <f>AS331+AS333+AS335</f>
        <v>0</v>
      </c>
      <c r="AT330" s="10">
        <f t="shared" si="724"/>
        <v>66536.912930000006</v>
      </c>
      <c r="AU330" s="10">
        <f t="shared" si="725"/>
        <v>63864.9</v>
      </c>
      <c r="AV330" s="10">
        <f t="shared" si="726"/>
        <v>63864.9</v>
      </c>
      <c r="AW330" s="10">
        <f>AW331+AW333+AW335</f>
        <v>0</v>
      </c>
      <c r="AX330" s="10">
        <f>AX331+AX333+AX335</f>
        <v>0</v>
      </c>
      <c r="AY330" s="10">
        <f>AY331+AY333+AY335</f>
        <v>0</v>
      </c>
      <c r="AZ330" s="10">
        <f t="shared" si="727"/>
        <v>66536.912930000006</v>
      </c>
      <c r="BA330" s="10">
        <f>BA331+BA333+BA335</f>
        <v>0</v>
      </c>
      <c r="BB330" s="65">
        <f t="shared" si="741"/>
        <v>66536.912930000006</v>
      </c>
      <c r="BC330" s="10">
        <f t="shared" si="728"/>
        <v>63864.9</v>
      </c>
      <c r="BD330" s="10">
        <f>BD331+BD333+BD335</f>
        <v>0</v>
      </c>
      <c r="BE330" s="65">
        <f t="shared" si="742"/>
        <v>63864.9</v>
      </c>
      <c r="BF330" s="10">
        <f t="shared" si="729"/>
        <v>63864.9</v>
      </c>
      <c r="BG330" s="10">
        <f>BG331+BG333+BG335</f>
        <v>0</v>
      </c>
      <c r="BH330" s="65">
        <f t="shared" si="743"/>
        <v>63864.9</v>
      </c>
      <c r="BI330" s="10">
        <f>BI331+BI333+BI335</f>
        <v>0</v>
      </c>
      <c r="BJ330" s="20"/>
      <c r="BK330" s="20"/>
    </row>
    <row r="331" spans="1:63" ht="78" x14ac:dyDescent="0.3">
      <c r="A331" s="58" t="s">
        <v>259</v>
      </c>
      <c r="B331" s="59" t="s">
        <v>148</v>
      </c>
      <c r="C331" s="58"/>
      <c r="D331" s="58"/>
      <c r="E331" s="60" t="s">
        <v>149</v>
      </c>
      <c r="F331" s="10">
        <f t="shared" ref="F331:K331" si="777">F332</f>
        <v>48071</v>
      </c>
      <c r="G331" s="10">
        <f t="shared" si="777"/>
        <v>49549.1</v>
      </c>
      <c r="H331" s="10">
        <f t="shared" si="777"/>
        <v>49549.1</v>
      </c>
      <c r="I331" s="10">
        <f t="shared" si="777"/>
        <v>0</v>
      </c>
      <c r="J331" s="10">
        <f t="shared" si="777"/>
        <v>0</v>
      </c>
      <c r="K331" s="10">
        <f t="shared" si="777"/>
        <v>0</v>
      </c>
      <c r="L331" s="10">
        <f t="shared" si="619"/>
        <v>48071</v>
      </c>
      <c r="M331" s="10">
        <f t="shared" si="620"/>
        <v>49549.1</v>
      </c>
      <c r="N331" s="10">
        <f t="shared" si="621"/>
        <v>49549.1</v>
      </c>
      <c r="O331" s="10">
        <f>O332</f>
        <v>5971.8</v>
      </c>
      <c r="P331" s="10">
        <f>P332</f>
        <v>7150.3</v>
      </c>
      <c r="Q331" s="10">
        <f>Q332</f>
        <v>7150.3</v>
      </c>
      <c r="R331" s="10">
        <f t="shared" si="709"/>
        <v>54042.8</v>
      </c>
      <c r="S331" s="10">
        <f t="shared" si="710"/>
        <v>56699.4</v>
      </c>
      <c r="T331" s="10">
        <f t="shared" si="711"/>
        <v>56699.4</v>
      </c>
      <c r="U331" s="10">
        <f>U332</f>
        <v>0</v>
      </c>
      <c r="V331" s="10">
        <f>V332</f>
        <v>0</v>
      </c>
      <c r="W331" s="10">
        <f>W332</f>
        <v>0</v>
      </c>
      <c r="X331" s="10">
        <f t="shared" si="712"/>
        <v>54042.8</v>
      </c>
      <c r="Y331" s="10">
        <f t="shared" si="713"/>
        <v>56699.4</v>
      </c>
      <c r="Z331" s="10">
        <f t="shared" si="714"/>
        <v>56699.4</v>
      </c>
      <c r="AA331" s="10">
        <f>AA332</f>
        <v>0</v>
      </c>
      <c r="AB331" s="10">
        <f>AB332</f>
        <v>0</v>
      </c>
      <c r="AC331" s="10">
        <f>AC332</f>
        <v>0</v>
      </c>
      <c r="AD331" s="10">
        <f t="shared" si="715"/>
        <v>54042.8</v>
      </c>
      <c r="AE331" s="10">
        <f t="shared" si="716"/>
        <v>56699.4</v>
      </c>
      <c r="AF331" s="10">
        <f t="shared" si="717"/>
        <v>56699.4</v>
      </c>
      <c r="AG331" s="10">
        <f>AG332</f>
        <v>0</v>
      </c>
      <c r="AH331" s="10">
        <f t="shared" si="718"/>
        <v>54042.8</v>
      </c>
      <c r="AI331" s="10">
        <f t="shared" si="719"/>
        <v>56699.4</v>
      </c>
      <c r="AJ331" s="10">
        <f t="shared" si="720"/>
        <v>56699.4</v>
      </c>
      <c r="AK331" s="10">
        <f>AK332</f>
        <v>0</v>
      </c>
      <c r="AL331" s="10">
        <f>AL332</f>
        <v>0</v>
      </c>
      <c r="AM331" s="10">
        <f>AM332</f>
        <v>0</v>
      </c>
      <c r="AN331" s="10">
        <f t="shared" si="721"/>
        <v>54042.8</v>
      </c>
      <c r="AO331" s="10">
        <f t="shared" si="722"/>
        <v>56699.4</v>
      </c>
      <c r="AP331" s="10">
        <f t="shared" si="723"/>
        <v>56699.4</v>
      </c>
      <c r="AQ331" s="10">
        <f>AQ332</f>
        <v>0</v>
      </c>
      <c r="AR331" s="10">
        <f>AR332</f>
        <v>0</v>
      </c>
      <c r="AS331" s="10">
        <f>AS332</f>
        <v>0</v>
      </c>
      <c r="AT331" s="10">
        <f t="shared" si="724"/>
        <v>54042.8</v>
      </c>
      <c r="AU331" s="10">
        <f t="shared" si="725"/>
        <v>56699.4</v>
      </c>
      <c r="AV331" s="10">
        <f t="shared" si="726"/>
        <v>56699.4</v>
      </c>
      <c r="AW331" s="10">
        <f>AW332</f>
        <v>0</v>
      </c>
      <c r="AX331" s="10">
        <f>AX332</f>
        <v>0</v>
      </c>
      <c r="AY331" s="10">
        <f>AY332</f>
        <v>0</v>
      </c>
      <c r="AZ331" s="10">
        <f t="shared" si="727"/>
        <v>54042.8</v>
      </c>
      <c r="BA331" s="10">
        <f>BA332</f>
        <v>0</v>
      </c>
      <c r="BB331" s="65">
        <f t="shared" si="741"/>
        <v>54042.8</v>
      </c>
      <c r="BC331" s="10">
        <f t="shared" si="728"/>
        <v>56699.4</v>
      </c>
      <c r="BD331" s="10">
        <f>BD332</f>
        <v>0</v>
      </c>
      <c r="BE331" s="65">
        <f t="shared" si="742"/>
        <v>56699.4</v>
      </c>
      <c r="BF331" s="10">
        <f t="shared" si="729"/>
        <v>56699.4</v>
      </c>
      <c r="BG331" s="10">
        <f>BG332</f>
        <v>0</v>
      </c>
      <c r="BH331" s="65">
        <f t="shared" si="743"/>
        <v>56699.4</v>
      </c>
      <c r="BI331" s="10">
        <f>BI332</f>
        <v>0</v>
      </c>
      <c r="BJ331" s="20"/>
      <c r="BK331" s="20"/>
    </row>
    <row r="332" spans="1:63" x14ac:dyDescent="0.3">
      <c r="A332" s="58" t="s">
        <v>259</v>
      </c>
      <c r="B332" s="59">
        <v>100</v>
      </c>
      <c r="C332" s="58" t="s">
        <v>37</v>
      </c>
      <c r="D332" s="58" t="s">
        <v>38</v>
      </c>
      <c r="E332" s="60" t="s">
        <v>39</v>
      </c>
      <c r="F332" s="10">
        <v>48071</v>
      </c>
      <c r="G332" s="10">
        <v>49549.1</v>
      </c>
      <c r="H332" s="10">
        <v>49549.1</v>
      </c>
      <c r="I332" s="10"/>
      <c r="J332" s="10"/>
      <c r="K332" s="10"/>
      <c r="L332" s="10">
        <f t="shared" si="619"/>
        <v>48071</v>
      </c>
      <c r="M332" s="10">
        <f t="shared" si="620"/>
        <v>49549.1</v>
      </c>
      <c r="N332" s="10">
        <f t="shared" si="621"/>
        <v>49549.1</v>
      </c>
      <c r="O332" s="10">
        <v>5971.8</v>
      </c>
      <c r="P332" s="10">
        <v>7150.3</v>
      </c>
      <c r="Q332" s="10">
        <v>7150.3</v>
      </c>
      <c r="R332" s="10">
        <f t="shared" si="709"/>
        <v>54042.8</v>
      </c>
      <c r="S332" s="10">
        <f t="shared" si="710"/>
        <v>56699.4</v>
      </c>
      <c r="T332" s="10">
        <f t="shared" si="711"/>
        <v>56699.4</v>
      </c>
      <c r="U332" s="10"/>
      <c r="V332" s="10"/>
      <c r="W332" s="10"/>
      <c r="X332" s="10">
        <f t="shared" si="712"/>
        <v>54042.8</v>
      </c>
      <c r="Y332" s="10">
        <f t="shared" si="713"/>
        <v>56699.4</v>
      </c>
      <c r="Z332" s="10">
        <f t="shared" si="714"/>
        <v>56699.4</v>
      </c>
      <c r="AA332" s="10"/>
      <c r="AB332" s="10"/>
      <c r="AC332" s="10"/>
      <c r="AD332" s="10">
        <f t="shared" si="715"/>
        <v>54042.8</v>
      </c>
      <c r="AE332" s="10">
        <f t="shared" si="716"/>
        <v>56699.4</v>
      </c>
      <c r="AF332" s="10">
        <f t="shared" si="717"/>
        <v>56699.4</v>
      </c>
      <c r="AG332" s="10"/>
      <c r="AH332" s="10">
        <f t="shared" si="718"/>
        <v>54042.8</v>
      </c>
      <c r="AI332" s="10">
        <f t="shared" si="719"/>
        <v>56699.4</v>
      </c>
      <c r="AJ332" s="10">
        <f t="shared" si="720"/>
        <v>56699.4</v>
      </c>
      <c r="AK332" s="10"/>
      <c r="AL332" s="10"/>
      <c r="AM332" s="10"/>
      <c r="AN332" s="10">
        <f t="shared" si="721"/>
        <v>54042.8</v>
      </c>
      <c r="AO332" s="10">
        <f t="shared" si="722"/>
        <v>56699.4</v>
      </c>
      <c r="AP332" s="10">
        <f t="shared" si="723"/>
        <v>56699.4</v>
      </c>
      <c r="AQ332" s="10"/>
      <c r="AR332" s="10"/>
      <c r="AS332" s="10"/>
      <c r="AT332" s="10">
        <f t="shared" si="724"/>
        <v>54042.8</v>
      </c>
      <c r="AU332" s="10">
        <f t="shared" si="725"/>
        <v>56699.4</v>
      </c>
      <c r="AV332" s="10">
        <f t="shared" si="726"/>
        <v>56699.4</v>
      </c>
      <c r="AW332" s="10"/>
      <c r="AX332" s="10"/>
      <c r="AY332" s="10"/>
      <c r="AZ332" s="10">
        <f t="shared" si="727"/>
        <v>54042.8</v>
      </c>
      <c r="BA332" s="10"/>
      <c r="BB332" s="65">
        <f t="shared" si="741"/>
        <v>54042.8</v>
      </c>
      <c r="BC332" s="10">
        <f t="shared" si="728"/>
        <v>56699.4</v>
      </c>
      <c r="BD332" s="10"/>
      <c r="BE332" s="65">
        <f t="shared" si="742"/>
        <v>56699.4</v>
      </c>
      <c r="BF332" s="10">
        <f t="shared" si="729"/>
        <v>56699.4</v>
      </c>
      <c r="BG332" s="10"/>
      <c r="BH332" s="65">
        <f t="shared" si="743"/>
        <v>56699.4</v>
      </c>
      <c r="BI332" s="10"/>
      <c r="BJ332" s="20"/>
      <c r="BK332" s="20"/>
    </row>
    <row r="333" spans="1:63" ht="31.2" x14ac:dyDescent="0.3">
      <c r="A333" s="58" t="s">
        <v>259</v>
      </c>
      <c r="B333" s="59" t="s">
        <v>66</v>
      </c>
      <c r="C333" s="58"/>
      <c r="D333" s="58"/>
      <c r="E333" s="60" t="s">
        <v>67</v>
      </c>
      <c r="F333" s="10">
        <f t="shared" ref="F333:K333" si="778">F334</f>
        <v>8104.4</v>
      </c>
      <c r="G333" s="10">
        <f t="shared" si="778"/>
        <v>6958.5999999999995</v>
      </c>
      <c r="H333" s="10">
        <f t="shared" si="778"/>
        <v>6958.5999999999995</v>
      </c>
      <c r="I333" s="10">
        <f t="shared" si="778"/>
        <v>0</v>
      </c>
      <c r="J333" s="10">
        <f t="shared" si="778"/>
        <v>0</v>
      </c>
      <c r="K333" s="10">
        <f t="shared" si="778"/>
        <v>0</v>
      </c>
      <c r="L333" s="10">
        <f t="shared" si="619"/>
        <v>8104.4</v>
      </c>
      <c r="M333" s="10">
        <f t="shared" si="620"/>
        <v>6958.5999999999995</v>
      </c>
      <c r="N333" s="10">
        <f t="shared" si="621"/>
        <v>6958.5999999999995</v>
      </c>
      <c r="O333" s="10">
        <f>O334</f>
        <v>3209.2289300000002</v>
      </c>
      <c r="P333" s="10">
        <f>P334</f>
        <v>0</v>
      </c>
      <c r="Q333" s="10">
        <f>Q334</f>
        <v>0</v>
      </c>
      <c r="R333" s="10">
        <f t="shared" si="709"/>
        <v>11313.628929999999</v>
      </c>
      <c r="S333" s="10">
        <f t="shared" si="710"/>
        <v>6958.5999999999995</v>
      </c>
      <c r="T333" s="10">
        <f t="shared" si="711"/>
        <v>6958.5999999999995</v>
      </c>
      <c r="U333" s="10">
        <f>U334</f>
        <v>0</v>
      </c>
      <c r="V333" s="10">
        <f>V334</f>
        <v>0</v>
      </c>
      <c r="W333" s="10">
        <f>W334</f>
        <v>0</v>
      </c>
      <c r="X333" s="10">
        <f t="shared" si="712"/>
        <v>11313.628929999999</v>
      </c>
      <c r="Y333" s="10">
        <f t="shared" si="713"/>
        <v>6958.5999999999995</v>
      </c>
      <c r="Z333" s="10">
        <f t="shared" si="714"/>
        <v>6958.5999999999995</v>
      </c>
      <c r="AA333" s="10">
        <f>AA334</f>
        <v>973.58399999999995</v>
      </c>
      <c r="AB333" s="10">
        <f>AB334</f>
        <v>0</v>
      </c>
      <c r="AC333" s="10">
        <f>AC334</f>
        <v>0</v>
      </c>
      <c r="AD333" s="10">
        <f t="shared" si="715"/>
        <v>12287.21293</v>
      </c>
      <c r="AE333" s="10">
        <f t="shared" si="716"/>
        <v>6958.5999999999995</v>
      </c>
      <c r="AF333" s="10">
        <f t="shared" si="717"/>
        <v>6958.5999999999995</v>
      </c>
      <c r="AG333" s="10">
        <f>AG334</f>
        <v>0</v>
      </c>
      <c r="AH333" s="10">
        <f t="shared" si="718"/>
        <v>12287.21293</v>
      </c>
      <c r="AI333" s="10">
        <f t="shared" si="719"/>
        <v>6958.5999999999995</v>
      </c>
      <c r="AJ333" s="10">
        <f t="shared" si="720"/>
        <v>6958.5999999999995</v>
      </c>
      <c r="AK333" s="10">
        <f>AK334</f>
        <v>0</v>
      </c>
      <c r="AL333" s="10">
        <f>AL334</f>
        <v>0</v>
      </c>
      <c r="AM333" s="10">
        <f>AM334</f>
        <v>0</v>
      </c>
      <c r="AN333" s="10">
        <f t="shared" si="721"/>
        <v>12287.21293</v>
      </c>
      <c r="AO333" s="10">
        <f t="shared" si="722"/>
        <v>6958.5999999999995</v>
      </c>
      <c r="AP333" s="10">
        <f t="shared" si="723"/>
        <v>6958.5999999999995</v>
      </c>
      <c r="AQ333" s="10">
        <f>AQ334</f>
        <v>0</v>
      </c>
      <c r="AR333" s="10">
        <f>AR334</f>
        <v>0</v>
      </c>
      <c r="AS333" s="10">
        <f>AS334</f>
        <v>0</v>
      </c>
      <c r="AT333" s="10">
        <f t="shared" si="724"/>
        <v>12287.21293</v>
      </c>
      <c r="AU333" s="10">
        <f t="shared" si="725"/>
        <v>6958.5999999999995</v>
      </c>
      <c r="AV333" s="10">
        <f t="shared" si="726"/>
        <v>6958.5999999999995</v>
      </c>
      <c r="AW333" s="10">
        <f>AW334</f>
        <v>0</v>
      </c>
      <c r="AX333" s="10">
        <f>AX334</f>
        <v>0</v>
      </c>
      <c r="AY333" s="10">
        <f>AY334</f>
        <v>0</v>
      </c>
      <c r="AZ333" s="10">
        <f t="shared" si="727"/>
        <v>12287.21293</v>
      </c>
      <c r="BA333" s="10">
        <f>BA334</f>
        <v>0</v>
      </c>
      <c r="BB333" s="65">
        <f t="shared" si="741"/>
        <v>12287.21293</v>
      </c>
      <c r="BC333" s="10">
        <f t="shared" si="728"/>
        <v>6958.5999999999995</v>
      </c>
      <c r="BD333" s="10">
        <f>BD334</f>
        <v>0</v>
      </c>
      <c r="BE333" s="65">
        <f t="shared" si="742"/>
        <v>6958.5999999999995</v>
      </c>
      <c r="BF333" s="10">
        <f t="shared" si="729"/>
        <v>6958.5999999999995</v>
      </c>
      <c r="BG333" s="10">
        <f>BG334</f>
        <v>0</v>
      </c>
      <c r="BH333" s="65">
        <f t="shared" si="743"/>
        <v>6958.5999999999995</v>
      </c>
      <c r="BI333" s="10">
        <f>BI334</f>
        <v>0</v>
      </c>
      <c r="BJ333" s="20"/>
      <c r="BK333" s="20"/>
    </row>
    <row r="334" spans="1:63" x14ac:dyDescent="0.3">
      <c r="A334" s="58" t="s">
        <v>259</v>
      </c>
      <c r="B334" s="59">
        <v>200</v>
      </c>
      <c r="C334" s="58" t="s">
        <v>37</v>
      </c>
      <c r="D334" s="58" t="s">
        <v>38</v>
      </c>
      <c r="E334" s="60" t="s">
        <v>39</v>
      </c>
      <c r="F334" s="10">
        <v>8104.4</v>
      </c>
      <c r="G334" s="10">
        <v>6958.5999999999995</v>
      </c>
      <c r="H334" s="10">
        <v>6958.5999999999995</v>
      </c>
      <c r="I334" s="10"/>
      <c r="J334" s="10"/>
      <c r="K334" s="10"/>
      <c r="L334" s="10">
        <f t="shared" si="619"/>
        <v>8104.4</v>
      </c>
      <c r="M334" s="10">
        <f t="shared" si="620"/>
        <v>6958.5999999999995</v>
      </c>
      <c r="N334" s="10">
        <f t="shared" si="621"/>
        <v>6958.5999999999995</v>
      </c>
      <c r="O334" s="10">
        <f>44.32893+3164.9</f>
        <v>3209.2289300000002</v>
      </c>
      <c r="P334" s="10"/>
      <c r="Q334" s="10"/>
      <c r="R334" s="10">
        <f t="shared" si="709"/>
        <v>11313.628929999999</v>
      </c>
      <c r="S334" s="10">
        <f t="shared" si="710"/>
        <v>6958.5999999999995</v>
      </c>
      <c r="T334" s="10">
        <f t="shared" si="711"/>
        <v>6958.5999999999995</v>
      </c>
      <c r="U334" s="10"/>
      <c r="V334" s="10"/>
      <c r="W334" s="10"/>
      <c r="X334" s="10">
        <f t="shared" si="712"/>
        <v>11313.628929999999</v>
      </c>
      <c r="Y334" s="10">
        <f t="shared" si="713"/>
        <v>6958.5999999999995</v>
      </c>
      <c r="Z334" s="10">
        <f t="shared" si="714"/>
        <v>6958.5999999999995</v>
      </c>
      <c r="AA334" s="10">
        <v>973.58399999999995</v>
      </c>
      <c r="AB334" s="10"/>
      <c r="AC334" s="10"/>
      <c r="AD334" s="10">
        <f t="shared" si="715"/>
        <v>12287.21293</v>
      </c>
      <c r="AE334" s="10">
        <f t="shared" si="716"/>
        <v>6958.5999999999995</v>
      </c>
      <c r="AF334" s="10">
        <f t="shared" si="717"/>
        <v>6958.5999999999995</v>
      </c>
      <c r="AG334" s="10"/>
      <c r="AH334" s="10">
        <f t="shared" si="718"/>
        <v>12287.21293</v>
      </c>
      <c r="AI334" s="10">
        <f t="shared" si="719"/>
        <v>6958.5999999999995</v>
      </c>
      <c r="AJ334" s="10">
        <f t="shared" si="720"/>
        <v>6958.5999999999995</v>
      </c>
      <c r="AK334" s="10"/>
      <c r="AL334" s="10"/>
      <c r="AM334" s="10"/>
      <c r="AN334" s="10">
        <f t="shared" si="721"/>
        <v>12287.21293</v>
      </c>
      <c r="AO334" s="10">
        <f t="shared" si="722"/>
        <v>6958.5999999999995</v>
      </c>
      <c r="AP334" s="10">
        <f t="shared" si="723"/>
        <v>6958.5999999999995</v>
      </c>
      <c r="AQ334" s="10"/>
      <c r="AR334" s="10"/>
      <c r="AS334" s="10"/>
      <c r="AT334" s="10">
        <f t="shared" si="724"/>
        <v>12287.21293</v>
      </c>
      <c r="AU334" s="10">
        <f t="shared" si="725"/>
        <v>6958.5999999999995</v>
      </c>
      <c r="AV334" s="10">
        <f t="shared" si="726"/>
        <v>6958.5999999999995</v>
      </c>
      <c r="AW334" s="10"/>
      <c r="AX334" s="10"/>
      <c r="AY334" s="10"/>
      <c r="AZ334" s="10">
        <f t="shared" si="727"/>
        <v>12287.21293</v>
      </c>
      <c r="BA334" s="10"/>
      <c r="BB334" s="65">
        <f t="shared" si="741"/>
        <v>12287.21293</v>
      </c>
      <c r="BC334" s="10">
        <f t="shared" si="728"/>
        <v>6958.5999999999995</v>
      </c>
      <c r="BD334" s="10"/>
      <c r="BE334" s="65">
        <f t="shared" si="742"/>
        <v>6958.5999999999995</v>
      </c>
      <c r="BF334" s="10">
        <f t="shared" si="729"/>
        <v>6958.5999999999995</v>
      </c>
      <c r="BG334" s="10"/>
      <c r="BH334" s="65">
        <f t="shared" si="743"/>
        <v>6958.5999999999995</v>
      </c>
      <c r="BI334" s="10"/>
      <c r="BJ334" s="20"/>
      <c r="BK334" s="20"/>
    </row>
    <row r="335" spans="1:63" x14ac:dyDescent="0.3">
      <c r="A335" s="58" t="s">
        <v>259</v>
      </c>
      <c r="B335" s="59" t="s">
        <v>52</v>
      </c>
      <c r="C335" s="58"/>
      <c r="D335" s="58"/>
      <c r="E335" s="60" t="s">
        <v>53</v>
      </c>
      <c r="F335" s="10">
        <f t="shared" ref="F335:K335" si="779">F336</f>
        <v>206.9</v>
      </c>
      <c r="G335" s="10">
        <f t="shared" si="779"/>
        <v>206.9</v>
      </c>
      <c r="H335" s="10">
        <f t="shared" si="779"/>
        <v>206.9</v>
      </c>
      <c r="I335" s="10">
        <f t="shared" si="779"/>
        <v>0</v>
      </c>
      <c r="J335" s="10">
        <f t="shared" si="779"/>
        <v>0</v>
      </c>
      <c r="K335" s="10">
        <f t="shared" si="779"/>
        <v>0</v>
      </c>
      <c r="L335" s="10">
        <f t="shared" si="619"/>
        <v>206.9</v>
      </c>
      <c r="M335" s="10">
        <f t="shared" si="620"/>
        <v>206.9</v>
      </c>
      <c r="N335" s="10">
        <f t="shared" si="621"/>
        <v>206.9</v>
      </c>
      <c r="O335" s="10">
        <f>O336</f>
        <v>0</v>
      </c>
      <c r="P335" s="10">
        <f>P336</f>
        <v>0</v>
      </c>
      <c r="Q335" s="10">
        <f>Q336</f>
        <v>0</v>
      </c>
      <c r="R335" s="10">
        <f t="shared" si="709"/>
        <v>206.9</v>
      </c>
      <c r="S335" s="10">
        <f t="shared" si="710"/>
        <v>206.9</v>
      </c>
      <c r="T335" s="10">
        <f t="shared" si="711"/>
        <v>206.9</v>
      </c>
      <c r="U335" s="10">
        <f>U336</f>
        <v>0</v>
      </c>
      <c r="V335" s="10">
        <f>V336</f>
        <v>0</v>
      </c>
      <c r="W335" s="10">
        <f>W336</f>
        <v>0</v>
      </c>
      <c r="X335" s="10">
        <f t="shared" si="712"/>
        <v>206.9</v>
      </c>
      <c r="Y335" s="10">
        <f t="shared" si="713"/>
        <v>206.9</v>
      </c>
      <c r="Z335" s="10">
        <f t="shared" si="714"/>
        <v>206.9</v>
      </c>
      <c r="AA335" s="10">
        <f>AA336</f>
        <v>0</v>
      </c>
      <c r="AB335" s="10">
        <f>AB336</f>
        <v>0</v>
      </c>
      <c r="AC335" s="10">
        <f>AC336</f>
        <v>0</v>
      </c>
      <c r="AD335" s="10">
        <f t="shared" si="715"/>
        <v>206.9</v>
      </c>
      <c r="AE335" s="10">
        <f t="shared" si="716"/>
        <v>206.9</v>
      </c>
      <c r="AF335" s="10">
        <f t="shared" si="717"/>
        <v>206.9</v>
      </c>
      <c r="AG335" s="10">
        <f>AG336</f>
        <v>0</v>
      </c>
      <c r="AH335" s="10">
        <f t="shared" si="718"/>
        <v>206.9</v>
      </c>
      <c r="AI335" s="10">
        <f t="shared" si="719"/>
        <v>206.9</v>
      </c>
      <c r="AJ335" s="10">
        <f t="shared" si="720"/>
        <v>206.9</v>
      </c>
      <c r="AK335" s="10">
        <f>AK336</f>
        <v>0</v>
      </c>
      <c r="AL335" s="10">
        <f>AL336</f>
        <v>0</v>
      </c>
      <c r="AM335" s="10">
        <f>AM336</f>
        <v>0</v>
      </c>
      <c r="AN335" s="10">
        <f t="shared" si="721"/>
        <v>206.9</v>
      </c>
      <c r="AO335" s="10">
        <f t="shared" si="722"/>
        <v>206.9</v>
      </c>
      <c r="AP335" s="10">
        <f t="shared" si="723"/>
        <v>206.9</v>
      </c>
      <c r="AQ335" s="10">
        <f>AQ336</f>
        <v>0</v>
      </c>
      <c r="AR335" s="10">
        <f>AR336</f>
        <v>0</v>
      </c>
      <c r="AS335" s="10">
        <f>AS336</f>
        <v>0</v>
      </c>
      <c r="AT335" s="10">
        <f t="shared" si="724"/>
        <v>206.9</v>
      </c>
      <c r="AU335" s="10">
        <f t="shared" si="725"/>
        <v>206.9</v>
      </c>
      <c r="AV335" s="10">
        <f t="shared" si="726"/>
        <v>206.9</v>
      </c>
      <c r="AW335" s="10">
        <f>AW336</f>
        <v>0</v>
      </c>
      <c r="AX335" s="10">
        <f>AX336</f>
        <v>0</v>
      </c>
      <c r="AY335" s="10">
        <f>AY336</f>
        <v>0</v>
      </c>
      <c r="AZ335" s="10">
        <f t="shared" si="727"/>
        <v>206.9</v>
      </c>
      <c r="BA335" s="10">
        <f>BA336</f>
        <v>0</v>
      </c>
      <c r="BB335" s="65">
        <f t="shared" si="741"/>
        <v>206.9</v>
      </c>
      <c r="BC335" s="10">
        <f t="shared" si="728"/>
        <v>206.9</v>
      </c>
      <c r="BD335" s="10">
        <f>BD336</f>
        <v>0</v>
      </c>
      <c r="BE335" s="65">
        <f t="shared" si="742"/>
        <v>206.9</v>
      </c>
      <c r="BF335" s="10">
        <f t="shared" si="729"/>
        <v>206.9</v>
      </c>
      <c r="BG335" s="10">
        <f>BG336</f>
        <v>0</v>
      </c>
      <c r="BH335" s="65">
        <f t="shared" si="743"/>
        <v>206.9</v>
      </c>
      <c r="BI335" s="10">
        <f>BI336</f>
        <v>0</v>
      </c>
      <c r="BJ335" s="20"/>
      <c r="BK335" s="20"/>
    </row>
    <row r="336" spans="1:63" x14ac:dyDescent="0.3">
      <c r="A336" s="58" t="s">
        <v>259</v>
      </c>
      <c r="B336" s="59">
        <v>800</v>
      </c>
      <c r="C336" s="58" t="s">
        <v>37</v>
      </c>
      <c r="D336" s="58" t="s">
        <v>38</v>
      </c>
      <c r="E336" s="60" t="s">
        <v>39</v>
      </c>
      <c r="F336" s="10">
        <v>206.9</v>
      </c>
      <c r="G336" s="10">
        <v>206.9</v>
      </c>
      <c r="H336" s="10">
        <v>206.9</v>
      </c>
      <c r="I336" s="10"/>
      <c r="J336" s="10"/>
      <c r="K336" s="10"/>
      <c r="L336" s="10">
        <f t="shared" ref="L336:L402" si="780">F336+I336</f>
        <v>206.9</v>
      </c>
      <c r="M336" s="10">
        <f t="shared" ref="M336:M402" si="781">G336+J336</f>
        <v>206.9</v>
      </c>
      <c r="N336" s="10">
        <f t="shared" ref="N336:N402" si="782">H336+K336</f>
        <v>206.9</v>
      </c>
      <c r="O336" s="10"/>
      <c r="P336" s="10"/>
      <c r="Q336" s="10"/>
      <c r="R336" s="10">
        <f t="shared" si="709"/>
        <v>206.9</v>
      </c>
      <c r="S336" s="10">
        <f t="shared" si="710"/>
        <v>206.9</v>
      </c>
      <c r="T336" s="10">
        <f t="shared" si="711"/>
        <v>206.9</v>
      </c>
      <c r="U336" s="10"/>
      <c r="V336" s="10"/>
      <c r="W336" s="10"/>
      <c r="X336" s="10">
        <f t="shared" si="712"/>
        <v>206.9</v>
      </c>
      <c r="Y336" s="10">
        <f t="shared" si="713"/>
        <v>206.9</v>
      </c>
      <c r="Z336" s="10">
        <f t="shared" si="714"/>
        <v>206.9</v>
      </c>
      <c r="AA336" s="10"/>
      <c r="AB336" s="10"/>
      <c r="AC336" s="10"/>
      <c r="AD336" s="10">
        <f t="shared" si="715"/>
        <v>206.9</v>
      </c>
      <c r="AE336" s="10">
        <f t="shared" si="716"/>
        <v>206.9</v>
      </c>
      <c r="AF336" s="10">
        <f t="shared" si="717"/>
        <v>206.9</v>
      </c>
      <c r="AG336" s="10"/>
      <c r="AH336" s="10">
        <f t="shared" si="718"/>
        <v>206.9</v>
      </c>
      <c r="AI336" s="10">
        <f t="shared" si="719"/>
        <v>206.9</v>
      </c>
      <c r="AJ336" s="10">
        <f t="shared" si="720"/>
        <v>206.9</v>
      </c>
      <c r="AK336" s="10"/>
      <c r="AL336" s="10"/>
      <c r="AM336" s="10"/>
      <c r="AN336" s="10">
        <f t="shared" si="721"/>
        <v>206.9</v>
      </c>
      <c r="AO336" s="10">
        <f t="shared" si="722"/>
        <v>206.9</v>
      </c>
      <c r="AP336" s="10">
        <f t="shared" si="723"/>
        <v>206.9</v>
      </c>
      <c r="AQ336" s="10"/>
      <c r="AR336" s="10"/>
      <c r="AS336" s="10"/>
      <c r="AT336" s="10">
        <f t="shared" si="724"/>
        <v>206.9</v>
      </c>
      <c r="AU336" s="10">
        <f t="shared" si="725"/>
        <v>206.9</v>
      </c>
      <c r="AV336" s="10">
        <f t="shared" si="726"/>
        <v>206.9</v>
      </c>
      <c r="AW336" s="10"/>
      <c r="AX336" s="10"/>
      <c r="AY336" s="10"/>
      <c r="AZ336" s="10">
        <f t="shared" si="727"/>
        <v>206.9</v>
      </c>
      <c r="BA336" s="10"/>
      <c r="BB336" s="65">
        <f t="shared" si="741"/>
        <v>206.9</v>
      </c>
      <c r="BC336" s="10">
        <f t="shared" si="728"/>
        <v>206.9</v>
      </c>
      <c r="BD336" s="10"/>
      <c r="BE336" s="65">
        <f t="shared" si="742"/>
        <v>206.9</v>
      </c>
      <c r="BF336" s="10">
        <f t="shared" si="729"/>
        <v>206.9</v>
      </c>
      <c r="BG336" s="10"/>
      <c r="BH336" s="65">
        <f t="shared" si="743"/>
        <v>206.9</v>
      </c>
      <c r="BI336" s="10"/>
      <c r="BJ336" s="20"/>
      <c r="BK336" s="20"/>
    </row>
    <row r="337" spans="1:68" s="66" customFormat="1" ht="46.8" x14ac:dyDescent="0.3">
      <c r="A337" s="52" t="s">
        <v>260</v>
      </c>
      <c r="B337" s="53"/>
      <c r="C337" s="52"/>
      <c r="D337" s="52"/>
      <c r="E337" s="54" t="s">
        <v>261</v>
      </c>
      <c r="F337" s="14">
        <f>F346+F360</f>
        <v>1999649.5</v>
      </c>
      <c r="G337" s="14">
        <f>G346+G360</f>
        <v>1976877.1</v>
      </c>
      <c r="H337" s="14">
        <f>H346+H360</f>
        <v>1542507.8</v>
      </c>
      <c r="I337" s="14">
        <f>I346+I360+I338</f>
        <v>90855.9</v>
      </c>
      <c r="J337" s="14">
        <f>J346+J360+J338</f>
        <v>45732.5</v>
      </c>
      <c r="K337" s="14">
        <f>K346+K360+K338</f>
        <v>45732.5</v>
      </c>
      <c r="L337" s="14">
        <f t="shared" si="780"/>
        <v>2090505.4</v>
      </c>
      <c r="M337" s="14">
        <f t="shared" si="781"/>
        <v>2022609.6</v>
      </c>
      <c r="N337" s="14">
        <f t="shared" si="782"/>
        <v>1588240.3</v>
      </c>
      <c r="O337" s="14">
        <f>O346+O360+O338</f>
        <v>-154735.66044999997</v>
      </c>
      <c r="P337" s="14">
        <f>P346+P360+P338</f>
        <v>-276997.78200000001</v>
      </c>
      <c r="Q337" s="14">
        <f>Q346+Q360+Q338</f>
        <v>36172.017999999996</v>
      </c>
      <c r="R337" s="14">
        <f t="shared" si="709"/>
        <v>1935769.7395500001</v>
      </c>
      <c r="S337" s="14">
        <f t="shared" si="710"/>
        <v>1745611.818</v>
      </c>
      <c r="T337" s="14">
        <f t="shared" si="711"/>
        <v>1624412.318</v>
      </c>
      <c r="U337" s="14">
        <f>U346+U360+U338</f>
        <v>0</v>
      </c>
      <c r="V337" s="14">
        <f>V346+V360+V338</f>
        <v>0</v>
      </c>
      <c r="W337" s="14">
        <f>W346+W360+W338</f>
        <v>0</v>
      </c>
      <c r="X337" s="14">
        <f t="shared" si="712"/>
        <v>1935769.7395500001</v>
      </c>
      <c r="Y337" s="14">
        <f t="shared" si="713"/>
        <v>1745611.818</v>
      </c>
      <c r="Z337" s="14">
        <f t="shared" si="714"/>
        <v>1624412.318</v>
      </c>
      <c r="AA337" s="14">
        <f>AA346+AA360+AA338</f>
        <v>41148.494999999995</v>
      </c>
      <c r="AB337" s="14">
        <f>AB346+AB360+AB338</f>
        <v>0</v>
      </c>
      <c r="AC337" s="14">
        <f>AC346+AC360+AC338</f>
        <v>0</v>
      </c>
      <c r="AD337" s="14">
        <f t="shared" si="715"/>
        <v>1976918.2345500002</v>
      </c>
      <c r="AE337" s="14">
        <f t="shared" si="716"/>
        <v>1745611.818</v>
      </c>
      <c r="AF337" s="14">
        <f t="shared" si="717"/>
        <v>1624412.318</v>
      </c>
      <c r="AG337" s="14">
        <f>AG346+AG360+AG338</f>
        <v>0</v>
      </c>
      <c r="AH337" s="14">
        <f t="shared" si="718"/>
        <v>1976918.2345500002</v>
      </c>
      <c r="AI337" s="14">
        <f t="shared" si="719"/>
        <v>1745611.818</v>
      </c>
      <c r="AJ337" s="14">
        <f t="shared" si="720"/>
        <v>1624412.318</v>
      </c>
      <c r="AK337" s="14">
        <f>AK346+AK360+AK338</f>
        <v>-116654.83699999998</v>
      </c>
      <c r="AL337" s="14">
        <f>AL346+AL360+AL338</f>
        <v>87075.531999999992</v>
      </c>
      <c r="AM337" s="14">
        <f>AM346+AM360+AM338</f>
        <v>0</v>
      </c>
      <c r="AN337" s="14">
        <f t="shared" si="721"/>
        <v>1860263.3975500001</v>
      </c>
      <c r="AO337" s="14">
        <f t="shared" si="722"/>
        <v>1832687.3499999999</v>
      </c>
      <c r="AP337" s="14">
        <f t="shared" si="723"/>
        <v>1624412.318</v>
      </c>
      <c r="AQ337" s="14">
        <f>AQ346+AQ360+AQ338</f>
        <v>0</v>
      </c>
      <c r="AR337" s="14">
        <f>AR346+AR360+AR338</f>
        <v>0</v>
      </c>
      <c r="AS337" s="14">
        <f>AS346+AS360+AS338</f>
        <v>0</v>
      </c>
      <c r="AT337" s="14">
        <f t="shared" si="724"/>
        <v>1860263.3975500001</v>
      </c>
      <c r="AU337" s="14">
        <f t="shared" si="725"/>
        <v>1832687.3499999999</v>
      </c>
      <c r="AV337" s="14">
        <f t="shared" si="726"/>
        <v>1624412.318</v>
      </c>
      <c r="AW337" s="14">
        <f>AW346+AW360+AW338</f>
        <v>8153.7510000000002</v>
      </c>
      <c r="AX337" s="14">
        <f>AX346+AX360+AX338</f>
        <v>0</v>
      </c>
      <c r="AY337" s="14">
        <f>AY346+AY360+AY338</f>
        <v>0</v>
      </c>
      <c r="AZ337" s="14">
        <f t="shared" si="727"/>
        <v>1868417.14855</v>
      </c>
      <c r="BA337" s="14">
        <f>BA346+BA360+BA338</f>
        <v>0</v>
      </c>
      <c r="BB337" s="63">
        <f t="shared" si="741"/>
        <v>1868417.14855</v>
      </c>
      <c r="BC337" s="14">
        <f t="shared" si="728"/>
        <v>1832687.3499999999</v>
      </c>
      <c r="BD337" s="14">
        <f>BD346+BD360+BD338</f>
        <v>0</v>
      </c>
      <c r="BE337" s="63">
        <f t="shared" si="742"/>
        <v>1832687.3499999999</v>
      </c>
      <c r="BF337" s="14">
        <f t="shared" si="729"/>
        <v>1624412.318</v>
      </c>
      <c r="BG337" s="14">
        <f>BG346+BG360+BG338</f>
        <v>0</v>
      </c>
      <c r="BH337" s="63">
        <f t="shared" si="743"/>
        <v>1624412.318</v>
      </c>
      <c r="BI337" s="14">
        <f>BI346+BI360+BI338</f>
        <v>0</v>
      </c>
      <c r="BJ337" s="15"/>
      <c r="BK337" s="15"/>
      <c r="BL337" s="11"/>
      <c r="BM337" s="11"/>
      <c r="BN337" s="11"/>
      <c r="BO337" s="11"/>
      <c r="BP337" s="11"/>
    </row>
    <row r="338" spans="1:68" s="71" customFormat="1" ht="31.2" x14ac:dyDescent="0.35">
      <c r="A338" s="55" t="s">
        <v>262</v>
      </c>
      <c r="B338" s="68"/>
      <c r="C338" s="69"/>
      <c r="D338" s="69"/>
      <c r="E338" s="70" t="s">
        <v>263</v>
      </c>
      <c r="F338" s="25"/>
      <c r="G338" s="25"/>
      <c r="H338" s="25"/>
      <c r="I338" s="17">
        <f>I339</f>
        <v>72409.5</v>
      </c>
      <c r="J338" s="17">
        <f>J339</f>
        <v>0</v>
      </c>
      <c r="K338" s="17">
        <f>K339</f>
        <v>0</v>
      </c>
      <c r="L338" s="17">
        <f t="shared" si="780"/>
        <v>72409.5</v>
      </c>
      <c r="M338" s="17">
        <f t="shared" si="781"/>
        <v>0</v>
      </c>
      <c r="N338" s="17">
        <f t="shared" si="782"/>
        <v>0</v>
      </c>
      <c r="O338" s="17">
        <f>O339</f>
        <v>-17617.550000000003</v>
      </c>
      <c r="P338" s="17">
        <f>P339</f>
        <v>0</v>
      </c>
      <c r="Q338" s="17">
        <f>Q339</f>
        <v>0</v>
      </c>
      <c r="R338" s="17">
        <f t="shared" si="709"/>
        <v>54791.95</v>
      </c>
      <c r="S338" s="17">
        <f t="shared" si="710"/>
        <v>0</v>
      </c>
      <c r="T338" s="17">
        <f t="shared" si="711"/>
        <v>0</v>
      </c>
      <c r="U338" s="17">
        <f>U339</f>
        <v>0</v>
      </c>
      <c r="V338" s="17">
        <f>V339</f>
        <v>0</v>
      </c>
      <c r="W338" s="17">
        <f>W339</f>
        <v>0</v>
      </c>
      <c r="X338" s="17">
        <f t="shared" si="712"/>
        <v>54791.95</v>
      </c>
      <c r="Y338" s="17">
        <f t="shared" si="713"/>
        <v>0</v>
      </c>
      <c r="Z338" s="17">
        <f t="shared" si="714"/>
        <v>0</v>
      </c>
      <c r="AA338" s="17">
        <f>AA339</f>
        <v>0</v>
      </c>
      <c r="AB338" s="17">
        <f>AB339</f>
        <v>0</v>
      </c>
      <c r="AC338" s="17">
        <f>AC339</f>
        <v>0</v>
      </c>
      <c r="AD338" s="17">
        <f t="shared" si="715"/>
        <v>54791.95</v>
      </c>
      <c r="AE338" s="17">
        <f t="shared" si="716"/>
        <v>0</v>
      </c>
      <c r="AF338" s="17">
        <f t="shared" si="717"/>
        <v>0</v>
      </c>
      <c r="AG338" s="17">
        <f>AG339</f>
        <v>0</v>
      </c>
      <c r="AH338" s="17">
        <f t="shared" si="718"/>
        <v>54791.95</v>
      </c>
      <c r="AI338" s="17">
        <f t="shared" si="719"/>
        <v>0</v>
      </c>
      <c r="AJ338" s="17">
        <f t="shared" si="720"/>
        <v>0</v>
      </c>
      <c r="AK338" s="17">
        <f>AK339</f>
        <v>0</v>
      </c>
      <c r="AL338" s="17">
        <f>AL339</f>
        <v>0</v>
      </c>
      <c r="AM338" s="17">
        <f>AM339</f>
        <v>0</v>
      </c>
      <c r="AN338" s="17">
        <f t="shared" si="721"/>
        <v>54791.95</v>
      </c>
      <c r="AO338" s="17">
        <f t="shared" si="722"/>
        <v>0</v>
      </c>
      <c r="AP338" s="17">
        <f t="shared" si="723"/>
        <v>0</v>
      </c>
      <c r="AQ338" s="17">
        <f>AQ339</f>
        <v>0</v>
      </c>
      <c r="AR338" s="17">
        <f>AR339</f>
        <v>0</v>
      </c>
      <c r="AS338" s="17">
        <f>AS339</f>
        <v>0</v>
      </c>
      <c r="AT338" s="17">
        <f t="shared" si="724"/>
        <v>54791.95</v>
      </c>
      <c r="AU338" s="17">
        <f t="shared" si="725"/>
        <v>0</v>
      </c>
      <c r="AV338" s="17">
        <f t="shared" si="726"/>
        <v>0</v>
      </c>
      <c r="AW338" s="17">
        <f>AW339</f>
        <v>0</v>
      </c>
      <c r="AX338" s="17">
        <f>AX339</f>
        <v>0</v>
      </c>
      <c r="AY338" s="17">
        <f>AY339</f>
        <v>0</v>
      </c>
      <c r="AZ338" s="17">
        <f t="shared" si="727"/>
        <v>54791.95</v>
      </c>
      <c r="BA338" s="17">
        <f>BA339</f>
        <v>0</v>
      </c>
      <c r="BB338" s="64">
        <f t="shared" si="741"/>
        <v>54791.95</v>
      </c>
      <c r="BC338" s="17">
        <f t="shared" si="728"/>
        <v>0</v>
      </c>
      <c r="BD338" s="17">
        <f>BD339</f>
        <v>0</v>
      </c>
      <c r="BE338" s="64">
        <f t="shared" si="742"/>
        <v>0</v>
      </c>
      <c r="BF338" s="17">
        <f t="shared" si="729"/>
        <v>0</v>
      </c>
      <c r="BG338" s="17">
        <f>BG339</f>
        <v>0</v>
      </c>
      <c r="BH338" s="64">
        <f t="shared" si="743"/>
        <v>0</v>
      </c>
      <c r="BI338" s="17">
        <f>BI339</f>
        <v>0</v>
      </c>
      <c r="BJ338" s="18"/>
      <c r="BK338" s="26"/>
      <c r="BL338" s="24"/>
      <c r="BM338" s="24"/>
      <c r="BN338" s="24"/>
      <c r="BO338" s="24"/>
      <c r="BP338" s="24"/>
    </row>
    <row r="339" spans="1:68" s="66" customFormat="1" ht="46.8" x14ac:dyDescent="0.3">
      <c r="A339" s="58" t="s">
        <v>264</v>
      </c>
      <c r="B339" s="53"/>
      <c r="C339" s="52"/>
      <c r="D339" s="52"/>
      <c r="E339" s="61" t="s">
        <v>265</v>
      </c>
      <c r="F339" s="14"/>
      <c r="G339" s="14"/>
      <c r="H339" s="14"/>
      <c r="I339" s="10">
        <f>I340+I343</f>
        <v>72409.5</v>
      </c>
      <c r="J339" s="10">
        <f>J340+J343</f>
        <v>0</v>
      </c>
      <c r="K339" s="10">
        <f>K340+K343</f>
        <v>0</v>
      </c>
      <c r="L339" s="10">
        <f t="shared" si="780"/>
        <v>72409.5</v>
      </c>
      <c r="M339" s="10">
        <f t="shared" si="781"/>
        <v>0</v>
      </c>
      <c r="N339" s="10">
        <f t="shared" si="782"/>
        <v>0</v>
      </c>
      <c r="O339" s="10">
        <f>O340+O343</f>
        <v>-17617.550000000003</v>
      </c>
      <c r="P339" s="10">
        <f>P340+P343</f>
        <v>0</v>
      </c>
      <c r="Q339" s="10">
        <f>Q340+Q343</f>
        <v>0</v>
      </c>
      <c r="R339" s="10">
        <f t="shared" si="709"/>
        <v>54791.95</v>
      </c>
      <c r="S339" s="10">
        <f t="shared" si="710"/>
        <v>0</v>
      </c>
      <c r="T339" s="10">
        <f t="shared" si="711"/>
        <v>0</v>
      </c>
      <c r="U339" s="10">
        <f>U340+U343</f>
        <v>0</v>
      </c>
      <c r="V339" s="10">
        <f>V340+V343</f>
        <v>0</v>
      </c>
      <c r="W339" s="10">
        <f>W340+W343</f>
        <v>0</v>
      </c>
      <c r="X339" s="10">
        <f t="shared" si="712"/>
        <v>54791.95</v>
      </c>
      <c r="Y339" s="10">
        <f t="shared" si="713"/>
        <v>0</v>
      </c>
      <c r="Z339" s="10">
        <f t="shared" si="714"/>
        <v>0</v>
      </c>
      <c r="AA339" s="10">
        <f>AA340+AA343</f>
        <v>0</v>
      </c>
      <c r="AB339" s="10">
        <f>AB340+AB343</f>
        <v>0</v>
      </c>
      <c r="AC339" s="10">
        <f>AC340+AC343</f>
        <v>0</v>
      </c>
      <c r="AD339" s="10">
        <f t="shared" si="715"/>
        <v>54791.95</v>
      </c>
      <c r="AE339" s="10">
        <f t="shared" si="716"/>
        <v>0</v>
      </c>
      <c r="AF339" s="10">
        <f t="shared" si="717"/>
        <v>0</v>
      </c>
      <c r="AG339" s="10">
        <f>AG340+AG343</f>
        <v>0</v>
      </c>
      <c r="AH339" s="10">
        <f t="shared" si="718"/>
        <v>54791.95</v>
      </c>
      <c r="AI339" s="10">
        <f t="shared" si="719"/>
        <v>0</v>
      </c>
      <c r="AJ339" s="10">
        <f t="shared" si="720"/>
        <v>0</v>
      </c>
      <c r="AK339" s="10">
        <f>AK340+AK343</f>
        <v>0</v>
      </c>
      <c r="AL339" s="10">
        <f>AL340+AL343</f>
        <v>0</v>
      </c>
      <c r="AM339" s="10">
        <f>AM340+AM343</f>
        <v>0</v>
      </c>
      <c r="AN339" s="10">
        <f t="shared" si="721"/>
        <v>54791.95</v>
      </c>
      <c r="AO339" s="10">
        <f t="shared" si="722"/>
        <v>0</v>
      </c>
      <c r="AP339" s="10">
        <f t="shared" si="723"/>
        <v>0</v>
      </c>
      <c r="AQ339" s="10">
        <f>AQ340+AQ343</f>
        <v>0</v>
      </c>
      <c r="AR339" s="10">
        <f>AR340+AR343</f>
        <v>0</v>
      </c>
      <c r="AS339" s="10">
        <f>AS340+AS343</f>
        <v>0</v>
      </c>
      <c r="AT339" s="10">
        <f t="shared" si="724"/>
        <v>54791.95</v>
      </c>
      <c r="AU339" s="10">
        <f t="shared" si="725"/>
        <v>0</v>
      </c>
      <c r="AV339" s="10">
        <f t="shared" si="726"/>
        <v>0</v>
      </c>
      <c r="AW339" s="10">
        <f>AW340+AW343</f>
        <v>0</v>
      </c>
      <c r="AX339" s="10">
        <f>AX340+AX343</f>
        <v>0</v>
      </c>
      <c r="AY339" s="10">
        <f>AY340+AY343</f>
        <v>0</v>
      </c>
      <c r="AZ339" s="10">
        <f t="shared" si="727"/>
        <v>54791.95</v>
      </c>
      <c r="BA339" s="10">
        <f>BA340+BA343</f>
        <v>0</v>
      </c>
      <c r="BB339" s="65">
        <f t="shared" si="741"/>
        <v>54791.95</v>
      </c>
      <c r="BC339" s="10">
        <f t="shared" si="728"/>
        <v>0</v>
      </c>
      <c r="BD339" s="10">
        <f>BD340+BD343</f>
        <v>0</v>
      </c>
      <c r="BE339" s="65">
        <f t="shared" si="742"/>
        <v>0</v>
      </c>
      <c r="BF339" s="10">
        <f t="shared" si="729"/>
        <v>0</v>
      </c>
      <c r="BG339" s="10">
        <f>BG340+BG343</f>
        <v>0</v>
      </c>
      <c r="BH339" s="65">
        <f t="shared" si="743"/>
        <v>0</v>
      </c>
      <c r="BI339" s="10">
        <f>BI340+BI343</f>
        <v>0</v>
      </c>
      <c r="BJ339" s="20"/>
      <c r="BK339" s="15"/>
      <c r="BL339" s="11"/>
      <c r="BM339" s="11"/>
      <c r="BN339" s="11"/>
      <c r="BO339" s="11"/>
      <c r="BP339" s="11"/>
    </row>
    <row r="340" spans="1:68" s="11" customFormat="1" ht="46.8" hidden="1" x14ac:dyDescent="0.3">
      <c r="A340" s="7" t="s">
        <v>266</v>
      </c>
      <c r="B340" s="13"/>
      <c r="C340" s="12"/>
      <c r="D340" s="12"/>
      <c r="E340" s="21" t="s">
        <v>267</v>
      </c>
      <c r="F340" s="14"/>
      <c r="G340" s="14"/>
      <c r="H340" s="14"/>
      <c r="I340" s="10">
        <f t="shared" ref="I340:I346" si="783">I341</f>
        <v>22000</v>
      </c>
      <c r="J340" s="10">
        <f t="shared" ref="J340:J346" si="784">J341</f>
        <v>0</v>
      </c>
      <c r="K340" s="10">
        <f t="shared" ref="K340:K346" si="785">K341</f>
        <v>0</v>
      </c>
      <c r="L340" s="10">
        <f t="shared" si="780"/>
        <v>22000</v>
      </c>
      <c r="M340" s="10">
        <f t="shared" si="781"/>
        <v>0</v>
      </c>
      <c r="N340" s="10">
        <f t="shared" si="782"/>
        <v>0</v>
      </c>
      <c r="O340" s="10">
        <f t="shared" ref="O340:O346" si="786">O341</f>
        <v>-22000</v>
      </c>
      <c r="P340" s="10">
        <f t="shared" ref="P340:P346" si="787">P341</f>
        <v>0</v>
      </c>
      <c r="Q340" s="10">
        <f t="shared" ref="Q340:Q346" si="788">Q341</f>
        <v>0</v>
      </c>
      <c r="R340" s="10">
        <f t="shared" si="709"/>
        <v>0</v>
      </c>
      <c r="S340" s="10">
        <f t="shared" si="710"/>
        <v>0</v>
      </c>
      <c r="T340" s="10">
        <f t="shared" si="711"/>
        <v>0</v>
      </c>
      <c r="U340" s="10">
        <f t="shared" ref="U340:U346" si="789">U341</f>
        <v>0</v>
      </c>
      <c r="V340" s="10">
        <f t="shared" ref="V340:V346" si="790">V341</f>
        <v>0</v>
      </c>
      <c r="W340" s="10">
        <f t="shared" ref="W340:W346" si="791">W341</f>
        <v>0</v>
      </c>
      <c r="X340" s="10">
        <f t="shared" si="712"/>
        <v>0</v>
      </c>
      <c r="Y340" s="10">
        <f t="shared" si="713"/>
        <v>0</v>
      </c>
      <c r="Z340" s="10">
        <f t="shared" si="714"/>
        <v>0</v>
      </c>
      <c r="AA340" s="10">
        <f t="shared" ref="AA340:AA346" si="792">AA341</f>
        <v>0</v>
      </c>
      <c r="AB340" s="10">
        <f t="shared" ref="AB340:AB346" si="793">AB341</f>
        <v>0</v>
      </c>
      <c r="AC340" s="10">
        <f t="shared" ref="AC340:AC346" si="794">AC341</f>
        <v>0</v>
      </c>
      <c r="AD340" s="10">
        <f t="shared" si="715"/>
        <v>0</v>
      </c>
      <c r="AE340" s="10">
        <f t="shared" si="716"/>
        <v>0</v>
      </c>
      <c r="AF340" s="10">
        <f t="shared" si="717"/>
        <v>0</v>
      </c>
      <c r="AG340" s="10">
        <f t="shared" ref="AG340:AG346" si="795">AG341</f>
        <v>0</v>
      </c>
      <c r="AH340" s="10">
        <f t="shared" si="718"/>
        <v>0</v>
      </c>
      <c r="AI340" s="10">
        <f t="shared" si="719"/>
        <v>0</v>
      </c>
      <c r="AJ340" s="10">
        <f t="shared" si="720"/>
        <v>0</v>
      </c>
      <c r="AK340" s="10">
        <f t="shared" ref="AK340:AK346" si="796">AK341</f>
        <v>0</v>
      </c>
      <c r="AL340" s="10">
        <f t="shared" ref="AL340:AL346" si="797">AL341</f>
        <v>0</v>
      </c>
      <c r="AM340" s="10">
        <f t="shared" ref="AM340:AM346" si="798">AM341</f>
        <v>0</v>
      </c>
      <c r="AN340" s="10">
        <f t="shared" si="721"/>
        <v>0</v>
      </c>
      <c r="AO340" s="10">
        <f t="shared" si="722"/>
        <v>0</v>
      </c>
      <c r="AP340" s="10">
        <f t="shared" si="723"/>
        <v>0</v>
      </c>
      <c r="AQ340" s="10">
        <f t="shared" ref="AQ340:AQ346" si="799">AQ341</f>
        <v>0</v>
      </c>
      <c r="AR340" s="10">
        <f t="shared" ref="AR340:AR346" si="800">AR341</f>
        <v>0</v>
      </c>
      <c r="AS340" s="10">
        <f t="shared" ref="AS340:AS346" si="801">AS341</f>
        <v>0</v>
      </c>
      <c r="AT340" s="10">
        <f t="shared" si="724"/>
        <v>0</v>
      </c>
      <c r="AU340" s="10">
        <f t="shared" si="725"/>
        <v>0</v>
      </c>
      <c r="AV340" s="10">
        <f t="shared" si="726"/>
        <v>0</v>
      </c>
      <c r="AW340" s="10">
        <f t="shared" ref="AW340:AW346" si="802">AW341</f>
        <v>0</v>
      </c>
      <c r="AX340" s="10">
        <f t="shared" ref="AX340:AX346" si="803">AX341</f>
        <v>0</v>
      </c>
      <c r="AY340" s="10">
        <f t="shared" ref="AY340:AY346" si="804">AY341</f>
        <v>0</v>
      </c>
      <c r="AZ340" s="10">
        <f t="shared" si="727"/>
        <v>0</v>
      </c>
      <c r="BA340" s="10">
        <f t="shared" ref="BA340:BA346" si="805">BA341</f>
        <v>0</v>
      </c>
      <c r="BB340" s="10"/>
      <c r="BC340" s="10">
        <f t="shared" si="728"/>
        <v>0</v>
      </c>
      <c r="BD340" s="10">
        <f t="shared" ref="BD340:BI346" si="806">BD341</f>
        <v>0</v>
      </c>
      <c r="BE340" s="10"/>
      <c r="BF340" s="10">
        <f t="shared" si="729"/>
        <v>0</v>
      </c>
      <c r="BG340" s="10">
        <f t="shared" si="806"/>
        <v>0</v>
      </c>
      <c r="BH340" s="10"/>
      <c r="BI340" s="10">
        <f t="shared" si="806"/>
        <v>0</v>
      </c>
      <c r="BJ340" s="20">
        <v>0</v>
      </c>
      <c r="BK340" s="15"/>
    </row>
    <row r="341" spans="1:68" s="11" customFormat="1" ht="46.8" hidden="1" x14ac:dyDescent="0.3">
      <c r="A341" s="7" t="s">
        <v>266</v>
      </c>
      <c r="B341" s="8" t="s">
        <v>58</v>
      </c>
      <c r="C341" s="7"/>
      <c r="D341" s="7"/>
      <c r="E341" s="19" t="s">
        <v>59</v>
      </c>
      <c r="F341" s="14"/>
      <c r="G341" s="14"/>
      <c r="H341" s="14"/>
      <c r="I341" s="10">
        <f t="shared" si="783"/>
        <v>22000</v>
      </c>
      <c r="J341" s="10">
        <f t="shared" si="784"/>
        <v>0</v>
      </c>
      <c r="K341" s="10">
        <f t="shared" si="785"/>
        <v>0</v>
      </c>
      <c r="L341" s="10">
        <f t="shared" si="780"/>
        <v>22000</v>
      </c>
      <c r="M341" s="10">
        <f t="shared" si="781"/>
        <v>0</v>
      </c>
      <c r="N341" s="10">
        <f t="shared" si="782"/>
        <v>0</v>
      </c>
      <c r="O341" s="10">
        <f t="shared" si="786"/>
        <v>-22000</v>
      </c>
      <c r="P341" s="10">
        <f t="shared" si="787"/>
        <v>0</v>
      </c>
      <c r="Q341" s="10">
        <f t="shared" si="788"/>
        <v>0</v>
      </c>
      <c r="R341" s="10">
        <f t="shared" si="709"/>
        <v>0</v>
      </c>
      <c r="S341" s="10">
        <f t="shared" si="710"/>
        <v>0</v>
      </c>
      <c r="T341" s="10">
        <f t="shared" si="711"/>
        <v>0</v>
      </c>
      <c r="U341" s="10">
        <f t="shared" si="789"/>
        <v>0</v>
      </c>
      <c r="V341" s="10">
        <f t="shared" si="790"/>
        <v>0</v>
      </c>
      <c r="W341" s="10">
        <f t="shared" si="791"/>
        <v>0</v>
      </c>
      <c r="X341" s="10">
        <f t="shared" si="712"/>
        <v>0</v>
      </c>
      <c r="Y341" s="10">
        <f t="shared" si="713"/>
        <v>0</v>
      </c>
      <c r="Z341" s="10">
        <f t="shared" si="714"/>
        <v>0</v>
      </c>
      <c r="AA341" s="10">
        <f t="shared" si="792"/>
        <v>0</v>
      </c>
      <c r="AB341" s="10">
        <f t="shared" si="793"/>
        <v>0</v>
      </c>
      <c r="AC341" s="10">
        <f t="shared" si="794"/>
        <v>0</v>
      </c>
      <c r="AD341" s="10">
        <f t="shared" si="715"/>
        <v>0</v>
      </c>
      <c r="AE341" s="10">
        <f t="shared" si="716"/>
        <v>0</v>
      </c>
      <c r="AF341" s="10">
        <f t="shared" si="717"/>
        <v>0</v>
      </c>
      <c r="AG341" s="10">
        <f t="shared" si="795"/>
        <v>0</v>
      </c>
      <c r="AH341" s="10">
        <f t="shared" si="718"/>
        <v>0</v>
      </c>
      <c r="AI341" s="10">
        <f t="shared" si="719"/>
        <v>0</v>
      </c>
      <c r="AJ341" s="10">
        <f t="shared" si="720"/>
        <v>0</v>
      </c>
      <c r="AK341" s="10">
        <f t="shared" si="796"/>
        <v>0</v>
      </c>
      <c r="AL341" s="10">
        <f t="shared" si="797"/>
        <v>0</v>
      </c>
      <c r="AM341" s="10">
        <f t="shared" si="798"/>
        <v>0</v>
      </c>
      <c r="AN341" s="10">
        <f t="shared" si="721"/>
        <v>0</v>
      </c>
      <c r="AO341" s="10">
        <f t="shared" si="722"/>
        <v>0</v>
      </c>
      <c r="AP341" s="10">
        <f t="shared" si="723"/>
        <v>0</v>
      </c>
      <c r="AQ341" s="10">
        <f t="shared" si="799"/>
        <v>0</v>
      </c>
      <c r="AR341" s="10">
        <f t="shared" si="800"/>
        <v>0</v>
      </c>
      <c r="AS341" s="10">
        <f t="shared" si="801"/>
        <v>0</v>
      </c>
      <c r="AT341" s="10">
        <f t="shared" si="724"/>
        <v>0</v>
      </c>
      <c r="AU341" s="10">
        <f t="shared" si="725"/>
        <v>0</v>
      </c>
      <c r="AV341" s="10">
        <f t="shared" si="726"/>
        <v>0</v>
      </c>
      <c r="AW341" s="10">
        <f t="shared" si="802"/>
        <v>0</v>
      </c>
      <c r="AX341" s="10">
        <f t="shared" si="803"/>
        <v>0</v>
      </c>
      <c r="AY341" s="10">
        <f t="shared" si="804"/>
        <v>0</v>
      </c>
      <c r="AZ341" s="10">
        <f t="shared" si="727"/>
        <v>0</v>
      </c>
      <c r="BA341" s="10">
        <f t="shared" si="805"/>
        <v>0</v>
      </c>
      <c r="BB341" s="10"/>
      <c r="BC341" s="10">
        <f t="shared" si="728"/>
        <v>0</v>
      </c>
      <c r="BD341" s="10">
        <f t="shared" si="806"/>
        <v>0</v>
      </c>
      <c r="BE341" s="10"/>
      <c r="BF341" s="10">
        <f t="shared" si="729"/>
        <v>0</v>
      </c>
      <c r="BG341" s="10">
        <f t="shared" si="806"/>
        <v>0</v>
      </c>
      <c r="BH341" s="10"/>
      <c r="BI341" s="10">
        <f t="shared" si="806"/>
        <v>0</v>
      </c>
      <c r="BJ341" s="20">
        <v>0</v>
      </c>
      <c r="BK341" s="15"/>
    </row>
    <row r="342" spans="1:68" s="11" customFormat="1" hidden="1" x14ac:dyDescent="0.3">
      <c r="A342" s="7" t="s">
        <v>266</v>
      </c>
      <c r="B342" s="8">
        <v>600</v>
      </c>
      <c r="C342" s="7" t="s">
        <v>268</v>
      </c>
      <c r="D342" s="7" t="s">
        <v>106</v>
      </c>
      <c r="E342" s="19" t="s">
        <v>269</v>
      </c>
      <c r="F342" s="14"/>
      <c r="G342" s="14"/>
      <c r="H342" s="14"/>
      <c r="I342" s="10">
        <v>22000</v>
      </c>
      <c r="J342" s="10"/>
      <c r="K342" s="10"/>
      <c r="L342" s="10">
        <f t="shared" si="780"/>
        <v>22000</v>
      </c>
      <c r="M342" s="10">
        <f t="shared" si="781"/>
        <v>0</v>
      </c>
      <c r="N342" s="10">
        <f t="shared" si="782"/>
        <v>0</v>
      </c>
      <c r="O342" s="10">
        <v>-22000</v>
      </c>
      <c r="P342" s="10"/>
      <c r="Q342" s="10"/>
      <c r="R342" s="10">
        <f t="shared" si="709"/>
        <v>0</v>
      </c>
      <c r="S342" s="10">
        <f t="shared" si="710"/>
        <v>0</v>
      </c>
      <c r="T342" s="10">
        <f t="shared" si="711"/>
        <v>0</v>
      </c>
      <c r="U342" s="10"/>
      <c r="V342" s="10"/>
      <c r="W342" s="10"/>
      <c r="X342" s="10">
        <f t="shared" si="712"/>
        <v>0</v>
      </c>
      <c r="Y342" s="10">
        <f t="shared" si="713"/>
        <v>0</v>
      </c>
      <c r="Z342" s="10">
        <f t="shared" si="714"/>
        <v>0</v>
      </c>
      <c r="AA342" s="10"/>
      <c r="AB342" s="10"/>
      <c r="AC342" s="10"/>
      <c r="AD342" s="10">
        <f t="shared" si="715"/>
        <v>0</v>
      </c>
      <c r="AE342" s="10">
        <f t="shared" si="716"/>
        <v>0</v>
      </c>
      <c r="AF342" s="10">
        <f t="shared" si="717"/>
        <v>0</v>
      </c>
      <c r="AG342" s="10"/>
      <c r="AH342" s="10">
        <f t="shared" si="718"/>
        <v>0</v>
      </c>
      <c r="AI342" s="10">
        <f t="shared" si="719"/>
        <v>0</v>
      </c>
      <c r="AJ342" s="10">
        <f t="shared" si="720"/>
        <v>0</v>
      </c>
      <c r="AK342" s="10"/>
      <c r="AL342" s="10"/>
      <c r="AM342" s="10"/>
      <c r="AN342" s="10">
        <f t="shared" si="721"/>
        <v>0</v>
      </c>
      <c r="AO342" s="10">
        <f t="shared" si="722"/>
        <v>0</v>
      </c>
      <c r="AP342" s="10">
        <f t="shared" si="723"/>
        <v>0</v>
      </c>
      <c r="AQ342" s="10"/>
      <c r="AR342" s="10"/>
      <c r="AS342" s="10"/>
      <c r="AT342" s="10">
        <f t="shared" si="724"/>
        <v>0</v>
      </c>
      <c r="AU342" s="10">
        <f t="shared" si="725"/>
        <v>0</v>
      </c>
      <c r="AV342" s="10">
        <f t="shared" si="726"/>
        <v>0</v>
      </c>
      <c r="AW342" s="10"/>
      <c r="AX342" s="10"/>
      <c r="AY342" s="10"/>
      <c r="AZ342" s="10">
        <f t="shared" si="727"/>
        <v>0</v>
      </c>
      <c r="BA342" s="10"/>
      <c r="BB342" s="10"/>
      <c r="BC342" s="10">
        <f t="shared" si="728"/>
        <v>0</v>
      </c>
      <c r="BD342" s="10"/>
      <c r="BE342" s="10"/>
      <c r="BF342" s="10">
        <f t="shared" si="729"/>
        <v>0</v>
      </c>
      <c r="BG342" s="10"/>
      <c r="BH342" s="10"/>
      <c r="BI342" s="10"/>
      <c r="BJ342" s="20">
        <v>0</v>
      </c>
      <c r="BK342" s="20">
        <v>68</v>
      </c>
    </row>
    <row r="343" spans="1:68" s="66" customFormat="1" ht="31.2" x14ac:dyDescent="0.3">
      <c r="A343" s="58" t="s">
        <v>270</v>
      </c>
      <c r="B343" s="59"/>
      <c r="C343" s="58"/>
      <c r="D343" s="58"/>
      <c r="E343" s="61" t="s">
        <v>271</v>
      </c>
      <c r="F343" s="14"/>
      <c r="G343" s="14"/>
      <c r="H343" s="14"/>
      <c r="I343" s="10">
        <f t="shared" si="783"/>
        <v>50409.5</v>
      </c>
      <c r="J343" s="10">
        <f t="shared" si="784"/>
        <v>0</v>
      </c>
      <c r="K343" s="10">
        <f t="shared" si="785"/>
        <v>0</v>
      </c>
      <c r="L343" s="10">
        <f t="shared" si="780"/>
        <v>50409.5</v>
      </c>
      <c r="M343" s="10">
        <f t="shared" si="781"/>
        <v>0</v>
      </c>
      <c r="N343" s="10">
        <f t="shared" si="782"/>
        <v>0</v>
      </c>
      <c r="O343" s="10">
        <f t="shared" si="786"/>
        <v>4382.4499999999989</v>
      </c>
      <c r="P343" s="10">
        <f t="shared" si="787"/>
        <v>0</v>
      </c>
      <c r="Q343" s="10">
        <f t="shared" si="788"/>
        <v>0</v>
      </c>
      <c r="R343" s="10">
        <f t="shared" si="709"/>
        <v>54791.95</v>
      </c>
      <c r="S343" s="10">
        <f t="shared" si="710"/>
        <v>0</v>
      </c>
      <c r="T343" s="10">
        <f t="shared" si="711"/>
        <v>0</v>
      </c>
      <c r="U343" s="10">
        <f t="shared" si="789"/>
        <v>0</v>
      </c>
      <c r="V343" s="10">
        <f t="shared" si="790"/>
        <v>0</v>
      </c>
      <c r="W343" s="10">
        <f t="shared" si="791"/>
        <v>0</v>
      </c>
      <c r="X343" s="10">
        <f t="shared" si="712"/>
        <v>54791.95</v>
      </c>
      <c r="Y343" s="10">
        <f t="shared" si="713"/>
        <v>0</v>
      </c>
      <c r="Z343" s="10">
        <f t="shared" si="714"/>
        <v>0</v>
      </c>
      <c r="AA343" s="10">
        <f t="shared" si="792"/>
        <v>0</v>
      </c>
      <c r="AB343" s="10">
        <f t="shared" si="793"/>
        <v>0</v>
      </c>
      <c r="AC343" s="10">
        <f t="shared" si="794"/>
        <v>0</v>
      </c>
      <c r="AD343" s="10">
        <f t="shared" si="715"/>
        <v>54791.95</v>
      </c>
      <c r="AE343" s="10">
        <f t="shared" si="716"/>
        <v>0</v>
      </c>
      <c r="AF343" s="10">
        <f t="shared" si="717"/>
        <v>0</v>
      </c>
      <c r="AG343" s="10">
        <f t="shared" si="795"/>
        <v>0</v>
      </c>
      <c r="AH343" s="10">
        <f t="shared" si="718"/>
        <v>54791.95</v>
      </c>
      <c r="AI343" s="10">
        <f t="shared" si="719"/>
        <v>0</v>
      </c>
      <c r="AJ343" s="10">
        <f t="shared" si="720"/>
        <v>0</v>
      </c>
      <c r="AK343" s="10">
        <f t="shared" si="796"/>
        <v>0</v>
      </c>
      <c r="AL343" s="10">
        <f t="shared" si="797"/>
        <v>0</v>
      </c>
      <c r="AM343" s="10">
        <f t="shared" si="798"/>
        <v>0</v>
      </c>
      <c r="AN343" s="10">
        <f t="shared" si="721"/>
        <v>54791.95</v>
      </c>
      <c r="AO343" s="10">
        <f t="shared" si="722"/>
        <v>0</v>
      </c>
      <c r="AP343" s="10">
        <f t="shared" si="723"/>
        <v>0</v>
      </c>
      <c r="AQ343" s="10">
        <f t="shared" si="799"/>
        <v>0</v>
      </c>
      <c r="AR343" s="10">
        <f t="shared" si="800"/>
        <v>0</v>
      </c>
      <c r="AS343" s="10">
        <f t="shared" si="801"/>
        <v>0</v>
      </c>
      <c r="AT343" s="10">
        <f t="shared" si="724"/>
        <v>54791.95</v>
      </c>
      <c r="AU343" s="10">
        <f t="shared" si="725"/>
        <v>0</v>
      </c>
      <c r="AV343" s="10">
        <f t="shared" si="726"/>
        <v>0</v>
      </c>
      <c r="AW343" s="10">
        <f t="shared" si="802"/>
        <v>0</v>
      </c>
      <c r="AX343" s="10">
        <f t="shared" si="803"/>
        <v>0</v>
      </c>
      <c r="AY343" s="10">
        <f t="shared" si="804"/>
        <v>0</v>
      </c>
      <c r="AZ343" s="10">
        <f t="shared" si="727"/>
        <v>54791.95</v>
      </c>
      <c r="BA343" s="10">
        <f t="shared" si="805"/>
        <v>0</v>
      </c>
      <c r="BB343" s="65">
        <f t="shared" ref="BB343:BB350" si="807">AZ343+BA343</f>
        <v>54791.95</v>
      </c>
      <c r="BC343" s="10">
        <f t="shared" si="728"/>
        <v>0</v>
      </c>
      <c r="BD343" s="10">
        <f t="shared" si="806"/>
        <v>0</v>
      </c>
      <c r="BE343" s="65">
        <f t="shared" ref="BE343:BE350" si="808">BC343+BD343</f>
        <v>0</v>
      </c>
      <c r="BF343" s="10">
        <f t="shared" si="729"/>
        <v>0</v>
      </c>
      <c r="BG343" s="10">
        <f t="shared" si="806"/>
        <v>0</v>
      </c>
      <c r="BH343" s="65">
        <f t="shared" ref="BH343:BH350" si="809">BF343+BG343</f>
        <v>0</v>
      </c>
      <c r="BI343" s="10">
        <f t="shared" si="806"/>
        <v>0</v>
      </c>
      <c r="BJ343" s="20"/>
      <c r="BK343" s="20"/>
      <c r="BL343" s="11"/>
      <c r="BM343" s="11"/>
      <c r="BN343" s="11"/>
      <c r="BO343" s="11"/>
      <c r="BP343" s="11"/>
    </row>
    <row r="344" spans="1:68" s="66" customFormat="1" ht="46.8" x14ac:dyDescent="0.3">
      <c r="A344" s="58" t="s">
        <v>270</v>
      </c>
      <c r="B344" s="59" t="s">
        <v>58</v>
      </c>
      <c r="C344" s="58"/>
      <c r="D344" s="58"/>
      <c r="E344" s="60" t="s">
        <v>59</v>
      </c>
      <c r="F344" s="14"/>
      <c r="G344" s="14"/>
      <c r="H344" s="14"/>
      <c r="I344" s="10">
        <f t="shared" si="783"/>
        <v>50409.5</v>
      </c>
      <c r="J344" s="10">
        <f t="shared" si="784"/>
        <v>0</v>
      </c>
      <c r="K344" s="10">
        <f t="shared" si="785"/>
        <v>0</v>
      </c>
      <c r="L344" s="10">
        <f t="shared" si="780"/>
        <v>50409.5</v>
      </c>
      <c r="M344" s="10">
        <f t="shared" si="781"/>
        <v>0</v>
      </c>
      <c r="N344" s="10">
        <f t="shared" si="782"/>
        <v>0</v>
      </c>
      <c r="O344" s="10">
        <f t="shared" si="786"/>
        <v>4382.4499999999989</v>
      </c>
      <c r="P344" s="10">
        <f t="shared" si="787"/>
        <v>0</v>
      </c>
      <c r="Q344" s="10">
        <f t="shared" si="788"/>
        <v>0</v>
      </c>
      <c r="R344" s="10">
        <f t="shared" si="709"/>
        <v>54791.95</v>
      </c>
      <c r="S344" s="10">
        <f t="shared" si="710"/>
        <v>0</v>
      </c>
      <c r="T344" s="10">
        <f t="shared" si="711"/>
        <v>0</v>
      </c>
      <c r="U344" s="10">
        <f t="shared" si="789"/>
        <v>0</v>
      </c>
      <c r="V344" s="10">
        <f t="shared" si="790"/>
        <v>0</v>
      </c>
      <c r="W344" s="10">
        <f t="shared" si="791"/>
        <v>0</v>
      </c>
      <c r="X344" s="10">
        <f t="shared" si="712"/>
        <v>54791.95</v>
      </c>
      <c r="Y344" s="10">
        <f t="shared" si="713"/>
        <v>0</v>
      </c>
      <c r="Z344" s="10">
        <f t="shared" si="714"/>
        <v>0</v>
      </c>
      <c r="AA344" s="10">
        <f t="shared" si="792"/>
        <v>0</v>
      </c>
      <c r="AB344" s="10">
        <f t="shared" si="793"/>
        <v>0</v>
      </c>
      <c r="AC344" s="10">
        <f t="shared" si="794"/>
        <v>0</v>
      </c>
      <c r="AD344" s="10">
        <f t="shared" si="715"/>
        <v>54791.95</v>
      </c>
      <c r="AE344" s="10">
        <f t="shared" si="716"/>
        <v>0</v>
      </c>
      <c r="AF344" s="10">
        <f t="shared" si="717"/>
        <v>0</v>
      </c>
      <c r="AG344" s="10">
        <f t="shared" si="795"/>
        <v>0</v>
      </c>
      <c r="AH344" s="10">
        <f t="shared" si="718"/>
        <v>54791.95</v>
      </c>
      <c r="AI344" s="10">
        <f t="shared" si="719"/>
        <v>0</v>
      </c>
      <c r="AJ344" s="10">
        <f t="shared" si="720"/>
        <v>0</v>
      </c>
      <c r="AK344" s="10">
        <f t="shared" si="796"/>
        <v>0</v>
      </c>
      <c r="AL344" s="10">
        <f t="shared" si="797"/>
        <v>0</v>
      </c>
      <c r="AM344" s="10">
        <f t="shared" si="798"/>
        <v>0</v>
      </c>
      <c r="AN344" s="10">
        <f t="shared" si="721"/>
        <v>54791.95</v>
      </c>
      <c r="AO344" s="10">
        <f t="shared" si="722"/>
        <v>0</v>
      </c>
      <c r="AP344" s="10">
        <f t="shared" si="723"/>
        <v>0</v>
      </c>
      <c r="AQ344" s="10">
        <f t="shared" si="799"/>
        <v>0</v>
      </c>
      <c r="AR344" s="10">
        <f t="shared" si="800"/>
        <v>0</v>
      </c>
      <c r="AS344" s="10">
        <f t="shared" si="801"/>
        <v>0</v>
      </c>
      <c r="AT344" s="10">
        <f t="shared" si="724"/>
        <v>54791.95</v>
      </c>
      <c r="AU344" s="10">
        <f t="shared" si="725"/>
        <v>0</v>
      </c>
      <c r="AV344" s="10">
        <f t="shared" si="726"/>
        <v>0</v>
      </c>
      <c r="AW344" s="10">
        <f t="shared" si="802"/>
        <v>0</v>
      </c>
      <c r="AX344" s="10">
        <f t="shared" si="803"/>
        <v>0</v>
      </c>
      <c r="AY344" s="10">
        <f t="shared" si="804"/>
        <v>0</v>
      </c>
      <c r="AZ344" s="10">
        <f t="shared" si="727"/>
        <v>54791.95</v>
      </c>
      <c r="BA344" s="10">
        <f t="shared" si="805"/>
        <v>0</v>
      </c>
      <c r="BB344" s="65">
        <f t="shared" si="807"/>
        <v>54791.95</v>
      </c>
      <c r="BC344" s="10">
        <f t="shared" si="728"/>
        <v>0</v>
      </c>
      <c r="BD344" s="10">
        <f t="shared" si="806"/>
        <v>0</v>
      </c>
      <c r="BE344" s="65">
        <f t="shared" si="808"/>
        <v>0</v>
      </c>
      <c r="BF344" s="10">
        <f t="shared" si="729"/>
        <v>0</v>
      </c>
      <c r="BG344" s="10">
        <f t="shared" si="806"/>
        <v>0</v>
      </c>
      <c r="BH344" s="65">
        <f t="shared" si="809"/>
        <v>0</v>
      </c>
      <c r="BI344" s="10">
        <f t="shared" si="806"/>
        <v>0</v>
      </c>
      <c r="BJ344" s="20"/>
      <c r="BK344" s="20"/>
      <c r="BL344" s="11"/>
      <c r="BM344" s="11"/>
      <c r="BN344" s="11"/>
      <c r="BO344" s="11"/>
      <c r="BP344" s="11"/>
    </row>
    <row r="345" spans="1:68" s="66" customFormat="1" x14ac:dyDescent="0.3">
      <c r="A345" s="58" t="s">
        <v>270</v>
      </c>
      <c r="B345" s="59">
        <v>600</v>
      </c>
      <c r="C345" s="58" t="s">
        <v>268</v>
      </c>
      <c r="D345" s="58" t="s">
        <v>106</v>
      </c>
      <c r="E345" s="60" t="s">
        <v>269</v>
      </c>
      <c r="F345" s="14"/>
      <c r="G345" s="14"/>
      <c r="H345" s="14"/>
      <c r="I345" s="10">
        <v>50409.5</v>
      </c>
      <c r="J345" s="10"/>
      <c r="K345" s="10"/>
      <c r="L345" s="10">
        <f t="shared" si="780"/>
        <v>50409.5</v>
      </c>
      <c r="M345" s="10">
        <f t="shared" si="781"/>
        <v>0</v>
      </c>
      <c r="N345" s="10">
        <f t="shared" si="782"/>
        <v>0</v>
      </c>
      <c r="O345" s="10">
        <f>-5009.6+9392.05</f>
        <v>4382.4499999999989</v>
      </c>
      <c r="P345" s="10"/>
      <c r="Q345" s="10"/>
      <c r="R345" s="10">
        <f t="shared" si="709"/>
        <v>54791.95</v>
      </c>
      <c r="S345" s="10">
        <f t="shared" si="710"/>
        <v>0</v>
      </c>
      <c r="T345" s="10">
        <f t="shared" si="711"/>
        <v>0</v>
      </c>
      <c r="U345" s="10"/>
      <c r="V345" s="10"/>
      <c r="W345" s="10"/>
      <c r="X345" s="10">
        <f t="shared" si="712"/>
        <v>54791.95</v>
      </c>
      <c r="Y345" s="10">
        <f t="shared" si="713"/>
        <v>0</v>
      </c>
      <c r="Z345" s="10">
        <f t="shared" si="714"/>
        <v>0</v>
      </c>
      <c r="AA345" s="10"/>
      <c r="AB345" s="10"/>
      <c r="AC345" s="10"/>
      <c r="AD345" s="10">
        <f t="shared" si="715"/>
        <v>54791.95</v>
      </c>
      <c r="AE345" s="10">
        <f t="shared" si="716"/>
        <v>0</v>
      </c>
      <c r="AF345" s="10">
        <f t="shared" si="717"/>
        <v>0</v>
      </c>
      <c r="AG345" s="10"/>
      <c r="AH345" s="10">
        <f t="shared" si="718"/>
        <v>54791.95</v>
      </c>
      <c r="AI345" s="10">
        <f t="shared" si="719"/>
        <v>0</v>
      </c>
      <c r="AJ345" s="10">
        <f t="shared" si="720"/>
        <v>0</v>
      </c>
      <c r="AK345" s="10"/>
      <c r="AL345" s="10"/>
      <c r="AM345" s="10"/>
      <c r="AN345" s="10">
        <f t="shared" si="721"/>
        <v>54791.95</v>
      </c>
      <c r="AO345" s="10">
        <f t="shared" si="722"/>
        <v>0</v>
      </c>
      <c r="AP345" s="10">
        <f t="shared" si="723"/>
        <v>0</v>
      </c>
      <c r="AQ345" s="10"/>
      <c r="AR345" s="10"/>
      <c r="AS345" s="10"/>
      <c r="AT345" s="10">
        <f t="shared" si="724"/>
        <v>54791.95</v>
      </c>
      <c r="AU345" s="10">
        <f t="shared" si="725"/>
        <v>0</v>
      </c>
      <c r="AV345" s="10">
        <f t="shared" si="726"/>
        <v>0</v>
      </c>
      <c r="AW345" s="10"/>
      <c r="AX345" s="10"/>
      <c r="AY345" s="10"/>
      <c r="AZ345" s="10">
        <f t="shared" si="727"/>
        <v>54791.95</v>
      </c>
      <c r="BA345" s="10"/>
      <c r="BB345" s="65">
        <f t="shared" si="807"/>
        <v>54791.95</v>
      </c>
      <c r="BC345" s="10">
        <f t="shared" si="728"/>
        <v>0</v>
      </c>
      <c r="BD345" s="10"/>
      <c r="BE345" s="65">
        <f t="shared" si="808"/>
        <v>0</v>
      </c>
      <c r="BF345" s="10">
        <f t="shared" si="729"/>
        <v>0</v>
      </c>
      <c r="BG345" s="10"/>
      <c r="BH345" s="65">
        <f t="shared" si="809"/>
        <v>0</v>
      </c>
      <c r="BI345" s="10"/>
      <c r="BJ345" s="20"/>
      <c r="BK345" s="20" t="s">
        <v>272</v>
      </c>
      <c r="BL345" s="11"/>
      <c r="BM345" s="11"/>
      <c r="BN345" s="11"/>
      <c r="BO345" s="11"/>
      <c r="BP345" s="11"/>
    </row>
    <row r="346" spans="1:68" s="67" customFormat="1" x14ac:dyDescent="0.3">
      <c r="A346" s="55" t="s">
        <v>273</v>
      </c>
      <c r="B346" s="56"/>
      <c r="C346" s="55"/>
      <c r="D346" s="55"/>
      <c r="E346" s="57" t="s">
        <v>30</v>
      </c>
      <c r="F346" s="17">
        <f>F347</f>
        <v>345489.1</v>
      </c>
      <c r="G346" s="17">
        <f>G347</f>
        <v>313169.8</v>
      </c>
      <c r="H346" s="17">
        <f>H347</f>
        <v>0</v>
      </c>
      <c r="I346" s="17">
        <f t="shared" si="783"/>
        <v>0</v>
      </c>
      <c r="J346" s="17">
        <f t="shared" si="784"/>
        <v>0</v>
      </c>
      <c r="K346" s="17">
        <f t="shared" si="785"/>
        <v>0</v>
      </c>
      <c r="L346" s="17">
        <f t="shared" si="780"/>
        <v>345489.1</v>
      </c>
      <c r="M346" s="17">
        <f t="shared" si="781"/>
        <v>313169.8</v>
      </c>
      <c r="N346" s="17">
        <f t="shared" si="782"/>
        <v>0</v>
      </c>
      <c r="O346" s="17">
        <f t="shared" si="786"/>
        <v>-269917.78307999996</v>
      </c>
      <c r="P346" s="17">
        <f t="shared" si="787"/>
        <v>-313169.8</v>
      </c>
      <c r="Q346" s="17">
        <f t="shared" si="788"/>
        <v>0</v>
      </c>
      <c r="R346" s="17">
        <f t="shared" si="709"/>
        <v>75571.316920000012</v>
      </c>
      <c r="S346" s="17">
        <f t="shared" si="710"/>
        <v>0</v>
      </c>
      <c r="T346" s="17">
        <f t="shared" si="711"/>
        <v>0</v>
      </c>
      <c r="U346" s="17">
        <f t="shared" si="789"/>
        <v>0</v>
      </c>
      <c r="V346" s="17">
        <f t="shared" si="790"/>
        <v>0</v>
      </c>
      <c r="W346" s="17">
        <f t="shared" si="791"/>
        <v>0</v>
      </c>
      <c r="X346" s="17">
        <f t="shared" si="712"/>
        <v>75571.316920000012</v>
      </c>
      <c r="Y346" s="17">
        <f t="shared" si="713"/>
        <v>0</v>
      </c>
      <c r="Z346" s="17">
        <f t="shared" si="714"/>
        <v>0</v>
      </c>
      <c r="AA346" s="17">
        <f t="shared" si="792"/>
        <v>0</v>
      </c>
      <c r="AB346" s="17">
        <f t="shared" si="793"/>
        <v>0</v>
      </c>
      <c r="AC346" s="17">
        <f t="shared" si="794"/>
        <v>0</v>
      </c>
      <c r="AD346" s="17">
        <f t="shared" si="715"/>
        <v>75571.316920000012</v>
      </c>
      <c r="AE346" s="17">
        <f t="shared" si="716"/>
        <v>0</v>
      </c>
      <c r="AF346" s="17">
        <f t="shared" si="717"/>
        <v>0</v>
      </c>
      <c r="AG346" s="17">
        <f t="shared" si="795"/>
        <v>0</v>
      </c>
      <c r="AH346" s="17">
        <f t="shared" si="718"/>
        <v>75571.316920000012</v>
      </c>
      <c r="AI346" s="17">
        <f t="shared" si="719"/>
        <v>0</v>
      </c>
      <c r="AJ346" s="17">
        <f t="shared" si="720"/>
        <v>0</v>
      </c>
      <c r="AK346" s="17">
        <f t="shared" si="796"/>
        <v>-67075.531999999992</v>
      </c>
      <c r="AL346" s="17">
        <f t="shared" si="797"/>
        <v>67075.531999999992</v>
      </c>
      <c r="AM346" s="17">
        <f t="shared" si="798"/>
        <v>0</v>
      </c>
      <c r="AN346" s="17">
        <f t="shared" si="721"/>
        <v>8495.7849200000201</v>
      </c>
      <c r="AO346" s="17">
        <f t="shared" si="722"/>
        <v>67075.531999999992</v>
      </c>
      <c r="AP346" s="17">
        <f t="shared" si="723"/>
        <v>0</v>
      </c>
      <c r="AQ346" s="17">
        <f t="shared" si="799"/>
        <v>0</v>
      </c>
      <c r="AR346" s="17">
        <f t="shared" si="800"/>
        <v>0</v>
      </c>
      <c r="AS346" s="17">
        <f t="shared" si="801"/>
        <v>0</v>
      </c>
      <c r="AT346" s="17">
        <f t="shared" si="724"/>
        <v>8495.7849200000201</v>
      </c>
      <c r="AU346" s="17">
        <f t="shared" si="725"/>
        <v>67075.531999999992</v>
      </c>
      <c r="AV346" s="17">
        <f t="shared" si="726"/>
        <v>0</v>
      </c>
      <c r="AW346" s="17">
        <f t="shared" si="802"/>
        <v>0</v>
      </c>
      <c r="AX346" s="17">
        <f t="shared" si="803"/>
        <v>0</v>
      </c>
      <c r="AY346" s="17">
        <f t="shared" si="804"/>
        <v>0</v>
      </c>
      <c r="AZ346" s="17">
        <f t="shared" si="727"/>
        <v>8495.7849200000201</v>
      </c>
      <c r="BA346" s="17">
        <f t="shared" si="805"/>
        <v>0</v>
      </c>
      <c r="BB346" s="64">
        <f t="shared" si="807"/>
        <v>8495.7849200000201</v>
      </c>
      <c r="BC346" s="17">
        <f t="shared" si="728"/>
        <v>67075.531999999992</v>
      </c>
      <c r="BD346" s="17">
        <f t="shared" si="806"/>
        <v>0</v>
      </c>
      <c r="BE346" s="64">
        <f t="shared" si="808"/>
        <v>67075.531999999992</v>
      </c>
      <c r="BF346" s="17">
        <f t="shared" si="729"/>
        <v>0</v>
      </c>
      <c r="BG346" s="17">
        <f t="shared" si="806"/>
        <v>0</v>
      </c>
      <c r="BH346" s="64">
        <f t="shared" si="809"/>
        <v>0</v>
      </c>
      <c r="BI346" s="17">
        <f t="shared" si="806"/>
        <v>0</v>
      </c>
      <c r="BJ346" s="18"/>
      <c r="BK346" s="18"/>
      <c r="BL346" s="16"/>
      <c r="BM346" s="16"/>
      <c r="BN346" s="16"/>
      <c r="BO346" s="16"/>
      <c r="BP346" s="16"/>
    </row>
    <row r="347" spans="1:68" ht="62.4" x14ac:dyDescent="0.3">
      <c r="A347" s="58" t="s">
        <v>274</v>
      </c>
      <c r="B347" s="59"/>
      <c r="C347" s="58"/>
      <c r="D347" s="58"/>
      <c r="E347" s="60" t="s">
        <v>275</v>
      </c>
      <c r="F347" s="10">
        <f t="shared" ref="F347:K347" si="810">F351+F354</f>
        <v>345489.1</v>
      </c>
      <c r="G347" s="10">
        <f t="shared" si="810"/>
        <v>313169.8</v>
      </c>
      <c r="H347" s="10">
        <f t="shared" si="810"/>
        <v>0</v>
      </c>
      <c r="I347" s="10">
        <f t="shared" si="810"/>
        <v>0</v>
      </c>
      <c r="J347" s="10">
        <f t="shared" si="810"/>
        <v>0</v>
      </c>
      <c r="K347" s="10">
        <f t="shared" si="810"/>
        <v>0</v>
      </c>
      <c r="L347" s="10">
        <f t="shared" si="780"/>
        <v>345489.1</v>
      </c>
      <c r="M347" s="10">
        <f t="shared" si="781"/>
        <v>313169.8</v>
      </c>
      <c r="N347" s="10">
        <f t="shared" si="782"/>
        <v>0</v>
      </c>
      <c r="O347" s="10">
        <f>O351+O354+O357+O348</f>
        <v>-269917.78307999996</v>
      </c>
      <c r="P347" s="10">
        <f>P351+P354+P357+P348</f>
        <v>-313169.8</v>
      </c>
      <c r="Q347" s="10">
        <f>Q351+Q354+Q357+Q348</f>
        <v>0</v>
      </c>
      <c r="R347" s="10">
        <f t="shared" si="709"/>
        <v>75571.316920000012</v>
      </c>
      <c r="S347" s="10">
        <f t="shared" si="710"/>
        <v>0</v>
      </c>
      <c r="T347" s="10">
        <f t="shared" si="711"/>
        <v>0</v>
      </c>
      <c r="U347" s="10">
        <f>U351+U354+U357</f>
        <v>0</v>
      </c>
      <c r="V347" s="10">
        <f>V351+V354+V357</f>
        <v>0</v>
      </c>
      <c r="W347" s="10">
        <f>W351+W354+W357</f>
        <v>0</v>
      </c>
      <c r="X347" s="10">
        <f t="shared" si="712"/>
        <v>75571.316920000012</v>
      </c>
      <c r="Y347" s="10">
        <f t="shared" si="713"/>
        <v>0</v>
      </c>
      <c r="Z347" s="10">
        <f t="shared" si="714"/>
        <v>0</v>
      </c>
      <c r="AA347" s="10">
        <f>AA351+AA354+AA357</f>
        <v>0</v>
      </c>
      <c r="AB347" s="10">
        <f>AB351+AB354+AB357</f>
        <v>0</v>
      </c>
      <c r="AC347" s="10">
        <f>AC351+AC354+AC357</f>
        <v>0</v>
      </c>
      <c r="AD347" s="10">
        <f t="shared" si="715"/>
        <v>75571.316920000012</v>
      </c>
      <c r="AE347" s="10">
        <f t="shared" si="716"/>
        <v>0</v>
      </c>
      <c r="AF347" s="10">
        <f t="shared" si="717"/>
        <v>0</v>
      </c>
      <c r="AG347" s="10">
        <f>AG351+AG354+AG357</f>
        <v>0</v>
      </c>
      <c r="AH347" s="10">
        <f t="shared" si="718"/>
        <v>75571.316920000012</v>
      </c>
      <c r="AI347" s="10">
        <f t="shared" si="719"/>
        <v>0</v>
      </c>
      <c r="AJ347" s="10">
        <f t="shared" si="720"/>
        <v>0</v>
      </c>
      <c r="AK347" s="10">
        <f>AK351+AK354+AK357+AK348</f>
        <v>-67075.531999999992</v>
      </c>
      <c r="AL347" s="10">
        <f>AL351+AL354+AL357+AL348</f>
        <v>67075.531999999992</v>
      </c>
      <c r="AM347" s="10">
        <f>AM351+AM354+AM357+AM348</f>
        <v>0</v>
      </c>
      <c r="AN347" s="10">
        <f t="shared" si="721"/>
        <v>8495.7849200000201</v>
      </c>
      <c r="AO347" s="10">
        <f t="shared" si="722"/>
        <v>67075.531999999992</v>
      </c>
      <c r="AP347" s="10">
        <f t="shared" si="723"/>
        <v>0</v>
      </c>
      <c r="AQ347" s="10">
        <f>AQ351+AQ354+AQ357+AQ348</f>
        <v>0</v>
      </c>
      <c r="AR347" s="10">
        <f>AR351+AR354+AR357+AR348</f>
        <v>0</v>
      </c>
      <c r="AS347" s="10">
        <f>AS351+AS354+AS357+AS348</f>
        <v>0</v>
      </c>
      <c r="AT347" s="10">
        <f t="shared" si="724"/>
        <v>8495.7849200000201</v>
      </c>
      <c r="AU347" s="10">
        <f t="shared" si="725"/>
        <v>67075.531999999992</v>
      </c>
      <c r="AV347" s="10">
        <f t="shared" si="726"/>
        <v>0</v>
      </c>
      <c r="AW347" s="10">
        <f>AW351+AW354+AW357+AW348</f>
        <v>0</v>
      </c>
      <c r="AX347" s="10">
        <f>AX351+AX354+AX357+AX348</f>
        <v>0</v>
      </c>
      <c r="AY347" s="10">
        <f>AY351+AY354+AY357+AY348</f>
        <v>0</v>
      </c>
      <c r="AZ347" s="10">
        <f t="shared" si="727"/>
        <v>8495.7849200000201</v>
      </c>
      <c r="BA347" s="10">
        <f>BA351+BA354+BA357+BA348</f>
        <v>0</v>
      </c>
      <c r="BB347" s="65">
        <f t="shared" si="807"/>
        <v>8495.7849200000201</v>
      </c>
      <c r="BC347" s="10">
        <f t="shared" si="728"/>
        <v>67075.531999999992</v>
      </c>
      <c r="BD347" s="10">
        <f>BD351+BD354+BD357+BD348</f>
        <v>0</v>
      </c>
      <c r="BE347" s="65">
        <f t="shared" si="808"/>
        <v>67075.531999999992</v>
      </c>
      <c r="BF347" s="10">
        <f t="shared" si="729"/>
        <v>0</v>
      </c>
      <c r="BG347" s="10">
        <f>BG351+BG354+BG357+BG348</f>
        <v>0</v>
      </c>
      <c r="BH347" s="65">
        <f t="shared" si="809"/>
        <v>0</v>
      </c>
      <c r="BI347" s="10">
        <f>BI351+BI354+BI357+BI348</f>
        <v>0</v>
      </c>
      <c r="BJ347" s="20"/>
      <c r="BK347" s="20"/>
    </row>
    <row r="348" spans="1:68" ht="31.2" x14ac:dyDescent="0.3">
      <c r="A348" s="58" t="s">
        <v>276</v>
      </c>
      <c r="B348" s="59"/>
      <c r="C348" s="58"/>
      <c r="D348" s="58"/>
      <c r="E348" s="61" t="s">
        <v>277</v>
      </c>
      <c r="F348" s="10"/>
      <c r="G348" s="10"/>
      <c r="H348" s="10"/>
      <c r="I348" s="10"/>
      <c r="J348" s="10"/>
      <c r="K348" s="10"/>
      <c r="L348" s="10"/>
      <c r="M348" s="10"/>
      <c r="N348" s="10"/>
      <c r="O348" s="10">
        <f t="shared" ref="O348:O358" si="811">O349</f>
        <v>12463.022499999999</v>
      </c>
      <c r="P348" s="10">
        <f t="shared" ref="P348:P358" si="812">P349</f>
        <v>0</v>
      </c>
      <c r="Q348" s="10">
        <f t="shared" ref="Q348:Q358" si="813">Q349</f>
        <v>0</v>
      </c>
      <c r="R348" s="10">
        <f t="shared" si="709"/>
        <v>12463.022499999999</v>
      </c>
      <c r="S348" s="10">
        <f t="shared" si="710"/>
        <v>0</v>
      </c>
      <c r="T348" s="10">
        <f t="shared" si="711"/>
        <v>0</v>
      </c>
      <c r="U348" s="10">
        <f t="shared" ref="U348:U358" si="814">U349</f>
        <v>0</v>
      </c>
      <c r="V348" s="10">
        <f t="shared" ref="V348:V358" si="815">V349</f>
        <v>0</v>
      </c>
      <c r="W348" s="10">
        <f t="shared" ref="W348:W358" si="816">W349</f>
        <v>0</v>
      </c>
      <c r="X348" s="10">
        <f t="shared" si="712"/>
        <v>12463.022499999999</v>
      </c>
      <c r="Y348" s="10">
        <f t="shared" si="713"/>
        <v>0</v>
      </c>
      <c r="Z348" s="10">
        <f t="shared" si="714"/>
        <v>0</v>
      </c>
      <c r="AA348" s="10">
        <f t="shared" ref="AA348:AA358" si="817">AA349</f>
        <v>0</v>
      </c>
      <c r="AB348" s="10">
        <f t="shared" ref="AB348:AB358" si="818">AB349</f>
        <v>0</v>
      </c>
      <c r="AC348" s="10">
        <f t="shared" ref="AC348:AC358" si="819">AC349</f>
        <v>0</v>
      </c>
      <c r="AD348" s="10">
        <f t="shared" si="715"/>
        <v>12463.022499999999</v>
      </c>
      <c r="AE348" s="10">
        <f t="shared" si="716"/>
        <v>0</v>
      </c>
      <c r="AF348" s="10">
        <f t="shared" si="717"/>
        <v>0</v>
      </c>
      <c r="AG348" s="10">
        <f t="shared" ref="AG348:AG358" si="820">AG349</f>
        <v>0</v>
      </c>
      <c r="AH348" s="10">
        <f t="shared" si="718"/>
        <v>12463.022499999999</v>
      </c>
      <c r="AI348" s="10">
        <f t="shared" si="719"/>
        <v>0</v>
      </c>
      <c r="AJ348" s="10">
        <f t="shared" si="720"/>
        <v>0</v>
      </c>
      <c r="AK348" s="10">
        <f t="shared" ref="AK348:AK358" si="821">AK349</f>
        <v>-12123.910749999999</v>
      </c>
      <c r="AL348" s="10">
        <f t="shared" ref="AL348:AL358" si="822">AL349</f>
        <v>12123.910749999999</v>
      </c>
      <c r="AM348" s="10">
        <f t="shared" ref="AM348:AM358" si="823">AM349</f>
        <v>0</v>
      </c>
      <c r="AN348" s="10">
        <f t="shared" si="721"/>
        <v>339.11175000000003</v>
      </c>
      <c r="AO348" s="10">
        <f t="shared" si="722"/>
        <v>12123.910749999999</v>
      </c>
      <c r="AP348" s="10">
        <f t="shared" si="723"/>
        <v>0</v>
      </c>
      <c r="AQ348" s="10">
        <f t="shared" ref="AQ348:AQ358" si="824">AQ349</f>
        <v>0</v>
      </c>
      <c r="AR348" s="10">
        <f t="shared" ref="AR348:AR358" si="825">AR349</f>
        <v>0</v>
      </c>
      <c r="AS348" s="10">
        <f t="shared" ref="AS348:AS358" si="826">AS349</f>
        <v>0</v>
      </c>
      <c r="AT348" s="10">
        <f t="shared" si="724"/>
        <v>339.11175000000003</v>
      </c>
      <c r="AU348" s="10">
        <f t="shared" si="725"/>
        <v>12123.910749999999</v>
      </c>
      <c r="AV348" s="10">
        <f t="shared" si="726"/>
        <v>0</v>
      </c>
      <c r="AW348" s="10">
        <f t="shared" ref="AW348:AW358" si="827">AW349</f>
        <v>0</v>
      </c>
      <c r="AX348" s="10">
        <f t="shared" ref="AX348:AX358" si="828">AX349</f>
        <v>0</v>
      </c>
      <c r="AY348" s="10">
        <f t="shared" ref="AY348:AY358" si="829">AY349</f>
        <v>0</v>
      </c>
      <c r="AZ348" s="10">
        <f t="shared" si="727"/>
        <v>339.11175000000003</v>
      </c>
      <c r="BA348" s="10">
        <f t="shared" ref="BA348:BA358" si="830">BA349</f>
        <v>0</v>
      </c>
      <c r="BB348" s="65">
        <f t="shared" si="807"/>
        <v>339.11175000000003</v>
      </c>
      <c r="BC348" s="10">
        <f t="shared" si="728"/>
        <v>12123.910749999999</v>
      </c>
      <c r="BD348" s="10">
        <f t="shared" ref="BD348:BI358" si="831">BD349</f>
        <v>0</v>
      </c>
      <c r="BE348" s="65">
        <f t="shared" si="808"/>
        <v>12123.910749999999</v>
      </c>
      <c r="BF348" s="10">
        <f t="shared" si="729"/>
        <v>0</v>
      </c>
      <c r="BG348" s="10">
        <f t="shared" si="831"/>
        <v>0</v>
      </c>
      <c r="BH348" s="65">
        <f t="shared" si="809"/>
        <v>0</v>
      </c>
      <c r="BI348" s="10">
        <f t="shared" si="831"/>
        <v>0</v>
      </c>
      <c r="BJ348" s="20"/>
      <c r="BK348" s="20"/>
    </row>
    <row r="349" spans="1:68" ht="46.8" x14ac:dyDescent="0.3">
      <c r="A349" s="58" t="s">
        <v>276</v>
      </c>
      <c r="B349" s="59" t="s">
        <v>35</v>
      </c>
      <c r="C349" s="58"/>
      <c r="D349" s="58"/>
      <c r="E349" s="60" t="s">
        <v>36</v>
      </c>
      <c r="F349" s="10"/>
      <c r="G349" s="10"/>
      <c r="H349" s="10"/>
      <c r="I349" s="10"/>
      <c r="J349" s="10"/>
      <c r="K349" s="10"/>
      <c r="L349" s="10"/>
      <c r="M349" s="10"/>
      <c r="N349" s="10"/>
      <c r="O349" s="10">
        <f t="shared" si="811"/>
        <v>12463.022499999999</v>
      </c>
      <c r="P349" s="10">
        <f t="shared" si="812"/>
        <v>0</v>
      </c>
      <c r="Q349" s="10">
        <f t="shared" si="813"/>
        <v>0</v>
      </c>
      <c r="R349" s="10">
        <f t="shared" si="709"/>
        <v>12463.022499999999</v>
      </c>
      <c r="S349" s="10">
        <f t="shared" si="710"/>
        <v>0</v>
      </c>
      <c r="T349" s="10">
        <f t="shared" si="711"/>
        <v>0</v>
      </c>
      <c r="U349" s="10">
        <f t="shared" si="814"/>
        <v>0</v>
      </c>
      <c r="V349" s="10">
        <f t="shared" si="815"/>
        <v>0</v>
      </c>
      <c r="W349" s="10">
        <f t="shared" si="816"/>
        <v>0</v>
      </c>
      <c r="X349" s="10">
        <f t="shared" si="712"/>
        <v>12463.022499999999</v>
      </c>
      <c r="Y349" s="10">
        <f t="shared" si="713"/>
        <v>0</v>
      </c>
      <c r="Z349" s="10">
        <f t="shared" si="714"/>
        <v>0</v>
      </c>
      <c r="AA349" s="10">
        <f t="shared" si="817"/>
        <v>0</v>
      </c>
      <c r="AB349" s="10">
        <f t="shared" si="818"/>
        <v>0</v>
      </c>
      <c r="AC349" s="10">
        <f t="shared" si="819"/>
        <v>0</v>
      </c>
      <c r="AD349" s="10">
        <f t="shared" si="715"/>
        <v>12463.022499999999</v>
      </c>
      <c r="AE349" s="10">
        <f t="shared" si="716"/>
        <v>0</v>
      </c>
      <c r="AF349" s="10">
        <f t="shared" si="717"/>
        <v>0</v>
      </c>
      <c r="AG349" s="10">
        <f t="shared" si="820"/>
        <v>0</v>
      </c>
      <c r="AH349" s="10">
        <f t="shared" si="718"/>
        <v>12463.022499999999</v>
      </c>
      <c r="AI349" s="10">
        <f t="shared" si="719"/>
        <v>0</v>
      </c>
      <c r="AJ349" s="10">
        <f t="shared" si="720"/>
        <v>0</v>
      </c>
      <c r="AK349" s="10">
        <f t="shared" si="821"/>
        <v>-12123.910749999999</v>
      </c>
      <c r="AL349" s="10">
        <f t="shared" si="822"/>
        <v>12123.910749999999</v>
      </c>
      <c r="AM349" s="10">
        <f t="shared" si="823"/>
        <v>0</v>
      </c>
      <c r="AN349" s="10">
        <f t="shared" si="721"/>
        <v>339.11175000000003</v>
      </c>
      <c r="AO349" s="10">
        <f t="shared" si="722"/>
        <v>12123.910749999999</v>
      </c>
      <c r="AP349" s="10">
        <f t="shared" si="723"/>
        <v>0</v>
      </c>
      <c r="AQ349" s="10">
        <f t="shared" si="824"/>
        <v>0</v>
      </c>
      <c r="AR349" s="10">
        <f t="shared" si="825"/>
        <v>0</v>
      </c>
      <c r="AS349" s="10">
        <f t="shared" si="826"/>
        <v>0</v>
      </c>
      <c r="AT349" s="10">
        <f t="shared" si="724"/>
        <v>339.11175000000003</v>
      </c>
      <c r="AU349" s="10">
        <f t="shared" si="725"/>
        <v>12123.910749999999</v>
      </c>
      <c r="AV349" s="10">
        <f t="shared" si="726"/>
        <v>0</v>
      </c>
      <c r="AW349" s="10">
        <f t="shared" si="827"/>
        <v>0</v>
      </c>
      <c r="AX349" s="10">
        <f t="shared" si="828"/>
        <v>0</v>
      </c>
      <c r="AY349" s="10">
        <f t="shared" si="829"/>
        <v>0</v>
      </c>
      <c r="AZ349" s="10">
        <f t="shared" si="727"/>
        <v>339.11175000000003</v>
      </c>
      <c r="BA349" s="10">
        <f t="shared" si="830"/>
        <v>0</v>
      </c>
      <c r="BB349" s="65">
        <f t="shared" si="807"/>
        <v>339.11175000000003</v>
      </c>
      <c r="BC349" s="10">
        <f t="shared" si="728"/>
        <v>12123.910749999999</v>
      </c>
      <c r="BD349" s="10">
        <f t="shared" si="831"/>
        <v>0</v>
      </c>
      <c r="BE349" s="65">
        <f t="shared" si="808"/>
        <v>12123.910749999999</v>
      </c>
      <c r="BF349" s="10">
        <f t="shared" si="729"/>
        <v>0</v>
      </c>
      <c r="BG349" s="10">
        <f t="shared" si="831"/>
        <v>0</v>
      </c>
      <c r="BH349" s="65">
        <f t="shared" si="809"/>
        <v>0</v>
      </c>
      <c r="BI349" s="10">
        <f t="shared" si="831"/>
        <v>0</v>
      </c>
      <c r="BJ349" s="20"/>
      <c r="BK349" s="20"/>
    </row>
    <row r="350" spans="1:68" x14ac:dyDescent="0.3">
      <c r="A350" s="58" t="s">
        <v>276</v>
      </c>
      <c r="B350" s="59">
        <v>400</v>
      </c>
      <c r="C350" s="58" t="s">
        <v>268</v>
      </c>
      <c r="D350" s="58" t="s">
        <v>106</v>
      </c>
      <c r="E350" s="60" t="s">
        <v>269</v>
      </c>
      <c r="F350" s="10"/>
      <c r="G350" s="10"/>
      <c r="H350" s="10"/>
      <c r="I350" s="10"/>
      <c r="J350" s="10"/>
      <c r="K350" s="10"/>
      <c r="L350" s="10"/>
      <c r="M350" s="10"/>
      <c r="N350" s="10"/>
      <c r="O350" s="10">
        <v>12463.022499999999</v>
      </c>
      <c r="P350" s="10"/>
      <c r="Q350" s="10"/>
      <c r="R350" s="10">
        <f t="shared" si="709"/>
        <v>12463.022499999999</v>
      </c>
      <c r="S350" s="10">
        <f t="shared" si="710"/>
        <v>0</v>
      </c>
      <c r="T350" s="10">
        <f t="shared" si="711"/>
        <v>0</v>
      </c>
      <c r="U350" s="10"/>
      <c r="V350" s="10"/>
      <c r="W350" s="10"/>
      <c r="X350" s="10">
        <f t="shared" si="712"/>
        <v>12463.022499999999</v>
      </c>
      <c r="Y350" s="10">
        <f t="shared" si="713"/>
        <v>0</v>
      </c>
      <c r="Z350" s="10">
        <f t="shared" si="714"/>
        <v>0</v>
      </c>
      <c r="AA350" s="10"/>
      <c r="AB350" s="10"/>
      <c r="AC350" s="10"/>
      <c r="AD350" s="10">
        <f t="shared" si="715"/>
        <v>12463.022499999999</v>
      </c>
      <c r="AE350" s="10">
        <f t="shared" si="716"/>
        <v>0</v>
      </c>
      <c r="AF350" s="10">
        <f t="shared" si="717"/>
        <v>0</v>
      </c>
      <c r="AG350" s="10"/>
      <c r="AH350" s="10">
        <f t="shared" si="718"/>
        <v>12463.022499999999</v>
      </c>
      <c r="AI350" s="10">
        <f t="shared" si="719"/>
        <v>0</v>
      </c>
      <c r="AJ350" s="10">
        <f t="shared" si="720"/>
        <v>0</v>
      </c>
      <c r="AK350" s="10">
        <v>-12123.910749999999</v>
      </c>
      <c r="AL350" s="10">
        <v>12123.910749999999</v>
      </c>
      <c r="AM350" s="10"/>
      <c r="AN350" s="10">
        <f t="shared" si="721"/>
        <v>339.11175000000003</v>
      </c>
      <c r="AO350" s="10">
        <f t="shared" si="722"/>
        <v>12123.910749999999</v>
      </c>
      <c r="AP350" s="10">
        <f t="shared" si="723"/>
        <v>0</v>
      </c>
      <c r="AQ350" s="10"/>
      <c r="AR350" s="10"/>
      <c r="AS350" s="10"/>
      <c r="AT350" s="10">
        <f t="shared" si="724"/>
        <v>339.11175000000003</v>
      </c>
      <c r="AU350" s="10">
        <f t="shared" si="725"/>
        <v>12123.910749999999</v>
      </c>
      <c r="AV350" s="10">
        <f t="shared" si="726"/>
        <v>0</v>
      </c>
      <c r="AW350" s="10"/>
      <c r="AX350" s="10"/>
      <c r="AY350" s="10"/>
      <c r="AZ350" s="10">
        <f t="shared" si="727"/>
        <v>339.11175000000003</v>
      </c>
      <c r="BA350" s="10"/>
      <c r="BB350" s="65">
        <f t="shared" si="807"/>
        <v>339.11175000000003</v>
      </c>
      <c r="BC350" s="10">
        <f t="shared" si="728"/>
        <v>12123.910749999999</v>
      </c>
      <c r="BD350" s="10"/>
      <c r="BE350" s="65">
        <f t="shared" si="808"/>
        <v>12123.910749999999</v>
      </c>
      <c r="BF350" s="10">
        <f t="shared" si="729"/>
        <v>0</v>
      </c>
      <c r="BG350" s="10"/>
      <c r="BH350" s="65">
        <f t="shared" si="809"/>
        <v>0</v>
      </c>
      <c r="BI350" s="10"/>
      <c r="BJ350" s="20"/>
      <c r="BK350" s="20"/>
    </row>
    <row r="351" spans="1:68" s="1" customFormat="1" ht="31.2" hidden="1" x14ac:dyDescent="0.3">
      <c r="A351" s="7" t="s">
        <v>278</v>
      </c>
      <c r="B351" s="8"/>
      <c r="C351" s="7"/>
      <c r="D351" s="7"/>
      <c r="E351" s="19" t="s">
        <v>279</v>
      </c>
      <c r="F351" s="10">
        <f t="shared" ref="F351:F355" si="832">F352</f>
        <v>190073.7</v>
      </c>
      <c r="G351" s="10">
        <f t="shared" ref="G351:G355" si="833">G352</f>
        <v>313169.8</v>
      </c>
      <c r="H351" s="10">
        <f t="shared" ref="H351:H355" si="834">H352</f>
        <v>0</v>
      </c>
      <c r="I351" s="10">
        <f t="shared" ref="I351:I355" si="835">I352</f>
        <v>0</v>
      </c>
      <c r="J351" s="10">
        <f t="shared" ref="J351:J355" si="836">J352</f>
        <v>0</v>
      </c>
      <c r="K351" s="10">
        <f t="shared" ref="K351:K355" si="837">K352</f>
        <v>0</v>
      </c>
      <c r="L351" s="10">
        <f t="shared" si="780"/>
        <v>190073.7</v>
      </c>
      <c r="M351" s="10">
        <f t="shared" si="781"/>
        <v>313169.8</v>
      </c>
      <c r="N351" s="10">
        <f t="shared" si="782"/>
        <v>0</v>
      </c>
      <c r="O351" s="10">
        <f t="shared" si="811"/>
        <v>-190073.7</v>
      </c>
      <c r="P351" s="10">
        <f t="shared" si="812"/>
        <v>-313169.8</v>
      </c>
      <c r="Q351" s="10">
        <f t="shared" si="813"/>
        <v>0</v>
      </c>
      <c r="R351" s="10">
        <f t="shared" si="709"/>
        <v>0</v>
      </c>
      <c r="S351" s="10">
        <f t="shared" si="710"/>
        <v>0</v>
      </c>
      <c r="T351" s="10">
        <f t="shared" si="711"/>
        <v>0</v>
      </c>
      <c r="U351" s="10">
        <f t="shared" si="814"/>
        <v>0</v>
      </c>
      <c r="V351" s="10">
        <f t="shared" si="815"/>
        <v>0</v>
      </c>
      <c r="W351" s="10">
        <f t="shared" si="816"/>
        <v>0</v>
      </c>
      <c r="X351" s="10">
        <f t="shared" si="712"/>
        <v>0</v>
      </c>
      <c r="Y351" s="10">
        <f t="shared" si="713"/>
        <v>0</v>
      </c>
      <c r="Z351" s="10">
        <f t="shared" si="714"/>
        <v>0</v>
      </c>
      <c r="AA351" s="10">
        <f t="shared" si="817"/>
        <v>0</v>
      </c>
      <c r="AB351" s="10">
        <f t="shared" si="818"/>
        <v>0</v>
      </c>
      <c r="AC351" s="10">
        <f t="shared" si="819"/>
        <v>0</v>
      </c>
      <c r="AD351" s="10">
        <f t="shared" si="715"/>
        <v>0</v>
      </c>
      <c r="AE351" s="10">
        <f t="shared" si="716"/>
        <v>0</v>
      </c>
      <c r="AF351" s="10">
        <f t="shared" si="717"/>
        <v>0</v>
      </c>
      <c r="AG351" s="10">
        <f t="shared" si="820"/>
        <v>0</v>
      </c>
      <c r="AH351" s="10">
        <f t="shared" si="718"/>
        <v>0</v>
      </c>
      <c r="AI351" s="10">
        <f t="shared" si="719"/>
        <v>0</v>
      </c>
      <c r="AJ351" s="10">
        <f t="shared" si="720"/>
        <v>0</v>
      </c>
      <c r="AK351" s="10">
        <f t="shared" si="821"/>
        <v>0</v>
      </c>
      <c r="AL351" s="10">
        <f t="shared" si="822"/>
        <v>0</v>
      </c>
      <c r="AM351" s="10">
        <f t="shared" si="823"/>
        <v>0</v>
      </c>
      <c r="AN351" s="10">
        <f t="shared" si="721"/>
        <v>0</v>
      </c>
      <c r="AO351" s="10">
        <f t="shared" si="722"/>
        <v>0</v>
      </c>
      <c r="AP351" s="10">
        <f t="shared" si="723"/>
        <v>0</v>
      </c>
      <c r="AQ351" s="10">
        <f t="shared" si="824"/>
        <v>0</v>
      </c>
      <c r="AR351" s="10">
        <f t="shared" si="825"/>
        <v>0</v>
      </c>
      <c r="AS351" s="10">
        <f t="shared" si="826"/>
        <v>0</v>
      </c>
      <c r="AT351" s="10">
        <f t="shared" si="724"/>
        <v>0</v>
      </c>
      <c r="AU351" s="10">
        <f t="shared" si="725"/>
        <v>0</v>
      </c>
      <c r="AV351" s="10">
        <f t="shared" si="726"/>
        <v>0</v>
      </c>
      <c r="AW351" s="10">
        <f t="shared" si="827"/>
        <v>0</v>
      </c>
      <c r="AX351" s="10">
        <f t="shared" si="828"/>
        <v>0</v>
      </c>
      <c r="AY351" s="10">
        <f t="shared" si="829"/>
        <v>0</v>
      </c>
      <c r="AZ351" s="10">
        <f t="shared" si="727"/>
        <v>0</v>
      </c>
      <c r="BA351" s="10">
        <f t="shared" si="830"/>
        <v>0</v>
      </c>
      <c r="BB351" s="10"/>
      <c r="BC351" s="10">
        <f t="shared" si="728"/>
        <v>0</v>
      </c>
      <c r="BD351" s="10">
        <f t="shared" si="831"/>
        <v>0</v>
      </c>
      <c r="BE351" s="10"/>
      <c r="BF351" s="10">
        <f t="shared" si="729"/>
        <v>0</v>
      </c>
      <c r="BG351" s="10">
        <f t="shared" si="831"/>
        <v>0</v>
      </c>
      <c r="BH351" s="10"/>
      <c r="BI351" s="10">
        <f t="shared" si="831"/>
        <v>0</v>
      </c>
      <c r="BJ351" s="20">
        <v>0</v>
      </c>
      <c r="BK351" s="20"/>
    </row>
    <row r="352" spans="1:68" s="1" customFormat="1" ht="46.8" hidden="1" x14ac:dyDescent="0.3">
      <c r="A352" s="7" t="s">
        <v>278</v>
      </c>
      <c r="B352" s="8" t="s">
        <v>35</v>
      </c>
      <c r="C352" s="7"/>
      <c r="D352" s="7"/>
      <c r="E352" s="19" t="s">
        <v>36</v>
      </c>
      <c r="F352" s="10">
        <f t="shared" si="832"/>
        <v>190073.7</v>
      </c>
      <c r="G352" s="10">
        <f t="shared" si="833"/>
        <v>313169.8</v>
      </c>
      <c r="H352" s="10">
        <f t="shared" si="834"/>
        <v>0</v>
      </c>
      <c r="I352" s="10">
        <f t="shared" si="835"/>
        <v>0</v>
      </c>
      <c r="J352" s="10">
        <f t="shared" si="836"/>
        <v>0</v>
      </c>
      <c r="K352" s="10">
        <f t="shared" si="837"/>
        <v>0</v>
      </c>
      <c r="L352" s="10">
        <f t="shared" si="780"/>
        <v>190073.7</v>
      </c>
      <c r="M352" s="10">
        <f t="shared" si="781"/>
        <v>313169.8</v>
      </c>
      <c r="N352" s="10">
        <f t="shared" si="782"/>
        <v>0</v>
      </c>
      <c r="O352" s="10">
        <f t="shared" si="811"/>
        <v>-190073.7</v>
      </c>
      <c r="P352" s="10">
        <f t="shared" si="812"/>
        <v>-313169.8</v>
      </c>
      <c r="Q352" s="10">
        <f t="shared" si="813"/>
        <v>0</v>
      </c>
      <c r="R352" s="10">
        <f t="shared" si="709"/>
        <v>0</v>
      </c>
      <c r="S352" s="10">
        <f t="shared" si="710"/>
        <v>0</v>
      </c>
      <c r="T352" s="10">
        <f t="shared" si="711"/>
        <v>0</v>
      </c>
      <c r="U352" s="10">
        <f t="shared" si="814"/>
        <v>0</v>
      </c>
      <c r="V352" s="10">
        <f t="shared" si="815"/>
        <v>0</v>
      </c>
      <c r="W352" s="10">
        <f t="shared" si="816"/>
        <v>0</v>
      </c>
      <c r="X352" s="10">
        <f t="shared" si="712"/>
        <v>0</v>
      </c>
      <c r="Y352" s="10">
        <f t="shared" si="713"/>
        <v>0</v>
      </c>
      <c r="Z352" s="10">
        <f t="shared" si="714"/>
        <v>0</v>
      </c>
      <c r="AA352" s="10">
        <f t="shared" si="817"/>
        <v>0</v>
      </c>
      <c r="AB352" s="10">
        <f t="shared" si="818"/>
        <v>0</v>
      </c>
      <c r="AC352" s="10">
        <f t="shared" si="819"/>
        <v>0</v>
      </c>
      <c r="AD352" s="10">
        <f t="shared" si="715"/>
        <v>0</v>
      </c>
      <c r="AE352" s="10">
        <f t="shared" si="716"/>
        <v>0</v>
      </c>
      <c r="AF352" s="10">
        <f t="shared" si="717"/>
        <v>0</v>
      </c>
      <c r="AG352" s="10">
        <f t="shared" si="820"/>
        <v>0</v>
      </c>
      <c r="AH352" s="10">
        <f t="shared" si="718"/>
        <v>0</v>
      </c>
      <c r="AI352" s="10">
        <f t="shared" si="719"/>
        <v>0</v>
      </c>
      <c r="AJ352" s="10">
        <f t="shared" si="720"/>
        <v>0</v>
      </c>
      <c r="AK352" s="10">
        <f t="shared" si="821"/>
        <v>0</v>
      </c>
      <c r="AL352" s="10">
        <f t="shared" si="822"/>
        <v>0</v>
      </c>
      <c r="AM352" s="10">
        <f t="shared" si="823"/>
        <v>0</v>
      </c>
      <c r="AN352" s="10">
        <f t="shared" si="721"/>
        <v>0</v>
      </c>
      <c r="AO352" s="10">
        <f t="shared" si="722"/>
        <v>0</v>
      </c>
      <c r="AP352" s="10">
        <f t="shared" si="723"/>
        <v>0</v>
      </c>
      <c r="AQ352" s="10">
        <f t="shared" si="824"/>
        <v>0</v>
      </c>
      <c r="AR352" s="10">
        <f t="shared" si="825"/>
        <v>0</v>
      </c>
      <c r="AS352" s="10">
        <f t="shared" si="826"/>
        <v>0</v>
      </c>
      <c r="AT352" s="10">
        <f t="shared" si="724"/>
        <v>0</v>
      </c>
      <c r="AU352" s="10">
        <f t="shared" si="725"/>
        <v>0</v>
      </c>
      <c r="AV352" s="10">
        <f t="shared" si="726"/>
        <v>0</v>
      </c>
      <c r="AW352" s="10">
        <f t="shared" si="827"/>
        <v>0</v>
      </c>
      <c r="AX352" s="10">
        <f t="shared" si="828"/>
        <v>0</v>
      </c>
      <c r="AY352" s="10">
        <f t="shared" si="829"/>
        <v>0</v>
      </c>
      <c r="AZ352" s="10">
        <f t="shared" si="727"/>
        <v>0</v>
      </c>
      <c r="BA352" s="10">
        <f t="shared" si="830"/>
        <v>0</v>
      </c>
      <c r="BB352" s="10"/>
      <c r="BC352" s="10">
        <f t="shared" si="728"/>
        <v>0</v>
      </c>
      <c r="BD352" s="10">
        <f t="shared" si="831"/>
        <v>0</v>
      </c>
      <c r="BE352" s="10"/>
      <c r="BF352" s="10">
        <f t="shared" si="729"/>
        <v>0</v>
      </c>
      <c r="BG352" s="10">
        <f t="shared" si="831"/>
        <v>0</v>
      </c>
      <c r="BH352" s="10"/>
      <c r="BI352" s="10">
        <f t="shared" si="831"/>
        <v>0</v>
      </c>
      <c r="BJ352" s="20">
        <v>0</v>
      </c>
      <c r="BK352" s="20"/>
    </row>
    <row r="353" spans="1:68" s="1" customFormat="1" hidden="1" x14ac:dyDescent="0.3">
      <c r="A353" s="7" t="s">
        <v>278</v>
      </c>
      <c r="B353" s="8">
        <v>400</v>
      </c>
      <c r="C353" s="7" t="s">
        <v>268</v>
      </c>
      <c r="D353" s="7" t="s">
        <v>106</v>
      </c>
      <c r="E353" s="19" t="s">
        <v>269</v>
      </c>
      <c r="F353" s="10">
        <v>190073.7</v>
      </c>
      <c r="G353" s="10">
        <v>313169.8</v>
      </c>
      <c r="H353" s="10">
        <v>0</v>
      </c>
      <c r="I353" s="10"/>
      <c r="J353" s="10"/>
      <c r="K353" s="10"/>
      <c r="L353" s="10">
        <f t="shared" si="780"/>
        <v>190073.7</v>
      </c>
      <c r="M353" s="10">
        <f t="shared" si="781"/>
        <v>313169.8</v>
      </c>
      <c r="N353" s="10">
        <f t="shared" si="782"/>
        <v>0</v>
      </c>
      <c r="O353" s="10">
        <v>-190073.7</v>
      </c>
      <c r="P353" s="10">
        <v>-313169.8</v>
      </c>
      <c r="Q353" s="10"/>
      <c r="R353" s="10">
        <f t="shared" si="709"/>
        <v>0</v>
      </c>
      <c r="S353" s="10">
        <f t="shared" si="710"/>
        <v>0</v>
      </c>
      <c r="T353" s="10">
        <f t="shared" si="711"/>
        <v>0</v>
      </c>
      <c r="U353" s="10"/>
      <c r="V353" s="10"/>
      <c r="W353" s="10"/>
      <c r="X353" s="10">
        <f t="shared" si="712"/>
        <v>0</v>
      </c>
      <c r="Y353" s="10">
        <f t="shared" si="713"/>
        <v>0</v>
      </c>
      <c r="Z353" s="10">
        <f t="shared" si="714"/>
        <v>0</v>
      </c>
      <c r="AA353" s="10"/>
      <c r="AB353" s="10"/>
      <c r="AC353" s="10"/>
      <c r="AD353" s="10">
        <f t="shared" si="715"/>
        <v>0</v>
      </c>
      <c r="AE353" s="10">
        <f t="shared" si="716"/>
        <v>0</v>
      </c>
      <c r="AF353" s="10">
        <f t="shared" si="717"/>
        <v>0</v>
      </c>
      <c r="AG353" s="10"/>
      <c r="AH353" s="10">
        <f t="shared" si="718"/>
        <v>0</v>
      </c>
      <c r="AI353" s="10">
        <f t="shared" si="719"/>
        <v>0</v>
      </c>
      <c r="AJ353" s="10">
        <f t="shared" si="720"/>
        <v>0</v>
      </c>
      <c r="AK353" s="10"/>
      <c r="AL353" s="10"/>
      <c r="AM353" s="10"/>
      <c r="AN353" s="10">
        <f t="shared" si="721"/>
        <v>0</v>
      </c>
      <c r="AO353" s="10">
        <f t="shared" si="722"/>
        <v>0</v>
      </c>
      <c r="AP353" s="10">
        <f t="shared" si="723"/>
        <v>0</v>
      </c>
      <c r="AQ353" s="10"/>
      <c r="AR353" s="10"/>
      <c r="AS353" s="10"/>
      <c r="AT353" s="10">
        <f t="shared" si="724"/>
        <v>0</v>
      </c>
      <c r="AU353" s="10">
        <f t="shared" si="725"/>
        <v>0</v>
      </c>
      <c r="AV353" s="10">
        <f t="shared" si="726"/>
        <v>0</v>
      </c>
      <c r="AW353" s="10"/>
      <c r="AX353" s="10"/>
      <c r="AY353" s="10"/>
      <c r="AZ353" s="10">
        <f t="shared" si="727"/>
        <v>0</v>
      </c>
      <c r="BA353" s="10"/>
      <c r="BB353" s="10"/>
      <c r="BC353" s="10">
        <f t="shared" si="728"/>
        <v>0</v>
      </c>
      <c r="BD353" s="10"/>
      <c r="BE353" s="10"/>
      <c r="BF353" s="10">
        <f t="shared" si="729"/>
        <v>0</v>
      </c>
      <c r="BG353" s="10"/>
      <c r="BH353" s="10"/>
      <c r="BI353" s="10"/>
      <c r="BJ353" s="20">
        <v>0</v>
      </c>
      <c r="BK353" s="20"/>
    </row>
    <row r="354" spans="1:68" s="1" customFormat="1" ht="46.8" hidden="1" x14ac:dyDescent="0.3">
      <c r="A354" s="7" t="s">
        <v>280</v>
      </c>
      <c r="B354" s="8"/>
      <c r="C354" s="7"/>
      <c r="D354" s="7"/>
      <c r="E354" s="19" t="s">
        <v>281</v>
      </c>
      <c r="F354" s="10">
        <f t="shared" si="832"/>
        <v>155415.4</v>
      </c>
      <c r="G354" s="10">
        <f t="shared" si="833"/>
        <v>0</v>
      </c>
      <c r="H354" s="10">
        <f t="shared" si="834"/>
        <v>0</v>
      </c>
      <c r="I354" s="10">
        <f t="shared" si="835"/>
        <v>0</v>
      </c>
      <c r="J354" s="10">
        <f t="shared" si="836"/>
        <v>0</v>
      </c>
      <c r="K354" s="10">
        <f t="shared" si="837"/>
        <v>0</v>
      </c>
      <c r="L354" s="10">
        <f t="shared" si="780"/>
        <v>155415.4</v>
      </c>
      <c r="M354" s="10">
        <f t="shared" si="781"/>
        <v>0</v>
      </c>
      <c r="N354" s="10">
        <f t="shared" si="782"/>
        <v>0</v>
      </c>
      <c r="O354" s="10">
        <f t="shared" si="811"/>
        <v>-155415.4</v>
      </c>
      <c r="P354" s="10">
        <f t="shared" si="812"/>
        <v>0</v>
      </c>
      <c r="Q354" s="10">
        <f t="shared" si="813"/>
        <v>0</v>
      </c>
      <c r="R354" s="10">
        <f t="shared" si="709"/>
        <v>0</v>
      </c>
      <c r="S354" s="10">
        <f t="shared" si="710"/>
        <v>0</v>
      </c>
      <c r="T354" s="10">
        <f t="shared" si="711"/>
        <v>0</v>
      </c>
      <c r="U354" s="10">
        <f t="shared" si="814"/>
        <v>0</v>
      </c>
      <c r="V354" s="10">
        <f t="shared" si="815"/>
        <v>0</v>
      </c>
      <c r="W354" s="10">
        <f t="shared" si="816"/>
        <v>0</v>
      </c>
      <c r="X354" s="10">
        <f t="shared" si="712"/>
        <v>0</v>
      </c>
      <c r="Y354" s="10">
        <f t="shared" si="713"/>
        <v>0</v>
      </c>
      <c r="Z354" s="10">
        <f t="shared" si="714"/>
        <v>0</v>
      </c>
      <c r="AA354" s="10">
        <f t="shared" si="817"/>
        <v>0</v>
      </c>
      <c r="AB354" s="10">
        <f t="shared" si="818"/>
        <v>0</v>
      </c>
      <c r="AC354" s="10">
        <f t="shared" si="819"/>
        <v>0</v>
      </c>
      <c r="AD354" s="10">
        <f t="shared" si="715"/>
        <v>0</v>
      </c>
      <c r="AE354" s="10">
        <f t="shared" si="716"/>
        <v>0</v>
      </c>
      <c r="AF354" s="10">
        <f t="shared" si="717"/>
        <v>0</v>
      </c>
      <c r="AG354" s="10">
        <f t="shared" si="820"/>
        <v>0</v>
      </c>
      <c r="AH354" s="10">
        <f t="shared" si="718"/>
        <v>0</v>
      </c>
      <c r="AI354" s="10">
        <f t="shared" si="719"/>
        <v>0</v>
      </c>
      <c r="AJ354" s="10">
        <f t="shared" si="720"/>
        <v>0</v>
      </c>
      <c r="AK354" s="10">
        <f t="shared" si="821"/>
        <v>0</v>
      </c>
      <c r="AL354" s="10">
        <f t="shared" si="822"/>
        <v>0</v>
      </c>
      <c r="AM354" s="10">
        <f t="shared" si="823"/>
        <v>0</v>
      </c>
      <c r="AN354" s="10">
        <f t="shared" si="721"/>
        <v>0</v>
      </c>
      <c r="AO354" s="10">
        <f t="shared" si="722"/>
        <v>0</v>
      </c>
      <c r="AP354" s="10">
        <f t="shared" si="723"/>
        <v>0</v>
      </c>
      <c r="AQ354" s="10">
        <f t="shared" si="824"/>
        <v>0</v>
      </c>
      <c r="AR354" s="10">
        <f t="shared" si="825"/>
        <v>0</v>
      </c>
      <c r="AS354" s="10">
        <f t="shared" si="826"/>
        <v>0</v>
      </c>
      <c r="AT354" s="10">
        <f t="shared" si="724"/>
        <v>0</v>
      </c>
      <c r="AU354" s="10">
        <f t="shared" si="725"/>
        <v>0</v>
      </c>
      <c r="AV354" s="10">
        <f t="shared" si="726"/>
        <v>0</v>
      </c>
      <c r="AW354" s="10">
        <f t="shared" si="827"/>
        <v>0</v>
      </c>
      <c r="AX354" s="10">
        <f t="shared" si="828"/>
        <v>0</v>
      </c>
      <c r="AY354" s="10">
        <f t="shared" si="829"/>
        <v>0</v>
      </c>
      <c r="AZ354" s="10">
        <f t="shared" si="727"/>
        <v>0</v>
      </c>
      <c r="BA354" s="10">
        <f t="shared" si="830"/>
        <v>0</v>
      </c>
      <c r="BB354" s="10"/>
      <c r="BC354" s="10">
        <f t="shared" si="728"/>
        <v>0</v>
      </c>
      <c r="BD354" s="10">
        <f t="shared" si="831"/>
        <v>0</v>
      </c>
      <c r="BE354" s="10"/>
      <c r="BF354" s="10">
        <f t="shared" si="729"/>
        <v>0</v>
      </c>
      <c r="BG354" s="10">
        <f t="shared" si="831"/>
        <v>0</v>
      </c>
      <c r="BH354" s="10"/>
      <c r="BI354" s="10">
        <f t="shared" si="831"/>
        <v>0</v>
      </c>
      <c r="BJ354" s="20">
        <v>0</v>
      </c>
      <c r="BK354" s="20"/>
    </row>
    <row r="355" spans="1:68" s="1" customFormat="1" ht="46.8" hidden="1" x14ac:dyDescent="0.3">
      <c r="A355" s="7" t="s">
        <v>280</v>
      </c>
      <c r="B355" s="8" t="s">
        <v>35</v>
      </c>
      <c r="C355" s="7"/>
      <c r="D355" s="7"/>
      <c r="E355" s="19" t="s">
        <v>36</v>
      </c>
      <c r="F355" s="10">
        <f t="shared" si="832"/>
        <v>155415.4</v>
      </c>
      <c r="G355" s="10">
        <f t="shared" si="833"/>
        <v>0</v>
      </c>
      <c r="H355" s="10">
        <f t="shared" si="834"/>
        <v>0</v>
      </c>
      <c r="I355" s="10">
        <f t="shared" si="835"/>
        <v>0</v>
      </c>
      <c r="J355" s="10">
        <f t="shared" si="836"/>
        <v>0</v>
      </c>
      <c r="K355" s="10">
        <f t="shared" si="837"/>
        <v>0</v>
      </c>
      <c r="L355" s="10">
        <f t="shared" si="780"/>
        <v>155415.4</v>
      </c>
      <c r="M355" s="10">
        <f t="shared" si="781"/>
        <v>0</v>
      </c>
      <c r="N355" s="10">
        <f t="shared" si="782"/>
        <v>0</v>
      </c>
      <c r="O355" s="10">
        <f t="shared" si="811"/>
        <v>-155415.4</v>
      </c>
      <c r="P355" s="10">
        <f t="shared" si="812"/>
        <v>0</v>
      </c>
      <c r="Q355" s="10">
        <f t="shared" si="813"/>
        <v>0</v>
      </c>
      <c r="R355" s="10">
        <f t="shared" si="709"/>
        <v>0</v>
      </c>
      <c r="S355" s="10">
        <f t="shared" si="710"/>
        <v>0</v>
      </c>
      <c r="T355" s="10">
        <f t="shared" si="711"/>
        <v>0</v>
      </c>
      <c r="U355" s="10">
        <f t="shared" si="814"/>
        <v>0</v>
      </c>
      <c r="V355" s="10">
        <f t="shared" si="815"/>
        <v>0</v>
      </c>
      <c r="W355" s="10">
        <f t="shared" si="816"/>
        <v>0</v>
      </c>
      <c r="X355" s="10">
        <f t="shared" si="712"/>
        <v>0</v>
      </c>
      <c r="Y355" s="10">
        <f t="shared" si="713"/>
        <v>0</v>
      </c>
      <c r="Z355" s="10">
        <f t="shared" si="714"/>
        <v>0</v>
      </c>
      <c r="AA355" s="10">
        <f t="shared" si="817"/>
        <v>0</v>
      </c>
      <c r="AB355" s="10">
        <f t="shared" si="818"/>
        <v>0</v>
      </c>
      <c r="AC355" s="10">
        <f t="shared" si="819"/>
        <v>0</v>
      </c>
      <c r="AD355" s="10">
        <f t="shared" si="715"/>
        <v>0</v>
      </c>
      <c r="AE355" s="10">
        <f t="shared" si="716"/>
        <v>0</v>
      </c>
      <c r="AF355" s="10">
        <f t="shared" si="717"/>
        <v>0</v>
      </c>
      <c r="AG355" s="10">
        <f t="shared" si="820"/>
        <v>0</v>
      </c>
      <c r="AH355" s="10">
        <f t="shared" si="718"/>
        <v>0</v>
      </c>
      <c r="AI355" s="10">
        <f t="shared" si="719"/>
        <v>0</v>
      </c>
      <c r="AJ355" s="10">
        <f t="shared" si="720"/>
        <v>0</v>
      </c>
      <c r="AK355" s="10">
        <f t="shared" si="821"/>
        <v>0</v>
      </c>
      <c r="AL355" s="10">
        <f t="shared" si="822"/>
        <v>0</v>
      </c>
      <c r="AM355" s="10">
        <f t="shared" si="823"/>
        <v>0</v>
      </c>
      <c r="AN355" s="10">
        <f t="shared" si="721"/>
        <v>0</v>
      </c>
      <c r="AO355" s="10">
        <f t="shared" si="722"/>
        <v>0</v>
      </c>
      <c r="AP355" s="10">
        <f t="shared" si="723"/>
        <v>0</v>
      </c>
      <c r="AQ355" s="10">
        <f t="shared" si="824"/>
        <v>0</v>
      </c>
      <c r="AR355" s="10">
        <f t="shared" si="825"/>
        <v>0</v>
      </c>
      <c r="AS355" s="10">
        <f t="shared" si="826"/>
        <v>0</v>
      </c>
      <c r="AT355" s="10">
        <f t="shared" si="724"/>
        <v>0</v>
      </c>
      <c r="AU355" s="10">
        <f t="shared" si="725"/>
        <v>0</v>
      </c>
      <c r="AV355" s="10">
        <f t="shared" si="726"/>
        <v>0</v>
      </c>
      <c r="AW355" s="10">
        <f t="shared" si="827"/>
        <v>0</v>
      </c>
      <c r="AX355" s="10">
        <f t="shared" si="828"/>
        <v>0</v>
      </c>
      <c r="AY355" s="10">
        <f t="shared" si="829"/>
        <v>0</v>
      </c>
      <c r="AZ355" s="10">
        <f t="shared" si="727"/>
        <v>0</v>
      </c>
      <c r="BA355" s="10">
        <f t="shared" si="830"/>
        <v>0</v>
      </c>
      <c r="BB355" s="10"/>
      <c r="BC355" s="10">
        <f t="shared" si="728"/>
        <v>0</v>
      </c>
      <c r="BD355" s="10">
        <f t="shared" si="831"/>
        <v>0</v>
      </c>
      <c r="BE355" s="10"/>
      <c r="BF355" s="10">
        <f t="shared" si="729"/>
        <v>0</v>
      </c>
      <c r="BG355" s="10">
        <f t="shared" si="831"/>
        <v>0</v>
      </c>
      <c r="BH355" s="10"/>
      <c r="BI355" s="10">
        <f t="shared" si="831"/>
        <v>0</v>
      </c>
      <c r="BJ355" s="20">
        <v>0</v>
      </c>
      <c r="BK355" s="20"/>
    </row>
    <row r="356" spans="1:68" s="1" customFormat="1" hidden="1" x14ac:dyDescent="0.3">
      <c r="A356" s="7" t="s">
        <v>280</v>
      </c>
      <c r="B356" s="8">
        <v>400</v>
      </c>
      <c r="C356" s="7" t="s">
        <v>268</v>
      </c>
      <c r="D356" s="7" t="s">
        <v>106</v>
      </c>
      <c r="E356" s="19" t="s">
        <v>269</v>
      </c>
      <c r="F356" s="10">
        <v>155415.4</v>
      </c>
      <c r="G356" s="10">
        <v>0</v>
      </c>
      <c r="H356" s="10">
        <v>0</v>
      </c>
      <c r="I356" s="10"/>
      <c r="J356" s="10"/>
      <c r="K356" s="10"/>
      <c r="L356" s="10">
        <f t="shared" si="780"/>
        <v>155415.4</v>
      </c>
      <c r="M356" s="10">
        <f t="shared" si="781"/>
        <v>0</v>
      </c>
      <c r="N356" s="10">
        <f t="shared" si="782"/>
        <v>0</v>
      </c>
      <c r="O356" s="10">
        <v>-155415.4</v>
      </c>
      <c r="P356" s="10"/>
      <c r="Q356" s="10"/>
      <c r="R356" s="10">
        <f t="shared" si="709"/>
        <v>0</v>
      </c>
      <c r="S356" s="10">
        <f t="shared" si="710"/>
        <v>0</v>
      </c>
      <c r="T356" s="10">
        <f t="shared" si="711"/>
        <v>0</v>
      </c>
      <c r="U356" s="10"/>
      <c r="V356" s="10"/>
      <c r="W356" s="10"/>
      <c r="X356" s="10">
        <f t="shared" si="712"/>
        <v>0</v>
      </c>
      <c r="Y356" s="10">
        <f t="shared" si="713"/>
        <v>0</v>
      </c>
      <c r="Z356" s="10">
        <f t="shared" si="714"/>
        <v>0</v>
      </c>
      <c r="AA356" s="10"/>
      <c r="AB356" s="10"/>
      <c r="AC356" s="10"/>
      <c r="AD356" s="10">
        <f t="shared" si="715"/>
        <v>0</v>
      </c>
      <c r="AE356" s="10">
        <f t="shared" si="716"/>
        <v>0</v>
      </c>
      <c r="AF356" s="10">
        <f t="shared" si="717"/>
        <v>0</v>
      </c>
      <c r="AG356" s="10"/>
      <c r="AH356" s="10">
        <f t="shared" si="718"/>
        <v>0</v>
      </c>
      <c r="AI356" s="10">
        <f t="shared" si="719"/>
        <v>0</v>
      </c>
      <c r="AJ356" s="10">
        <f t="shared" si="720"/>
        <v>0</v>
      </c>
      <c r="AK356" s="10"/>
      <c r="AL356" s="10"/>
      <c r="AM356" s="10"/>
      <c r="AN356" s="10">
        <f t="shared" si="721"/>
        <v>0</v>
      </c>
      <c r="AO356" s="10">
        <f t="shared" si="722"/>
        <v>0</v>
      </c>
      <c r="AP356" s="10">
        <f t="shared" si="723"/>
        <v>0</v>
      </c>
      <c r="AQ356" s="10"/>
      <c r="AR356" s="10"/>
      <c r="AS356" s="10"/>
      <c r="AT356" s="10">
        <f t="shared" si="724"/>
        <v>0</v>
      </c>
      <c r="AU356" s="10">
        <f t="shared" si="725"/>
        <v>0</v>
      </c>
      <c r="AV356" s="10">
        <f t="shared" si="726"/>
        <v>0</v>
      </c>
      <c r="AW356" s="10"/>
      <c r="AX356" s="10"/>
      <c r="AY356" s="10"/>
      <c r="AZ356" s="10">
        <f t="shared" si="727"/>
        <v>0</v>
      </c>
      <c r="BA356" s="10"/>
      <c r="BB356" s="10"/>
      <c r="BC356" s="10">
        <f t="shared" si="728"/>
        <v>0</v>
      </c>
      <c r="BD356" s="10"/>
      <c r="BE356" s="10"/>
      <c r="BF356" s="10">
        <f t="shared" si="729"/>
        <v>0</v>
      </c>
      <c r="BG356" s="10"/>
      <c r="BH356" s="10"/>
      <c r="BI356" s="10"/>
      <c r="BJ356" s="20">
        <v>0</v>
      </c>
      <c r="BK356" s="20"/>
    </row>
    <row r="357" spans="1:68" ht="31.2" x14ac:dyDescent="0.3">
      <c r="A357" s="58" t="s">
        <v>282</v>
      </c>
      <c r="B357" s="59"/>
      <c r="C357" s="58"/>
      <c r="D357" s="58"/>
      <c r="E357" s="61" t="s">
        <v>283</v>
      </c>
      <c r="F357" s="10"/>
      <c r="G357" s="10"/>
      <c r="H357" s="10"/>
      <c r="I357" s="10"/>
      <c r="J357" s="10"/>
      <c r="K357" s="10"/>
      <c r="L357" s="10"/>
      <c r="M357" s="10"/>
      <c r="N357" s="10"/>
      <c r="O357" s="10">
        <f t="shared" si="811"/>
        <v>63108.294419999998</v>
      </c>
      <c r="P357" s="10">
        <f t="shared" si="812"/>
        <v>0</v>
      </c>
      <c r="Q357" s="10">
        <f t="shared" si="813"/>
        <v>0</v>
      </c>
      <c r="R357" s="10">
        <f t="shared" si="709"/>
        <v>63108.294419999998</v>
      </c>
      <c r="S357" s="10">
        <f t="shared" si="710"/>
        <v>0</v>
      </c>
      <c r="T357" s="10">
        <f t="shared" si="711"/>
        <v>0</v>
      </c>
      <c r="U357" s="10">
        <f t="shared" si="814"/>
        <v>0</v>
      </c>
      <c r="V357" s="10">
        <f t="shared" si="815"/>
        <v>0</v>
      </c>
      <c r="W357" s="10">
        <f t="shared" si="816"/>
        <v>0</v>
      </c>
      <c r="X357" s="10">
        <f t="shared" si="712"/>
        <v>63108.294419999998</v>
      </c>
      <c r="Y357" s="10">
        <f t="shared" si="713"/>
        <v>0</v>
      </c>
      <c r="Z357" s="10">
        <f t="shared" si="714"/>
        <v>0</v>
      </c>
      <c r="AA357" s="10">
        <f t="shared" si="817"/>
        <v>0</v>
      </c>
      <c r="AB357" s="10">
        <f t="shared" si="818"/>
        <v>0</v>
      </c>
      <c r="AC357" s="10">
        <f t="shared" si="819"/>
        <v>0</v>
      </c>
      <c r="AD357" s="10">
        <f t="shared" si="715"/>
        <v>63108.294419999998</v>
      </c>
      <c r="AE357" s="10">
        <f t="shared" si="716"/>
        <v>0</v>
      </c>
      <c r="AF357" s="10">
        <f t="shared" si="717"/>
        <v>0</v>
      </c>
      <c r="AG357" s="10">
        <f t="shared" si="820"/>
        <v>0</v>
      </c>
      <c r="AH357" s="10">
        <f t="shared" si="718"/>
        <v>63108.294419999998</v>
      </c>
      <c r="AI357" s="10">
        <f t="shared" si="719"/>
        <v>0</v>
      </c>
      <c r="AJ357" s="10">
        <f t="shared" si="720"/>
        <v>0</v>
      </c>
      <c r="AK357" s="10">
        <f t="shared" si="821"/>
        <v>-54951.621249999997</v>
      </c>
      <c r="AL357" s="10">
        <f t="shared" si="822"/>
        <v>54951.621249999997</v>
      </c>
      <c r="AM357" s="10">
        <f t="shared" si="823"/>
        <v>0</v>
      </c>
      <c r="AN357" s="10">
        <f t="shared" si="721"/>
        <v>8156.6731700000018</v>
      </c>
      <c r="AO357" s="10">
        <f t="shared" si="722"/>
        <v>54951.621249999997</v>
      </c>
      <c r="AP357" s="10">
        <f t="shared" si="723"/>
        <v>0</v>
      </c>
      <c r="AQ357" s="10">
        <f t="shared" si="824"/>
        <v>0</v>
      </c>
      <c r="AR357" s="10">
        <f t="shared" si="825"/>
        <v>0</v>
      </c>
      <c r="AS357" s="10">
        <f t="shared" si="826"/>
        <v>0</v>
      </c>
      <c r="AT357" s="10">
        <f t="shared" si="724"/>
        <v>8156.6731700000018</v>
      </c>
      <c r="AU357" s="10">
        <f t="shared" si="725"/>
        <v>54951.621249999997</v>
      </c>
      <c r="AV357" s="10">
        <f t="shared" si="726"/>
        <v>0</v>
      </c>
      <c r="AW357" s="10">
        <f t="shared" si="827"/>
        <v>0</v>
      </c>
      <c r="AX357" s="10">
        <f t="shared" si="828"/>
        <v>0</v>
      </c>
      <c r="AY357" s="10">
        <f t="shared" si="829"/>
        <v>0</v>
      </c>
      <c r="AZ357" s="10">
        <f t="shared" si="727"/>
        <v>8156.6731700000018</v>
      </c>
      <c r="BA357" s="10">
        <f t="shared" si="830"/>
        <v>0</v>
      </c>
      <c r="BB357" s="65">
        <f t="shared" ref="BB357:BB366" si="838">AZ357+BA357</f>
        <v>8156.6731700000018</v>
      </c>
      <c r="BC357" s="10">
        <f t="shared" si="728"/>
        <v>54951.621249999997</v>
      </c>
      <c r="BD357" s="10">
        <f t="shared" si="831"/>
        <v>0</v>
      </c>
      <c r="BE357" s="65">
        <f t="shared" ref="BE357:BE366" si="839">BC357+BD357</f>
        <v>54951.621249999997</v>
      </c>
      <c r="BF357" s="10">
        <f t="shared" si="729"/>
        <v>0</v>
      </c>
      <c r="BG357" s="10">
        <f t="shared" si="831"/>
        <v>0</v>
      </c>
      <c r="BH357" s="65">
        <f t="shared" ref="BH357:BH366" si="840">BF357+BG357</f>
        <v>0</v>
      </c>
      <c r="BI357" s="10">
        <f t="shared" si="831"/>
        <v>0</v>
      </c>
      <c r="BJ357" s="20"/>
      <c r="BK357" s="20"/>
    </row>
    <row r="358" spans="1:68" ht="46.8" x14ac:dyDescent="0.3">
      <c r="A358" s="58" t="s">
        <v>282</v>
      </c>
      <c r="B358" s="59" t="s">
        <v>35</v>
      </c>
      <c r="C358" s="58"/>
      <c r="D358" s="58"/>
      <c r="E358" s="60" t="s">
        <v>36</v>
      </c>
      <c r="F358" s="10"/>
      <c r="G358" s="10"/>
      <c r="H358" s="10"/>
      <c r="I358" s="10"/>
      <c r="J358" s="10"/>
      <c r="K358" s="10"/>
      <c r="L358" s="10"/>
      <c r="M358" s="10"/>
      <c r="N358" s="10"/>
      <c r="O358" s="10">
        <f t="shared" si="811"/>
        <v>63108.294419999998</v>
      </c>
      <c r="P358" s="10">
        <f t="shared" si="812"/>
        <v>0</v>
      </c>
      <c r="Q358" s="10">
        <f t="shared" si="813"/>
        <v>0</v>
      </c>
      <c r="R358" s="10">
        <f t="shared" si="709"/>
        <v>63108.294419999998</v>
      </c>
      <c r="S358" s="10">
        <f t="shared" si="710"/>
        <v>0</v>
      </c>
      <c r="T358" s="10">
        <f t="shared" si="711"/>
        <v>0</v>
      </c>
      <c r="U358" s="10">
        <f t="shared" si="814"/>
        <v>0</v>
      </c>
      <c r="V358" s="10">
        <f t="shared" si="815"/>
        <v>0</v>
      </c>
      <c r="W358" s="10">
        <f t="shared" si="816"/>
        <v>0</v>
      </c>
      <c r="X358" s="10">
        <f t="shared" si="712"/>
        <v>63108.294419999998</v>
      </c>
      <c r="Y358" s="10">
        <f t="shared" si="713"/>
        <v>0</v>
      </c>
      <c r="Z358" s="10">
        <f t="shared" si="714"/>
        <v>0</v>
      </c>
      <c r="AA358" s="10">
        <f t="shared" si="817"/>
        <v>0</v>
      </c>
      <c r="AB358" s="10">
        <f t="shared" si="818"/>
        <v>0</v>
      </c>
      <c r="AC358" s="10">
        <f t="shared" si="819"/>
        <v>0</v>
      </c>
      <c r="AD358" s="10">
        <f t="shared" si="715"/>
        <v>63108.294419999998</v>
      </c>
      <c r="AE358" s="10">
        <f t="shared" si="716"/>
        <v>0</v>
      </c>
      <c r="AF358" s="10">
        <f t="shared" si="717"/>
        <v>0</v>
      </c>
      <c r="AG358" s="10">
        <f t="shared" si="820"/>
        <v>0</v>
      </c>
      <c r="AH358" s="10">
        <f t="shared" si="718"/>
        <v>63108.294419999998</v>
      </c>
      <c r="AI358" s="10">
        <f t="shared" si="719"/>
        <v>0</v>
      </c>
      <c r="AJ358" s="10">
        <f t="shared" si="720"/>
        <v>0</v>
      </c>
      <c r="AK358" s="10">
        <f t="shared" si="821"/>
        <v>-54951.621249999997</v>
      </c>
      <c r="AL358" s="10">
        <f t="shared" si="822"/>
        <v>54951.621249999997</v>
      </c>
      <c r="AM358" s="10">
        <f t="shared" si="823"/>
        <v>0</v>
      </c>
      <c r="AN358" s="10">
        <f t="shared" si="721"/>
        <v>8156.6731700000018</v>
      </c>
      <c r="AO358" s="10">
        <f t="shared" si="722"/>
        <v>54951.621249999997</v>
      </c>
      <c r="AP358" s="10">
        <f t="shared" si="723"/>
        <v>0</v>
      </c>
      <c r="AQ358" s="10">
        <f t="shared" si="824"/>
        <v>0</v>
      </c>
      <c r="AR358" s="10">
        <f t="shared" si="825"/>
        <v>0</v>
      </c>
      <c r="AS358" s="10">
        <f t="shared" si="826"/>
        <v>0</v>
      </c>
      <c r="AT358" s="10">
        <f t="shared" si="724"/>
        <v>8156.6731700000018</v>
      </c>
      <c r="AU358" s="10">
        <f t="shared" si="725"/>
        <v>54951.621249999997</v>
      </c>
      <c r="AV358" s="10">
        <f t="shared" si="726"/>
        <v>0</v>
      </c>
      <c r="AW358" s="10">
        <f t="shared" si="827"/>
        <v>0</v>
      </c>
      <c r="AX358" s="10">
        <f t="shared" si="828"/>
        <v>0</v>
      </c>
      <c r="AY358" s="10">
        <f t="shared" si="829"/>
        <v>0</v>
      </c>
      <c r="AZ358" s="10">
        <f t="shared" si="727"/>
        <v>8156.6731700000018</v>
      </c>
      <c r="BA358" s="10">
        <f t="shared" si="830"/>
        <v>0</v>
      </c>
      <c r="BB358" s="65">
        <f t="shared" si="838"/>
        <v>8156.6731700000018</v>
      </c>
      <c r="BC358" s="10">
        <f t="shared" si="728"/>
        <v>54951.621249999997</v>
      </c>
      <c r="BD358" s="10">
        <f t="shared" si="831"/>
        <v>0</v>
      </c>
      <c r="BE358" s="65">
        <f t="shared" si="839"/>
        <v>54951.621249999997</v>
      </c>
      <c r="BF358" s="10">
        <f t="shared" si="729"/>
        <v>0</v>
      </c>
      <c r="BG358" s="10">
        <f t="shared" si="831"/>
        <v>0</v>
      </c>
      <c r="BH358" s="65">
        <f t="shared" si="840"/>
        <v>0</v>
      </c>
      <c r="BI358" s="10">
        <f t="shared" si="831"/>
        <v>0</v>
      </c>
      <c r="BJ358" s="20"/>
      <c r="BK358" s="20"/>
    </row>
    <row r="359" spans="1:68" x14ac:dyDescent="0.3">
      <c r="A359" s="58" t="s">
        <v>282</v>
      </c>
      <c r="B359" s="59">
        <v>400</v>
      </c>
      <c r="C359" s="58" t="s">
        <v>268</v>
      </c>
      <c r="D359" s="58" t="s">
        <v>106</v>
      </c>
      <c r="E359" s="60" t="s">
        <v>269</v>
      </c>
      <c r="F359" s="10"/>
      <c r="G359" s="10"/>
      <c r="H359" s="10"/>
      <c r="I359" s="10"/>
      <c r="J359" s="10"/>
      <c r="K359" s="10"/>
      <c r="L359" s="10"/>
      <c r="M359" s="10"/>
      <c r="N359" s="10"/>
      <c r="O359" s="10">
        <v>63108.294419999998</v>
      </c>
      <c r="P359" s="10"/>
      <c r="Q359" s="10"/>
      <c r="R359" s="10">
        <f t="shared" si="709"/>
        <v>63108.294419999998</v>
      </c>
      <c r="S359" s="10">
        <f t="shared" si="710"/>
        <v>0</v>
      </c>
      <c r="T359" s="10">
        <f t="shared" si="711"/>
        <v>0</v>
      </c>
      <c r="U359" s="10"/>
      <c r="V359" s="10"/>
      <c r="W359" s="10"/>
      <c r="X359" s="10">
        <f t="shared" si="712"/>
        <v>63108.294419999998</v>
      </c>
      <c r="Y359" s="10">
        <f t="shared" si="713"/>
        <v>0</v>
      </c>
      <c r="Z359" s="10">
        <f t="shared" si="714"/>
        <v>0</v>
      </c>
      <c r="AA359" s="10"/>
      <c r="AB359" s="10"/>
      <c r="AC359" s="10"/>
      <c r="AD359" s="10">
        <f t="shared" si="715"/>
        <v>63108.294419999998</v>
      </c>
      <c r="AE359" s="10">
        <f t="shared" si="716"/>
        <v>0</v>
      </c>
      <c r="AF359" s="10">
        <f t="shared" si="717"/>
        <v>0</v>
      </c>
      <c r="AG359" s="10"/>
      <c r="AH359" s="10">
        <f t="shared" si="718"/>
        <v>63108.294419999998</v>
      </c>
      <c r="AI359" s="10">
        <f t="shared" si="719"/>
        <v>0</v>
      </c>
      <c r="AJ359" s="10">
        <f t="shared" si="720"/>
        <v>0</v>
      </c>
      <c r="AK359" s="10">
        <v>-54951.621249999997</v>
      </c>
      <c r="AL359" s="10">
        <v>54951.621249999997</v>
      </c>
      <c r="AM359" s="10"/>
      <c r="AN359" s="10">
        <f t="shared" si="721"/>
        <v>8156.6731700000018</v>
      </c>
      <c r="AO359" s="10">
        <f t="shared" si="722"/>
        <v>54951.621249999997</v>
      </c>
      <c r="AP359" s="10">
        <f t="shared" si="723"/>
        <v>0</v>
      </c>
      <c r="AQ359" s="10"/>
      <c r="AR359" s="10"/>
      <c r="AS359" s="10"/>
      <c r="AT359" s="10">
        <f t="shared" si="724"/>
        <v>8156.6731700000018</v>
      </c>
      <c r="AU359" s="10">
        <f t="shared" si="725"/>
        <v>54951.621249999997</v>
      </c>
      <c r="AV359" s="10">
        <f t="shared" si="726"/>
        <v>0</v>
      </c>
      <c r="AW359" s="10"/>
      <c r="AX359" s="10"/>
      <c r="AY359" s="10"/>
      <c r="AZ359" s="10">
        <f t="shared" si="727"/>
        <v>8156.6731700000018</v>
      </c>
      <c r="BA359" s="10"/>
      <c r="BB359" s="65">
        <f t="shared" si="838"/>
        <v>8156.6731700000018</v>
      </c>
      <c r="BC359" s="10">
        <f t="shared" si="728"/>
        <v>54951.621249999997</v>
      </c>
      <c r="BD359" s="10"/>
      <c r="BE359" s="65">
        <f t="shared" si="839"/>
        <v>54951.621249999997</v>
      </c>
      <c r="BF359" s="10">
        <f t="shared" si="729"/>
        <v>0</v>
      </c>
      <c r="BG359" s="10"/>
      <c r="BH359" s="65">
        <f t="shared" si="840"/>
        <v>0</v>
      </c>
      <c r="BI359" s="10"/>
      <c r="BJ359" s="20"/>
      <c r="BK359" s="20"/>
    </row>
    <row r="360" spans="1:68" s="67" customFormat="1" x14ac:dyDescent="0.3">
      <c r="A360" s="55" t="s">
        <v>284</v>
      </c>
      <c r="B360" s="56"/>
      <c r="C360" s="55"/>
      <c r="D360" s="55"/>
      <c r="E360" s="57" t="s">
        <v>61</v>
      </c>
      <c r="F360" s="17">
        <f t="shared" ref="F360:K360" si="841">F361+F384+F417+F436</f>
        <v>1654160.4</v>
      </c>
      <c r="G360" s="17">
        <f t="shared" si="841"/>
        <v>1663707.3</v>
      </c>
      <c r="H360" s="17">
        <f t="shared" si="841"/>
        <v>1542507.8</v>
      </c>
      <c r="I360" s="17">
        <f t="shared" si="841"/>
        <v>18446.400000000001</v>
      </c>
      <c r="J360" s="17">
        <f t="shared" si="841"/>
        <v>45732.5</v>
      </c>
      <c r="K360" s="17">
        <f t="shared" si="841"/>
        <v>45732.5</v>
      </c>
      <c r="L360" s="17">
        <f t="shared" si="780"/>
        <v>1672606.7999999998</v>
      </c>
      <c r="M360" s="17">
        <f t="shared" si="781"/>
        <v>1709439.8</v>
      </c>
      <c r="N360" s="17">
        <f t="shared" si="782"/>
        <v>1588240.3</v>
      </c>
      <c r="O360" s="17">
        <f>O361+O384+O417+O436</f>
        <v>132799.67262999999</v>
      </c>
      <c r="P360" s="17">
        <f>P361+P384+P417+P436</f>
        <v>36172.017999999996</v>
      </c>
      <c r="Q360" s="17">
        <f>Q361+Q384+Q417+Q436</f>
        <v>36172.017999999996</v>
      </c>
      <c r="R360" s="17">
        <f t="shared" si="709"/>
        <v>1805406.4726299997</v>
      </c>
      <c r="S360" s="17">
        <f t="shared" si="710"/>
        <v>1745611.818</v>
      </c>
      <c r="T360" s="17">
        <f t="shared" si="711"/>
        <v>1624412.318</v>
      </c>
      <c r="U360" s="17">
        <f>U361+U384+U417+U436</f>
        <v>0</v>
      </c>
      <c r="V360" s="17">
        <f>V361+V384+V417+V436</f>
        <v>0</v>
      </c>
      <c r="W360" s="17">
        <f>W361+W384+W417+W436</f>
        <v>0</v>
      </c>
      <c r="X360" s="17">
        <f t="shared" si="712"/>
        <v>1805406.4726299997</v>
      </c>
      <c r="Y360" s="17">
        <f t="shared" si="713"/>
        <v>1745611.818</v>
      </c>
      <c r="Z360" s="17">
        <f t="shared" si="714"/>
        <v>1624412.318</v>
      </c>
      <c r="AA360" s="17">
        <f>AA361+AA384+AA417+AA436</f>
        <v>41148.494999999995</v>
      </c>
      <c r="AB360" s="17">
        <f>AB361+AB384+AB417+AB436</f>
        <v>0</v>
      </c>
      <c r="AC360" s="17">
        <f>AC361+AC384+AC417+AC436</f>
        <v>0</v>
      </c>
      <c r="AD360" s="17">
        <f t="shared" si="715"/>
        <v>1846554.9676299999</v>
      </c>
      <c r="AE360" s="17">
        <f t="shared" si="716"/>
        <v>1745611.818</v>
      </c>
      <c r="AF360" s="17">
        <f t="shared" si="717"/>
        <v>1624412.318</v>
      </c>
      <c r="AG360" s="17">
        <f>AG361+AG384+AG417+AG436</f>
        <v>0</v>
      </c>
      <c r="AH360" s="17">
        <f t="shared" si="718"/>
        <v>1846554.9676299999</v>
      </c>
      <c r="AI360" s="17">
        <f t="shared" si="719"/>
        <v>1745611.818</v>
      </c>
      <c r="AJ360" s="17">
        <f t="shared" si="720"/>
        <v>1624412.318</v>
      </c>
      <c r="AK360" s="17">
        <f>AK361+AK384+AK417+AK436</f>
        <v>-49579.304999999993</v>
      </c>
      <c r="AL360" s="17">
        <f>AL361+AL384+AL417+AL436</f>
        <v>20000</v>
      </c>
      <c r="AM360" s="17">
        <f>AM361+AM384+AM417+AM436</f>
        <v>0</v>
      </c>
      <c r="AN360" s="17">
        <f t="shared" si="721"/>
        <v>1796975.6626299999</v>
      </c>
      <c r="AO360" s="17">
        <f t="shared" si="722"/>
        <v>1765611.818</v>
      </c>
      <c r="AP360" s="17">
        <f t="shared" si="723"/>
        <v>1624412.318</v>
      </c>
      <c r="AQ360" s="17">
        <f>AQ361+AQ384+AQ417+AQ436</f>
        <v>0</v>
      </c>
      <c r="AR360" s="17">
        <f>AR361+AR384+AR417+AR436</f>
        <v>0</v>
      </c>
      <c r="AS360" s="17">
        <f>AS361+AS384+AS417+AS436</f>
        <v>0</v>
      </c>
      <c r="AT360" s="17">
        <f t="shared" si="724"/>
        <v>1796975.6626299999</v>
      </c>
      <c r="AU360" s="17">
        <f t="shared" si="725"/>
        <v>1765611.818</v>
      </c>
      <c r="AV360" s="17">
        <f t="shared" si="726"/>
        <v>1624412.318</v>
      </c>
      <c r="AW360" s="17">
        <f>AW361+AW384+AW417+AW436</f>
        <v>8153.7510000000002</v>
      </c>
      <c r="AX360" s="17">
        <f>AX361+AX384+AX417+AX436</f>
        <v>0</v>
      </c>
      <c r="AY360" s="17">
        <f>AY361+AY384+AY417+AY436</f>
        <v>0</v>
      </c>
      <c r="AZ360" s="17">
        <f t="shared" si="727"/>
        <v>1805129.4136299998</v>
      </c>
      <c r="BA360" s="17">
        <f>BA361+BA384+BA417+BA436</f>
        <v>0</v>
      </c>
      <c r="BB360" s="64">
        <f t="shared" si="838"/>
        <v>1805129.4136299998</v>
      </c>
      <c r="BC360" s="17">
        <f t="shared" si="728"/>
        <v>1765611.818</v>
      </c>
      <c r="BD360" s="17">
        <f>BD361+BD384+BD417+BD436</f>
        <v>0</v>
      </c>
      <c r="BE360" s="64">
        <f t="shared" si="839"/>
        <v>1765611.818</v>
      </c>
      <c r="BF360" s="17">
        <f t="shared" si="729"/>
        <v>1624412.318</v>
      </c>
      <c r="BG360" s="17">
        <f>BG361+BG384+BG417+BG436</f>
        <v>0</v>
      </c>
      <c r="BH360" s="64">
        <f t="shared" si="840"/>
        <v>1624412.318</v>
      </c>
      <c r="BI360" s="17">
        <f>BI361+BI384+BI417+BI436</f>
        <v>0</v>
      </c>
      <c r="BJ360" s="18"/>
      <c r="BK360" s="18"/>
      <c r="BL360" s="16"/>
      <c r="BM360" s="16"/>
      <c r="BN360" s="16"/>
      <c r="BO360" s="16"/>
      <c r="BP360" s="16"/>
    </row>
    <row r="361" spans="1:68" ht="78" x14ac:dyDescent="0.3">
      <c r="A361" s="58" t="s">
        <v>285</v>
      </c>
      <c r="B361" s="59"/>
      <c r="C361" s="58"/>
      <c r="D361" s="58"/>
      <c r="E361" s="60" t="s">
        <v>286</v>
      </c>
      <c r="F361" s="10">
        <f t="shared" ref="F361:K361" si="842">F362+F366+F372+F376+F380</f>
        <v>334563.39999999997</v>
      </c>
      <c r="G361" s="10">
        <f t="shared" si="842"/>
        <v>317579</v>
      </c>
      <c r="H361" s="10">
        <f t="shared" si="842"/>
        <v>196379.5</v>
      </c>
      <c r="I361" s="10">
        <f t="shared" si="842"/>
        <v>-27009.599999999999</v>
      </c>
      <c r="J361" s="10">
        <f t="shared" si="842"/>
        <v>0</v>
      </c>
      <c r="K361" s="10">
        <f t="shared" si="842"/>
        <v>0</v>
      </c>
      <c r="L361" s="10">
        <f t="shared" si="780"/>
        <v>307553.8</v>
      </c>
      <c r="M361" s="10">
        <f t="shared" si="781"/>
        <v>317579</v>
      </c>
      <c r="N361" s="10">
        <f t="shared" si="782"/>
        <v>196379.5</v>
      </c>
      <c r="O361" s="10">
        <f>O362+O366+O372+O376+O380</f>
        <v>90058.604629999987</v>
      </c>
      <c r="P361" s="10">
        <f>P362+P366+P372+P376+P380</f>
        <v>0</v>
      </c>
      <c r="Q361" s="10">
        <f>Q362+Q366+Q372+Q376+Q380</f>
        <v>0</v>
      </c>
      <c r="R361" s="10">
        <f t="shared" si="709"/>
        <v>397612.40463</v>
      </c>
      <c r="S361" s="10">
        <f t="shared" si="710"/>
        <v>317579</v>
      </c>
      <c r="T361" s="10">
        <f t="shared" si="711"/>
        <v>196379.5</v>
      </c>
      <c r="U361" s="10">
        <f>U362+U366+U372+U376+U380</f>
        <v>0</v>
      </c>
      <c r="V361" s="10">
        <f>V362+V366+V372+V376+V380</f>
        <v>0</v>
      </c>
      <c r="W361" s="10">
        <f>W362+W366+W372+W376+W380</f>
        <v>0</v>
      </c>
      <c r="X361" s="10">
        <f t="shared" si="712"/>
        <v>397612.40463</v>
      </c>
      <c r="Y361" s="10">
        <f t="shared" si="713"/>
        <v>317579</v>
      </c>
      <c r="Z361" s="10">
        <f t="shared" si="714"/>
        <v>196379.5</v>
      </c>
      <c r="AA361" s="10">
        <f>AA362+AA366+AA372+AA376+AA380</f>
        <v>35237.015999999996</v>
      </c>
      <c r="AB361" s="10">
        <f>AB362+AB366+AB372+AB376+AB380</f>
        <v>0</v>
      </c>
      <c r="AC361" s="10">
        <f>AC362+AC366+AC372+AC376+AC380</f>
        <v>0</v>
      </c>
      <c r="AD361" s="10">
        <f t="shared" si="715"/>
        <v>432849.42063000001</v>
      </c>
      <c r="AE361" s="10">
        <f t="shared" si="716"/>
        <v>317579</v>
      </c>
      <c r="AF361" s="10">
        <f t="shared" si="717"/>
        <v>196379.5</v>
      </c>
      <c r="AG361" s="10">
        <f>AG362+AG366+AG372+AG376+AG380</f>
        <v>0</v>
      </c>
      <c r="AH361" s="10">
        <f t="shared" si="718"/>
        <v>432849.42063000001</v>
      </c>
      <c r="AI361" s="10">
        <f t="shared" si="719"/>
        <v>317579</v>
      </c>
      <c r="AJ361" s="10">
        <f t="shared" si="720"/>
        <v>196379.5</v>
      </c>
      <c r="AK361" s="10">
        <f>AK362+AK366+AK372+AK376+AK380</f>
        <v>-69066.895999999993</v>
      </c>
      <c r="AL361" s="10">
        <f>AL362+AL366+AL372+AL376+AL380</f>
        <v>20000</v>
      </c>
      <c r="AM361" s="10">
        <f>AM362+AM366+AM372+AM376+AM380</f>
        <v>0</v>
      </c>
      <c r="AN361" s="10">
        <f t="shared" si="721"/>
        <v>363782.52463</v>
      </c>
      <c r="AO361" s="10">
        <f t="shared" si="722"/>
        <v>337579</v>
      </c>
      <c r="AP361" s="10">
        <f t="shared" si="723"/>
        <v>196379.5</v>
      </c>
      <c r="AQ361" s="10">
        <f>AQ362+AQ366+AQ372+AQ376+AQ380</f>
        <v>0</v>
      </c>
      <c r="AR361" s="10">
        <f>AR362+AR366+AR372+AR376+AR380</f>
        <v>0</v>
      </c>
      <c r="AS361" s="10">
        <f>AS362+AS366+AS372+AS376+AS380</f>
        <v>0</v>
      </c>
      <c r="AT361" s="10">
        <f t="shared" si="724"/>
        <v>363782.52463</v>
      </c>
      <c r="AU361" s="10">
        <f t="shared" si="725"/>
        <v>337579</v>
      </c>
      <c r="AV361" s="10">
        <f t="shared" si="726"/>
        <v>196379.5</v>
      </c>
      <c r="AW361" s="10">
        <f>AW362+AW366+AW372+AW376+AW380</f>
        <v>393.06</v>
      </c>
      <c r="AX361" s="10">
        <f>AX362+AX366+AX372+AX376+AX380</f>
        <v>0</v>
      </c>
      <c r="AY361" s="10">
        <f>AY362+AY366+AY372+AY376+AY380</f>
        <v>0</v>
      </c>
      <c r="AZ361" s="10">
        <f t="shared" si="727"/>
        <v>364175.58463</v>
      </c>
      <c r="BA361" s="10">
        <f>BA362+BA366+BA372+BA376+BA380</f>
        <v>0</v>
      </c>
      <c r="BB361" s="65">
        <f t="shared" si="838"/>
        <v>364175.58463</v>
      </c>
      <c r="BC361" s="10">
        <f t="shared" si="728"/>
        <v>337579</v>
      </c>
      <c r="BD361" s="10">
        <f>BD362+BD366+BD372+BD376+BD380</f>
        <v>0</v>
      </c>
      <c r="BE361" s="65">
        <f t="shared" si="839"/>
        <v>337579</v>
      </c>
      <c r="BF361" s="10">
        <f t="shared" si="729"/>
        <v>196379.5</v>
      </c>
      <c r="BG361" s="10">
        <f>BG362+BG366+BG372+BG376+BG380</f>
        <v>0</v>
      </c>
      <c r="BH361" s="65">
        <f t="shared" si="840"/>
        <v>196379.5</v>
      </c>
      <c r="BI361" s="10">
        <f>BI362+BI366+BI372+BI376+BI380</f>
        <v>0</v>
      </c>
      <c r="BJ361" s="20"/>
      <c r="BK361" s="20"/>
    </row>
    <row r="362" spans="1:68" ht="31.2" x14ac:dyDescent="0.3">
      <c r="A362" s="58" t="s">
        <v>287</v>
      </c>
      <c r="B362" s="59"/>
      <c r="C362" s="58"/>
      <c r="D362" s="58"/>
      <c r="E362" s="60" t="s">
        <v>212</v>
      </c>
      <c r="F362" s="10">
        <f t="shared" ref="F362:K362" si="843">F363</f>
        <v>575.4</v>
      </c>
      <c r="G362" s="10">
        <f t="shared" si="843"/>
        <v>575.4</v>
      </c>
      <c r="H362" s="10">
        <f t="shared" si="843"/>
        <v>575.4</v>
      </c>
      <c r="I362" s="10">
        <f t="shared" si="843"/>
        <v>0</v>
      </c>
      <c r="J362" s="10">
        <f t="shared" si="843"/>
        <v>0</v>
      </c>
      <c r="K362" s="10">
        <f t="shared" si="843"/>
        <v>0</v>
      </c>
      <c r="L362" s="10">
        <f t="shared" si="780"/>
        <v>575.4</v>
      </c>
      <c r="M362" s="10">
        <f t="shared" si="781"/>
        <v>575.4</v>
      </c>
      <c r="N362" s="10">
        <f t="shared" si="782"/>
        <v>575.4</v>
      </c>
      <c r="O362" s="10">
        <f>O363</f>
        <v>0</v>
      </c>
      <c r="P362" s="10">
        <f>P363</f>
        <v>0</v>
      </c>
      <c r="Q362" s="10">
        <f>Q363</f>
        <v>0</v>
      </c>
      <c r="R362" s="10">
        <f t="shared" si="709"/>
        <v>575.4</v>
      </c>
      <c r="S362" s="10">
        <f t="shared" si="710"/>
        <v>575.4</v>
      </c>
      <c r="T362" s="10">
        <f t="shared" si="711"/>
        <v>575.4</v>
      </c>
      <c r="U362" s="10">
        <f>U363</f>
        <v>0</v>
      </c>
      <c r="V362" s="10">
        <f>V363</f>
        <v>0</v>
      </c>
      <c r="W362" s="10">
        <f>W363</f>
        <v>0</v>
      </c>
      <c r="X362" s="10">
        <f t="shared" si="712"/>
        <v>575.4</v>
      </c>
      <c r="Y362" s="10">
        <f t="shared" si="713"/>
        <v>575.4</v>
      </c>
      <c r="Z362" s="10">
        <f t="shared" si="714"/>
        <v>575.4</v>
      </c>
      <c r="AA362" s="10">
        <f>AA363</f>
        <v>0</v>
      </c>
      <c r="AB362" s="10">
        <f>AB363</f>
        <v>0</v>
      </c>
      <c r="AC362" s="10">
        <f>AC363</f>
        <v>0</v>
      </c>
      <c r="AD362" s="10">
        <f t="shared" si="715"/>
        <v>575.4</v>
      </c>
      <c r="AE362" s="10">
        <f t="shared" si="716"/>
        <v>575.4</v>
      </c>
      <c r="AF362" s="10">
        <f t="shared" si="717"/>
        <v>575.4</v>
      </c>
      <c r="AG362" s="10">
        <f>AG363</f>
        <v>0</v>
      </c>
      <c r="AH362" s="10">
        <f t="shared" si="718"/>
        <v>575.4</v>
      </c>
      <c r="AI362" s="10">
        <f t="shared" si="719"/>
        <v>575.4</v>
      </c>
      <c r="AJ362" s="10">
        <f t="shared" si="720"/>
        <v>575.4</v>
      </c>
      <c r="AK362" s="10">
        <f>AK363</f>
        <v>0</v>
      </c>
      <c r="AL362" s="10">
        <f>AL363</f>
        <v>0</v>
      </c>
      <c r="AM362" s="10">
        <f>AM363</f>
        <v>0</v>
      </c>
      <c r="AN362" s="10">
        <f t="shared" si="721"/>
        <v>575.4</v>
      </c>
      <c r="AO362" s="10">
        <f t="shared" si="722"/>
        <v>575.4</v>
      </c>
      <c r="AP362" s="10">
        <f t="shared" si="723"/>
        <v>575.4</v>
      </c>
      <c r="AQ362" s="10">
        <f>AQ363</f>
        <v>0</v>
      </c>
      <c r="AR362" s="10">
        <f>AR363</f>
        <v>0</v>
      </c>
      <c r="AS362" s="10">
        <f>AS363</f>
        <v>0</v>
      </c>
      <c r="AT362" s="10">
        <f t="shared" si="724"/>
        <v>575.4</v>
      </c>
      <c r="AU362" s="10">
        <f t="shared" si="725"/>
        <v>575.4</v>
      </c>
      <c r="AV362" s="10">
        <f t="shared" si="726"/>
        <v>575.4</v>
      </c>
      <c r="AW362" s="10">
        <f>AW363</f>
        <v>393.06</v>
      </c>
      <c r="AX362" s="10">
        <f>AX363</f>
        <v>0</v>
      </c>
      <c r="AY362" s="10">
        <f>AY363</f>
        <v>0</v>
      </c>
      <c r="AZ362" s="10">
        <f t="shared" si="727"/>
        <v>968.46</v>
      </c>
      <c r="BA362" s="10">
        <f>BA363</f>
        <v>0</v>
      </c>
      <c r="BB362" s="65">
        <f t="shared" si="838"/>
        <v>968.46</v>
      </c>
      <c r="BC362" s="10">
        <f t="shared" si="728"/>
        <v>575.4</v>
      </c>
      <c r="BD362" s="10">
        <f>BD363</f>
        <v>0</v>
      </c>
      <c r="BE362" s="65">
        <f t="shared" si="839"/>
        <v>575.4</v>
      </c>
      <c r="BF362" s="10">
        <f t="shared" si="729"/>
        <v>575.4</v>
      </c>
      <c r="BG362" s="10">
        <f>BG363</f>
        <v>0</v>
      </c>
      <c r="BH362" s="65">
        <f t="shared" si="840"/>
        <v>575.4</v>
      </c>
      <c r="BI362" s="10">
        <f>BI363</f>
        <v>0</v>
      </c>
      <c r="BJ362" s="20"/>
      <c r="BK362" s="20"/>
    </row>
    <row r="363" spans="1:68" ht="46.8" x14ac:dyDescent="0.3">
      <c r="A363" s="58" t="s">
        <v>287</v>
      </c>
      <c r="B363" s="59" t="s">
        <v>58</v>
      </c>
      <c r="C363" s="58"/>
      <c r="D363" s="58"/>
      <c r="E363" s="60" t="s">
        <v>59</v>
      </c>
      <c r="F363" s="10">
        <f t="shared" ref="F363:K363" si="844">F364+F365</f>
        <v>575.4</v>
      </c>
      <c r="G363" s="10">
        <f t="shared" si="844"/>
        <v>575.4</v>
      </c>
      <c r="H363" s="10">
        <f t="shared" si="844"/>
        <v>575.4</v>
      </c>
      <c r="I363" s="10">
        <f t="shared" si="844"/>
        <v>0</v>
      </c>
      <c r="J363" s="10">
        <f t="shared" si="844"/>
        <v>0</v>
      </c>
      <c r="K363" s="10">
        <f t="shared" si="844"/>
        <v>0</v>
      </c>
      <c r="L363" s="10">
        <f t="shared" si="780"/>
        <v>575.4</v>
      </c>
      <c r="M363" s="10">
        <f t="shared" si="781"/>
        <v>575.4</v>
      </c>
      <c r="N363" s="10">
        <f t="shared" si="782"/>
        <v>575.4</v>
      </c>
      <c r="O363" s="10">
        <f>O364+O365</f>
        <v>0</v>
      </c>
      <c r="P363" s="10">
        <f>P364+P365</f>
        <v>0</v>
      </c>
      <c r="Q363" s="10">
        <f>Q364+Q365</f>
        <v>0</v>
      </c>
      <c r="R363" s="10">
        <f t="shared" ref="R363:R429" si="845">L363+O363</f>
        <v>575.4</v>
      </c>
      <c r="S363" s="10">
        <f t="shared" ref="S363:S429" si="846">M363+P363</f>
        <v>575.4</v>
      </c>
      <c r="T363" s="10">
        <f t="shared" ref="T363:T429" si="847">N363+Q363</f>
        <v>575.4</v>
      </c>
      <c r="U363" s="10">
        <f>U364+U365</f>
        <v>0</v>
      </c>
      <c r="V363" s="10">
        <f>V364+V365</f>
        <v>0</v>
      </c>
      <c r="W363" s="10">
        <f>W364+W365</f>
        <v>0</v>
      </c>
      <c r="X363" s="10">
        <f t="shared" ref="X363:X429" si="848">R363+U363</f>
        <v>575.4</v>
      </c>
      <c r="Y363" s="10">
        <f t="shared" ref="Y363:Y429" si="849">S363+V363</f>
        <v>575.4</v>
      </c>
      <c r="Z363" s="10">
        <f t="shared" ref="Z363:Z429" si="850">T363+W363</f>
        <v>575.4</v>
      </c>
      <c r="AA363" s="10">
        <f>AA364+AA365</f>
        <v>0</v>
      </c>
      <c r="AB363" s="10">
        <f>AB364+AB365</f>
        <v>0</v>
      </c>
      <c r="AC363" s="10">
        <f>AC364+AC365</f>
        <v>0</v>
      </c>
      <c r="AD363" s="10">
        <f t="shared" ref="AD363:AD429" si="851">X363+AA363</f>
        <v>575.4</v>
      </c>
      <c r="AE363" s="10">
        <f t="shared" ref="AE363:AE429" si="852">Y363+AB363</f>
        <v>575.4</v>
      </c>
      <c r="AF363" s="10">
        <f t="shared" ref="AF363:AF429" si="853">Z363+AC363</f>
        <v>575.4</v>
      </c>
      <c r="AG363" s="10">
        <f>AG364+AG365</f>
        <v>0</v>
      </c>
      <c r="AH363" s="10">
        <f t="shared" ref="AH363:AH429" si="854">AD363+AG363</f>
        <v>575.4</v>
      </c>
      <c r="AI363" s="10">
        <f t="shared" ref="AI363:AI429" si="855">AE363</f>
        <v>575.4</v>
      </c>
      <c r="AJ363" s="10">
        <f t="shared" ref="AJ363:AJ429" si="856">AF363</f>
        <v>575.4</v>
      </c>
      <c r="AK363" s="10">
        <f>AK364+AK365</f>
        <v>0</v>
      </c>
      <c r="AL363" s="10">
        <f>AL364+AL365</f>
        <v>0</v>
      </c>
      <c r="AM363" s="10">
        <f>AM364+AM365</f>
        <v>0</v>
      </c>
      <c r="AN363" s="10">
        <f t="shared" ref="AN363:AN429" si="857">AH363+AK363</f>
        <v>575.4</v>
      </c>
      <c r="AO363" s="10">
        <f t="shared" ref="AO363:AO429" si="858">AI363+AL363</f>
        <v>575.4</v>
      </c>
      <c r="AP363" s="10">
        <f t="shared" ref="AP363:AP429" si="859">AJ363+AM363</f>
        <v>575.4</v>
      </c>
      <c r="AQ363" s="10">
        <f>AQ364+AQ365</f>
        <v>0</v>
      </c>
      <c r="AR363" s="10">
        <f>AR364+AR365</f>
        <v>0</v>
      </c>
      <c r="AS363" s="10">
        <f>AS364+AS365</f>
        <v>0</v>
      </c>
      <c r="AT363" s="10">
        <f t="shared" ref="AT363:AT429" si="860">AN363+AQ363</f>
        <v>575.4</v>
      </c>
      <c r="AU363" s="10">
        <f t="shared" ref="AU363:AU429" si="861">AO363+AR363</f>
        <v>575.4</v>
      </c>
      <c r="AV363" s="10">
        <f t="shared" ref="AV363:AV429" si="862">AP363+AS363</f>
        <v>575.4</v>
      </c>
      <c r="AW363" s="10">
        <f>AW364+AW365</f>
        <v>393.06</v>
      </c>
      <c r="AX363" s="10">
        <f>AX364+AX365</f>
        <v>0</v>
      </c>
      <c r="AY363" s="10">
        <f>AY364+AY365</f>
        <v>0</v>
      </c>
      <c r="AZ363" s="10">
        <f t="shared" ref="AZ363:AZ429" si="863">AT363+AW363</f>
        <v>968.46</v>
      </c>
      <c r="BA363" s="10">
        <f>BA364+BA365</f>
        <v>0</v>
      </c>
      <c r="BB363" s="65">
        <f t="shared" si="838"/>
        <v>968.46</v>
      </c>
      <c r="BC363" s="10">
        <f t="shared" ref="BC363:BC429" si="864">AU363+AX363</f>
        <v>575.4</v>
      </c>
      <c r="BD363" s="10">
        <f>BD364+BD365</f>
        <v>0</v>
      </c>
      <c r="BE363" s="65">
        <f t="shared" si="839"/>
        <v>575.4</v>
      </c>
      <c r="BF363" s="10">
        <f t="shared" ref="BF363:BF429" si="865">AV363+AY363</f>
        <v>575.4</v>
      </c>
      <c r="BG363" s="10">
        <f>BG364+BG365</f>
        <v>0</v>
      </c>
      <c r="BH363" s="65">
        <f t="shared" si="840"/>
        <v>575.4</v>
      </c>
      <c r="BI363" s="10">
        <f>BI364+BI365</f>
        <v>0</v>
      </c>
      <c r="BJ363" s="20"/>
      <c r="BK363" s="20"/>
    </row>
    <row r="364" spans="1:68" x14ac:dyDescent="0.3">
      <c r="A364" s="58" t="s">
        <v>287</v>
      </c>
      <c r="B364" s="59">
        <v>600</v>
      </c>
      <c r="C364" s="58" t="s">
        <v>268</v>
      </c>
      <c r="D364" s="58" t="s">
        <v>37</v>
      </c>
      <c r="E364" s="60" t="s">
        <v>288</v>
      </c>
      <c r="F364" s="10">
        <v>60.3</v>
      </c>
      <c r="G364" s="10">
        <v>60.3</v>
      </c>
      <c r="H364" s="10">
        <v>60.3</v>
      </c>
      <c r="I364" s="10"/>
      <c r="J364" s="10"/>
      <c r="K364" s="10"/>
      <c r="L364" s="10">
        <f t="shared" si="780"/>
        <v>60.3</v>
      </c>
      <c r="M364" s="10">
        <f t="shared" si="781"/>
        <v>60.3</v>
      </c>
      <c r="N364" s="10">
        <f t="shared" si="782"/>
        <v>60.3</v>
      </c>
      <c r="O364" s="10"/>
      <c r="P364" s="10"/>
      <c r="Q364" s="10"/>
      <c r="R364" s="10">
        <f t="shared" si="845"/>
        <v>60.3</v>
      </c>
      <c r="S364" s="10">
        <f t="shared" si="846"/>
        <v>60.3</v>
      </c>
      <c r="T364" s="10">
        <f t="shared" si="847"/>
        <v>60.3</v>
      </c>
      <c r="U364" s="10"/>
      <c r="V364" s="10"/>
      <c r="W364" s="10"/>
      <c r="X364" s="10">
        <f t="shared" si="848"/>
        <v>60.3</v>
      </c>
      <c r="Y364" s="10">
        <f t="shared" si="849"/>
        <v>60.3</v>
      </c>
      <c r="Z364" s="10">
        <f t="shared" si="850"/>
        <v>60.3</v>
      </c>
      <c r="AA364" s="10"/>
      <c r="AB364" s="10"/>
      <c r="AC364" s="10"/>
      <c r="AD364" s="10">
        <f t="shared" si="851"/>
        <v>60.3</v>
      </c>
      <c r="AE364" s="10">
        <f t="shared" si="852"/>
        <v>60.3</v>
      </c>
      <c r="AF364" s="10">
        <f t="shared" si="853"/>
        <v>60.3</v>
      </c>
      <c r="AG364" s="10"/>
      <c r="AH364" s="10">
        <f t="shared" si="854"/>
        <v>60.3</v>
      </c>
      <c r="AI364" s="10">
        <f t="shared" si="855"/>
        <v>60.3</v>
      </c>
      <c r="AJ364" s="10">
        <f t="shared" si="856"/>
        <v>60.3</v>
      </c>
      <c r="AK364" s="10"/>
      <c r="AL364" s="10"/>
      <c r="AM364" s="10"/>
      <c r="AN364" s="10">
        <f t="shared" si="857"/>
        <v>60.3</v>
      </c>
      <c r="AO364" s="10">
        <f t="shared" si="858"/>
        <v>60.3</v>
      </c>
      <c r="AP364" s="10">
        <f t="shared" si="859"/>
        <v>60.3</v>
      </c>
      <c r="AQ364" s="10"/>
      <c r="AR364" s="10"/>
      <c r="AS364" s="10"/>
      <c r="AT364" s="10">
        <f t="shared" si="860"/>
        <v>60.3</v>
      </c>
      <c r="AU364" s="10">
        <f t="shared" si="861"/>
        <v>60.3</v>
      </c>
      <c r="AV364" s="10">
        <f t="shared" si="862"/>
        <v>60.3</v>
      </c>
      <c r="AW364" s="10">
        <v>17.864000000000001</v>
      </c>
      <c r="AX364" s="10"/>
      <c r="AY364" s="10"/>
      <c r="AZ364" s="10">
        <f t="shared" si="863"/>
        <v>78.164000000000001</v>
      </c>
      <c r="BA364" s="10"/>
      <c r="BB364" s="65">
        <f t="shared" si="838"/>
        <v>78.164000000000001</v>
      </c>
      <c r="BC364" s="10">
        <f t="shared" si="864"/>
        <v>60.3</v>
      </c>
      <c r="BD364" s="10"/>
      <c r="BE364" s="65">
        <f t="shared" si="839"/>
        <v>60.3</v>
      </c>
      <c r="BF364" s="10">
        <f t="shared" si="865"/>
        <v>60.3</v>
      </c>
      <c r="BG364" s="10"/>
      <c r="BH364" s="65">
        <f t="shared" si="840"/>
        <v>60.3</v>
      </c>
      <c r="BI364" s="10"/>
      <c r="BJ364" s="20"/>
      <c r="BK364" s="20"/>
    </row>
    <row r="365" spans="1:68" x14ac:dyDescent="0.3">
      <c r="A365" s="58" t="s">
        <v>287</v>
      </c>
      <c r="B365" s="59">
        <v>600</v>
      </c>
      <c r="C365" s="58" t="s">
        <v>268</v>
      </c>
      <c r="D365" s="58" t="s">
        <v>106</v>
      </c>
      <c r="E365" s="60" t="s">
        <v>269</v>
      </c>
      <c r="F365" s="10">
        <v>515.1</v>
      </c>
      <c r="G365" s="10">
        <v>515.1</v>
      </c>
      <c r="H365" s="10">
        <v>515.1</v>
      </c>
      <c r="I365" s="10"/>
      <c r="J365" s="10"/>
      <c r="K365" s="10"/>
      <c r="L365" s="10">
        <f t="shared" si="780"/>
        <v>515.1</v>
      </c>
      <c r="M365" s="10">
        <f t="shared" si="781"/>
        <v>515.1</v>
      </c>
      <c r="N365" s="10">
        <f t="shared" si="782"/>
        <v>515.1</v>
      </c>
      <c r="O365" s="10"/>
      <c r="P365" s="10"/>
      <c r="Q365" s="10"/>
      <c r="R365" s="10">
        <f t="shared" si="845"/>
        <v>515.1</v>
      </c>
      <c r="S365" s="10">
        <f t="shared" si="846"/>
        <v>515.1</v>
      </c>
      <c r="T365" s="10">
        <f t="shared" si="847"/>
        <v>515.1</v>
      </c>
      <c r="U365" s="10"/>
      <c r="V365" s="10"/>
      <c r="W365" s="10"/>
      <c r="X365" s="10">
        <f t="shared" si="848"/>
        <v>515.1</v>
      </c>
      <c r="Y365" s="10">
        <f t="shared" si="849"/>
        <v>515.1</v>
      </c>
      <c r="Z365" s="10">
        <f t="shared" si="850"/>
        <v>515.1</v>
      </c>
      <c r="AA365" s="10"/>
      <c r="AB365" s="10"/>
      <c r="AC365" s="10"/>
      <c r="AD365" s="10">
        <f t="shared" si="851"/>
        <v>515.1</v>
      </c>
      <c r="AE365" s="10">
        <f t="shared" si="852"/>
        <v>515.1</v>
      </c>
      <c r="AF365" s="10">
        <f t="shared" si="853"/>
        <v>515.1</v>
      </c>
      <c r="AG365" s="10"/>
      <c r="AH365" s="10">
        <f t="shared" si="854"/>
        <v>515.1</v>
      </c>
      <c r="AI365" s="10">
        <f t="shared" si="855"/>
        <v>515.1</v>
      </c>
      <c r="AJ365" s="10">
        <f t="shared" si="856"/>
        <v>515.1</v>
      </c>
      <c r="AK365" s="10"/>
      <c r="AL365" s="10"/>
      <c r="AM365" s="10"/>
      <c r="AN365" s="10">
        <f t="shared" si="857"/>
        <v>515.1</v>
      </c>
      <c r="AO365" s="10">
        <f t="shared" si="858"/>
        <v>515.1</v>
      </c>
      <c r="AP365" s="10">
        <f t="shared" si="859"/>
        <v>515.1</v>
      </c>
      <c r="AQ365" s="10"/>
      <c r="AR365" s="10"/>
      <c r="AS365" s="10"/>
      <c r="AT365" s="10">
        <f t="shared" si="860"/>
        <v>515.1</v>
      </c>
      <c r="AU365" s="10">
        <f t="shared" si="861"/>
        <v>515.1</v>
      </c>
      <c r="AV365" s="10">
        <f t="shared" si="862"/>
        <v>515.1</v>
      </c>
      <c r="AW365" s="10">
        <v>375.19600000000003</v>
      </c>
      <c r="AX365" s="10"/>
      <c r="AY365" s="10"/>
      <c r="AZ365" s="10">
        <f t="shared" si="863"/>
        <v>890.29600000000005</v>
      </c>
      <c r="BA365" s="10"/>
      <c r="BB365" s="65">
        <f t="shared" si="838"/>
        <v>890.29600000000005</v>
      </c>
      <c r="BC365" s="10">
        <f t="shared" si="864"/>
        <v>515.1</v>
      </c>
      <c r="BD365" s="10"/>
      <c r="BE365" s="65">
        <f t="shared" si="839"/>
        <v>515.1</v>
      </c>
      <c r="BF365" s="10">
        <f t="shared" si="865"/>
        <v>515.1</v>
      </c>
      <c r="BG365" s="10"/>
      <c r="BH365" s="65">
        <f t="shared" si="840"/>
        <v>515.1</v>
      </c>
      <c r="BI365" s="10"/>
      <c r="BJ365" s="20"/>
      <c r="BK365" s="20"/>
    </row>
    <row r="366" spans="1:68" ht="62.4" x14ac:dyDescent="0.3">
      <c r="A366" s="58" t="s">
        <v>289</v>
      </c>
      <c r="B366" s="59"/>
      <c r="C366" s="58"/>
      <c r="D366" s="58"/>
      <c r="E366" s="61" t="s">
        <v>290</v>
      </c>
      <c r="F366" s="10">
        <f t="shared" ref="F366:K366" si="866">F369</f>
        <v>199589.4</v>
      </c>
      <c r="G366" s="10">
        <f t="shared" si="866"/>
        <v>284518.09999999998</v>
      </c>
      <c r="H366" s="10">
        <f t="shared" si="866"/>
        <v>183318.6</v>
      </c>
      <c r="I366" s="10">
        <f t="shared" si="866"/>
        <v>0</v>
      </c>
      <c r="J366" s="10">
        <f t="shared" si="866"/>
        <v>0</v>
      </c>
      <c r="K366" s="10">
        <f t="shared" si="866"/>
        <v>0</v>
      </c>
      <c r="L366" s="10">
        <f t="shared" si="780"/>
        <v>199589.4</v>
      </c>
      <c r="M366" s="10">
        <f t="shared" si="781"/>
        <v>284518.09999999998</v>
      </c>
      <c r="N366" s="10">
        <f t="shared" si="782"/>
        <v>183318.6</v>
      </c>
      <c r="O366" s="10">
        <f>O369</f>
        <v>32482.25216</v>
      </c>
      <c r="P366" s="10">
        <f>P369</f>
        <v>0</v>
      </c>
      <c r="Q366" s="10">
        <f>Q369</f>
        <v>0</v>
      </c>
      <c r="R366" s="10">
        <f t="shared" si="845"/>
        <v>232071.65216</v>
      </c>
      <c r="S366" s="10">
        <f t="shared" si="846"/>
        <v>284518.09999999998</v>
      </c>
      <c r="T366" s="10">
        <f t="shared" si="847"/>
        <v>183318.6</v>
      </c>
      <c r="U366" s="10">
        <f>U369</f>
        <v>0</v>
      </c>
      <c r="V366" s="10">
        <f>V369</f>
        <v>0</v>
      </c>
      <c r="W366" s="10">
        <f>W369</f>
        <v>0</v>
      </c>
      <c r="X366" s="10">
        <f t="shared" si="848"/>
        <v>232071.65216</v>
      </c>
      <c r="Y366" s="10">
        <f t="shared" si="849"/>
        <v>284518.09999999998</v>
      </c>
      <c r="Z366" s="10">
        <f t="shared" si="850"/>
        <v>183318.6</v>
      </c>
      <c r="AA366" s="10">
        <f>AA369</f>
        <v>35237.015999999996</v>
      </c>
      <c r="AB366" s="10">
        <f>AB369</f>
        <v>0</v>
      </c>
      <c r="AC366" s="10">
        <f>AC369</f>
        <v>0</v>
      </c>
      <c r="AD366" s="10">
        <f t="shared" si="851"/>
        <v>267308.66816</v>
      </c>
      <c r="AE366" s="10">
        <f t="shared" si="852"/>
        <v>284518.09999999998</v>
      </c>
      <c r="AF366" s="10">
        <f t="shared" si="853"/>
        <v>183318.6</v>
      </c>
      <c r="AG366" s="10">
        <f>AG369</f>
        <v>0</v>
      </c>
      <c r="AH366" s="10">
        <f t="shared" si="854"/>
        <v>267308.66816</v>
      </c>
      <c r="AI366" s="10">
        <f t="shared" si="855"/>
        <v>284518.09999999998</v>
      </c>
      <c r="AJ366" s="10">
        <f t="shared" si="856"/>
        <v>183318.6</v>
      </c>
      <c r="AK366" s="10">
        <f>AK369</f>
        <v>-36548.695999999996</v>
      </c>
      <c r="AL366" s="10">
        <f>AL369</f>
        <v>40000</v>
      </c>
      <c r="AM366" s="10">
        <f>AM369</f>
        <v>0</v>
      </c>
      <c r="AN366" s="10">
        <f t="shared" si="857"/>
        <v>230759.97216</v>
      </c>
      <c r="AO366" s="10">
        <f t="shared" si="858"/>
        <v>324518.09999999998</v>
      </c>
      <c r="AP366" s="10">
        <f t="shared" si="859"/>
        <v>183318.6</v>
      </c>
      <c r="AQ366" s="10">
        <f>AQ369</f>
        <v>0</v>
      </c>
      <c r="AR366" s="10">
        <f>AR369</f>
        <v>0</v>
      </c>
      <c r="AS366" s="10">
        <f>AS369</f>
        <v>0</v>
      </c>
      <c r="AT366" s="10">
        <f t="shared" si="860"/>
        <v>230759.97216</v>
      </c>
      <c r="AU366" s="10">
        <f t="shared" si="861"/>
        <v>324518.09999999998</v>
      </c>
      <c r="AV366" s="10">
        <f t="shared" si="862"/>
        <v>183318.6</v>
      </c>
      <c r="AW366" s="10">
        <f>AW369+AW367</f>
        <v>0</v>
      </c>
      <c r="AX366" s="10">
        <f>AX369+AX367</f>
        <v>0</v>
      </c>
      <c r="AY366" s="10">
        <f>AY369+AY367</f>
        <v>0</v>
      </c>
      <c r="AZ366" s="10">
        <f t="shared" si="863"/>
        <v>230759.97216</v>
      </c>
      <c r="BA366" s="10">
        <f>BA369+BA367</f>
        <v>0</v>
      </c>
      <c r="BB366" s="65">
        <f t="shared" si="838"/>
        <v>230759.97216</v>
      </c>
      <c r="BC366" s="10">
        <f t="shared" si="864"/>
        <v>324518.09999999998</v>
      </c>
      <c r="BD366" s="10">
        <f>BD369+BD367</f>
        <v>0</v>
      </c>
      <c r="BE366" s="65">
        <f t="shared" si="839"/>
        <v>324518.09999999998</v>
      </c>
      <c r="BF366" s="10">
        <f t="shared" si="865"/>
        <v>183318.6</v>
      </c>
      <c r="BG366" s="10">
        <f>BG369+BG367</f>
        <v>0</v>
      </c>
      <c r="BH366" s="65">
        <f t="shared" si="840"/>
        <v>183318.6</v>
      </c>
      <c r="BI366" s="10">
        <f>BI369+BI367</f>
        <v>0</v>
      </c>
      <c r="BJ366" s="20"/>
      <c r="BK366" s="20"/>
    </row>
    <row r="367" spans="1:68" s="1" customFormat="1" ht="31.2" hidden="1" x14ac:dyDescent="0.3">
      <c r="A367" s="7" t="s">
        <v>289</v>
      </c>
      <c r="B367" s="8" t="s">
        <v>66</v>
      </c>
      <c r="C367" s="7"/>
      <c r="D367" s="22"/>
      <c r="E367" s="19" t="s">
        <v>67</v>
      </c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>
        <f>AW368</f>
        <v>0</v>
      </c>
      <c r="AX367" s="10">
        <f>AX368</f>
        <v>0</v>
      </c>
      <c r="AY367" s="10">
        <f>AY368</f>
        <v>0</v>
      </c>
      <c r="AZ367" s="10">
        <f t="shared" si="863"/>
        <v>0</v>
      </c>
      <c r="BA367" s="10">
        <f>BA368</f>
        <v>0</v>
      </c>
      <c r="BB367" s="10"/>
      <c r="BC367" s="10">
        <f t="shared" si="864"/>
        <v>0</v>
      </c>
      <c r="BD367" s="10">
        <f>BD368</f>
        <v>0</v>
      </c>
      <c r="BE367" s="10"/>
      <c r="BF367" s="10">
        <f t="shared" si="865"/>
        <v>0</v>
      </c>
      <c r="BG367" s="10">
        <f>BG368</f>
        <v>0</v>
      </c>
      <c r="BH367" s="10"/>
      <c r="BI367" s="10">
        <f>BI368</f>
        <v>0</v>
      </c>
      <c r="BJ367" s="20">
        <v>0</v>
      </c>
      <c r="BK367" s="20"/>
    </row>
    <row r="368" spans="1:68" s="1" customFormat="1" hidden="1" x14ac:dyDescent="0.3">
      <c r="A368" s="7" t="s">
        <v>289</v>
      </c>
      <c r="B368" s="8" t="s">
        <v>66</v>
      </c>
      <c r="C368" s="22" t="s">
        <v>268</v>
      </c>
      <c r="D368" s="7" t="s">
        <v>106</v>
      </c>
      <c r="E368" s="23" t="s">
        <v>269</v>
      </c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27"/>
      <c r="AY368" s="10"/>
      <c r="AZ368" s="10">
        <f t="shared" si="863"/>
        <v>0</v>
      </c>
      <c r="BA368" s="10"/>
      <c r="BB368" s="10"/>
      <c r="BC368" s="10">
        <f t="shared" si="864"/>
        <v>0</v>
      </c>
      <c r="BD368" s="10"/>
      <c r="BE368" s="10"/>
      <c r="BF368" s="10">
        <f t="shared" si="865"/>
        <v>0</v>
      </c>
      <c r="BG368" s="10"/>
      <c r="BH368" s="10"/>
      <c r="BI368" s="10"/>
      <c r="BJ368" s="20">
        <v>0</v>
      </c>
      <c r="BK368" s="20"/>
    </row>
    <row r="369" spans="1:63" ht="46.8" x14ac:dyDescent="0.3">
      <c r="A369" s="58" t="s">
        <v>289</v>
      </c>
      <c r="B369" s="59" t="s">
        <v>58</v>
      </c>
      <c r="C369" s="58"/>
      <c r="D369" s="58"/>
      <c r="E369" s="60" t="s">
        <v>59</v>
      </c>
      <c r="F369" s="10">
        <f t="shared" ref="F369:K369" si="867">F370+F371</f>
        <v>199589.4</v>
      </c>
      <c r="G369" s="10">
        <f t="shared" si="867"/>
        <v>284518.09999999998</v>
      </c>
      <c r="H369" s="10">
        <f t="shared" si="867"/>
        <v>183318.6</v>
      </c>
      <c r="I369" s="10">
        <f t="shared" si="867"/>
        <v>0</v>
      </c>
      <c r="J369" s="10">
        <f t="shared" si="867"/>
        <v>0</v>
      </c>
      <c r="K369" s="10">
        <f t="shared" si="867"/>
        <v>0</v>
      </c>
      <c r="L369" s="10">
        <f t="shared" si="780"/>
        <v>199589.4</v>
      </c>
      <c r="M369" s="10">
        <f t="shared" si="781"/>
        <v>284518.09999999998</v>
      </c>
      <c r="N369" s="10">
        <f t="shared" si="782"/>
        <v>183318.6</v>
      </c>
      <c r="O369" s="10">
        <f>O370+O371</f>
        <v>32482.25216</v>
      </c>
      <c r="P369" s="10">
        <f>P370+P371</f>
        <v>0</v>
      </c>
      <c r="Q369" s="10">
        <f>Q370+Q371</f>
        <v>0</v>
      </c>
      <c r="R369" s="10">
        <f t="shared" si="845"/>
        <v>232071.65216</v>
      </c>
      <c r="S369" s="10">
        <f t="shared" si="846"/>
        <v>284518.09999999998</v>
      </c>
      <c r="T369" s="10">
        <f t="shared" si="847"/>
        <v>183318.6</v>
      </c>
      <c r="U369" s="10">
        <f>U370+U371</f>
        <v>0</v>
      </c>
      <c r="V369" s="10">
        <f>V370+V371</f>
        <v>0</v>
      </c>
      <c r="W369" s="10">
        <f>W370+W371</f>
        <v>0</v>
      </c>
      <c r="X369" s="10">
        <f t="shared" si="848"/>
        <v>232071.65216</v>
      </c>
      <c r="Y369" s="10">
        <f t="shared" si="849"/>
        <v>284518.09999999998</v>
      </c>
      <c r="Z369" s="10">
        <f t="shared" si="850"/>
        <v>183318.6</v>
      </c>
      <c r="AA369" s="10">
        <f>AA370+AA371</f>
        <v>35237.015999999996</v>
      </c>
      <c r="AB369" s="10">
        <f>AB370+AB371</f>
        <v>0</v>
      </c>
      <c r="AC369" s="10">
        <f>AC370+AC371</f>
        <v>0</v>
      </c>
      <c r="AD369" s="10">
        <f t="shared" si="851"/>
        <v>267308.66816</v>
      </c>
      <c r="AE369" s="10">
        <f t="shared" si="852"/>
        <v>284518.09999999998</v>
      </c>
      <c r="AF369" s="10">
        <f t="shared" si="853"/>
        <v>183318.6</v>
      </c>
      <c r="AG369" s="10">
        <f>AG370+AG371</f>
        <v>0</v>
      </c>
      <c r="AH369" s="10">
        <f t="shared" si="854"/>
        <v>267308.66816</v>
      </c>
      <c r="AI369" s="10">
        <f t="shared" si="855"/>
        <v>284518.09999999998</v>
      </c>
      <c r="AJ369" s="10">
        <f t="shared" si="856"/>
        <v>183318.6</v>
      </c>
      <c r="AK369" s="10">
        <f>AK370+AK371</f>
        <v>-36548.695999999996</v>
      </c>
      <c r="AL369" s="10">
        <f>AL370+AL371</f>
        <v>40000</v>
      </c>
      <c r="AM369" s="10">
        <f>AM370+AM371</f>
        <v>0</v>
      </c>
      <c r="AN369" s="10">
        <f t="shared" si="857"/>
        <v>230759.97216</v>
      </c>
      <c r="AO369" s="10">
        <f t="shared" si="858"/>
        <v>324518.09999999998</v>
      </c>
      <c r="AP369" s="10">
        <f t="shared" si="859"/>
        <v>183318.6</v>
      </c>
      <c r="AQ369" s="10">
        <f>AQ370+AQ371</f>
        <v>0</v>
      </c>
      <c r="AR369" s="10">
        <f>AR370+AR371</f>
        <v>0</v>
      </c>
      <c r="AS369" s="10">
        <f>AS370+AS371</f>
        <v>0</v>
      </c>
      <c r="AT369" s="10">
        <f t="shared" si="860"/>
        <v>230759.97216</v>
      </c>
      <c r="AU369" s="10">
        <f t="shared" si="861"/>
        <v>324518.09999999998</v>
      </c>
      <c r="AV369" s="10">
        <f t="shared" si="862"/>
        <v>183318.6</v>
      </c>
      <c r="AW369" s="10">
        <f>AW370+AW371</f>
        <v>0</v>
      </c>
      <c r="AX369" s="10">
        <f>AX370+AX371</f>
        <v>0</v>
      </c>
      <c r="AY369" s="10">
        <f>AY370+AY371</f>
        <v>0</v>
      </c>
      <c r="AZ369" s="10">
        <f t="shared" si="863"/>
        <v>230759.97216</v>
      </c>
      <c r="BA369" s="10">
        <f>BA370+BA371</f>
        <v>0</v>
      </c>
      <c r="BB369" s="65">
        <f t="shared" ref="BB369:BB379" si="868">AZ369+BA369</f>
        <v>230759.97216</v>
      </c>
      <c r="BC369" s="10">
        <f t="shared" si="864"/>
        <v>324518.09999999998</v>
      </c>
      <c r="BD369" s="10">
        <f>BD370+BD371</f>
        <v>0</v>
      </c>
      <c r="BE369" s="65">
        <f t="shared" ref="BE369:BE379" si="869">BC369+BD369</f>
        <v>324518.09999999998</v>
      </c>
      <c r="BF369" s="10">
        <f t="shared" si="865"/>
        <v>183318.6</v>
      </c>
      <c r="BG369" s="10">
        <f>BG370+BG371</f>
        <v>0</v>
      </c>
      <c r="BH369" s="65">
        <f t="shared" ref="BH369:BH379" si="870">BF369+BG369</f>
        <v>183318.6</v>
      </c>
      <c r="BI369" s="10">
        <f>BI370+BI371</f>
        <v>0</v>
      </c>
      <c r="BJ369" s="20"/>
      <c r="BK369" s="20"/>
    </row>
    <row r="370" spans="1:63" x14ac:dyDescent="0.3">
      <c r="A370" s="58" t="s">
        <v>289</v>
      </c>
      <c r="B370" s="59">
        <v>600</v>
      </c>
      <c r="C370" s="58" t="s">
        <v>268</v>
      </c>
      <c r="D370" s="58" t="s">
        <v>37</v>
      </c>
      <c r="E370" s="60" t="s">
        <v>288</v>
      </c>
      <c r="F370" s="10">
        <v>100513.2</v>
      </c>
      <c r="G370" s="10">
        <v>4167</v>
      </c>
      <c r="H370" s="10">
        <v>0</v>
      </c>
      <c r="I370" s="10"/>
      <c r="J370" s="10"/>
      <c r="K370" s="10"/>
      <c r="L370" s="10">
        <f t="shared" si="780"/>
        <v>100513.2</v>
      </c>
      <c r="M370" s="10">
        <f t="shared" si="781"/>
        <v>4167</v>
      </c>
      <c r="N370" s="10">
        <f t="shared" si="782"/>
        <v>0</v>
      </c>
      <c r="O370" s="10">
        <v>10.768700000000001</v>
      </c>
      <c r="P370" s="10"/>
      <c r="Q370" s="10"/>
      <c r="R370" s="10">
        <f t="shared" si="845"/>
        <v>100523.9687</v>
      </c>
      <c r="S370" s="10">
        <f t="shared" si="846"/>
        <v>4167</v>
      </c>
      <c r="T370" s="10">
        <f t="shared" si="847"/>
        <v>0</v>
      </c>
      <c r="U370" s="10"/>
      <c r="V370" s="10"/>
      <c r="W370" s="10"/>
      <c r="X370" s="10">
        <f t="shared" si="848"/>
        <v>100523.9687</v>
      </c>
      <c r="Y370" s="10">
        <f t="shared" si="849"/>
        <v>4167</v>
      </c>
      <c r="Z370" s="10">
        <f t="shared" si="850"/>
        <v>0</v>
      </c>
      <c r="AA370" s="10">
        <v>1770.011</v>
      </c>
      <c r="AB370" s="10"/>
      <c r="AC370" s="10"/>
      <c r="AD370" s="10">
        <f t="shared" si="851"/>
        <v>102293.9797</v>
      </c>
      <c r="AE370" s="10">
        <f t="shared" si="852"/>
        <v>4167</v>
      </c>
      <c r="AF370" s="10">
        <f t="shared" si="853"/>
        <v>0</v>
      </c>
      <c r="AG370" s="10"/>
      <c r="AH370" s="10">
        <f t="shared" si="854"/>
        <v>102293.9797</v>
      </c>
      <c r="AI370" s="10">
        <f t="shared" si="855"/>
        <v>4167</v>
      </c>
      <c r="AJ370" s="10">
        <f t="shared" si="856"/>
        <v>0</v>
      </c>
      <c r="AK370" s="10">
        <v>-40000</v>
      </c>
      <c r="AL370" s="10">
        <v>40000</v>
      </c>
      <c r="AM370" s="10"/>
      <c r="AN370" s="10">
        <f t="shared" si="857"/>
        <v>62293.979699999996</v>
      </c>
      <c r="AO370" s="10">
        <f t="shared" si="858"/>
        <v>44167</v>
      </c>
      <c r="AP370" s="10">
        <f t="shared" si="859"/>
        <v>0</v>
      </c>
      <c r="AQ370" s="10"/>
      <c r="AR370" s="10"/>
      <c r="AS370" s="10"/>
      <c r="AT370" s="10">
        <f t="shared" si="860"/>
        <v>62293.979699999996</v>
      </c>
      <c r="AU370" s="10">
        <f t="shared" si="861"/>
        <v>44167</v>
      </c>
      <c r="AV370" s="10">
        <f t="shared" si="862"/>
        <v>0</v>
      </c>
      <c r="AW370" s="10"/>
      <c r="AX370" s="10"/>
      <c r="AY370" s="10"/>
      <c r="AZ370" s="10">
        <f t="shared" si="863"/>
        <v>62293.979699999996</v>
      </c>
      <c r="BA370" s="10"/>
      <c r="BB370" s="65">
        <f t="shared" si="868"/>
        <v>62293.979699999996</v>
      </c>
      <c r="BC370" s="10">
        <f t="shared" si="864"/>
        <v>44167</v>
      </c>
      <c r="BD370" s="10"/>
      <c r="BE370" s="65">
        <f t="shared" si="869"/>
        <v>44167</v>
      </c>
      <c r="BF370" s="10">
        <f t="shared" si="865"/>
        <v>0</v>
      </c>
      <c r="BG370" s="10"/>
      <c r="BH370" s="65">
        <f t="shared" si="870"/>
        <v>0</v>
      </c>
      <c r="BI370" s="10"/>
      <c r="BJ370" s="20"/>
      <c r="BK370" s="20"/>
    </row>
    <row r="371" spans="1:63" x14ac:dyDescent="0.3">
      <c r="A371" s="58" t="s">
        <v>289</v>
      </c>
      <c r="B371" s="59">
        <v>600</v>
      </c>
      <c r="C371" s="58" t="s">
        <v>268</v>
      </c>
      <c r="D371" s="58" t="s">
        <v>106</v>
      </c>
      <c r="E371" s="60" t="s">
        <v>269</v>
      </c>
      <c r="F371" s="10">
        <v>99076.2</v>
      </c>
      <c r="G371" s="10">
        <v>280351.09999999998</v>
      </c>
      <c r="H371" s="10">
        <v>183318.6</v>
      </c>
      <c r="I371" s="10"/>
      <c r="J371" s="10"/>
      <c r="K371" s="10"/>
      <c r="L371" s="10">
        <f t="shared" si="780"/>
        <v>99076.2</v>
      </c>
      <c r="M371" s="10">
        <f t="shared" si="781"/>
        <v>280351.09999999998</v>
      </c>
      <c r="N371" s="10">
        <f t="shared" si="782"/>
        <v>183318.6</v>
      </c>
      <c r="O371" s="10">
        <f>1616.14646+30855.337</f>
        <v>32471.483459999999</v>
      </c>
      <c r="P371" s="10"/>
      <c r="Q371" s="10"/>
      <c r="R371" s="10">
        <f t="shared" si="845"/>
        <v>131547.68346</v>
      </c>
      <c r="S371" s="10">
        <f t="shared" si="846"/>
        <v>280351.09999999998</v>
      </c>
      <c r="T371" s="10">
        <f t="shared" si="847"/>
        <v>183318.6</v>
      </c>
      <c r="U371" s="10"/>
      <c r="V371" s="10"/>
      <c r="W371" s="10"/>
      <c r="X371" s="10">
        <f t="shared" si="848"/>
        <v>131547.68346</v>
      </c>
      <c r="Y371" s="10">
        <f t="shared" si="849"/>
        <v>280351.09999999998</v>
      </c>
      <c r="Z371" s="10">
        <f t="shared" si="850"/>
        <v>183318.6</v>
      </c>
      <c r="AA371" s="10">
        <f>39378.484-5911.479</f>
        <v>33467.004999999997</v>
      </c>
      <c r="AB371" s="10"/>
      <c r="AC371" s="10"/>
      <c r="AD371" s="10">
        <f t="shared" si="851"/>
        <v>165014.68846</v>
      </c>
      <c r="AE371" s="10">
        <f t="shared" si="852"/>
        <v>280351.09999999998</v>
      </c>
      <c r="AF371" s="10">
        <f t="shared" si="853"/>
        <v>183318.6</v>
      </c>
      <c r="AG371" s="10"/>
      <c r="AH371" s="10">
        <f t="shared" si="854"/>
        <v>165014.68846</v>
      </c>
      <c r="AI371" s="10">
        <f t="shared" si="855"/>
        <v>280351.09999999998</v>
      </c>
      <c r="AJ371" s="10">
        <f t="shared" si="856"/>
        <v>183318.6</v>
      </c>
      <c r="AK371" s="10">
        <v>3451.3040000000001</v>
      </c>
      <c r="AL371" s="10"/>
      <c r="AM371" s="10"/>
      <c r="AN371" s="10">
        <f t="shared" si="857"/>
        <v>168465.99246000001</v>
      </c>
      <c r="AO371" s="10">
        <f t="shared" si="858"/>
        <v>280351.09999999998</v>
      </c>
      <c r="AP371" s="10">
        <f t="shared" si="859"/>
        <v>183318.6</v>
      </c>
      <c r="AQ371" s="10"/>
      <c r="AR371" s="10"/>
      <c r="AS371" s="10"/>
      <c r="AT371" s="10">
        <f t="shared" si="860"/>
        <v>168465.99246000001</v>
      </c>
      <c r="AU371" s="10">
        <f t="shared" si="861"/>
        <v>280351.09999999998</v>
      </c>
      <c r="AV371" s="10">
        <f t="shared" si="862"/>
        <v>183318.6</v>
      </c>
      <c r="AW371" s="10"/>
      <c r="AX371" s="10"/>
      <c r="AY371" s="10"/>
      <c r="AZ371" s="10">
        <f t="shared" si="863"/>
        <v>168465.99246000001</v>
      </c>
      <c r="BA371" s="10"/>
      <c r="BB371" s="65">
        <f t="shared" si="868"/>
        <v>168465.99246000001</v>
      </c>
      <c r="BC371" s="10">
        <f t="shared" si="864"/>
        <v>280351.09999999998</v>
      </c>
      <c r="BD371" s="10"/>
      <c r="BE371" s="65">
        <f t="shared" si="869"/>
        <v>280351.09999999998</v>
      </c>
      <c r="BF371" s="10">
        <f t="shared" si="865"/>
        <v>183318.6</v>
      </c>
      <c r="BG371" s="10"/>
      <c r="BH371" s="65">
        <f t="shared" si="870"/>
        <v>183318.6</v>
      </c>
      <c r="BI371" s="10"/>
      <c r="BJ371" s="20"/>
      <c r="BK371" s="20"/>
    </row>
    <row r="372" spans="1:63" ht="46.8" x14ac:dyDescent="0.3">
      <c r="A372" s="58" t="s">
        <v>291</v>
      </c>
      <c r="B372" s="59"/>
      <c r="C372" s="58"/>
      <c r="D372" s="58"/>
      <c r="E372" s="60" t="s">
        <v>292</v>
      </c>
      <c r="F372" s="10">
        <f t="shared" ref="F372:F380" si="871">F373</f>
        <v>46485.5</v>
      </c>
      <c r="G372" s="10">
        <f t="shared" ref="G372:G380" si="872">G373</f>
        <v>12485.5</v>
      </c>
      <c r="H372" s="10">
        <f t="shared" ref="H372:H380" si="873">H373</f>
        <v>12485.5</v>
      </c>
      <c r="I372" s="10">
        <f t="shared" ref="I372:I380" si="874">I373</f>
        <v>0</v>
      </c>
      <c r="J372" s="10">
        <f t="shared" ref="J372:J380" si="875">J373</f>
        <v>0</v>
      </c>
      <c r="K372" s="10">
        <f t="shared" ref="K372:K380" si="876">K373</f>
        <v>0</v>
      </c>
      <c r="L372" s="10">
        <f t="shared" si="780"/>
        <v>46485.5</v>
      </c>
      <c r="M372" s="10">
        <f t="shared" si="781"/>
        <v>12485.5</v>
      </c>
      <c r="N372" s="10">
        <f t="shared" si="782"/>
        <v>12485.5</v>
      </c>
      <c r="O372" s="10">
        <f t="shared" ref="O372:O380" si="877">O373</f>
        <v>5966.7524699999994</v>
      </c>
      <c r="P372" s="10">
        <f t="shared" ref="P372:P380" si="878">P373</f>
        <v>0</v>
      </c>
      <c r="Q372" s="10">
        <f t="shared" ref="Q372:Q380" si="879">Q373</f>
        <v>0</v>
      </c>
      <c r="R372" s="10">
        <f t="shared" si="845"/>
        <v>52452.252469999999</v>
      </c>
      <c r="S372" s="10">
        <f t="shared" si="846"/>
        <v>12485.5</v>
      </c>
      <c r="T372" s="10">
        <f t="shared" si="847"/>
        <v>12485.5</v>
      </c>
      <c r="U372" s="10">
        <f>U373</f>
        <v>0</v>
      </c>
      <c r="V372" s="10">
        <f>V373</f>
        <v>0</v>
      </c>
      <c r="W372" s="10">
        <f>W373</f>
        <v>0</v>
      </c>
      <c r="X372" s="10">
        <f t="shared" si="848"/>
        <v>52452.252469999999</v>
      </c>
      <c r="Y372" s="10">
        <f t="shared" si="849"/>
        <v>12485.5</v>
      </c>
      <c r="Z372" s="10">
        <f t="shared" si="850"/>
        <v>12485.5</v>
      </c>
      <c r="AA372" s="10">
        <f>AA373</f>
        <v>0</v>
      </c>
      <c r="AB372" s="10">
        <f>AB373</f>
        <v>0</v>
      </c>
      <c r="AC372" s="10">
        <f>AC373</f>
        <v>0</v>
      </c>
      <c r="AD372" s="10">
        <f t="shared" si="851"/>
        <v>52452.252469999999</v>
      </c>
      <c r="AE372" s="10">
        <f t="shared" si="852"/>
        <v>12485.5</v>
      </c>
      <c r="AF372" s="10">
        <f t="shared" si="853"/>
        <v>12485.5</v>
      </c>
      <c r="AG372" s="10">
        <f>AG373</f>
        <v>0</v>
      </c>
      <c r="AH372" s="10">
        <f t="shared" si="854"/>
        <v>52452.252469999999</v>
      </c>
      <c r="AI372" s="10">
        <f t="shared" si="855"/>
        <v>12485.5</v>
      </c>
      <c r="AJ372" s="10">
        <f t="shared" si="856"/>
        <v>12485.5</v>
      </c>
      <c r="AK372" s="10">
        <f>AK373</f>
        <v>0</v>
      </c>
      <c r="AL372" s="10">
        <f>AL373</f>
        <v>0</v>
      </c>
      <c r="AM372" s="10">
        <f>AM373</f>
        <v>0</v>
      </c>
      <c r="AN372" s="10">
        <f t="shared" si="857"/>
        <v>52452.252469999999</v>
      </c>
      <c r="AO372" s="10">
        <f t="shared" si="858"/>
        <v>12485.5</v>
      </c>
      <c r="AP372" s="10">
        <f t="shared" si="859"/>
        <v>12485.5</v>
      </c>
      <c r="AQ372" s="10">
        <f>AQ373</f>
        <v>0</v>
      </c>
      <c r="AR372" s="10">
        <f>AR373</f>
        <v>0</v>
      </c>
      <c r="AS372" s="10">
        <f>AS373</f>
        <v>0</v>
      </c>
      <c r="AT372" s="10">
        <f t="shared" si="860"/>
        <v>52452.252469999999</v>
      </c>
      <c r="AU372" s="10">
        <f t="shared" si="861"/>
        <v>12485.5</v>
      </c>
      <c r="AV372" s="10">
        <f t="shared" si="862"/>
        <v>12485.5</v>
      </c>
      <c r="AW372" s="10">
        <f>AW373</f>
        <v>0</v>
      </c>
      <c r="AX372" s="10">
        <f>AX373</f>
        <v>0</v>
      </c>
      <c r="AY372" s="10">
        <f>AY373</f>
        <v>0</v>
      </c>
      <c r="AZ372" s="10">
        <f t="shared" si="863"/>
        <v>52452.252469999999</v>
      </c>
      <c r="BA372" s="10">
        <f>BA373</f>
        <v>0</v>
      </c>
      <c r="BB372" s="65">
        <f t="shared" si="868"/>
        <v>52452.252469999999</v>
      </c>
      <c r="BC372" s="10">
        <f t="shared" si="864"/>
        <v>12485.5</v>
      </c>
      <c r="BD372" s="10">
        <f>BD373</f>
        <v>0</v>
      </c>
      <c r="BE372" s="65">
        <f t="shared" si="869"/>
        <v>12485.5</v>
      </c>
      <c r="BF372" s="10">
        <f t="shared" si="865"/>
        <v>12485.5</v>
      </c>
      <c r="BG372" s="10">
        <f>BG373</f>
        <v>0</v>
      </c>
      <c r="BH372" s="65">
        <f t="shared" si="870"/>
        <v>12485.5</v>
      </c>
      <c r="BI372" s="10">
        <f>BI373</f>
        <v>0</v>
      </c>
      <c r="BJ372" s="20"/>
      <c r="BK372" s="20"/>
    </row>
    <row r="373" spans="1:63" ht="46.8" x14ac:dyDescent="0.3">
      <c r="A373" s="58" t="s">
        <v>291</v>
      </c>
      <c r="B373" s="59" t="s">
        <v>58</v>
      </c>
      <c r="C373" s="58"/>
      <c r="D373" s="58"/>
      <c r="E373" s="60" t="s">
        <v>59</v>
      </c>
      <c r="F373" s="10">
        <f t="shared" si="871"/>
        <v>46485.5</v>
      </c>
      <c r="G373" s="10">
        <f t="shared" si="872"/>
        <v>12485.5</v>
      </c>
      <c r="H373" s="10">
        <f t="shared" si="873"/>
        <v>12485.5</v>
      </c>
      <c r="I373" s="10">
        <f t="shared" si="874"/>
        <v>0</v>
      </c>
      <c r="J373" s="10">
        <f t="shared" si="875"/>
        <v>0</v>
      </c>
      <c r="K373" s="10">
        <f t="shared" si="876"/>
        <v>0</v>
      </c>
      <c r="L373" s="10">
        <f t="shared" si="780"/>
        <v>46485.5</v>
      </c>
      <c r="M373" s="10">
        <f t="shared" si="781"/>
        <v>12485.5</v>
      </c>
      <c r="N373" s="10">
        <f t="shared" si="782"/>
        <v>12485.5</v>
      </c>
      <c r="O373" s="10">
        <f>O374+O375</f>
        <v>5966.7524699999994</v>
      </c>
      <c r="P373" s="10">
        <f>P374+P375</f>
        <v>0</v>
      </c>
      <c r="Q373" s="10">
        <f>Q374+Q375</f>
        <v>0</v>
      </c>
      <c r="R373" s="10">
        <f t="shared" si="845"/>
        <v>52452.252469999999</v>
      </c>
      <c r="S373" s="10">
        <f t="shared" si="846"/>
        <v>12485.5</v>
      </c>
      <c r="T373" s="10">
        <f t="shared" si="847"/>
        <v>12485.5</v>
      </c>
      <c r="U373" s="10">
        <f>U374+U375</f>
        <v>0</v>
      </c>
      <c r="V373" s="10">
        <f>V374+V375</f>
        <v>0</v>
      </c>
      <c r="W373" s="10">
        <f>W374+W375</f>
        <v>0</v>
      </c>
      <c r="X373" s="10">
        <f t="shared" si="848"/>
        <v>52452.252469999999</v>
      </c>
      <c r="Y373" s="10">
        <f t="shared" si="849"/>
        <v>12485.5</v>
      </c>
      <c r="Z373" s="10">
        <f t="shared" si="850"/>
        <v>12485.5</v>
      </c>
      <c r="AA373" s="10">
        <f>AA374+AA375</f>
        <v>0</v>
      </c>
      <c r="AB373" s="10">
        <f>AB374+AB375</f>
        <v>0</v>
      </c>
      <c r="AC373" s="10">
        <f>AC374+AC375</f>
        <v>0</v>
      </c>
      <c r="AD373" s="10">
        <f t="shared" si="851"/>
        <v>52452.252469999999</v>
      </c>
      <c r="AE373" s="10">
        <f t="shared" si="852"/>
        <v>12485.5</v>
      </c>
      <c r="AF373" s="10">
        <f t="shared" si="853"/>
        <v>12485.5</v>
      </c>
      <c r="AG373" s="10">
        <f>AG374+AG375</f>
        <v>0</v>
      </c>
      <c r="AH373" s="10">
        <f t="shared" si="854"/>
        <v>52452.252469999999</v>
      </c>
      <c r="AI373" s="10">
        <f t="shared" si="855"/>
        <v>12485.5</v>
      </c>
      <c r="AJ373" s="10">
        <f t="shared" si="856"/>
        <v>12485.5</v>
      </c>
      <c r="AK373" s="10">
        <f>AK374+AK375</f>
        <v>0</v>
      </c>
      <c r="AL373" s="10">
        <f>AL374+AL375</f>
        <v>0</v>
      </c>
      <c r="AM373" s="10">
        <f>AM374+AM375</f>
        <v>0</v>
      </c>
      <c r="AN373" s="10">
        <f t="shared" si="857"/>
        <v>52452.252469999999</v>
      </c>
      <c r="AO373" s="10">
        <f t="shared" si="858"/>
        <v>12485.5</v>
      </c>
      <c r="AP373" s="10">
        <f t="shared" si="859"/>
        <v>12485.5</v>
      </c>
      <c r="AQ373" s="10">
        <f>AQ374+AQ375</f>
        <v>0</v>
      </c>
      <c r="AR373" s="10">
        <f>AR374+AR375</f>
        <v>0</v>
      </c>
      <c r="AS373" s="10">
        <f>AS374+AS375</f>
        <v>0</v>
      </c>
      <c r="AT373" s="10">
        <f t="shared" si="860"/>
        <v>52452.252469999999</v>
      </c>
      <c r="AU373" s="10">
        <f t="shared" si="861"/>
        <v>12485.5</v>
      </c>
      <c r="AV373" s="10">
        <f t="shared" si="862"/>
        <v>12485.5</v>
      </c>
      <c r="AW373" s="10">
        <f>AW374+AW375</f>
        <v>0</v>
      </c>
      <c r="AX373" s="10">
        <f>AX374+AX375</f>
        <v>0</v>
      </c>
      <c r="AY373" s="10">
        <f>AY374+AY375</f>
        <v>0</v>
      </c>
      <c r="AZ373" s="10">
        <f t="shared" si="863"/>
        <v>52452.252469999999</v>
      </c>
      <c r="BA373" s="10">
        <f>BA374+BA375</f>
        <v>0</v>
      </c>
      <c r="BB373" s="65">
        <f t="shared" si="868"/>
        <v>52452.252469999999</v>
      </c>
      <c r="BC373" s="10">
        <f t="shared" si="864"/>
        <v>12485.5</v>
      </c>
      <c r="BD373" s="10">
        <f>BD374+BD375</f>
        <v>0</v>
      </c>
      <c r="BE373" s="65">
        <f t="shared" si="869"/>
        <v>12485.5</v>
      </c>
      <c r="BF373" s="10">
        <f t="shared" si="865"/>
        <v>12485.5</v>
      </c>
      <c r="BG373" s="10">
        <f>BG374+BG375</f>
        <v>0</v>
      </c>
      <c r="BH373" s="65">
        <f t="shared" si="870"/>
        <v>12485.5</v>
      </c>
      <c r="BI373" s="10">
        <f>BI374+BI375</f>
        <v>0</v>
      </c>
      <c r="BJ373" s="20"/>
      <c r="BK373" s="20"/>
    </row>
    <row r="374" spans="1:63" x14ac:dyDescent="0.3">
      <c r="A374" s="58" t="s">
        <v>291</v>
      </c>
      <c r="B374" s="59">
        <v>600</v>
      </c>
      <c r="C374" s="58" t="s">
        <v>268</v>
      </c>
      <c r="D374" s="58" t="s">
        <v>37</v>
      </c>
      <c r="E374" s="60" t="s">
        <v>288</v>
      </c>
      <c r="F374" s="10">
        <v>46485.5</v>
      </c>
      <c r="G374" s="10">
        <v>12485.5</v>
      </c>
      <c r="H374" s="10">
        <v>12485.5</v>
      </c>
      <c r="I374" s="10"/>
      <c r="J374" s="10"/>
      <c r="K374" s="10"/>
      <c r="L374" s="10">
        <f t="shared" si="780"/>
        <v>46485.5</v>
      </c>
      <c r="M374" s="10">
        <f t="shared" si="781"/>
        <v>12485.5</v>
      </c>
      <c r="N374" s="10">
        <f t="shared" si="782"/>
        <v>12485.5</v>
      </c>
      <c r="O374" s="10">
        <v>2432.2824700000001</v>
      </c>
      <c r="P374" s="10"/>
      <c r="Q374" s="10"/>
      <c r="R374" s="10">
        <f t="shared" si="845"/>
        <v>48917.782469999998</v>
      </c>
      <c r="S374" s="10">
        <f t="shared" si="846"/>
        <v>12485.5</v>
      </c>
      <c r="T374" s="10">
        <f t="shared" si="847"/>
        <v>12485.5</v>
      </c>
      <c r="U374" s="10"/>
      <c r="V374" s="10"/>
      <c r="W374" s="10"/>
      <c r="X374" s="10">
        <f t="shared" si="848"/>
        <v>48917.782469999998</v>
      </c>
      <c r="Y374" s="10">
        <f t="shared" si="849"/>
        <v>12485.5</v>
      </c>
      <c r="Z374" s="10">
        <f t="shared" si="850"/>
        <v>12485.5</v>
      </c>
      <c r="AA374" s="10"/>
      <c r="AB374" s="10"/>
      <c r="AC374" s="10"/>
      <c r="AD374" s="10">
        <f t="shared" si="851"/>
        <v>48917.782469999998</v>
      </c>
      <c r="AE374" s="10">
        <f t="shared" si="852"/>
        <v>12485.5</v>
      </c>
      <c r="AF374" s="10">
        <f t="shared" si="853"/>
        <v>12485.5</v>
      </c>
      <c r="AG374" s="10"/>
      <c r="AH374" s="10">
        <f t="shared" si="854"/>
        <v>48917.782469999998</v>
      </c>
      <c r="AI374" s="10">
        <f t="shared" si="855"/>
        <v>12485.5</v>
      </c>
      <c r="AJ374" s="10">
        <f t="shared" si="856"/>
        <v>12485.5</v>
      </c>
      <c r="AK374" s="10"/>
      <c r="AL374" s="10"/>
      <c r="AM374" s="10"/>
      <c r="AN374" s="10">
        <f t="shared" si="857"/>
        <v>48917.782469999998</v>
      </c>
      <c r="AO374" s="10">
        <f t="shared" si="858"/>
        <v>12485.5</v>
      </c>
      <c r="AP374" s="10">
        <f t="shared" si="859"/>
        <v>12485.5</v>
      </c>
      <c r="AQ374" s="10"/>
      <c r="AR374" s="10"/>
      <c r="AS374" s="10"/>
      <c r="AT374" s="10">
        <f t="shared" si="860"/>
        <v>48917.782469999998</v>
      </c>
      <c r="AU374" s="10">
        <f t="shared" si="861"/>
        <v>12485.5</v>
      </c>
      <c r="AV374" s="10">
        <f t="shared" si="862"/>
        <v>12485.5</v>
      </c>
      <c r="AW374" s="10"/>
      <c r="AX374" s="10"/>
      <c r="AY374" s="10"/>
      <c r="AZ374" s="10">
        <f t="shared" si="863"/>
        <v>48917.782469999998</v>
      </c>
      <c r="BA374" s="10"/>
      <c r="BB374" s="65">
        <f t="shared" si="868"/>
        <v>48917.782469999998</v>
      </c>
      <c r="BC374" s="10">
        <f t="shared" si="864"/>
        <v>12485.5</v>
      </c>
      <c r="BD374" s="10"/>
      <c r="BE374" s="65">
        <f t="shared" si="869"/>
        <v>12485.5</v>
      </c>
      <c r="BF374" s="10">
        <f t="shared" si="865"/>
        <v>12485.5</v>
      </c>
      <c r="BG374" s="10"/>
      <c r="BH374" s="65">
        <f t="shared" si="870"/>
        <v>12485.5</v>
      </c>
      <c r="BI374" s="10"/>
      <c r="BJ374" s="20"/>
      <c r="BK374" s="20"/>
    </row>
    <row r="375" spans="1:63" x14ac:dyDescent="0.3">
      <c r="A375" s="58" t="s">
        <v>291</v>
      </c>
      <c r="B375" s="59">
        <v>600</v>
      </c>
      <c r="C375" s="58" t="s">
        <v>268</v>
      </c>
      <c r="D375" s="58" t="s">
        <v>106</v>
      </c>
      <c r="E375" s="60" t="s">
        <v>269</v>
      </c>
      <c r="F375" s="10"/>
      <c r="G375" s="10"/>
      <c r="H375" s="10"/>
      <c r="I375" s="10"/>
      <c r="J375" s="10"/>
      <c r="K375" s="10"/>
      <c r="L375" s="10"/>
      <c r="M375" s="10"/>
      <c r="N375" s="10"/>
      <c r="O375" s="10">
        <v>3534.47</v>
      </c>
      <c r="P375" s="10"/>
      <c r="Q375" s="10"/>
      <c r="R375" s="10">
        <f t="shared" si="845"/>
        <v>3534.47</v>
      </c>
      <c r="S375" s="10">
        <f t="shared" si="846"/>
        <v>0</v>
      </c>
      <c r="T375" s="10">
        <f t="shared" si="847"/>
        <v>0</v>
      </c>
      <c r="U375" s="10"/>
      <c r="V375" s="10"/>
      <c r="W375" s="10"/>
      <c r="X375" s="10">
        <f t="shared" si="848"/>
        <v>3534.47</v>
      </c>
      <c r="Y375" s="10">
        <f t="shared" si="849"/>
        <v>0</v>
      </c>
      <c r="Z375" s="10">
        <f t="shared" si="850"/>
        <v>0</v>
      </c>
      <c r="AA375" s="10"/>
      <c r="AB375" s="10"/>
      <c r="AC375" s="10"/>
      <c r="AD375" s="10">
        <f t="shared" si="851"/>
        <v>3534.47</v>
      </c>
      <c r="AE375" s="10">
        <f t="shared" si="852"/>
        <v>0</v>
      </c>
      <c r="AF375" s="10">
        <f t="shared" si="853"/>
        <v>0</v>
      </c>
      <c r="AG375" s="10"/>
      <c r="AH375" s="10">
        <f t="shared" si="854"/>
        <v>3534.47</v>
      </c>
      <c r="AI375" s="10">
        <f t="shared" si="855"/>
        <v>0</v>
      </c>
      <c r="AJ375" s="10">
        <f t="shared" si="856"/>
        <v>0</v>
      </c>
      <c r="AK375" s="10"/>
      <c r="AL375" s="10"/>
      <c r="AM375" s="10"/>
      <c r="AN375" s="10">
        <f t="shared" si="857"/>
        <v>3534.47</v>
      </c>
      <c r="AO375" s="10">
        <f t="shared" si="858"/>
        <v>0</v>
      </c>
      <c r="AP375" s="10">
        <f t="shared" si="859"/>
        <v>0</v>
      </c>
      <c r="AQ375" s="10"/>
      <c r="AR375" s="10"/>
      <c r="AS375" s="10"/>
      <c r="AT375" s="10">
        <f t="shared" si="860"/>
        <v>3534.47</v>
      </c>
      <c r="AU375" s="10">
        <f t="shared" si="861"/>
        <v>0</v>
      </c>
      <c r="AV375" s="10">
        <f t="shared" si="862"/>
        <v>0</v>
      </c>
      <c r="AW375" s="10"/>
      <c r="AX375" s="10"/>
      <c r="AY375" s="10"/>
      <c r="AZ375" s="10">
        <f t="shared" si="863"/>
        <v>3534.47</v>
      </c>
      <c r="BA375" s="10"/>
      <c r="BB375" s="65">
        <f t="shared" si="868"/>
        <v>3534.47</v>
      </c>
      <c r="BC375" s="10">
        <f t="shared" si="864"/>
        <v>0</v>
      </c>
      <c r="BD375" s="10"/>
      <c r="BE375" s="65">
        <f t="shared" si="869"/>
        <v>0</v>
      </c>
      <c r="BF375" s="10">
        <f t="shared" si="865"/>
        <v>0</v>
      </c>
      <c r="BG375" s="10"/>
      <c r="BH375" s="65">
        <f t="shared" si="870"/>
        <v>0</v>
      </c>
      <c r="BI375" s="10"/>
      <c r="BJ375" s="20"/>
      <c r="BK375" s="20"/>
    </row>
    <row r="376" spans="1:63" ht="46.8" x14ac:dyDescent="0.3">
      <c r="A376" s="58" t="s">
        <v>293</v>
      </c>
      <c r="B376" s="59"/>
      <c r="C376" s="58"/>
      <c r="D376" s="58"/>
      <c r="E376" s="60" t="s">
        <v>294</v>
      </c>
      <c r="F376" s="10">
        <f t="shared" si="871"/>
        <v>52913.1</v>
      </c>
      <c r="G376" s="10">
        <f t="shared" si="872"/>
        <v>0</v>
      </c>
      <c r="H376" s="10">
        <f t="shared" si="873"/>
        <v>0</v>
      </c>
      <c r="I376" s="10">
        <f t="shared" si="874"/>
        <v>-27009.599999999999</v>
      </c>
      <c r="J376" s="10">
        <f t="shared" si="875"/>
        <v>0</v>
      </c>
      <c r="K376" s="10">
        <f t="shared" si="876"/>
        <v>0</v>
      </c>
      <c r="L376" s="10">
        <f t="shared" si="780"/>
        <v>25903.5</v>
      </c>
      <c r="M376" s="10">
        <f t="shared" si="781"/>
        <v>0</v>
      </c>
      <c r="N376" s="10">
        <f t="shared" si="782"/>
        <v>0</v>
      </c>
      <c r="O376" s="10">
        <f t="shared" si="877"/>
        <v>51609.599999999999</v>
      </c>
      <c r="P376" s="10">
        <f t="shared" si="878"/>
        <v>0</v>
      </c>
      <c r="Q376" s="10">
        <f t="shared" si="879"/>
        <v>0</v>
      </c>
      <c r="R376" s="10">
        <f t="shared" si="845"/>
        <v>77513.100000000006</v>
      </c>
      <c r="S376" s="10">
        <f t="shared" si="846"/>
        <v>0</v>
      </c>
      <c r="T376" s="10">
        <f t="shared" si="847"/>
        <v>0</v>
      </c>
      <c r="U376" s="10">
        <f>U377</f>
        <v>0</v>
      </c>
      <c r="V376" s="10">
        <f>V377</f>
        <v>0</v>
      </c>
      <c r="W376" s="10">
        <f>W377</f>
        <v>0</v>
      </c>
      <c r="X376" s="10">
        <f t="shared" si="848"/>
        <v>77513.100000000006</v>
      </c>
      <c r="Y376" s="10">
        <f t="shared" si="849"/>
        <v>0</v>
      </c>
      <c r="Z376" s="10">
        <f t="shared" si="850"/>
        <v>0</v>
      </c>
      <c r="AA376" s="10">
        <f>AA377</f>
        <v>0</v>
      </c>
      <c r="AB376" s="10">
        <f>AB377</f>
        <v>0</v>
      </c>
      <c r="AC376" s="10">
        <f>AC377</f>
        <v>0</v>
      </c>
      <c r="AD376" s="10">
        <f t="shared" si="851"/>
        <v>77513.100000000006</v>
      </c>
      <c r="AE376" s="10">
        <f t="shared" si="852"/>
        <v>0</v>
      </c>
      <c r="AF376" s="10">
        <f t="shared" si="853"/>
        <v>0</v>
      </c>
      <c r="AG376" s="10">
        <f>AG377</f>
        <v>0</v>
      </c>
      <c r="AH376" s="10">
        <f t="shared" si="854"/>
        <v>77513.100000000006</v>
      </c>
      <c r="AI376" s="10">
        <f t="shared" si="855"/>
        <v>0</v>
      </c>
      <c r="AJ376" s="10">
        <f t="shared" si="856"/>
        <v>0</v>
      </c>
      <c r="AK376" s="10">
        <f>AK377</f>
        <v>2481.8000000000002</v>
      </c>
      <c r="AL376" s="10">
        <f>AL377</f>
        <v>0</v>
      </c>
      <c r="AM376" s="10">
        <f>AM377</f>
        <v>0</v>
      </c>
      <c r="AN376" s="10">
        <f t="shared" si="857"/>
        <v>79994.900000000009</v>
      </c>
      <c r="AO376" s="10">
        <f t="shared" si="858"/>
        <v>0</v>
      </c>
      <c r="AP376" s="10">
        <f t="shared" si="859"/>
        <v>0</v>
      </c>
      <c r="AQ376" s="10">
        <f>AQ377</f>
        <v>0</v>
      </c>
      <c r="AR376" s="10">
        <f>AR377</f>
        <v>0</v>
      </c>
      <c r="AS376" s="10">
        <f>AS377</f>
        <v>0</v>
      </c>
      <c r="AT376" s="10">
        <f t="shared" si="860"/>
        <v>79994.900000000009</v>
      </c>
      <c r="AU376" s="10">
        <f t="shared" si="861"/>
        <v>0</v>
      </c>
      <c r="AV376" s="10">
        <f t="shared" si="862"/>
        <v>0</v>
      </c>
      <c r="AW376" s="10">
        <f>AW377</f>
        <v>0</v>
      </c>
      <c r="AX376" s="10">
        <f>AX377</f>
        <v>0</v>
      </c>
      <c r="AY376" s="10">
        <f>AY377</f>
        <v>0</v>
      </c>
      <c r="AZ376" s="10">
        <f t="shared" si="863"/>
        <v>79994.900000000009</v>
      </c>
      <c r="BA376" s="10">
        <f>BA377</f>
        <v>0</v>
      </c>
      <c r="BB376" s="65">
        <f t="shared" si="868"/>
        <v>79994.900000000009</v>
      </c>
      <c r="BC376" s="10">
        <f t="shared" si="864"/>
        <v>0</v>
      </c>
      <c r="BD376" s="10">
        <f>BD377</f>
        <v>0</v>
      </c>
      <c r="BE376" s="65">
        <f t="shared" si="869"/>
        <v>0</v>
      </c>
      <c r="BF376" s="10">
        <f t="shared" si="865"/>
        <v>0</v>
      </c>
      <c r="BG376" s="10">
        <f>BG377</f>
        <v>0</v>
      </c>
      <c r="BH376" s="65">
        <f t="shared" si="870"/>
        <v>0</v>
      </c>
      <c r="BI376" s="10">
        <f>BI377</f>
        <v>0</v>
      </c>
      <c r="BJ376" s="20"/>
      <c r="BK376" s="20"/>
    </row>
    <row r="377" spans="1:63" ht="46.8" x14ac:dyDescent="0.3">
      <c r="A377" s="58" t="s">
        <v>293</v>
      </c>
      <c r="B377" s="59" t="s">
        <v>58</v>
      </c>
      <c r="C377" s="58"/>
      <c r="D377" s="58"/>
      <c r="E377" s="60" t="s">
        <v>59</v>
      </c>
      <c r="F377" s="10">
        <f t="shared" ref="F377:K377" si="880">F379</f>
        <v>52913.1</v>
      </c>
      <c r="G377" s="10">
        <f t="shared" si="880"/>
        <v>0</v>
      </c>
      <c r="H377" s="10">
        <f t="shared" si="880"/>
        <v>0</v>
      </c>
      <c r="I377" s="10">
        <f t="shared" si="880"/>
        <v>-27009.599999999999</v>
      </c>
      <c r="J377" s="10">
        <f t="shared" si="880"/>
        <v>0</v>
      </c>
      <c r="K377" s="10">
        <f t="shared" si="880"/>
        <v>0</v>
      </c>
      <c r="L377" s="10">
        <f t="shared" si="780"/>
        <v>25903.5</v>
      </c>
      <c r="M377" s="10">
        <f t="shared" si="781"/>
        <v>0</v>
      </c>
      <c r="N377" s="10">
        <f t="shared" si="782"/>
        <v>0</v>
      </c>
      <c r="O377" s="10">
        <f>O379+O378</f>
        <v>51609.599999999999</v>
      </c>
      <c r="P377" s="10">
        <f>P379+P378</f>
        <v>0</v>
      </c>
      <c r="Q377" s="10">
        <f>Q379+Q378</f>
        <v>0</v>
      </c>
      <c r="R377" s="10">
        <f t="shared" si="845"/>
        <v>77513.100000000006</v>
      </c>
      <c r="S377" s="10">
        <f t="shared" si="846"/>
        <v>0</v>
      </c>
      <c r="T377" s="10">
        <f t="shared" si="847"/>
        <v>0</v>
      </c>
      <c r="U377" s="10">
        <f>U379</f>
        <v>0</v>
      </c>
      <c r="V377" s="10">
        <f>V379</f>
        <v>0</v>
      </c>
      <c r="W377" s="10">
        <f>W379</f>
        <v>0</v>
      </c>
      <c r="X377" s="10">
        <f t="shared" si="848"/>
        <v>77513.100000000006</v>
      </c>
      <c r="Y377" s="10">
        <f t="shared" si="849"/>
        <v>0</v>
      </c>
      <c r="Z377" s="10">
        <f t="shared" si="850"/>
        <v>0</v>
      </c>
      <c r="AA377" s="10">
        <f>AA379</f>
        <v>0</v>
      </c>
      <c r="AB377" s="10">
        <f>AB379</f>
        <v>0</v>
      </c>
      <c r="AC377" s="10">
        <f>AC379</f>
        <v>0</v>
      </c>
      <c r="AD377" s="10">
        <f t="shared" si="851"/>
        <v>77513.100000000006</v>
      </c>
      <c r="AE377" s="10">
        <f t="shared" si="852"/>
        <v>0</v>
      </c>
      <c r="AF377" s="10">
        <f t="shared" si="853"/>
        <v>0</v>
      </c>
      <c r="AG377" s="10">
        <f>AG379</f>
        <v>0</v>
      </c>
      <c r="AH377" s="10">
        <f t="shared" si="854"/>
        <v>77513.100000000006</v>
      </c>
      <c r="AI377" s="10">
        <f t="shared" si="855"/>
        <v>0</v>
      </c>
      <c r="AJ377" s="10">
        <f t="shared" si="856"/>
        <v>0</v>
      </c>
      <c r="AK377" s="10">
        <f>AK379+AK378</f>
        <v>2481.8000000000002</v>
      </c>
      <c r="AL377" s="10">
        <f>AL379+AL378</f>
        <v>0</v>
      </c>
      <c r="AM377" s="10">
        <f>AM379+AM378</f>
        <v>0</v>
      </c>
      <c r="AN377" s="10">
        <f t="shared" si="857"/>
        <v>79994.900000000009</v>
      </c>
      <c r="AO377" s="10">
        <f t="shared" si="858"/>
        <v>0</v>
      </c>
      <c r="AP377" s="10">
        <f t="shared" si="859"/>
        <v>0</v>
      </c>
      <c r="AQ377" s="10">
        <f>AQ379+AQ378</f>
        <v>0</v>
      </c>
      <c r="AR377" s="10">
        <f>AR379+AR378</f>
        <v>0</v>
      </c>
      <c r="AS377" s="10">
        <f>AS379+AS378</f>
        <v>0</v>
      </c>
      <c r="AT377" s="10">
        <f t="shared" si="860"/>
        <v>79994.900000000009</v>
      </c>
      <c r="AU377" s="10">
        <f t="shared" si="861"/>
        <v>0</v>
      </c>
      <c r="AV377" s="10">
        <f t="shared" si="862"/>
        <v>0</v>
      </c>
      <c r="AW377" s="10">
        <f>AW379+AW378</f>
        <v>0</v>
      </c>
      <c r="AX377" s="10">
        <f>AX379+AX378</f>
        <v>0</v>
      </c>
      <c r="AY377" s="10">
        <f>AY379+AY378</f>
        <v>0</v>
      </c>
      <c r="AZ377" s="10">
        <f t="shared" si="863"/>
        <v>79994.900000000009</v>
      </c>
      <c r="BA377" s="10">
        <f>BA379+BA378</f>
        <v>0</v>
      </c>
      <c r="BB377" s="65">
        <f t="shared" si="868"/>
        <v>79994.900000000009</v>
      </c>
      <c r="BC377" s="10">
        <f t="shared" si="864"/>
        <v>0</v>
      </c>
      <c r="BD377" s="10">
        <f>BD379+BD378</f>
        <v>0</v>
      </c>
      <c r="BE377" s="65">
        <f t="shared" si="869"/>
        <v>0</v>
      </c>
      <c r="BF377" s="10">
        <f t="shared" si="865"/>
        <v>0</v>
      </c>
      <c r="BG377" s="10">
        <f>BG379+BG378</f>
        <v>0</v>
      </c>
      <c r="BH377" s="65">
        <f t="shared" si="870"/>
        <v>0</v>
      </c>
      <c r="BI377" s="10">
        <f>BI379+BI378</f>
        <v>0</v>
      </c>
      <c r="BJ377" s="20"/>
      <c r="BK377" s="20"/>
    </row>
    <row r="378" spans="1:63" x14ac:dyDescent="0.3">
      <c r="A378" s="58" t="s">
        <v>293</v>
      </c>
      <c r="B378" s="59">
        <v>600</v>
      </c>
      <c r="C378" s="58" t="s">
        <v>268</v>
      </c>
      <c r="D378" s="58" t="s">
        <v>37</v>
      </c>
      <c r="E378" s="60" t="s">
        <v>288</v>
      </c>
      <c r="F378" s="10"/>
      <c r="G378" s="10"/>
      <c r="H378" s="10"/>
      <c r="I378" s="10"/>
      <c r="J378" s="10"/>
      <c r="K378" s="10"/>
      <c r="L378" s="10"/>
      <c r="M378" s="10"/>
      <c r="N378" s="10"/>
      <c r="O378" s="10">
        <v>24600</v>
      </c>
      <c r="P378" s="10"/>
      <c r="Q378" s="10"/>
      <c r="R378" s="10">
        <f t="shared" si="845"/>
        <v>24600</v>
      </c>
      <c r="S378" s="10">
        <f t="shared" si="846"/>
        <v>0</v>
      </c>
      <c r="T378" s="10">
        <f t="shared" si="847"/>
        <v>0</v>
      </c>
      <c r="U378" s="10"/>
      <c r="V378" s="10"/>
      <c r="W378" s="10"/>
      <c r="X378" s="10">
        <f t="shared" si="848"/>
        <v>24600</v>
      </c>
      <c r="Y378" s="10">
        <f t="shared" si="849"/>
        <v>0</v>
      </c>
      <c r="Z378" s="10">
        <f t="shared" si="850"/>
        <v>0</v>
      </c>
      <c r="AA378" s="10"/>
      <c r="AB378" s="10"/>
      <c r="AC378" s="10"/>
      <c r="AD378" s="10">
        <f t="shared" si="851"/>
        <v>24600</v>
      </c>
      <c r="AE378" s="10">
        <f t="shared" si="852"/>
        <v>0</v>
      </c>
      <c r="AF378" s="10">
        <f t="shared" si="853"/>
        <v>0</v>
      </c>
      <c r="AG378" s="10"/>
      <c r="AH378" s="10">
        <f t="shared" si="854"/>
        <v>24600</v>
      </c>
      <c r="AI378" s="10">
        <f t="shared" si="855"/>
        <v>0</v>
      </c>
      <c r="AJ378" s="10">
        <f t="shared" si="856"/>
        <v>0</v>
      </c>
      <c r="AK378" s="10">
        <v>1985.44</v>
      </c>
      <c r="AL378" s="10"/>
      <c r="AM378" s="10"/>
      <c r="AN378" s="10">
        <f t="shared" si="857"/>
        <v>26585.439999999999</v>
      </c>
      <c r="AO378" s="10">
        <f t="shared" si="858"/>
        <v>0</v>
      </c>
      <c r="AP378" s="10">
        <f t="shared" si="859"/>
        <v>0</v>
      </c>
      <c r="AQ378" s="10"/>
      <c r="AR378" s="10"/>
      <c r="AS378" s="10"/>
      <c r="AT378" s="10">
        <f t="shared" si="860"/>
        <v>26585.439999999999</v>
      </c>
      <c r="AU378" s="10">
        <f t="shared" si="861"/>
        <v>0</v>
      </c>
      <c r="AV378" s="10">
        <f t="shared" si="862"/>
        <v>0</v>
      </c>
      <c r="AW378" s="10"/>
      <c r="AX378" s="10"/>
      <c r="AY378" s="10"/>
      <c r="AZ378" s="10">
        <f t="shared" si="863"/>
        <v>26585.439999999999</v>
      </c>
      <c r="BA378" s="10"/>
      <c r="BB378" s="65">
        <f t="shared" si="868"/>
        <v>26585.439999999999</v>
      </c>
      <c r="BC378" s="10">
        <f t="shared" si="864"/>
        <v>0</v>
      </c>
      <c r="BD378" s="10"/>
      <c r="BE378" s="65">
        <f t="shared" si="869"/>
        <v>0</v>
      </c>
      <c r="BF378" s="10">
        <f t="shared" si="865"/>
        <v>0</v>
      </c>
      <c r="BG378" s="10"/>
      <c r="BH378" s="65">
        <f t="shared" si="870"/>
        <v>0</v>
      </c>
      <c r="BI378" s="10"/>
      <c r="BJ378" s="20"/>
      <c r="BK378" s="20"/>
    </row>
    <row r="379" spans="1:63" x14ac:dyDescent="0.3">
      <c r="A379" s="58" t="s">
        <v>293</v>
      </c>
      <c r="B379" s="59">
        <v>600</v>
      </c>
      <c r="C379" s="58" t="s">
        <v>268</v>
      </c>
      <c r="D379" s="58" t="s">
        <v>106</v>
      </c>
      <c r="E379" s="60" t="s">
        <v>269</v>
      </c>
      <c r="F379" s="10">
        <f>52907.4+5.7</f>
        <v>52913.1</v>
      </c>
      <c r="G379" s="10">
        <v>0</v>
      </c>
      <c r="H379" s="10">
        <v>0</v>
      </c>
      <c r="I379" s="10">
        <v>-27009.599999999999</v>
      </c>
      <c r="J379" s="10"/>
      <c r="K379" s="10"/>
      <c r="L379" s="10">
        <f t="shared" si="780"/>
        <v>25903.5</v>
      </c>
      <c r="M379" s="10">
        <f t="shared" si="781"/>
        <v>0</v>
      </c>
      <c r="N379" s="10">
        <f t="shared" si="782"/>
        <v>0</v>
      </c>
      <c r="O379" s="10">
        <f>27009.6</f>
        <v>27009.599999999999</v>
      </c>
      <c r="P379" s="10"/>
      <c r="Q379" s="10"/>
      <c r="R379" s="10">
        <f t="shared" si="845"/>
        <v>52913.1</v>
      </c>
      <c r="S379" s="10">
        <f t="shared" si="846"/>
        <v>0</v>
      </c>
      <c r="T379" s="10">
        <f t="shared" si="847"/>
        <v>0</v>
      </c>
      <c r="U379" s="10"/>
      <c r="V379" s="10"/>
      <c r="W379" s="10"/>
      <c r="X379" s="10">
        <f t="shared" si="848"/>
        <v>52913.1</v>
      </c>
      <c r="Y379" s="10">
        <f t="shared" si="849"/>
        <v>0</v>
      </c>
      <c r="Z379" s="10">
        <f t="shared" si="850"/>
        <v>0</v>
      </c>
      <c r="AA379" s="10"/>
      <c r="AB379" s="10"/>
      <c r="AC379" s="10"/>
      <c r="AD379" s="10">
        <f t="shared" si="851"/>
        <v>52913.1</v>
      </c>
      <c r="AE379" s="10">
        <f t="shared" si="852"/>
        <v>0</v>
      </c>
      <c r="AF379" s="10">
        <f t="shared" si="853"/>
        <v>0</v>
      </c>
      <c r="AG379" s="10"/>
      <c r="AH379" s="10">
        <f t="shared" si="854"/>
        <v>52913.1</v>
      </c>
      <c r="AI379" s="10">
        <f t="shared" si="855"/>
        <v>0</v>
      </c>
      <c r="AJ379" s="10">
        <f t="shared" si="856"/>
        <v>0</v>
      </c>
      <c r="AK379" s="10">
        <v>496.36</v>
      </c>
      <c r="AL379" s="10"/>
      <c r="AM379" s="10"/>
      <c r="AN379" s="10">
        <f t="shared" si="857"/>
        <v>53409.46</v>
      </c>
      <c r="AO379" s="10">
        <f t="shared" si="858"/>
        <v>0</v>
      </c>
      <c r="AP379" s="10">
        <f t="shared" si="859"/>
        <v>0</v>
      </c>
      <c r="AQ379" s="10"/>
      <c r="AR379" s="10"/>
      <c r="AS379" s="10"/>
      <c r="AT379" s="10">
        <f t="shared" si="860"/>
        <v>53409.46</v>
      </c>
      <c r="AU379" s="10">
        <f t="shared" si="861"/>
        <v>0</v>
      </c>
      <c r="AV379" s="10">
        <f t="shared" si="862"/>
        <v>0</v>
      </c>
      <c r="AW379" s="10"/>
      <c r="AX379" s="10"/>
      <c r="AY379" s="10"/>
      <c r="AZ379" s="10">
        <f t="shared" si="863"/>
        <v>53409.46</v>
      </c>
      <c r="BA379" s="10"/>
      <c r="BB379" s="65">
        <f t="shared" si="868"/>
        <v>53409.46</v>
      </c>
      <c r="BC379" s="10">
        <f t="shared" si="864"/>
        <v>0</v>
      </c>
      <c r="BD379" s="10"/>
      <c r="BE379" s="65">
        <f t="shared" si="869"/>
        <v>0</v>
      </c>
      <c r="BF379" s="10">
        <f t="shared" si="865"/>
        <v>0</v>
      </c>
      <c r="BG379" s="10"/>
      <c r="BH379" s="65">
        <f t="shared" si="870"/>
        <v>0</v>
      </c>
      <c r="BI379" s="10"/>
      <c r="BJ379" s="20"/>
      <c r="BK379" s="20">
        <v>67</v>
      </c>
    </row>
    <row r="380" spans="1:63" s="1" customFormat="1" ht="31.2" hidden="1" x14ac:dyDescent="0.3">
      <c r="A380" s="7" t="s">
        <v>295</v>
      </c>
      <c r="B380" s="8"/>
      <c r="C380" s="7"/>
      <c r="D380" s="7"/>
      <c r="E380" s="19" t="s">
        <v>296</v>
      </c>
      <c r="F380" s="10">
        <f t="shared" si="871"/>
        <v>35000</v>
      </c>
      <c r="G380" s="10">
        <f t="shared" si="872"/>
        <v>20000</v>
      </c>
      <c r="H380" s="10">
        <f t="shared" si="873"/>
        <v>0</v>
      </c>
      <c r="I380" s="10">
        <f t="shared" si="874"/>
        <v>0</v>
      </c>
      <c r="J380" s="10">
        <f t="shared" si="875"/>
        <v>0</v>
      </c>
      <c r="K380" s="10">
        <f t="shared" si="876"/>
        <v>0</v>
      </c>
      <c r="L380" s="10">
        <f t="shared" si="780"/>
        <v>35000</v>
      </c>
      <c r="M380" s="10">
        <f t="shared" si="781"/>
        <v>20000</v>
      </c>
      <c r="N380" s="10">
        <f t="shared" si="782"/>
        <v>0</v>
      </c>
      <c r="O380" s="10">
        <f t="shared" si="877"/>
        <v>0</v>
      </c>
      <c r="P380" s="10">
        <f t="shared" si="878"/>
        <v>0</v>
      </c>
      <c r="Q380" s="10">
        <f t="shared" si="879"/>
        <v>0</v>
      </c>
      <c r="R380" s="10">
        <f t="shared" si="845"/>
        <v>35000</v>
      </c>
      <c r="S380" s="10">
        <f t="shared" si="846"/>
        <v>20000</v>
      </c>
      <c r="T380" s="10">
        <f t="shared" si="847"/>
        <v>0</v>
      </c>
      <c r="U380" s="10">
        <f>U381</f>
        <v>0</v>
      </c>
      <c r="V380" s="10">
        <f>V381</f>
        <v>0</v>
      </c>
      <c r="W380" s="10">
        <f>W381</f>
        <v>0</v>
      </c>
      <c r="X380" s="10">
        <f t="shared" si="848"/>
        <v>35000</v>
      </c>
      <c r="Y380" s="10">
        <f t="shared" si="849"/>
        <v>20000</v>
      </c>
      <c r="Z380" s="10">
        <f t="shared" si="850"/>
        <v>0</v>
      </c>
      <c r="AA380" s="10">
        <f>AA381</f>
        <v>0</v>
      </c>
      <c r="AB380" s="10">
        <f>AB381</f>
        <v>0</v>
      </c>
      <c r="AC380" s="10">
        <f>AC381</f>
        <v>0</v>
      </c>
      <c r="AD380" s="10">
        <f t="shared" si="851"/>
        <v>35000</v>
      </c>
      <c r="AE380" s="10">
        <f t="shared" si="852"/>
        <v>20000</v>
      </c>
      <c r="AF380" s="10">
        <f t="shared" si="853"/>
        <v>0</v>
      </c>
      <c r="AG380" s="10">
        <f>AG381</f>
        <v>0</v>
      </c>
      <c r="AH380" s="10">
        <f t="shared" si="854"/>
        <v>35000</v>
      </c>
      <c r="AI380" s="10">
        <f t="shared" si="855"/>
        <v>20000</v>
      </c>
      <c r="AJ380" s="10">
        <f t="shared" si="856"/>
        <v>0</v>
      </c>
      <c r="AK380" s="10">
        <f>AK381</f>
        <v>-35000</v>
      </c>
      <c r="AL380" s="10">
        <f>AL381</f>
        <v>-20000</v>
      </c>
      <c r="AM380" s="10">
        <f>AM381</f>
        <v>0</v>
      </c>
      <c r="AN380" s="10">
        <f t="shared" si="857"/>
        <v>0</v>
      </c>
      <c r="AO380" s="10">
        <f t="shared" si="858"/>
        <v>0</v>
      </c>
      <c r="AP380" s="10">
        <f t="shared" si="859"/>
        <v>0</v>
      </c>
      <c r="AQ380" s="10">
        <f>AQ381</f>
        <v>0</v>
      </c>
      <c r="AR380" s="10">
        <f>AR381</f>
        <v>0</v>
      </c>
      <c r="AS380" s="10">
        <f>AS381</f>
        <v>0</v>
      </c>
      <c r="AT380" s="10">
        <f t="shared" si="860"/>
        <v>0</v>
      </c>
      <c r="AU380" s="10">
        <f t="shared" si="861"/>
        <v>0</v>
      </c>
      <c r="AV380" s="10">
        <f t="shared" si="862"/>
        <v>0</v>
      </c>
      <c r="AW380" s="10">
        <f>AW381</f>
        <v>0</v>
      </c>
      <c r="AX380" s="10">
        <f>AX381</f>
        <v>0</v>
      </c>
      <c r="AY380" s="10">
        <f>AY381</f>
        <v>0</v>
      </c>
      <c r="AZ380" s="10">
        <f t="shared" si="863"/>
        <v>0</v>
      </c>
      <c r="BA380" s="10">
        <f>BA381</f>
        <v>0</v>
      </c>
      <c r="BB380" s="10"/>
      <c r="BC380" s="10">
        <f t="shared" si="864"/>
        <v>0</v>
      </c>
      <c r="BD380" s="10">
        <f>BD381</f>
        <v>0</v>
      </c>
      <c r="BE380" s="10"/>
      <c r="BF380" s="10">
        <f t="shared" si="865"/>
        <v>0</v>
      </c>
      <c r="BG380" s="10">
        <f>BG381</f>
        <v>0</v>
      </c>
      <c r="BH380" s="10"/>
      <c r="BI380" s="10">
        <f>BI381</f>
        <v>0</v>
      </c>
      <c r="BJ380" s="20">
        <v>0</v>
      </c>
      <c r="BK380" s="20"/>
    </row>
    <row r="381" spans="1:63" s="1" customFormat="1" ht="46.8" hidden="1" x14ac:dyDescent="0.3">
      <c r="A381" s="7" t="s">
        <v>295</v>
      </c>
      <c r="B381" s="8" t="s">
        <v>58</v>
      </c>
      <c r="C381" s="7"/>
      <c r="D381" s="7"/>
      <c r="E381" s="19" t="s">
        <v>59</v>
      </c>
      <c r="F381" s="10">
        <f t="shared" ref="F381:K381" si="881">F382+F383</f>
        <v>35000</v>
      </c>
      <c r="G381" s="10">
        <f t="shared" si="881"/>
        <v>20000</v>
      </c>
      <c r="H381" s="10">
        <f t="shared" si="881"/>
        <v>0</v>
      </c>
      <c r="I381" s="10">
        <f t="shared" si="881"/>
        <v>0</v>
      </c>
      <c r="J381" s="10">
        <f t="shared" si="881"/>
        <v>0</v>
      </c>
      <c r="K381" s="10">
        <f t="shared" si="881"/>
        <v>0</v>
      </c>
      <c r="L381" s="10">
        <f t="shared" si="780"/>
        <v>35000</v>
      </c>
      <c r="M381" s="10">
        <f t="shared" si="781"/>
        <v>20000</v>
      </c>
      <c r="N381" s="10">
        <f t="shared" si="782"/>
        <v>0</v>
      </c>
      <c r="O381" s="10">
        <f>O382+O383</f>
        <v>0</v>
      </c>
      <c r="P381" s="10">
        <f>P382+P383</f>
        <v>0</v>
      </c>
      <c r="Q381" s="10">
        <f>Q382+Q383</f>
        <v>0</v>
      </c>
      <c r="R381" s="10">
        <f t="shared" si="845"/>
        <v>35000</v>
      </c>
      <c r="S381" s="10">
        <f t="shared" si="846"/>
        <v>20000</v>
      </c>
      <c r="T381" s="10">
        <f t="shared" si="847"/>
        <v>0</v>
      </c>
      <c r="U381" s="10">
        <f>U382+U383</f>
        <v>0</v>
      </c>
      <c r="V381" s="10">
        <f>V382+V383</f>
        <v>0</v>
      </c>
      <c r="W381" s="10">
        <f>W382+W383</f>
        <v>0</v>
      </c>
      <c r="X381" s="10">
        <f t="shared" si="848"/>
        <v>35000</v>
      </c>
      <c r="Y381" s="10">
        <f t="shared" si="849"/>
        <v>20000</v>
      </c>
      <c r="Z381" s="10">
        <f t="shared" si="850"/>
        <v>0</v>
      </c>
      <c r="AA381" s="10">
        <f>AA382+AA383</f>
        <v>0</v>
      </c>
      <c r="AB381" s="10">
        <f>AB382+AB383</f>
        <v>0</v>
      </c>
      <c r="AC381" s="10">
        <f>AC382+AC383</f>
        <v>0</v>
      </c>
      <c r="AD381" s="10">
        <f t="shared" si="851"/>
        <v>35000</v>
      </c>
      <c r="AE381" s="10">
        <f t="shared" si="852"/>
        <v>20000</v>
      </c>
      <c r="AF381" s="10">
        <f t="shared" si="853"/>
        <v>0</v>
      </c>
      <c r="AG381" s="10">
        <f>AG382+AG383</f>
        <v>0</v>
      </c>
      <c r="AH381" s="10">
        <f t="shared" si="854"/>
        <v>35000</v>
      </c>
      <c r="AI381" s="10">
        <f t="shared" si="855"/>
        <v>20000</v>
      </c>
      <c r="AJ381" s="10">
        <f t="shared" si="856"/>
        <v>0</v>
      </c>
      <c r="AK381" s="10">
        <f>AK382+AK383</f>
        <v>-35000</v>
      </c>
      <c r="AL381" s="10">
        <f>AL382+AL383</f>
        <v>-20000</v>
      </c>
      <c r="AM381" s="10">
        <f>AM382+AM383</f>
        <v>0</v>
      </c>
      <c r="AN381" s="10">
        <f t="shared" si="857"/>
        <v>0</v>
      </c>
      <c r="AO381" s="10">
        <f t="shared" si="858"/>
        <v>0</v>
      </c>
      <c r="AP381" s="10">
        <f t="shared" si="859"/>
        <v>0</v>
      </c>
      <c r="AQ381" s="10">
        <f>AQ382+AQ383</f>
        <v>0</v>
      </c>
      <c r="AR381" s="10">
        <f>AR382+AR383</f>
        <v>0</v>
      </c>
      <c r="AS381" s="10">
        <f>AS382+AS383</f>
        <v>0</v>
      </c>
      <c r="AT381" s="10">
        <f t="shared" si="860"/>
        <v>0</v>
      </c>
      <c r="AU381" s="10">
        <f t="shared" si="861"/>
        <v>0</v>
      </c>
      <c r="AV381" s="10">
        <f t="shared" si="862"/>
        <v>0</v>
      </c>
      <c r="AW381" s="10">
        <f>AW382+AW383</f>
        <v>0</v>
      </c>
      <c r="AX381" s="10">
        <f>AX382+AX383</f>
        <v>0</v>
      </c>
      <c r="AY381" s="10">
        <f>AY382+AY383</f>
        <v>0</v>
      </c>
      <c r="AZ381" s="10">
        <f t="shared" si="863"/>
        <v>0</v>
      </c>
      <c r="BA381" s="10">
        <f>BA382+BA383</f>
        <v>0</v>
      </c>
      <c r="BB381" s="10"/>
      <c r="BC381" s="10">
        <f t="shared" si="864"/>
        <v>0</v>
      </c>
      <c r="BD381" s="10">
        <f>BD382+BD383</f>
        <v>0</v>
      </c>
      <c r="BE381" s="10"/>
      <c r="BF381" s="10">
        <f t="shared" si="865"/>
        <v>0</v>
      </c>
      <c r="BG381" s="10">
        <f>BG382+BG383</f>
        <v>0</v>
      </c>
      <c r="BH381" s="10"/>
      <c r="BI381" s="10">
        <f>BI382+BI383</f>
        <v>0</v>
      </c>
      <c r="BJ381" s="20">
        <v>0</v>
      </c>
      <c r="BK381" s="20"/>
    </row>
    <row r="382" spans="1:63" s="1" customFormat="1" hidden="1" x14ac:dyDescent="0.3">
      <c r="A382" s="7" t="s">
        <v>295</v>
      </c>
      <c r="B382" s="8">
        <v>600</v>
      </c>
      <c r="C382" s="7" t="s">
        <v>268</v>
      </c>
      <c r="D382" s="7" t="s">
        <v>37</v>
      </c>
      <c r="E382" s="19" t="s">
        <v>288</v>
      </c>
      <c r="F382" s="10">
        <v>35000</v>
      </c>
      <c r="G382" s="10">
        <v>0</v>
      </c>
      <c r="H382" s="10">
        <v>0</v>
      </c>
      <c r="I382" s="10"/>
      <c r="J382" s="10"/>
      <c r="K382" s="10"/>
      <c r="L382" s="10">
        <f t="shared" si="780"/>
        <v>35000</v>
      </c>
      <c r="M382" s="10">
        <f t="shared" si="781"/>
        <v>0</v>
      </c>
      <c r="N382" s="10">
        <f t="shared" si="782"/>
        <v>0</v>
      </c>
      <c r="O382" s="10"/>
      <c r="P382" s="10"/>
      <c r="Q382" s="10"/>
      <c r="R382" s="10">
        <f t="shared" si="845"/>
        <v>35000</v>
      </c>
      <c r="S382" s="10">
        <f t="shared" si="846"/>
        <v>0</v>
      </c>
      <c r="T382" s="10">
        <f t="shared" si="847"/>
        <v>0</v>
      </c>
      <c r="U382" s="10"/>
      <c r="V382" s="10"/>
      <c r="W382" s="10"/>
      <c r="X382" s="10">
        <f t="shared" si="848"/>
        <v>35000</v>
      </c>
      <c r="Y382" s="10">
        <f t="shared" si="849"/>
        <v>0</v>
      </c>
      <c r="Z382" s="10">
        <f t="shared" si="850"/>
        <v>0</v>
      </c>
      <c r="AA382" s="10"/>
      <c r="AB382" s="10"/>
      <c r="AC382" s="10"/>
      <c r="AD382" s="10">
        <f t="shared" si="851"/>
        <v>35000</v>
      </c>
      <c r="AE382" s="10">
        <f t="shared" si="852"/>
        <v>0</v>
      </c>
      <c r="AF382" s="10">
        <f t="shared" si="853"/>
        <v>0</v>
      </c>
      <c r="AG382" s="10"/>
      <c r="AH382" s="10">
        <f t="shared" si="854"/>
        <v>35000</v>
      </c>
      <c r="AI382" s="10">
        <f t="shared" si="855"/>
        <v>0</v>
      </c>
      <c r="AJ382" s="10">
        <f t="shared" si="856"/>
        <v>0</v>
      </c>
      <c r="AK382" s="10">
        <v>-35000</v>
      </c>
      <c r="AL382" s="10"/>
      <c r="AM382" s="10"/>
      <c r="AN382" s="10">
        <f t="shared" si="857"/>
        <v>0</v>
      </c>
      <c r="AO382" s="10">
        <f t="shared" si="858"/>
        <v>0</v>
      </c>
      <c r="AP382" s="10">
        <f t="shared" si="859"/>
        <v>0</v>
      </c>
      <c r="AQ382" s="10"/>
      <c r="AR382" s="10"/>
      <c r="AS382" s="10"/>
      <c r="AT382" s="10">
        <f t="shared" si="860"/>
        <v>0</v>
      </c>
      <c r="AU382" s="10">
        <f t="shared" si="861"/>
        <v>0</v>
      </c>
      <c r="AV382" s="10">
        <f t="shared" si="862"/>
        <v>0</v>
      </c>
      <c r="AW382" s="10"/>
      <c r="AX382" s="10"/>
      <c r="AY382" s="10"/>
      <c r="AZ382" s="10">
        <f t="shared" si="863"/>
        <v>0</v>
      </c>
      <c r="BA382" s="10"/>
      <c r="BB382" s="10"/>
      <c r="BC382" s="10">
        <f t="shared" si="864"/>
        <v>0</v>
      </c>
      <c r="BD382" s="10"/>
      <c r="BE382" s="10"/>
      <c r="BF382" s="10">
        <f t="shared" si="865"/>
        <v>0</v>
      </c>
      <c r="BG382" s="10"/>
      <c r="BH382" s="10"/>
      <c r="BI382" s="10"/>
      <c r="BJ382" s="20">
        <v>0</v>
      </c>
      <c r="BK382" s="20"/>
    </row>
    <row r="383" spans="1:63" s="1" customFormat="1" hidden="1" x14ac:dyDescent="0.3">
      <c r="A383" s="7" t="s">
        <v>295</v>
      </c>
      <c r="B383" s="8">
        <v>600</v>
      </c>
      <c r="C383" s="7" t="s">
        <v>268</v>
      </c>
      <c r="D383" s="7" t="s">
        <v>106</v>
      </c>
      <c r="E383" s="19" t="s">
        <v>269</v>
      </c>
      <c r="F383" s="10">
        <v>0</v>
      </c>
      <c r="G383" s="10">
        <v>20000</v>
      </c>
      <c r="H383" s="10">
        <v>0</v>
      </c>
      <c r="I383" s="10"/>
      <c r="J383" s="10"/>
      <c r="K383" s="10"/>
      <c r="L383" s="10">
        <f t="shared" si="780"/>
        <v>0</v>
      </c>
      <c r="M383" s="10">
        <f t="shared" si="781"/>
        <v>20000</v>
      </c>
      <c r="N383" s="10">
        <f t="shared" si="782"/>
        <v>0</v>
      </c>
      <c r="O383" s="10"/>
      <c r="P383" s="10"/>
      <c r="Q383" s="10"/>
      <c r="R383" s="10">
        <f t="shared" si="845"/>
        <v>0</v>
      </c>
      <c r="S383" s="10">
        <f t="shared" si="846"/>
        <v>20000</v>
      </c>
      <c r="T383" s="10">
        <f t="shared" si="847"/>
        <v>0</v>
      </c>
      <c r="U383" s="10"/>
      <c r="V383" s="10"/>
      <c r="W383" s="10"/>
      <c r="X383" s="10">
        <f t="shared" si="848"/>
        <v>0</v>
      </c>
      <c r="Y383" s="10">
        <f t="shared" si="849"/>
        <v>20000</v>
      </c>
      <c r="Z383" s="10">
        <f t="shared" si="850"/>
        <v>0</v>
      </c>
      <c r="AA383" s="10"/>
      <c r="AB383" s="10"/>
      <c r="AC383" s="10"/>
      <c r="AD383" s="10">
        <f t="shared" si="851"/>
        <v>0</v>
      </c>
      <c r="AE383" s="10">
        <f t="shared" si="852"/>
        <v>20000</v>
      </c>
      <c r="AF383" s="10">
        <f t="shared" si="853"/>
        <v>0</v>
      </c>
      <c r="AG383" s="10"/>
      <c r="AH383" s="10">
        <f t="shared" si="854"/>
        <v>0</v>
      </c>
      <c r="AI383" s="10">
        <f t="shared" si="855"/>
        <v>20000</v>
      </c>
      <c r="AJ383" s="10">
        <f t="shared" si="856"/>
        <v>0</v>
      </c>
      <c r="AK383" s="10"/>
      <c r="AL383" s="10">
        <v>-20000</v>
      </c>
      <c r="AM383" s="10"/>
      <c r="AN383" s="10">
        <f t="shared" si="857"/>
        <v>0</v>
      </c>
      <c r="AO383" s="10">
        <f t="shared" si="858"/>
        <v>0</v>
      </c>
      <c r="AP383" s="10">
        <f t="shared" si="859"/>
        <v>0</v>
      </c>
      <c r="AQ383" s="10"/>
      <c r="AR383" s="10"/>
      <c r="AS383" s="10"/>
      <c r="AT383" s="10">
        <f t="shared" si="860"/>
        <v>0</v>
      </c>
      <c r="AU383" s="10">
        <f t="shared" si="861"/>
        <v>0</v>
      </c>
      <c r="AV383" s="10">
        <f t="shared" si="862"/>
        <v>0</v>
      </c>
      <c r="AW383" s="10"/>
      <c r="AX383" s="10"/>
      <c r="AY383" s="10"/>
      <c r="AZ383" s="10">
        <f t="shared" si="863"/>
        <v>0</v>
      </c>
      <c r="BA383" s="10"/>
      <c r="BB383" s="10"/>
      <c r="BC383" s="10">
        <f t="shared" si="864"/>
        <v>0</v>
      </c>
      <c r="BD383" s="10"/>
      <c r="BE383" s="10"/>
      <c r="BF383" s="10">
        <f t="shared" si="865"/>
        <v>0</v>
      </c>
      <c r="BG383" s="10"/>
      <c r="BH383" s="10"/>
      <c r="BI383" s="10"/>
      <c r="BJ383" s="20">
        <v>0</v>
      </c>
      <c r="BK383" s="20"/>
    </row>
    <row r="384" spans="1:63" ht="46.8" x14ac:dyDescent="0.3">
      <c r="A384" s="58" t="s">
        <v>297</v>
      </c>
      <c r="B384" s="59"/>
      <c r="C384" s="58"/>
      <c r="D384" s="58"/>
      <c r="E384" s="60" t="s">
        <v>298</v>
      </c>
      <c r="F384" s="10">
        <f t="shared" ref="F384:K384" si="882">F385+F388+F391+F402+F408+F411</f>
        <v>267807.90000000002</v>
      </c>
      <c r="G384" s="10">
        <f t="shared" si="882"/>
        <v>270333</v>
      </c>
      <c r="H384" s="10">
        <f t="shared" si="882"/>
        <v>270333</v>
      </c>
      <c r="I384" s="10">
        <f t="shared" si="882"/>
        <v>0</v>
      </c>
      <c r="J384" s="10">
        <f t="shared" si="882"/>
        <v>0</v>
      </c>
      <c r="K384" s="10">
        <f t="shared" si="882"/>
        <v>0</v>
      </c>
      <c r="L384" s="10">
        <f t="shared" si="780"/>
        <v>267807.90000000002</v>
      </c>
      <c r="M384" s="10">
        <f t="shared" si="781"/>
        <v>270333</v>
      </c>
      <c r="N384" s="10">
        <f t="shared" si="782"/>
        <v>270333</v>
      </c>
      <c r="O384" s="10">
        <f>O385+O388+O391+O402+O408+O411</f>
        <v>28954.867999999999</v>
      </c>
      <c r="P384" s="10">
        <f>P385+P388+P391+P402+P408+P411</f>
        <v>26746.718000000001</v>
      </c>
      <c r="Q384" s="10">
        <f>Q385+Q388+Q391+Q402+Q408+Q411</f>
        <v>26746.718000000001</v>
      </c>
      <c r="R384" s="10">
        <f t="shared" si="845"/>
        <v>296762.76800000004</v>
      </c>
      <c r="S384" s="10">
        <f t="shared" si="846"/>
        <v>297079.71799999999</v>
      </c>
      <c r="T384" s="10">
        <f t="shared" si="847"/>
        <v>297079.71799999999</v>
      </c>
      <c r="U384" s="10">
        <f>U385+U388+U391+U402+U408+U411</f>
        <v>0</v>
      </c>
      <c r="V384" s="10">
        <f>V385+V388+V391+V402+V408+V411</f>
        <v>0</v>
      </c>
      <c r="W384" s="10">
        <f>W385+W388+W391+W402+W408+W411</f>
        <v>0</v>
      </c>
      <c r="X384" s="10">
        <f t="shared" si="848"/>
        <v>296762.76800000004</v>
      </c>
      <c r="Y384" s="10">
        <f t="shared" si="849"/>
        <v>297079.71799999999</v>
      </c>
      <c r="Z384" s="10">
        <f t="shared" si="850"/>
        <v>297079.71799999999</v>
      </c>
      <c r="AA384" s="10">
        <f>AA385+AA388+AA391+AA402+AA408+AA411+AA405</f>
        <v>5911.4790000000003</v>
      </c>
      <c r="AB384" s="10">
        <f>AB385+AB388+AB391+AB402+AB408+AB411+AB405</f>
        <v>0</v>
      </c>
      <c r="AC384" s="10">
        <f>AC385+AC388+AC391+AC402+AC408+AC411+AC405</f>
        <v>0</v>
      </c>
      <c r="AD384" s="10">
        <f t="shared" si="851"/>
        <v>302674.24700000003</v>
      </c>
      <c r="AE384" s="10">
        <f t="shared" si="852"/>
        <v>297079.71799999999</v>
      </c>
      <c r="AF384" s="10">
        <f t="shared" si="853"/>
        <v>297079.71799999999</v>
      </c>
      <c r="AG384" s="10">
        <f>AG385+AG388+AG391+AG402+AG408+AG411+AG405</f>
        <v>0</v>
      </c>
      <c r="AH384" s="10">
        <f t="shared" si="854"/>
        <v>302674.24700000003</v>
      </c>
      <c r="AI384" s="10">
        <f t="shared" si="855"/>
        <v>297079.71799999999</v>
      </c>
      <c r="AJ384" s="10">
        <f t="shared" si="856"/>
        <v>297079.71799999999</v>
      </c>
      <c r="AK384" s="10">
        <f>AK385+AK388+AK391+AK402+AK408+AK411+AK405</f>
        <v>15000</v>
      </c>
      <c r="AL384" s="10">
        <f>AL385+AL388+AL391+AL402+AL408+AL411+AL405</f>
        <v>0</v>
      </c>
      <c r="AM384" s="10">
        <f>AM385+AM388+AM391+AM402+AM408+AM411+AM405</f>
        <v>0</v>
      </c>
      <c r="AN384" s="10">
        <f t="shared" si="857"/>
        <v>317674.24700000003</v>
      </c>
      <c r="AO384" s="10">
        <f t="shared" si="858"/>
        <v>297079.71799999999</v>
      </c>
      <c r="AP384" s="10">
        <f t="shared" si="859"/>
        <v>297079.71799999999</v>
      </c>
      <c r="AQ384" s="10">
        <f>AQ385+AQ388+AQ391+AQ402+AQ408+AQ411+AQ405</f>
        <v>0</v>
      </c>
      <c r="AR384" s="10">
        <f>AR385+AR388+AR391+AR402+AR408+AR411+AR405</f>
        <v>0</v>
      </c>
      <c r="AS384" s="10">
        <f>AS385+AS388+AS391+AS402+AS408+AS411+AS405</f>
        <v>0</v>
      </c>
      <c r="AT384" s="10">
        <f t="shared" si="860"/>
        <v>317674.24700000003</v>
      </c>
      <c r="AU384" s="10">
        <f t="shared" si="861"/>
        <v>297079.71799999999</v>
      </c>
      <c r="AV384" s="10">
        <f t="shared" si="862"/>
        <v>297079.71799999999</v>
      </c>
      <c r="AW384" s="10">
        <f>AW385+AW388+AW391+AW402+AW408+AW411+AW405+AW414</f>
        <v>1802.6309999999999</v>
      </c>
      <c r="AX384" s="10">
        <f>AX385+AX388+AX391+AX402+AX408+AX411+AX405+AX414</f>
        <v>0</v>
      </c>
      <c r="AY384" s="10">
        <f>AY385+AY388+AY391+AY402+AY408+AY411+AY405+AY414</f>
        <v>0</v>
      </c>
      <c r="AZ384" s="10">
        <f t="shared" si="863"/>
        <v>319476.87800000003</v>
      </c>
      <c r="BA384" s="10">
        <f>BA385+BA388+BA391+BA402+BA408+BA411+BA405+BA414+BA399</f>
        <v>0</v>
      </c>
      <c r="BB384" s="65">
        <f t="shared" ref="BB384:BB433" si="883">AZ384+BA384</f>
        <v>319476.87800000003</v>
      </c>
      <c r="BC384" s="10">
        <f t="shared" si="864"/>
        <v>297079.71799999999</v>
      </c>
      <c r="BD384" s="10">
        <f>BD385+BD388+BD391+BD402+BD408+BD411+BD405+BD414+BD399</f>
        <v>0</v>
      </c>
      <c r="BE384" s="65">
        <f t="shared" ref="BE384:BE433" si="884">BC384+BD384</f>
        <v>297079.71799999999</v>
      </c>
      <c r="BF384" s="10">
        <f t="shared" si="865"/>
        <v>297079.71799999999</v>
      </c>
      <c r="BG384" s="10">
        <f>BG385+BG388+BG391+BG402+BG408+BG411+BG405+BG414+BG399</f>
        <v>0</v>
      </c>
      <c r="BH384" s="65">
        <f t="shared" ref="BH384:BH433" si="885">BF384+BG384</f>
        <v>297079.71799999999</v>
      </c>
      <c r="BI384" s="10">
        <f>BI385+BI388+BI391+BI402+BI408+BI411+BI405+BI414</f>
        <v>0</v>
      </c>
      <c r="BJ384" s="20"/>
      <c r="BK384" s="20"/>
    </row>
    <row r="385" spans="1:68" ht="46.8" x14ac:dyDescent="0.3">
      <c r="A385" s="58" t="s">
        <v>299</v>
      </c>
      <c r="B385" s="59"/>
      <c r="C385" s="58"/>
      <c r="D385" s="58"/>
      <c r="E385" s="60" t="s">
        <v>147</v>
      </c>
      <c r="F385" s="10">
        <f t="shared" ref="F385:F389" si="886">F386</f>
        <v>139389.9</v>
      </c>
      <c r="G385" s="10">
        <f t="shared" ref="G385:G389" si="887">G386</f>
        <v>145306.20000000001</v>
      </c>
      <c r="H385" s="10">
        <f t="shared" ref="H385:H389" si="888">H386</f>
        <v>145306.20000000001</v>
      </c>
      <c r="I385" s="10">
        <f t="shared" ref="I385:I389" si="889">I386</f>
        <v>0</v>
      </c>
      <c r="J385" s="10">
        <f t="shared" ref="J385:J389" si="890">J386</f>
        <v>0</v>
      </c>
      <c r="K385" s="10">
        <f t="shared" ref="K385:K389" si="891">K386</f>
        <v>0</v>
      </c>
      <c r="L385" s="10">
        <f t="shared" si="780"/>
        <v>139389.9</v>
      </c>
      <c r="M385" s="10">
        <f t="shared" si="781"/>
        <v>145306.20000000001</v>
      </c>
      <c r="N385" s="10">
        <f t="shared" si="782"/>
        <v>145306.20000000001</v>
      </c>
      <c r="O385" s="10">
        <f t="shared" ref="O385:O389" si="892">O386</f>
        <v>2967.8629999999998</v>
      </c>
      <c r="P385" s="10">
        <f t="shared" ref="P385:P389" si="893">P386</f>
        <v>3144.8789999999999</v>
      </c>
      <c r="Q385" s="10">
        <f t="shared" ref="Q385:Q389" si="894">Q386</f>
        <v>3144.8789999999999</v>
      </c>
      <c r="R385" s="10">
        <f t="shared" si="845"/>
        <v>142357.76300000001</v>
      </c>
      <c r="S385" s="10">
        <f t="shared" si="846"/>
        <v>148451.079</v>
      </c>
      <c r="T385" s="10">
        <f t="shared" si="847"/>
        <v>148451.079</v>
      </c>
      <c r="U385" s="10">
        <f t="shared" ref="U385:U389" si="895">U386</f>
        <v>0</v>
      </c>
      <c r="V385" s="10">
        <f t="shared" ref="V385:V389" si="896">V386</f>
        <v>0</v>
      </c>
      <c r="W385" s="10">
        <f t="shared" ref="W385:W389" si="897">W386</f>
        <v>0</v>
      </c>
      <c r="X385" s="10">
        <f t="shared" si="848"/>
        <v>142357.76300000001</v>
      </c>
      <c r="Y385" s="10">
        <f t="shared" si="849"/>
        <v>148451.079</v>
      </c>
      <c r="Z385" s="10">
        <f t="shared" si="850"/>
        <v>148451.079</v>
      </c>
      <c r="AA385" s="10">
        <f t="shared" ref="AA385:AA389" si="898">AA386</f>
        <v>0</v>
      </c>
      <c r="AB385" s="10">
        <f t="shared" ref="AB385:AB389" si="899">AB386</f>
        <v>0</v>
      </c>
      <c r="AC385" s="10">
        <f t="shared" ref="AC385:AC389" si="900">AC386</f>
        <v>0</v>
      </c>
      <c r="AD385" s="10">
        <f t="shared" si="851"/>
        <v>142357.76300000001</v>
      </c>
      <c r="AE385" s="10">
        <f t="shared" si="852"/>
        <v>148451.079</v>
      </c>
      <c r="AF385" s="10">
        <f t="shared" si="853"/>
        <v>148451.079</v>
      </c>
      <c r="AG385" s="10">
        <f t="shared" ref="AG385:AG389" si="901">AG386</f>
        <v>0</v>
      </c>
      <c r="AH385" s="10">
        <f t="shared" si="854"/>
        <v>142357.76300000001</v>
      </c>
      <c r="AI385" s="10">
        <f t="shared" si="855"/>
        <v>148451.079</v>
      </c>
      <c r="AJ385" s="10">
        <f t="shared" si="856"/>
        <v>148451.079</v>
      </c>
      <c r="AK385" s="10">
        <f t="shared" ref="AK385:AK389" si="902">AK386</f>
        <v>0</v>
      </c>
      <c r="AL385" s="10">
        <f t="shared" ref="AL385:AL389" si="903">AL386</f>
        <v>0</v>
      </c>
      <c r="AM385" s="10">
        <f t="shared" ref="AM385:AM389" si="904">AM386</f>
        <v>0</v>
      </c>
      <c r="AN385" s="10">
        <f t="shared" si="857"/>
        <v>142357.76300000001</v>
      </c>
      <c r="AO385" s="10">
        <f t="shared" si="858"/>
        <v>148451.079</v>
      </c>
      <c r="AP385" s="10">
        <f t="shared" si="859"/>
        <v>148451.079</v>
      </c>
      <c r="AQ385" s="10">
        <f t="shared" ref="AQ385:AQ389" si="905">AQ386</f>
        <v>0</v>
      </c>
      <c r="AR385" s="10">
        <f t="shared" ref="AR385:AR389" si="906">AR386</f>
        <v>0</v>
      </c>
      <c r="AS385" s="10">
        <f t="shared" ref="AS385:AS389" si="907">AS386</f>
        <v>0</v>
      </c>
      <c r="AT385" s="10">
        <f t="shared" si="860"/>
        <v>142357.76300000001</v>
      </c>
      <c r="AU385" s="10">
        <f t="shared" si="861"/>
        <v>148451.079</v>
      </c>
      <c r="AV385" s="10">
        <f t="shared" si="862"/>
        <v>148451.079</v>
      </c>
      <c r="AW385" s="10">
        <f t="shared" ref="AW385:AW389" si="908">AW386</f>
        <v>0</v>
      </c>
      <c r="AX385" s="10">
        <f t="shared" ref="AX385:AX389" si="909">AX386</f>
        <v>0</v>
      </c>
      <c r="AY385" s="10">
        <f t="shared" ref="AY385:AY389" si="910">AY386</f>
        <v>0</v>
      </c>
      <c r="AZ385" s="10">
        <f t="shared" si="863"/>
        <v>142357.76300000001</v>
      </c>
      <c r="BA385" s="10">
        <f t="shared" ref="BA385:BA389" si="911">BA386</f>
        <v>0</v>
      </c>
      <c r="BB385" s="65">
        <f t="shared" si="883"/>
        <v>142357.76300000001</v>
      </c>
      <c r="BC385" s="10">
        <f t="shared" si="864"/>
        <v>148451.079</v>
      </c>
      <c r="BD385" s="10">
        <f t="shared" ref="BD385:BI389" si="912">BD386</f>
        <v>0</v>
      </c>
      <c r="BE385" s="65">
        <f t="shared" si="884"/>
        <v>148451.079</v>
      </c>
      <c r="BF385" s="10">
        <f t="shared" si="865"/>
        <v>148451.079</v>
      </c>
      <c r="BG385" s="10">
        <f t="shared" si="912"/>
        <v>0</v>
      </c>
      <c r="BH385" s="65">
        <f t="shared" si="885"/>
        <v>148451.079</v>
      </c>
      <c r="BI385" s="10">
        <f t="shared" si="912"/>
        <v>0</v>
      </c>
      <c r="BJ385" s="20"/>
      <c r="BK385" s="20"/>
    </row>
    <row r="386" spans="1:68" ht="46.8" x14ac:dyDescent="0.3">
      <c r="A386" s="58" t="s">
        <v>299</v>
      </c>
      <c r="B386" s="59" t="s">
        <v>58</v>
      </c>
      <c r="C386" s="58"/>
      <c r="D386" s="58"/>
      <c r="E386" s="60" t="s">
        <v>59</v>
      </c>
      <c r="F386" s="10">
        <f t="shared" si="886"/>
        <v>139389.9</v>
      </c>
      <c r="G386" s="10">
        <f t="shared" si="887"/>
        <v>145306.20000000001</v>
      </c>
      <c r="H386" s="10">
        <f t="shared" si="888"/>
        <v>145306.20000000001</v>
      </c>
      <c r="I386" s="10">
        <f t="shared" si="889"/>
        <v>0</v>
      </c>
      <c r="J386" s="10">
        <f t="shared" si="890"/>
        <v>0</v>
      </c>
      <c r="K386" s="10">
        <f t="shared" si="891"/>
        <v>0</v>
      </c>
      <c r="L386" s="10">
        <f t="shared" si="780"/>
        <v>139389.9</v>
      </c>
      <c r="M386" s="10">
        <f t="shared" si="781"/>
        <v>145306.20000000001</v>
      </c>
      <c r="N386" s="10">
        <f t="shared" si="782"/>
        <v>145306.20000000001</v>
      </c>
      <c r="O386" s="10">
        <f t="shared" si="892"/>
        <v>2967.8629999999998</v>
      </c>
      <c r="P386" s="10">
        <f t="shared" si="893"/>
        <v>3144.8789999999999</v>
      </c>
      <c r="Q386" s="10">
        <f t="shared" si="894"/>
        <v>3144.8789999999999</v>
      </c>
      <c r="R386" s="10">
        <f t="shared" si="845"/>
        <v>142357.76300000001</v>
      </c>
      <c r="S386" s="10">
        <f t="shared" si="846"/>
        <v>148451.079</v>
      </c>
      <c r="T386" s="10">
        <f t="shared" si="847"/>
        <v>148451.079</v>
      </c>
      <c r="U386" s="10">
        <f t="shared" si="895"/>
        <v>0</v>
      </c>
      <c r="V386" s="10">
        <f t="shared" si="896"/>
        <v>0</v>
      </c>
      <c r="W386" s="10">
        <f t="shared" si="897"/>
        <v>0</v>
      </c>
      <c r="X386" s="10">
        <f t="shared" si="848"/>
        <v>142357.76300000001</v>
      </c>
      <c r="Y386" s="10">
        <f t="shared" si="849"/>
        <v>148451.079</v>
      </c>
      <c r="Z386" s="10">
        <f t="shared" si="850"/>
        <v>148451.079</v>
      </c>
      <c r="AA386" s="10">
        <f t="shared" si="898"/>
        <v>0</v>
      </c>
      <c r="AB386" s="10">
        <f t="shared" si="899"/>
        <v>0</v>
      </c>
      <c r="AC386" s="10">
        <f t="shared" si="900"/>
        <v>0</v>
      </c>
      <c r="AD386" s="10">
        <f t="shared" si="851"/>
        <v>142357.76300000001</v>
      </c>
      <c r="AE386" s="10">
        <f t="shared" si="852"/>
        <v>148451.079</v>
      </c>
      <c r="AF386" s="10">
        <f t="shared" si="853"/>
        <v>148451.079</v>
      </c>
      <c r="AG386" s="10">
        <f t="shared" si="901"/>
        <v>0</v>
      </c>
      <c r="AH386" s="10">
        <f t="shared" si="854"/>
        <v>142357.76300000001</v>
      </c>
      <c r="AI386" s="10">
        <f t="shared" si="855"/>
        <v>148451.079</v>
      </c>
      <c r="AJ386" s="10">
        <f t="shared" si="856"/>
        <v>148451.079</v>
      </c>
      <c r="AK386" s="10">
        <f t="shared" si="902"/>
        <v>0</v>
      </c>
      <c r="AL386" s="10">
        <f t="shared" si="903"/>
        <v>0</v>
      </c>
      <c r="AM386" s="10">
        <f t="shared" si="904"/>
        <v>0</v>
      </c>
      <c r="AN386" s="10">
        <f t="shared" si="857"/>
        <v>142357.76300000001</v>
      </c>
      <c r="AO386" s="10">
        <f t="shared" si="858"/>
        <v>148451.079</v>
      </c>
      <c r="AP386" s="10">
        <f t="shared" si="859"/>
        <v>148451.079</v>
      </c>
      <c r="AQ386" s="10">
        <f t="shared" si="905"/>
        <v>0</v>
      </c>
      <c r="AR386" s="10">
        <f t="shared" si="906"/>
        <v>0</v>
      </c>
      <c r="AS386" s="10">
        <f t="shared" si="907"/>
        <v>0</v>
      </c>
      <c r="AT386" s="10">
        <f t="shared" si="860"/>
        <v>142357.76300000001</v>
      </c>
      <c r="AU386" s="10">
        <f t="shared" si="861"/>
        <v>148451.079</v>
      </c>
      <c r="AV386" s="10">
        <f t="shared" si="862"/>
        <v>148451.079</v>
      </c>
      <c r="AW386" s="10">
        <f t="shared" si="908"/>
        <v>0</v>
      </c>
      <c r="AX386" s="10">
        <f t="shared" si="909"/>
        <v>0</v>
      </c>
      <c r="AY386" s="10">
        <f t="shared" si="910"/>
        <v>0</v>
      </c>
      <c r="AZ386" s="10">
        <f t="shared" si="863"/>
        <v>142357.76300000001</v>
      </c>
      <c r="BA386" s="10">
        <f t="shared" si="911"/>
        <v>0</v>
      </c>
      <c r="BB386" s="65">
        <f t="shared" si="883"/>
        <v>142357.76300000001</v>
      </c>
      <c r="BC386" s="10">
        <f t="shared" si="864"/>
        <v>148451.079</v>
      </c>
      <c r="BD386" s="10">
        <f t="shared" si="912"/>
        <v>0</v>
      </c>
      <c r="BE386" s="65">
        <f t="shared" si="884"/>
        <v>148451.079</v>
      </c>
      <c r="BF386" s="10">
        <f t="shared" si="865"/>
        <v>148451.079</v>
      </c>
      <c r="BG386" s="10">
        <f t="shared" si="912"/>
        <v>0</v>
      </c>
      <c r="BH386" s="65">
        <f t="shared" si="885"/>
        <v>148451.079</v>
      </c>
      <c r="BI386" s="10">
        <f t="shared" si="912"/>
        <v>0</v>
      </c>
      <c r="BJ386" s="20"/>
      <c r="BK386" s="20"/>
    </row>
    <row r="387" spans="1:68" x14ac:dyDescent="0.3">
      <c r="A387" s="58" t="s">
        <v>299</v>
      </c>
      <c r="B387" s="59">
        <v>600</v>
      </c>
      <c r="C387" s="58" t="s">
        <v>268</v>
      </c>
      <c r="D387" s="58" t="s">
        <v>37</v>
      </c>
      <c r="E387" s="60" t="s">
        <v>288</v>
      </c>
      <c r="F387" s="10">
        <v>139389.9</v>
      </c>
      <c r="G387" s="10">
        <v>145306.20000000001</v>
      </c>
      <c r="H387" s="10">
        <v>145306.20000000001</v>
      </c>
      <c r="I387" s="10"/>
      <c r="J387" s="10"/>
      <c r="K387" s="10"/>
      <c r="L387" s="10">
        <f t="shared" si="780"/>
        <v>139389.9</v>
      </c>
      <c r="M387" s="10">
        <f t="shared" si="781"/>
        <v>145306.20000000001</v>
      </c>
      <c r="N387" s="10">
        <f t="shared" si="782"/>
        <v>145306.20000000001</v>
      </c>
      <c r="O387" s="10">
        <v>2967.8629999999998</v>
      </c>
      <c r="P387" s="10">
        <v>3144.8789999999999</v>
      </c>
      <c r="Q387" s="10">
        <v>3144.8789999999999</v>
      </c>
      <c r="R387" s="10">
        <f t="shared" si="845"/>
        <v>142357.76300000001</v>
      </c>
      <c r="S387" s="10">
        <f t="shared" si="846"/>
        <v>148451.079</v>
      </c>
      <c r="T387" s="10">
        <f t="shared" si="847"/>
        <v>148451.079</v>
      </c>
      <c r="U387" s="10"/>
      <c r="V387" s="10"/>
      <c r="W387" s="10"/>
      <c r="X387" s="10">
        <f t="shared" si="848"/>
        <v>142357.76300000001</v>
      </c>
      <c r="Y387" s="10">
        <f t="shared" si="849"/>
        <v>148451.079</v>
      </c>
      <c r="Z387" s="10">
        <f t="shared" si="850"/>
        <v>148451.079</v>
      </c>
      <c r="AA387" s="10"/>
      <c r="AB387" s="10"/>
      <c r="AC387" s="10"/>
      <c r="AD387" s="10">
        <f t="shared" si="851"/>
        <v>142357.76300000001</v>
      </c>
      <c r="AE387" s="10">
        <f t="shared" si="852"/>
        <v>148451.079</v>
      </c>
      <c r="AF387" s="10">
        <f t="shared" si="853"/>
        <v>148451.079</v>
      </c>
      <c r="AG387" s="10"/>
      <c r="AH387" s="10">
        <f t="shared" si="854"/>
        <v>142357.76300000001</v>
      </c>
      <c r="AI387" s="10">
        <f t="shared" si="855"/>
        <v>148451.079</v>
      </c>
      <c r="AJ387" s="10">
        <f t="shared" si="856"/>
        <v>148451.079</v>
      </c>
      <c r="AK387" s="10"/>
      <c r="AL387" s="10"/>
      <c r="AM387" s="10"/>
      <c r="AN387" s="10">
        <f t="shared" si="857"/>
        <v>142357.76300000001</v>
      </c>
      <c r="AO387" s="10">
        <f t="shared" si="858"/>
        <v>148451.079</v>
      </c>
      <c r="AP387" s="10">
        <f t="shared" si="859"/>
        <v>148451.079</v>
      </c>
      <c r="AQ387" s="10"/>
      <c r="AR387" s="10"/>
      <c r="AS387" s="10"/>
      <c r="AT387" s="10">
        <f t="shared" si="860"/>
        <v>142357.76300000001</v>
      </c>
      <c r="AU387" s="10">
        <f t="shared" si="861"/>
        <v>148451.079</v>
      </c>
      <c r="AV387" s="10">
        <f t="shared" si="862"/>
        <v>148451.079</v>
      </c>
      <c r="AW387" s="10"/>
      <c r="AX387" s="10"/>
      <c r="AY387" s="10"/>
      <c r="AZ387" s="10">
        <f t="shared" si="863"/>
        <v>142357.76300000001</v>
      </c>
      <c r="BA387" s="10"/>
      <c r="BB387" s="65">
        <f t="shared" si="883"/>
        <v>142357.76300000001</v>
      </c>
      <c r="BC387" s="10">
        <f t="shared" si="864"/>
        <v>148451.079</v>
      </c>
      <c r="BD387" s="10"/>
      <c r="BE387" s="65">
        <f t="shared" si="884"/>
        <v>148451.079</v>
      </c>
      <c r="BF387" s="10">
        <f t="shared" si="865"/>
        <v>148451.079</v>
      </c>
      <c r="BG387" s="10"/>
      <c r="BH387" s="65">
        <f t="shared" si="885"/>
        <v>148451.079</v>
      </c>
      <c r="BI387" s="10"/>
      <c r="BJ387" s="20"/>
      <c r="BK387" s="20"/>
    </row>
    <row r="388" spans="1:68" x14ac:dyDescent="0.3">
      <c r="A388" s="58" t="s">
        <v>300</v>
      </c>
      <c r="B388" s="59"/>
      <c r="C388" s="58"/>
      <c r="D388" s="58"/>
      <c r="E388" s="60" t="s">
        <v>202</v>
      </c>
      <c r="F388" s="10">
        <f t="shared" si="886"/>
        <v>3391.2000000000003</v>
      </c>
      <c r="G388" s="10">
        <f t="shared" si="887"/>
        <v>0</v>
      </c>
      <c r="H388" s="10">
        <f t="shared" si="888"/>
        <v>0</v>
      </c>
      <c r="I388" s="10">
        <f t="shared" si="889"/>
        <v>0</v>
      </c>
      <c r="J388" s="10">
        <f t="shared" si="890"/>
        <v>0</v>
      </c>
      <c r="K388" s="10">
        <f t="shared" si="891"/>
        <v>0</v>
      </c>
      <c r="L388" s="10">
        <f t="shared" si="780"/>
        <v>3391.2000000000003</v>
      </c>
      <c r="M388" s="10">
        <f t="shared" si="781"/>
        <v>0</v>
      </c>
      <c r="N388" s="10">
        <f t="shared" si="782"/>
        <v>0</v>
      </c>
      <c r="O388" s="10">
        <f t="shared" si="892"/>
        <v>2385.1659999999997</v>
      </c>
      <c r="P388" s="10">
        <f t="shared" si="893"/>
        <v>0</v>
      </c>
      <c r="Q388" s="10">
        <f t="shared" si="894"/>
        <v>0</v>
      </c>
      <c r="R388" s="10">
        <f t="shared" si="845"/>
        <v>5776.366</v>
      </c>
      <c r="S388" s="10">
        <f t="shared" si="846"/>
        <v>0</v>
      </c>
      <c r="T388" s="10">
        <f t="shared" si="847"/>
        <v>0</v>
      </c>
      <c r="U388" s="10">
        <f t="shared" si="895"/>
        <v>0</v>
      </c>
      <c r="V388" s="10">
        <f t="shared" si="896"/>
        <v>0</v>
      </c>
      <c r="W388" s="10">
        <f t="shared" si="897"/>
        <v>0</v>
      </c>
      <c r="X388" s="10">
        <f t="shared" si="848"/>
        <v>5776.366</v>
      </c>
      <c r="Y388" s="10">
        <f t="shared" si="849"/>
        <v>0</v>
      </c>
      <c r="Z388" s="10">
        <f t="shared" si="850"/>
        <v>0</v>
      </c>
      <c r="AA388" s="10">
        <f t="shared" si="898"/>
        <v>0</v>
      </c>
      <c r="AB388" s="10">
        <f t="shared" si="899"/>
        <v>0</v>
      </c>
      <c r="AC388" s="10">
        <f t="shared" si="900"/>
        <v>0</v>
      </c>
      <c r="AD388" s="10">
        <f t="shared" si="851"/>
        <v>5776.366</v>
      </c>
      <c r="AE388" s="10">
        <f t="shared" si="852"/>
        <v>0</v>
      </c>
      <c r="AF388" s="10">
        <f t="shared" si="853"/>
        <v>0</v>
      </c>
      <c r="AG388" s="10">
        <f t="shared" si="901"/>
        <v>0</v>
      </c>
      <c r="AH388" s="10">
        <f t="shared" si="854"/>
        <v>5776.366</v>
      </c>
      <c r="AI388" s="10">
        <f t="shared" si="855"/>
        <v>0</v>
      </c>
      <c r="AJ388" s="10">
        <f t="shared" si="856"/>
        <v>0</v>
      </c>
      <c r="AK388" s="10">
        <f t="shared" si="902"/>
        <v>0</v>
      </c>
      <c r="AL388" s="10">
        <f t="shared" si="903"/>
        <v>0</v>
      </c>
      <c r="AM388" s="10">
        <f t="shared" si="904"/>
        <v>0</v>
      </c>
      <c r="AN388" s="10">
        <f t="shared" si="857"/>
        <v>5776.366</v>
      </c>
      <c r="AO388" s="10">
        <f t="shared" si="858"/>
        <v>0</v>
      </c>
      <c r="AP388" s="10">
        <f t="shared" si="859"/>
        <v>0</v>
      </c>
      <c r="AQ388" s="10">
        <f t="shared" si="905"/>
        <v>0</v>
      </c>
      <c r="AR388" s="10">
        <f t="shared" si="906"/>
        <v>0</v>
      </c>
      <c r="AS388" s="10">
        <f t="shared" si="907"/>
        <v>0</v>
      </c>
      <c r="AT388" s="10">
        <f t="shared" si="860"/>
        <v>5776.366</v>
      </c>
      <c r="AU388" s="10">
        <f t="shared" si="861"/>
        <v>0</v>
      </c>
      <c r="AV388" s="10">
        <f t="shared" si="862"/>
        <v>0</v>
      </c>
      <c r="AW388" s="10">
        <f t="shared" si="908"/>
        <v>0</v>
      </c>
      <c r="AX388" s="10">
        <f t="shared" si="909"/>
        <v>0</v>
      </c>
      <c r="AY388" s="10">
        <f t="shared" si="910"/>
        <v>0</v>
      </c>
      <c r="AZ388" s="10">
        <f t="shared" si="863"/>
        <v>5776.366</v>
      </c>
      <c r="BA388" s="10">
        <f t="shared" si="911"/>
        <v>0</v>
      </c>
      <c r="BB388" s="65">
        <f t="shared" si="883"/>
        <v>5776.366</v>
      </c>
      <c r="BC388" s="10">
        <f t="shared" si="864"/>
        <v>0</v>
      </c>
      <c r="BD388" s="10">
        <f t="shared" si="912"/>
        <v>0</v>
      </c>
      <c r="BE388" s="65">
        <f t="shared" si="884"/>
        <v>0</v>
      </c>
      <c r="BF388" s="10">
        <f t="shared" si="865"/>
        <v>0</v>
      </c>
      <c r="BG388" s="10">
        <f t="shared" si="912"/>
        <v>0</v>
      </c>
      <c r="BH388" s="65">
        <f t="shared" si="885"/>
        <v>0</v>
      </c>
      <c r="BI388" s="10">
        <f t="shared" si="912"/>
        <v>0</v>
      </c>
      <c r="BJ388" s="20"/>
      <c r="BK388" s="20"/>
    </row>
    <row r="389" spans="1:68" ht="46.8" x14ac:dyDescent="0.3">
      <c r="A389" s="58" t="s">
        <v>300</v>
      </c>
      <c r="B389" s="59" t="s">
        <v>58</v>
      </c>
      <c r="C389" s="58"/>
      <c r="D389" s="58"/>
      <c r="E389" s="60" t="s">
        <v>59</v>
      </c>
      <c r="F389" s="10">
        <f t="shared" si="886"/>
        <v>3391.2000000000003</v>
      </c>
      <c r="G389" s="10">
        <f t="shared" si="887"/>
        <v>0</v>
      </c>
      <c r="H389" s="10">
        <f t="shared" si="888"/>
        <v>0</v>
      </c>
      <c r="I389" s="10">
        <f t="shared" si="889"/>
        <v>0</v>
      </c>
      <c r="J389" s="10">
        <f t="shared" si="890"/>
        <v>0</v>
      </c>
      <c r="K389" s="10">
        <f t="shared" si="891"/>
        <v>0</v>
      </c>
      <c r="L389" s="10">
        <f t="shared" si="780"/>
        <v>3391.2000000000003</v>
      </c>
      <c r="M389" s="10">
        <f t="shared" si="781"/>
        <v>0</v>
      </c>
      <c r="N389" s="10">
        <f t="shared" si="782"/>
        <v>0</v>
      </c>
      <c r="O389" s="10">
        <f t="shared" si="892"/>
        <v>2385.1659999999997</v>
      </c>
      <c r="P389" s="10">
        <f t="shared" si="893"/>
        <v>0</v>
      </c>
      <c r="Q389" s="10">
        <f t="shared" si="894"/>
        <v>0</v>
      </c>
      <c r="R389" s="10">
        <f t="shared" si="845"/>
        <v>5776.366</v>
      </c>
      <c r="S389" s="10">
        <f t="shared" si="846"/>
        <v>0</v>
      </c>
      <c r="T389" s="10">
        <f t="shared" si="847"/>
        <v>0</v>
      </c>
      <c r="U389" s="10">
        <f t="shared" si="895"/>
        <v>0</v>
      </c>
      <c r="V389" s="10">
        <f t="shared" si="896"/>
        <v>0</v>
      </c>
      <c r="W389" s="10">
        <f t="shared" si="897"/>
        <v>0</v>
      </c>
      <c r="X389" s="10">
        <f t="shared" si="848"/>
        <v>5776.366</v>
      </c>
      <c r="Y389" s="10">
        <f t="shared" si="849"/>
        <v>0</v>
      </c>
      <c r="Z389" s="10">
        <f t="shared" si="850"/>
        <v>0</v>
      </c>
      <c r="AA389" s="10">
        <f t="shared" si="898"/>
        <v>0</v>
      </c>
      <c r="AB389" s="10">
        <f t="shared" si="899"/>
        <v>0</v>
      </c>
      <c r="AC389" s="10">
        <f t="shared" si="900"/>
        <v>0</v>
      </c>
      <c r="AD389" s="10">
        <f t="shared" si="851"/>
        <v>5776.366</v>
      </c>
      <c r="AE389" s="10">
        <f t="shared" si="852"/>
        <v>0</v>
      </c>
      <c r="AF389" s="10">
        <f t="shared" si="853"/>
        <v>0</v>
      </c>
      <c r="AG389" s="10">
        <f t="shared" si="901"/>
        <v>0</v>
      </c>
      <c r="AH389" s="10">
        <f t="shared" si="854"/>
        <v>5776.366</v>
      </c>
      <c r="AI389" s="10">
        <f t="shared" si="855"/>
        <v>0</v>
      </c>
      <c r="AJ389" s="10">
        <f t="shared" si="856"/>
        <v>0</v>
      </c>
      <c r="AK389" s="10">
        <f t="shared" si="902"/>
        <v>0</v>
      </c>
      <c r="AL389" s="10">
        <f t="shared" si="903"/>
        <v>0</v>
      </c>
      <c r="AM389" s="10">
        <f t="shared" si="904"/>
        <v>0</v>
      </c>
      <c r="AN389" s="10">
        <f t="shared" si="857"/>
        <v>5776.366</v>
      </c>
      <c r="AO389" s="10">
        <f t="shared" si="858"/>
        <v>0</v>
      </c>
      <c r="AP389" s="10">
        <f t="shared" si="859"/>
        <v>0</v>
      </c>
      <c r="AQ389" s="10">
        <f t="shared" si="905"/>
        <v>0</v>
      </c>
      <c r="AR389" s="10">
        <f t="shared" si="906"/>
        <v>0</v>
      </c>
      <c r="AS389" s="10">
        <f t="shared" si="907"/>
        <v>0</v>
      </c>
      <c r="AT389" s="10">
        <f t="shared" si="860"/>
        <v>5776.366</v>
      </c>
      <c r="AU389" s="10">
        <f t="shared" si="861"/>
        <v>0</v>
      </c>
      <c r="AV389" s="10">
        <f t="shared" si="862"/>
        <v>0</v>
      </c>
      <c r="AW389" s="10">
        <f t="shared" si="908"/>
        <v>0</v>
      </c>
      <c r="AX389" s="10">
        <f t="shared" si="909"/>
        <v>0</v>
      </c>
      <c r="AY389" s="10">
        <f t="shared" si="910"/>
        <v>0</v>
      </c>
      <c r="AZ389" s="10">
        <f t="shared" si="863"/>
        <v>5776.366</v>
      </c>
      <c r="BA389" s="10">
        <f t="shared" si="911"/>
        <v>0</v>
      </c>
      <c r="BB389" s="65">
        <f t="shared" si="883"/>
        <v>5776.366</v>
      </c>
      <c r="BC389" s="10">
        <f t="shared" si="864"/>
        <v>0</v>
      </c>
      <c r="BD389" s="10">
        <f t="shared" si="912"/>
        <v>0</v>
      </c>
      <c r="BE389" s="65">
        <f t="shared" si="884"/>
        <v>0</v>
      </c>
      <c r="BF389" s="10">
        <f t="shared" si="865"/>
        <v>0</v>
      </c>
      <c r="BG389" s="10">
        <f t="shared" si="912"/>
        <v>0</v>
      </c>
      <c r="BH389" s="65">
        <f t="shared" si="885"/>
        <v>0</v>
      </c>
      <c r="BI389" s="10">
        <f t="shared" si="912"/>
        <v>0</v>
      </c>
      <c r="BJ389" s="20"/>
      <c r="BK389" s="20"/>
    </row>
    <row r="390" spans="1:68" x14ac:dyDescent="0.3">
      <c r="A390" s="58" t="s">
        <v>300</v>
      </c>
      <c r="B390" s="59">
        <v>600</v>
      </c>
      <c r="C390" s="58" t="s">
        <v>268</v>
      </c>
      <c r="D390" s="58" t="s">
        <v>37</v>
      </c>
      <c r="E390" s="60" t="s">
        <v>288</v>
      </c>
      <c r="F390" s="10">
        <v>3391.2000000000003</v>
      </c>
      <c r="G390" s="10">
        <v>0</v>
      </c>
      <c r="H390" s="10">
        <v>0</v>
      </c>
      <c r="I390" s="10"/>
      <c r="J390" s="10"/>
      <c r="K390" s="10"/>
      <c r="L390" s="10">
        <f t="shared" si="780"/>
        <v>3391.2000000000003</v>
      </c>
      <c r="M390" s="10">
        <f t="shared" si="781"/>
        <v>0</v>
      </c>
      <c r="N390" s="10">
        <f t="shared" si="782"/>
        <v>0</v>
      </c>
      <c r="O390" s="10">
        <f>101.466+2283.7</f>
        <v>2385.1659999999997</v>
      </c>
      <c r="P390" s="10"/>
      <c r="Q390" s="10"/>
      <c r="R390" s="10">
        <f t="shared" si="845"/>
        <v>5776.366</v>
      </c>
      <c r="S390" s="10">
        <f t="shared" si="846"/>
        <v>0</v>
      </c>
      <c r="T390" s="10">
        <f t="shared" si="847"/>
        <v>0</v>
      </c>
      <c r="U390" s="10"/>
      <c r="V390" s="10"/>
      <c r="W390" s="10"/>
      <c r="X390" s="10">
        <f t="shared" si="848"/>
        <v>5776.366</v>
      </c>
      <c r="Y390" s="10">
        <f t="shared" si="849"/>
        <v>0</v>
      </c>
      <c r="Z390" s="10">
        <f t="shared" si="850"/>
        <v>0</v>
      </c>
      <c r="AA390" s="10"/>
      <c r="AB390" s="10"/>
      <c r="AC390" s="10"/>
      <c r="AD390" s="10">
        <f t="shared" si="851"/>
        <v>5776.366</v>
      </c>
      <c r="AE390" s="10">
        <f t="shared" si="852"/>
        <v>0</v>
      </c>
      <c r="AF390" s="10">
        <f t="shared" si="853"/>
        <v>0</v>
      </c>
      <c r="AG390" s="10"/>
      <c r="AH390" s="10">
        <f t="shared" si="854"/>
        <v>5776.366</v>
      </c>
      <c r="AI390" s="10">
        <f t="shared" si="855"/>
        <v>0</v>
      </c>
      <c r="AJ390" s="10">
        <f t="shared" si="856"/>
        <v>0</v>
      </c>
      <c r="AK390" s="10"/>
      <c r="AL390" s="10"/>
      <c r="AM390" s="10"/>
      <c r="AN390" s="10">
        <f t="shared" si="857"/>
        <v>5776.366</v>
      </c>
      <c r="AO390" s="10">
        <f t="shared" si="858"/>
        <v>0</v>
      </c>
      <c r="AP390" s="10">
        <f t="shared" si="859"/>
        <v>0</v>
      </c>
      <c r="AQ390" s="10"/>
      <c r="AR390" s="10"/>
      <c r="AS390" s="10"/>
      <c r="AT390" s="10">
        <f t="shared" si="860"/>
        <v>5776.366</v>
      </c>
      <c r="AU390" s="10">
        <f t="shared" si="861"/>
        <v>0</v>
      </c>
      <c r="AV390" s="10">
        <f t="shared" si="862"/>
        <v>0</v>
      </c>
      <c r="AW390" s="10"/>
      <c r="AX390" s="10"/>
      <c r="AY390" s="10"/>
      <c r="AZ390" s="10">
        <f t="shared" si="863"/>
        <v>5776.366</v>
      </c>
      <c r="BA390" s="10"/>
      <c r="BB390" s="65">
        <f t="shared" si="883"/>
        <v>5776.366</v>
      </c>
      <c r="BC390" s="10">
        <f t="shared" si="864"/>
        <v>0</v>
      </c>
      <c r="BD390" s="10"/>
      <c r="BE390" s="65">
        <f t="shared" si="884"/>
        <v>0</v>
      </c>
      <c r="BF390" s="10">
        <f t="shared" si="865"/>
        <v>0</v>
      </c>
      <c r="BG390" s="10"/>
      <c r="BH390" s="65">
        <f t="shared" si="885"/>
        <v>0</v>
      </c>
      <c r="BI390" s="10"/>
      <c r="BJ390" s="20"/>
      <c r="BK390" s="20"/>
    </row>
    <row r="391" spans="1:68" ht="46.8" x14ac:dyDescent="0.3">
      <c r="A391" s="58" t="s">
        <v>301</v>
      </c>
      <c r="B391" s="59"/>
      <c r="C391" s="58"/>
      <c r="D391" s="58"/>
      <c r="E391" s="60" t="s">
        <v>302</v>
      </c>
      <c r="F391" s="10">
        <f t="shared" ref="F391:K391" si="913">F392+F395+F397</f>
        <v>41820.199999999997</v>
      </c>
      <c r="G391" s="10">
        <f t="shared" si="913"/>
        <v>41820.199999999997</v>
      </c>
      <c r="H391" s="10">
        <f t="shared" si="913"/>
        <v>41820.199999999997</v>
      </c>
      <c r="I391" s="10">
        <f t="shared" si="913"/>
        <v>0</v>
      </c>
      <c r="J391" s="10">
        <f t="shared" si="913"/>
        <v>0</v>
      </c>
      <c r="K391" s="10">
        <f t="shared" si="913"/>
        <v>0</v>
      </c>
      <c r="L391" s="10">
        <f t="shared" si="780"/>
        <v>41820.199999999997</v>
      </c>
      <c r="M391" s="10">
        <f t="shared" si="781"/>
        <v>41820.199999999997</v>
      </c>
      <c r="N391" s="10">
        <f t="shared" si="782"/>
        <v>41820.199999999997</v>
      </c>
      <c r="O391" s="10">
        <f>O392+O395+O397</f>
        <v>3601.8389999999999</v>
      </c>
      <c r="P391" s="10">
        <f>P392+P395+P397</f>
        <v>3601.8389999999999</v>
      </c>
      <c r="Q391" s="10">
        <f>Q392+Q395+Q397</f>
        <v>3601.8389999999999</v>
      </c>
      <c r="R391" s="10">
        <f t="shared" si="845"/>
        <v>45422.038999999997</v>
      </c>
      <c r="S391" s="10">
        <f t="shared" si="846"/>
        <v>45422.038999999997</v>
      </c>
      <c r="T391" s="10">
        <f t="shared" si="847"/>
        <v>45422.038999999997</v>
      </c>
      <c r="U391" s="10">
        <f>U392+U395+U397</f>
        <v>0</v>
      </c>
      <c r="V391" s="10">
        <f>V392+V395+V397</f>
        <v>0</v>
      </c>
      <c r="W391" s="10">
        <f>W392+W395+W397</f>
        <v>0</v>
      </c>
      <c r="X391" s="10">
        <f t="shared" si="848"/>
        <v>45422.038999999997</v>
      </c>
      <c r="Y391" s="10">
        <f t="shared" si="849"/>
        <v>45422.038999999997</v>
      </c>
      <c r="Z391" s="10">
        <f t="shared" si="850"/>
        <v>45422.038999999997</v>
      </c>
      <c r="AA391" s="10">
        <f>AA392+AA395+AA397</f>
        <v>0</v>
      </c>
      <c r="AB391" s="10">
        <f>AB392+AB395+AB397</f>
        <v>0</v>
      </c>
      <c r="AC391" s="10">
        <f>AC392+AC395+AC397</f>
        <v>0</v>
      </c>
      <c r="AD391" s="10">
        <f t="shared" si="851"/>
        <v>45422.038999999997</v>
      </c>
      <c r="AE391" s="10">
        <f t="shared" si="852"/>
        <v>45422.038999999997</v>
      </c>
      <c r="AF391" s="10">
        <f t="shared" si="853"/>
        <v>45422.038999999997</v>
      </c>
      <c r="AG391" s="10">
        <f>AG392+AG395+AG397</f>
        <v>0</v>
      </c>
      <c r="AH391" s="10">
        <f t="shared" si="854"/>
        <v>45422.038999999997</v>
      </c>
      <c r="AI391" s="10">
        <f t="shared" si="855"/>
        <v>45422.038999999997</v>
      </c>
      <c r="AJ391" s="10">
        <f t="shared" si="856"/>
        <v>45422.038999999997</v>
      </c>
      <c r="AK391" s="10">
        <f>AK392+AK395+AK397</f>
        <v>15000</v>
      </c>
      <c r="AL391" s="10">
        <f>AL392+AL395+AL397</f>
        <v>0</v>
      </c>
      <c r="AM391" s="10">
        <f>AM392+AM395+AM397</f>
        <v>0</v>
      </c>
      <c r="AN391" s="10">
        <f t="shared" si="857"/>
        <v>60422.038999999997</v>
      </c>
      <c r="AO391" s="10">
        <f t="shared" si="858"/>
        <v>45422.038999999997</v>
      </c>
      <c r="AP391" s="10">
        <f t="shared" si="859"/>
        <v>45422.038999999997</v>
      </c>
      <c r="AQ391" s="10">
        <f>AQ392+AQ395+AQ397</f>
        <v>0</v>
      </c>
      <c r="AR391" s="10">
        <f>AR392+AR395+AR397</f>
        <v>0</v>
      </c>
      <c r="AS391" s="10">
        <f>AS392+AS395+AS397</f>
        <v>0</v>
      </c>
      <c r="AT391" s="10">
        <f t="shared" si="860"/>
        <v>60422.038999999997</v>
      </c>
      <c r="AU391" s="10">
        <f t="shared" si="861"/>
        <v>45422.038999999997</v>
      </c>
      <c r="AV391" s="10">
        <f t="shared" si="862"/>
        <v>45422.038999999997</v>
      </c>
      <c r="AW391" s="10">
        <f>AW392+AW395+AW397</f>
        <v>987.23099999999999</v>
      </c>
      <c r="AX391" s="10">
        <f>AX392+AX395+AX397</f>
        <v>0</v>
      </c>
      <c r="AY391" s="10">
        <f>AY392+AY395+AY397</f>
        <v>0</v>
      </c>
      <c r="AZ391" s="10">
        <f t="shared" si="863"/>
        <v>61409.27</v>
      </c>
      <c r="BA391" s="10">
        <f>BA392+BA395+BA397</f>
        <v>-30706.087</v>
      </c>
      <c r="BB391" s="65">
        <f t="shared" si="883"/>
        <v>30703.182999999997</v>
      </c>
      <c r="BC391" s="10">
        <f t="shared" si="864"/>
        <v>45422.038999999997</v>
      </c>
      <c r="BD391" s="10">
        <f>BD392+BD395+BD397</f>
        <v>-12543.957</v>
      </c>
      <c r="BE391" s="65">
        <f t="shared" si="884"/>
        <v>32878.081999999995</v>
      </c>
      <c r="BF391" s="10">
        <f t="shared" si="865"/>
        <v>45422.038999999997</v>
      </c>
      <c r="BG391" s="10">
        <f>BG392+BG395+BG397</f>
        <v>-12543.957</v>
      </c>
      <c r="BH391" s="65">
        <f t="shared" si="885"/>
        <v>32878.081999999995</v>
      </c>
      <c r="BI391" s="10">
        <f>BI392+BI395+BI397</f>
        <v>0</v>
      </c>
      <c r="BJ391" s="20"/>
      <c r="BK391" s="20"/>
    </row>
    <row r="392" spans="1:68" ht="31.2" x14ac:dyDescent="0.3">
      <c r="A392" s="58" t="s">
        <v>301</v>
      </c>
      <c r="B392" s="59" t="s">
        <v>66</v>
      </c>
      <c r="C392" s="58"/>
      <c r="D392" s="58"/>
      <c r="E392" s="60" t="s">
        <v>67</v>
      </c>
      <c r="F392" s="10">
        <f t="shared" ref="F392:K392" si="914">F393+F394</f>
        <v>14034.800000000003</v>
      </c>
      <c r="G392" s="10">
        <f t="shared" si="914"/>
        <v>14034.800000000003</v>
      </c>
      <c r="H392" s="10">
        <f t="shared" si="914"/>
        <v>14034.800000000003</v>
      </c>
      <c r="I392" s="10">
        <f t="shared" si="914"/>
        <v>0</v>
      </c>
      <c r="J392" s="10">
        <f t="shared" si="914"/>
        <v>0</v>
      </c>
      <c r="K392" s="10">
        <f t="shared" si="914"/>
        <v>0</v>
      </c>
      <c r="L392" s="10">
        <f t="shared" si="780"/>
        <v>14034.800000000003</v>
      </c>
      <c r="M392" s="10">
        <f t="shared" si="781"/>
        <v>14034.800000000003</v>
      </c>
      <c r="N392" s="10">
        <f t="shared" si="782"/>
        <v>14034.800000000003</v>
      </c>
      <c r="O392" s="10">
        <f>O393+O394</f>
        <v>0</v>
      </c>
      <c r="P392" s="10">
        <f>P393+P394</f>
        <v>0</v>
      </c>
      <c r="Q392" s="10">
        <f>Q393+Q394</f>
        <v>0</v>
      </c>
      <c r="R392" s="10">
        <f t="shared" si="845"/>
        <v>14034.800000000003</v>
      </c>
      <c r="S392" s="10">
        <f t="shared" si="846"/>
        <v>14034.800000000003</v>
      </c>
      <c r="T392" s="10">
        <f t="shared" si="847"/>
        <v>14034.800000000003</v>
      </c>
      <c r="U392" s="10">
        <f>U393+U394</f>
        <v>0</v>
      </c>
      <c r="V392" s="10">
        <f>V393+V394</f>
        <v>0</v>
      </c>
      <c r="W392" s="10">
        <f>W393+W394</f>
        <v>0</v>
      </c>
      <c r="X392" s="10">
        <f t="shared" si="848"/>
        <v>14034.800000000003</v>
      </c>
      <c r="Y392" s="10">
        <f t="shared" si="849"/>
        <v>14034.800000000003</v>
      </c>
      <c r="Z392" s="10">
        <f t="shared" si="850"/>
        <v>14034.800000000003</v>
      </c>
      <c r="AA392" s="10">
        <f>AA393+AA394</f>
        <v>0</v>
      </c>
      <c r="AB392" s="10">
        <f>AB393+AB394</f>
        <v>0</v>
      </c>
      <c r="AC392" s="10">
        <f>AC393+AC394</f>
        <v>0</v>
      </c>
      <c r="AD392" s="10">
        <f t="shared" si="851"/>
        <v>14034.800000000003</v>
      </c>
      <c r="AE392" s="10">
        <f t="shared" si="852"/>
        <v>14034.800000000003</v>
      </c>
      <c r="AF392" s="10">
        <f t="shared" si="853"/>
        <v>14034.800000000003</v>
      </c>
      <c r="AG392" s="10">
        <f>AG393+AG394</f>
        <v>0</v>
      </c>
      <c r="AH392" s="10">
        <f t="shared" si="854"/>
        <v>14034.800000000003</v>
      </c>
      <c r="AI392" s="10">
        <f t="shared" si="855"/>
        <v>14034.800000000003</v>
      </c>
      <c r="AJ392" s="10">
        <f t="shared" si="856"/>
        <v>14034.800000000003</v>
      </c>
      <c r="AK392" s="10">
        <f>AK393+AK394</f>
        <v>0</v>
      </c>
      <c r="AL392" s="10">
        <f>AL393+AL394</f>
        <v>0</v>
      </c>
      <c r="AM392" s="10">
        <f>AM393+AM394</f>
        <v>0</v>
      </c>
      <c r="AN392" s="10">
        <f t="shared" si="857"/>
        <v>14034.800000000003</v>
      </c>
      <c r="AO392" s="10">
        <f t="shared" si="858"/>
        <v>14034.800000000003</v>
      </c>
      <c r="AP392" s="10">
        <f t="shared" si="859"/>
        <v>14034.800000000003</v>
      </c>
      <c r="AQ392" s="10">
        <f>AQ393+AQ394</f>
        <v>0</v>
      </c>
      <c r="AR392" s="10">
        <f>AR393+AR394</f>
        <v>0</v>
      </c>
      <c r="AS392" s="10">
        <f>AS393+AS394</f>
        <v>0</v>
      </c>
      <c r="AT392" s="10">
        <f t="shared" si="860"/>
        <v>14034.800000000003</v>
      </c>
      <c r="AU392" s="10">
        <f t="shared" si="861"/>
        <v>14034.800000000003</v>
      </c>
      <c r="AV392" s="10">
        <f t="shared" si="862"/>
        <v>14034.800000000003</v>
      </c>
      <c r="AW392" s="10">
        <f>AW393+AW394</f>
        <v>0</v>
      </c>
      <c r="AX392" s="10">
        <f>AX393+AX394</f>
        <v>0</v>
      </c>
      <c r="AY392" s="10">
        <f>AY393+AY394</f>
        <v>0</v>
      </c>
      <c r="AZ392" s="10">
        <f t="shared" si="863"/>
        <v>14034.800000000003</v>
      </c>
      <c r="BA392" s="10">
        <f>BA393+BA394</f>
        <v>0</v>
      </c>
      <c r="BB392" s="65">
        <f t="shared" si="883"/>
        <v>14034.800000000003</v>
      </c>
      <c r="BC392" s="10">
        <f t="shared" si="864"/>
        <v>14034.800000000003</v>
      </c>
      <c r="BD392" s="10">
        <f>BD393+BD394</f>
        <v>0</v>
      </c>
      <c r="BE392" s="65">
        <f t="shared" si="884"/>
        <v>14034.800000000003</v>
      </c>
      <c r="BF392" s="10">
        <f t="shared" si="865"/>
        <v>14034.800000000003</v>
      </c>
      <c r="BG392" s="10">
        <f>BG393+BG394</f>
        <v>0</v>
      </c>
      <c r="BH392" s="65">
        <f t="shared" si="885"/>
        <v>14034.800000000003</v>
      </c>
      <c r="BI392" s="10">
        <f>BI393+BI394</f>
        <v>0</v>
      </c>
      <c r="BJ392" s="20"/>
      <c r="BK392" s="20"/>
    </row>
    <row r="393" spans="1:68" x14ac:dyDescent="0.3">
      <c r="A393" s="58" t="s">
        <v>301</v>
      </c>
      <c r="B393" s="59">
        <v>200</v>
      </c>
      <c r="C393" s="58" t="s">
        <v>268</v>
      </c>
      <c r="D393" s="58" t="s">
        <v>37</v>
      </c>
      <c r="E393" s="60" t="s">
        <v>288</v>
      </c>
      <c r="F393" s="10">
        <v>13314.100000000002</v>
      </c>
      <c r="G393" s="10">
        <v>13314.100000000002</v>
      </c>
      <c r="H393" s="10">
        <v>13314.100000000002</v>
      </c>
      <c r="I393" s="10"/>
      <c r="J393" s="10"/>
      <c r="K393" s="10"/>
      <c r="L393" s="10">
        <f t="shared" si="780"/>
        <v>13314.100000000002</v>
      </c>
      <c r="M393" s="10">
        <f t="shared" si="781"/>
        <v>13314.100000000002</v>
      </c>
      <c r="N393" s="10">
        <f t="shared" si="782"/>
        <v>13314.100000000002</v>
      </c>
      <c r="O393" s="10"/>
      <c r="P393" s="10"/>
      <c r="Q393" s="10"/>
      <c r="R393" s="10">
        <f t="shared" si="845"/>
        <v>13314.100000000002</v>
      </c>
      <c r="S393" s="10">
        <f t="shared" si="846"/>
        <v>13314.100000000002</v>
      </c>
      <c r="T393" s="10">
        <f t="shared" si="847"/>
        <v>13314.100000000002</v>
      </c>
      <c r="U393" s="10"/>
      <c r="V393" s="10"/>
      <c r="W393" s="10"/>
      <c r="X393" s="10">
        <f t="shared" si="848"/>
        <v>13314.100000000002</v>
      </c>
      <c r="Y393" s="10">
        <f t="shared" si="849"/>
        <v>13314.100000000002</v>
      </c>
      <c r="Z393" s="10">
        <f t="shared" si="850"/>
        <v>13314.100000000002</v>
      </c>
      <c r="AA393" s="10"/>
      <c r="AB393" s="10"/>
      <c r="AC393" s="10"/>
      <c r="AD393" s="10">
        <f t="shared" si="851"/>
        <v>13314.100000000002</v>
      </c>
      <c r="AE393" s="10">
        <f t="shared" si="852"/>
        <v>13314.100000000002</v>
      </c>
      <c r="AF393" s="10">
        <f t="shared" si="853"/>
        <v>13314.100000000002</v>
      </c>
      <c r="AG393" s="10"/>
      <c r="AH393" s="10">
        <f t="shared" si="854"/>
        <v>13314.100000000002</v>
      </c>
      <c r="AI393" s="10">
        <f t="shared" si="855"/>
        <v>13314.100000000002</v>
      </c>
      <c r="AJ393" s="10">
        <f t="shared" si="856"/>
        <v>13314.100000000002</v>
      </c>
      <c r="AK393" s="10"/>
      <c r="AL393" s="10"/>
      <c r="AM393" s="10"/>
      <c r="AN393" s="10">
        <f t="shared" si="857"/>
        <v>13314.100000000002</v>
      </c>
      <c r="AO393" s="10">
        <f t="shared" si="858"/>
        <v>13314.100000000002</v>
      </c>
      <c r="AP393" s="10">
        <f t="shared" si="859"/>
        <v>13314.100000000002</v>
      </c>
      <c r="AQ393" s="10"/>
      <c r="AR393" s="10"/>
      <c r="AS393" s="10"/>
      <c r="AT393" s="10">
        <f t="shared" si="860"/>
        <v>13314.100000000002</v>
      </c>
      <c r="AU393" s="10">
        <f t="shared" si="861"/>
        <v>13314.100000000002</v>
      </c>
      <c r="AV393" s="10">
        <f t="shared" si="862"/>
        <v>13314.100000000002</v>
      </c>
      <c r="AW393" s="10"/>
      <c r="AX393" s="10"/>
      <c r="AY393" s="10"/>
      <c r="AZ393" s="10">
        <f t="shared" si="863"/>
        <v>13314.100000000002</v>
      </c>
      <c r="BA393" s="10"/>
      <c r="BB393" s="65">
        <f t="shared" si="883"/>
        <v>13314.100000000002</v>
      </c>
      <c r="BC393" s="10">
        <f t="shared" si="864"/>
        <v>13314.100000000002</v>
      </c>
      <c r="BD393" s="10"/>
      <c r="BE393" s="65">
        <f t="shared" si="884"/>
        <v>13314.100000000002</v>
      </c>
      <c r="BF393" s="10">
        <f t="shared" si="865"/>
        <v>13314.100000000002</v>
      </c>
      <c r="BG393" s="10"/>
      <c r="BH393" s="65">
        <f t="shared" si="885"/>
        <v>13314.100000000002</v>
      </c>
      <c r="BI393" s="10"/>
      <c r="BJ393" s="20"/>
      <c r="BK393" s="20"/>
    </row>
    <row r="394" spans="1:68" x14ac:dyDescent="0.3">
      <c r="A394" s="58" t="s">
        <v>301</v>
      </c>
      <c r="B394" s="59">
        <v>200</v>
      </c>
      <c r="C394" s="58" t="s">
        <v>268</v>
      </c>
      <c r="D394" s="58" t="s">
        <v>303</v>
      </c>
      <c r="E394" s="60" t="s">
        <v>304</v>
      </c>
      <c r="F394" s="10">
        <v>720.7</v>
      </c>
      <c r="G394" s="10">
        <v>720.7</v>
      </c>
      <c r="H394" s="10">
        <v>720.7</v>
      </c>
      <c r="I394" s="10"/>
      <c r="J394" s="10"/>
      <c r="K394" s="10"/>
      <c r="L394" s="10">
        <f t="shared" si="780"/>
        <v>720.7</v>
      </c>
      <c r="M394" s="10">
        <f t="shared" si="781"/>
        <v>720.7</v>
      </c>
      <c r="N394" s="10">
        <f t="shared" si="782"/>
        <v>720.7</v>
      </c>
      <c r="O394" s="10"/>
      <c r="P394" s="10"/>
      <c r="Q394" s="10"/>
      <c r="R394" s="10">
        <f t="shared" si="845"/>
        <v>720.7</v>
      </c>
      <c r="S394" s="10">
        <f t="shared" si="846"/>
        <v>720.7</v>
      </c>
      <c r="T394" s="10">
        <f t="shared" si="847"/>
        <v>720.7</v>
      </c>
      <c r="U394" s="10"/>
      <c r="V394" s="10"/>
      <c r="W394" s="10"/>
      <c r="X394" s="10">
        <f t="shared" si="848"/>
        <v>720.7</v>
      </c>
      <c r="Y394" s="10">
        <f t="shared" si="849"/>
        <v>720.7</v>
      </c>
      <c r="Z394" s="10">
        <f t="shared" si="850"/>
        <v>720.7</v>
      </c>
      <c r="AA394" s="10"/>
      <c r="AB394" s="10"/>
      <c r="AC394" s="10"/>
      <c r="AD394" s="10">
        <f t="shared" si="851"/>
        <v>720.7</v>
      </c>
      <c r="AE394" s="10">
        <f t="shared" si="852"/>
        <v>720.7</v>
      </c>
      <c r="AF394" s="10">
        <f t="shared" si="853"/>
        <v>720.7</v>
      </c>
      <c r="AG394" s="10"/>
      <c r="AH394" s="10">
        <f t="shared" si="854"/>
        <v>720.7</v>
      </c>
      <c r="AI394" s="10">
        <f t="shared" si="855"/>
        <v>720.7</v>
      </c>
      <c r="AJ394" s="10">
        <f t="shared" si="856"/>
        <v>720.7</v>
      </c>
      <c r="AK394" s="10"/>
      <c r="AL394" s="10"/>
      <c r="AM394" s="10"/>
      <c r="AN394" s="10">
        <f t="shared" si="857"/>
        <v>720.7</v>
      </c>
      <c r="AO394" s="10">
        <f t="shared" si="858"/>
        <v>720.7</v>
      </c>
      <c r="AP394" s="10">
        <f t="shared" si="859"/>
        <v>720.7</v>
      </c>
      <c r="AQ394" s="10"/>
      <c r="AR394" s="10"/>
      <c r="AS394" s="10"/>
      <c r="AT394" s="10">
        <f t="shared" si="860"/>
        <v>720.7</v>
      </c>
      <c r="AU394" s="10">
        <f t="shared" si="861"/>
        <v>720.7</v>
      </c>
      <c r="AV394" s="10">
        <f t="shared" si="862"/>
        <v>720.7</v>
      </c>
      <c r="AW394" s="10"/>
      <c r="AX394" s="10"/>
      <c r="AY394" s="10"/>
      <c r="AZ394" s="10">
        <f t="shared" si="863"/>
        <v>720.7</v>
      </c>
      <c r="BA394" s="10"/>
      <c r="BB394" s="65">
        <f t="shared" si="883"/>
        <v>720.7</v>
      </c>
      <c r="BC394" s="10">
        <f t="shared" si="864"/>
        <v>720.7</v>
      </c>
      <c r="BD394" s="10"/>
      <c r="BE394" s="65">
        <f t="shared" si="884"/>
        <v>720.7</v>
      </c>
      <c r="BF394" s="10">
        <f t="shared" si="865"/>
        <v>720.7</v>
      </c>
      <c r="BG394" s="10"/>
      <c r="BH394" s="65">
        <f t="shared" si="885"/>
        <v>720.7</v>
      </c>
      <c r="BI394" s="10"/>
      <c r="BJ394" s="20"/>
      <c r="BK394" s="20"/>
    </row>
    <row r="395" spans="1:68" ht="46.8" x14ac:dyDescent="0.3">
      <c r="A395" s="58" t="s">
        <v>301</v>
      </c>
      <c r="B395" s="59" t="s">
        <v>58</v>
      </c>
      <c r="C395" s="58"/>
      <c r="D395" s="58"/>
      <c r="E395" s="60" t="s">
        <v>59</v>
      </c>
      <c r="F395" s="10">
        <f t="shared" ref="F395:K395" si="915">F396</f>
        <v>22785.399999999998</v>
      </c>
      <c r="G395" s="10">
        <f t="shared" si="915"/>
        <v>22785.399999999998</v>
      </c>
      <c r="H395" s="10">
        <f t="shared" si="915"/>
        <v>22785.399999999998</v>
      </c>
      <c r="I395" s="10">
        <f t="shared" si="915"/>
        <v>0</v>
      </c>
      <c r="J395" s="10">
        <f t="shared" si="915"/>
        <v>0</v>
      </c>
      <c r="K395" s="10">
        <f t="shared" si="915"/>
        <v>0</v>
      </c>
      <c r="L395" s="10">
        <f t="shared" si="780"/>
        <v>22785.399999999998</v>
      </c>
      <c r="M395" s="10">
        <f t="shared" si="781"/>
        <v>22785.399999999998</v>
      </c>
      <c r="N395" s="10">
        <f t="shared" si="782"/>
        <v>22785.399999999998</v>
      </c>
      <c r="O395" s="10">
        <f>O396</f>
        <v>3601.8389999999999</v>
      </c>
      <c r="P395" s="10">
        <f>P396</f>
        <v>3601.8389999999999</v>
      </c>
      <c r="Q395" s="10">
        <f>Q396</f>
        <v>3601.8389999999999</v>
      </c>
      <c r="R395" s="10">
        <f t="shared" si="845"/>
        <v>26387.238999999998</v>
      </c>
      <c r="S395" s="10">
        <f t="shared" si="846"/>
        <v>26387.238999999998</v>
      </c>
      <c r="T395" s="10">
        <f t="shared" si="847"/>
        <v>26387.238999999998</v>
      </c>
      <c r="U395" s="10">
        <f>U396</f>
        <v>0</v>
      </c>
      <c r="V395" s="10">
        <f>V396</f>
        <v>0</v>
      </c>
      <c r="W395" s="10">
        <f>W396</f>
        <v>0</v>
      </c>
      <c r="X395" s="10">
        <f t="shared" si="848"/>
        <v>26387.238999999998</v>
      </c>
      <c r="Y395" s="10">
        <f t="shared" si="849"/>
        <v>26387.238999999998</v>
      </c>
      <c r="Z395" s="10">
        <f t="shared" si="850"/>
        <v>26387.238999999998</v>
      </c>
      <c r="AA395" s="10">
        <f>AA396</f>
        <v>0</v>
      </c>
      <c r="AB395" s="10">
        <f>AB396</f>
        <v>0</v>
      </c>
      <c r="AC395" s="10">
        <f>AC396</f>
        <v>0</v>
      </c>
      <c r="AD395" s="10">
        <f t="shared" si="851"/>
        <v>26387.238999999998</v>
      </c>
      <c r="AE395" s="10">
        <f t="shared" si="852"/>
        <v>26387.238999999998</v>
      </c>
      <c r="AF395" s="10">
        <f t="shared" si="853"/>
        <v>26387.238999999998</v>
      </c>
      <c r="AG395" s="10">
        <f>AG396</f>
        <v>0</v>
      </c>
      <c r="AH395" s="10">
        <f t="shared" si="854"/>
        <v>26387.238999999998</v>
      </c>
      <c r="AI395" s="10">
        <f t="shared" si="855"/>
        <v>26387.238999999998</v>
      </c>
      <c r="AJ395" s="10">
        <f t="shared" si="856"/>
        <v>26387.238999999998</v>
      </c>
      <c r="AK395" s="10">
        <f>AK396</f>
        <v>15000</v>
      </c>
      <c r="AL395" s="10">
        <f>AL396</f>
        <v>0</v>
      </c>
      <c r="AM395" s="10">
        <f>AM396</f>
        <v>0</v>
      </c>
      <c r="AN395" s="10">
        <f t="shared" si="857"/>
        <v>41387.239000000001</v>
      </c>
      <c r="AO395" s="10">
        <f t="shared" si="858"/>
        <v>26387.238999999998</v>
      </c>
      <c r="AP395" s="10">
        <f t="shared" si="859"/>
        <v>26387.238999999998</v>
      </c>
      <c r="AQ395" s="10">
        <f>AQ396</f>
        <v>0</v>
      </c>
      <c r="AR395" s="10">
        <f>AR396</f>
        <v>0</v>
      </c>
      <c r="AS395" s="10">
        <f>AS396</f>
        <v>0</v>
      </c>
      <c r="AT395" s="10">
        <f t="shared" si="860"/>
        <v>41387.239000000001</v>
      </c>
      <c r="AU395" s="10">
        <f t="shared" si="861"/>
        <v>26387.238999999998</v>
      </c>
      <c r="AV395" s="10">
        <f t="shared" si="862"/>
        <v>26387.238999999998</v>
      </c>
      <c r="AW395" s="10">
        <f>AW396</f>
        <v>2104.3710000000001</v>
      </c>
      <c r="AX395" s="10">
        <f>AX396</f>
        <v>0</v>
      </c>
      <c r="AY395" s="10">
        <f>AY396</f>
        <v>0</v>
      </c>
      <c r="AZ395" s="10">
        <f t="shared" si="863"/>
        <v>43491.61</v>
      </c>
      <c r="BA395" s="10">
        <f>BA396</f>
        <v>-30706.087</v>
      </c>
      <c r="BB395" s="65">
        <f t="shared" si="883"/>
        <v>12785.523000000001</v>
      </c>
      <c r="BC395" s="10">
        <f t="shared" si="864"/>
        <v>26387.238999999998</v>
      </c>
      <c r="BD395" s="10">
        <f>BD396</f>
        <v>-12543.957</v>
      </c>
      <c r="BE395" s="65">
        <f t="shared" si="884"/>
        <v>13843.281999999997</v>
      </c>
      <c r="BF395" s="10">
        <f t="shared" si="865"/>
        <v>26387.238999999998</v>
      </c>
      <c r="BG395" s="10">
        <f>BG396</f>
        <v>-12543.957</v>
      </c>
      <c r="BH395" s="65">
        <f t="shared" si="885"/>
        <v>13843.281999999997</v>
      </c>
      <c r="BI395" s="10">
        <f>BI396</f>
        <v>0</v>
      </c>
      <c r="BJ395" s="20"/>
      <c r="BK395" s="20"/>
    </row>
    <row r="396" spans="1:68" x14ac:dyDescent="0.3">
      <c r="A396" s="58" t="s">
        <v>301</v>
      </c>
      <c r="B396" s="59">
        <v>600</v>
      </c>
      <c r="C396" s="58" t="s">
        <v>268</v>
      </c>
      <c r="D396" s="58" t="s">
        <v>303</v>
      </c>
      <c r="E396" s="60" t="s">
        <v>304</v>
      </c>
      <c r="F396" s="10">
        <v>22785.399999999998</v>
      </c>
      <c r="G396" s="10">
        <v>22785.399999999998</v>
      </c>
      <c r="H396" s="10">
        <v>22785.399999999998</v>
      </c>
      <c r="I396" s="10"/>
      <c r="J396" s="10"/>
      <c r="K396" s="10"/>
      <c r="L396" s="10">
        <f t="shared" si="780"/>
        <v>22785.399999999998</v>
      </c>
      <c r="M396" s="10">
        <f t="shared" si="781"/>
        <v>22785.399999999998</v>
      </c>
      <c r="N396" s="10">
        <f t="shared" si="782"/>
        <v>22785.399999999998</v>
      </c>
      <c r="O396" s="10">
        <v>3601.8389999999999</v>
      </c>
      <c r="P396" s="10">
        <v>3601.8389999999999</v>
      </c>
      <c r="Q396" s="10">
        <v>3601.8389999999999</v>
      </c>
      <c r="R396" s="10">
        <f t="shared" si="845"/>
        <v>26387.238999999998</v>
      </c>
      <c r="S396" s="10">
        <f t="shared" si="846"/>
        <v>26387.238999999998</v>
      </c>
      <c r="T396" s="10">
        <f t="shared" si="847"/>
        <v>26387.238999999998</v>
      </c>
      <c r="U396" s="10"/>
      <c r="V396" s="10"/>
      <c r="W396" s="10"/>
      <c r="X396" s="10">
        <f t="shared" si="848"/>
        <v>26387.238999999998</v>
      </c>
      <c r="Y396" s="10">
        <f t="shared" si="849"/>
        <v>26387.238999999998</v>
      </c>
      <c r="Z396" s="10">
        <f t="shared" si="850"/>
        <v>26387.238999999998</v>
      </c>
      <c r="AA396" s="10"/>
      <c r="AB396" s="10"/>
      <c r="AC396" s="10"/>
      <c r="AD396" s="10">
        <f t="shared" si="851"/>
        <v>26387.238999999998</v>
      </c>
      <c r="AE396" s="10">
        <f t="shared" si="852"/>
        <v>26387.238999999998</v>
      </c>
      <c r="AF396" s="10">
        <f t="shared" si="853"/>
        <v>26387.238999999998</v>
      </c>
      <c r="AG396" s="10"/>
      <c r="AH396" s="10">
        <f t="shared" si="854"/>
        <v>26387.238999999998</v>
      </c>
      <c r="AI396" s="10">
        <f t="shared" si="855"/>
        <v>26387.238999999998</v>
      </c>
      <c r="AJ396" s="10">
        <f t="shared" si="856"/>
        <v>26387.238999999998</v>
      </c>
      <c r="AK396" s="10">
        <v>15000</v>
      </c>
      <c r="AL396" s="10"/>
      <c r="AM396" s="10"/>
      <c r="AN396" s="10">
        <f t="shared" si="857"/>
        <v>41387.239000000001</v>
      </c>
      <c r="AO396" s="10">
        <f t="shared" si="858"/>
        <v>26387.238999999998</v>
      </c>
      <c r="AP396" s="10">
        <f t="shared" si="859"/>
        <v>26387.238999999998</v>
      </c>
      <c r="AQ396" s="10"/>
      <c r="AR396" s="10"/>
      <c r="AS396" s="10"/>
      <c r="AT396" s="10">
        <f t="shared" si="860"/>
        <v>41387.239000000001</v>
      </c>
      <c r="AU396" s="10">
        <f t="shared" si="861"/>
        <v>26387.238999999998</v>
      </c>
      <c r="AV396" s="10">
        <f t="shared" si="862"/>
        <v>26387.238999999998</v>
      </c>
      <c r="AW396" s="10">
        <f>1117.14+987.231</f>
        <v>2104.3710000000001</v>
      </c>
      <c r="AX396" s="10"/>
      <c r="AY396" s="10"/>
      <c r="AZ396" s="39">
        <f t="shared" si="863"/>
        <v>43491.61</v>
      </c>
      <c r="BA396" s="39">
        <v>-30706.087</v>
      </c>
      <c r="BB396" s="65">
        <f t="shared" si="883"/>
        <v>12785.523000000001</v>
      </c>
      <c r="BC396" s="39">
        <f t="shared" si="864"/>
        <v>26387.238999999998</v>
      </c>
      <c r="BD396" s="39">
        <v>-12543.957</v>
      </c>
      <c r="BE396" s="65">
        <f t="shared" si="884"/>
        <v>13843.281999999997</v>
      </c>
      <c r="BF396" s="39">
        <f t="shared" si="865"/>
        <v>26387.238999999998</v>
      </c>
      <c r="BG396" s="39">
        <v>-12543.957</v>
      </c>
      <c r="BH396" s="65">
        <f t="shared" si="885"/>
        <v>13843.281999999997</v>
      </c>
      <c r="BI396" s="10"/>
      <c r="BJ396" s="20"/>
      <c r="BK396" s="20"/>
      <c r="BL396" s="40"/>
      <c r="BM396" s="40"/>
      <c r="BN396" s="40"/>
      <c r="BO396" s="40"/>
      <c r="BP396" s="40"/>
    </row>
    <row r="397" spans="1:68" x14ac:dyDescent="0.3">
      <c r="A397" s="58" t="s">
        <v>301</v>
      </c>
      <c r="B397" s="59" t="s">
        <v>52</v>
      </c>
      <c r="C397" s="58"/>
      <c r="D397" s="58"/>
      <c r="E397" s="60" t="s">
        <v>53</v>
      </c>
      <c r="F397" s="10">
        <f t="shared" ref="F397:K397" si="916">F398</f>
        <v>5000</v>
      </c>
      <c r="G397" s="10">
        <f t="shared" si="916"/>
        <v>5000</v>
      </c>
      <c r="H397" s="10">
        <f t="shared" si="916"/>
        <v>5000</v>
      </c>
      <c r="I397" s="10">
        <f t="shared" si="916"/>
        <v>0</v>
      </c>
      <c r="J397" s="10">
        <f t="shared" si="916"/>
        <v>0</v>
      </c>
      <c r="K397" s="10">
        <f t="shared" si="916"/>
        <v>0</v>
      </c>
      <c r="L397" s="10">
        <f t="shared" si="780"/>
        <v>5000</v>
      </c>
      <c r="M397" s="10">
        <f t="shared" si="781"/>
        <v>5000</v>
      </c>
      <c r="N397" s="10">
        <f t="shared" si="782"/>
        <v>5000</v>
      </c>
      <c r="O397" s="10">
        <f>O398</f>
        <v>0</v>
      </c>
      <c r="P397" s="10">
        <f>P398</f>
        <v>0</v>
      </c>
      <c r="Q397" s="10">
        <f>Q398</f>
        <v>0</v>
      </c>
      <c r="R397" s="10">
        <f t="shared" si="845"/>
        <v>5000</v>
      </c>
      <c r="S397" s="10">
        <f t="shared" si="846"/>
        <v>5000</v>
      </c>
      <c r="T397" s="10">
        <f t="shared" si="847"/>
        <v>5000</v>
      </c>
      <c r="U397" s="10">
        <f>U398</f>
        <v>0</v>
      </c>
      <c r="V397" s="10">
        <f>V398</f>
        <v>0</v>
      </c>
      <c r="W397" s="10">
        <f>W398</f>
        <v>0</v>
      </c>
      <c r="X397" s="10">
        <f t="shared" si="848"/>
        <v>5000</v>
      </c>
      <c r="Y397" s="10">
        <f t="shared" si="849"/>
        <v>5000</v>
      </c>
      <c r="Z397" s="10">
        <f t="shared" si="850"/>
        <v>5000</v>
      </c>
      <c r="AA397" s="10">
        <f>AA398</f>
        <v>0</v>
      </c>
      <c r="AB397" s="10">
        <f>AB398</f>
        <v>0</v>
      </c>
      <c r="AC397" s="10">
        <f>AC398</f>
        <v>0</v>
      </c>
      <c r="AD397" s="10">
        <f t="shared" si="851"/>
        <v>5000</v>
      </c>
      <c r="AE397" s="10">
        <f t="shared" si="852"/>
        <v>5000</v>
      </c>
      <c r="AF397" s="10">
        <f t="shared" si="853"/>
        <v>5000</v>
      </c>
      <c r="AG397" s="10">
        <f>AG398</f>
        <v>0</v>
      </c>
      <c r="AH397" s="10">
        <f t="shared" si="854"/>
        <v>5000</v>
      </c>
      <c r="AI397" s="10">
        <f t="shared" si="855"/>
        <v>5000</v>
      </c>
      <c r="AJ397" s="10">
        <f t="shared" si="856"/>
        <v>5000</v>
      </c>
      <c r="AK397" s="10">
        <f>AK398</f>
        <v>0</v>
      </c>
      <c r="AL397" s="10">
        <f>AL398</f>
        <v>0</v>
      </c>
      <c r="AM397" s="10">
        <f>AM398</f>
        <v>0</v>
      </c>
      <c r="AN397" s="10">
        <f t="shared" si="857"/>
        <v>5000</v>
      </c>
      <c r="AO397" s="10">
        <f t="shared" si="858"/>
        <v>5000</v>
      </c>
      <c r="AP397" s="10">
        <f t="shared" si="859"/>
        <v>5000</v>
      </c>
      <c r="AQ397" s="10">
        <f>AQ398</f>
        <v>0</v>
      </c>
      <c r="AR397" s="10">
        <f>AR398</f>
        <v>0</v>
      </c>
      <c r="AS397" s="10">
        <f>AS398</f>
        <v>0</v>
      </c>
      <c r="AT397" s="10">
        <f t="shared" si="860"/>
        <v>5000</v>
      </c>
      <c r="AU397" s="10">
        <f t="shared" si="861"/>
        <v>5000</v>
      </c>
      <c r="AV397" s="10">
        <f t="shared" si="862"/>
        <v>5000</v>
      </c>
      <c r="AW397" s="10">
        <f>AW398</f>
        <v>-1117.1400000000001</v>
      </c>
      <c r="AX397" s="10">
        <f>AX398</f>
        <v>0</v>
      </c>
      <c r="AY397" s="10">
        <f>AY398</f>
        <v>0</v>
      </c>
      <c r="AZ397" s="10">
        <f t="shared" si="863"/>
        <v>3882.8599999999997</v>
      </c>
      <c r="BA397" s="10">
        <f>BA398</f>
        <v>0</v>
      </c>
      <c r="BB397" s="65">
        <f t="shared" si="883"/>
        <v>3882.8599999999997</v>
      </c>
      <c r="BC397" s="10">
        <f t="shared" si="864"/>
        <v>5000</v>
      </c>
      <c r="BD397" s="10">
        <f>BD398</f>
        <v>0</v>
      </c>
      <c r="BE397" s="65">
        <f t="shared" si="884"/>
        <v>5000</v>
      </c>
      <c r="BF397" s="10">
        <f t="shared" si="865"/>
        <v>5000</v>
      </c>
      <c r="BG397" s="10">
        <f>BG398</f>
        <v>0</v>
      </c>
      <c r="BH397" s="65">
        <f t="shared" si="885"/>
        <v>5000</v>
      </c>
      <c r="BI397" s="10">
        <f>BI398</f>
        <v>0</v>
      </c>
      <c r="BJ397" s="20"/>
      <c r="BK397" s="20"/>
    </row>
    <row r="398" spans="1:68" x14ac:dyDescent="0.3">
      <c r="A398" s="58" t="s">
        <v>301</v>
      </c>
      <c r="B398" s="59">
        <v>800</v>
      </c>
      <c r="C398" s="58" t="s">
        <v>268</v>
      </c>
      <c r="D398" s="58" t="s">
        <v>37</v>
      </c>
      <c r="E398" s="60" t="s">
        <v>288</v>
      </c>
      <c r="F398" s="10">
        <v>5000</v>
      </c>
      <c r="G398" s="10">
        <v>5000</v>
      </c>
      <c r="H398" s="10">
        <v>5000</v>
      </c>
      <c r="I398" s="10"/>
      <c r="J398" s="10"/>
      <c r="K398" s="10"/>
      <c r="L398" s="10">
        <f t="shared" si="780"/>
        <v>5000</v>
      </c>
      <c r="M398" s="10">
        <f t="shared" si="781"/>
        <v>5000</v>
      </c>
      <c r="N398" s="10">
        <f t="shared" si="782"/>
        <v>5000</v>
      </c>
      <c r="O398" s="10"/>
      <c r="P398" s="10"/>
      <c r="Q398" s="10"/>
      <c r="R398" s="10">
        <f t="shared" si="845"/>
        <v>5000</v>
      </c>
      <c r="S398" s="10">
        <f t="shared" si="846"/>
        <v>5000</v>
      </c>
      <c r="T398" s="10">
        <f t="shared" si="847"/>
        <v>5000</v>
      </c>
      <c r="U398" s="10"/>
      <c r="V398" s="10"/>
      <c r="W398" s="10"/>
      <c r="X398" s="10">
        <f t="shared" si="848"/>
        <v>5000</v>
      </c>
      <c r="Y398" s="10">
        <f t="shared" si="849"/>
        <v>5000</v>
      </c>
      <c r="Z398" s="10">
        <f t="shared" si="850"/>
        <v>5000</v>
      </c>
      <c r="AA398" s="10"/>
      <c r="AB398" s="10"/>
      <c r="AC398" s="10"/>
      <c r="AD398" s="10">
        <f t="shared" si="851"/>
        <v>5000</v>
      </c>
      <c r="AE398" s="10">
        <f t="shared" si="852"/>
        <v>5000</v>
      </c>
      <c r="AF398" s="10">
        <f t="shared" si="853"/>
        <v>5000</v>
      </c>
      <c r="AG398" s="10"/>
      <c r="AH398" s="10">
        <f t="shared" si="854"/>
        <v>5000</v>
      </c>
      <c r="AI398" s="10">
        <f t="shared" si="855"/>
        <v>5000</v>
      </c>
      <c r="AJ398" s="10">
        <f t="shared" si="856"/>
        <v>5000</v>
      </c>
      <c r="AK398" s="10"/>
      <c r="AL398" s="10"/>
      <c r="AM398" s="10"/>
      <c r="AN398" s="10">
        <f t="shared" si="857"/>
        <v>5000</v>
      </c>
      <c r="AO398" s="10">
        <f t="shared" si="858"/>
        <v>5000</v>
      </c>
      <c r="AP398" s="10">
        <f t="shared" si="859"/>
        <v>5000</v>
      </c>
      <c r="AQ398" s="10"/>
      <c r="AR398" s="10"/>
      <c r="AS398" s="10"/>
      <c r="AT398" s="10">
        <f t="shared" si="860"/>
        <v>5000</v>
      </c>
      <c r="AU398" s="10">
        <f t="shared" si="861"/>
        <v>5000</v>
      </c>
      <c r="AV398" s="10">
        <f t="shared" si="862"/>
        <v>5000</v>
      </c>
      <c r="AW398" s="10">
        <v>-1117.1400000000001</v>
      </c>
      <c r="AX398" s="10"/>
      <c r="AY398" s="10"/>
      <c r="AZ398" s="10">
        <f t="shared" si="863"/>
        <v>3882.8599999999997</v>
      </c>
      <c r="BA398" s="10"/>
      <c r="BB398" s="65">
        <f t="shared" si="883"/>
        <v>3882.8599999999997</v>
      </c>
      <c r="BC398" s="10">
        <f t="shared" si="864"/>
        <v>5000</v>
      </c>
      <c r="BD398" s="10"/>
      <c r="BE398" s="65">
        <f t="shared" si="884"/>
        <v>5000</v>
      </c>
      <c r="BF398" s="10">
        <f t="shared" si="865"/>
        <v>5000</v>
      </c>
      <c r="BG398" s="10"/>
      <c r="BH398" s="65">
        <f t="shared" si="885"/>
        <v>5000</v>
      </c>
      <c r="BI398" s="10"/>
      <c r="BJ398" s="20"/>
      <c r="BK398" s="20"/>
    </row>
    <row r="399" spans="1:68" ht="93.6" x14ac:dyDescent="0.3">
      <c r="A399" s="58" t="s">
        <v>1094</v>
      </c>
      <c r="B399" s="59"/>
      <c r="C399" s="58"/>
      <c r="D399" s="58"/>
      <c r="E399" s="72" t="s">
        <v>1095</v>
      </c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9"/>
      <c r="BA399" s="39">
        <f>BA400</f>
        <v>30706.087</v>
      </c>
      <c r="BB399" s="65">
        <f t="shared" si="883"/>
        <v>30706.087</v>
      </c>
      <c r="BC399" s="39"/>
      <c r="BD399" s="39">
        <f>BD400</f>
        <v>12543.957</v>
      </c>
      <c r="BE399" s="65">
        <f t="shared" si="884"/>
        <v>12543.957</v>
      </c>
      <c r="BF399" s="39"/>
      <c r="BG399" s="39">
        <f>BG400</f>
        <v>12543.957</v>
      </c>
      <c r="BH399" s="65">
        <f t="shared" si="885"/>
        <v>12543.957</v>
      </c>
      <c r="BI399" s="32"/>
      <c r="BJ399" s="20"/>
      <c r="BK399" s="20"/>
      <c r="BL399" s="40"/>
      <c r="BM399" s="40"/>
      <c r="BN399" s="40"/>
      <c r="BO399" s="40"/>
      <c r="BP399" s="40"/>
    </row>
    <row r="400" spans="1:68" ht="46.8" x14ac:dyDescent="0.3">
      <c r="A400" s="58" t="s">
        <v>1094</v>
      </c>
      <c r="B400" s="59" t="s">
        <v>58</v>
      </c>
      <c r="C400" s="58"/>
      <c r="D400" s="58"/>
      <c r="E400" s="60" t="s">
        <v>59</v>
      </c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9"/>
      <c r="BA400" s="39">
        <f>BA401</f>
        <v>30706.087</v>
      </c>
      <c r="BB400" s="65">
        <f t="shared" si="883"/>
        <v>30706.087</v>
      </c>
      <c r="BC400" s="39"/>
      <c r="BD400" s="39">
        <f>BD401</f>
        <v>12543.957</v>
      </c>
      <c r="BE400" s="65">
        <f t="shared" si="884"/>
        <v>12543.957</v>
      </c>
      <c r="BF400" s="39"/>
      <c r="BG400" s="39">
        <f>BG401</f>
        <v>12543.957</v>
      </c>
      <c r="BH400" s="65">
        <f t="shared" si="885"/>
        <v>12543.957</v>
      </c>
      <c r="BI400" s="32"/>
      <c r="BJ400" s="20"/>
      <c r="BK400" s="20"/>
      <c r="BL400" s="40"/>
      <c r="BM400" s="40"/>
      <c r="BN400" s="40"/>
      <c r="BO400" s="40"/>
      <c r="BP400" s="40"/>
    </row>
    <row r="401" spans="1:68" x14ac:dyDescent="0.3">
      <c r="A401" s="58" t="s">
        <v>1094</v>
      </c>
      <c r="B401" s="59">
        <v>600</v>
      </c>
      <c r="C401" s="58" t="s">
        <v>268</v>
      </c>
      <c r="D401" s="58" t="s">
        <v>303</v>
      </c>
      <c r="E401" s="60" t="s">
        <v>304</v>
      </c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9"/>
      <c r="BA401" s="39">
        <v>30706.087</v>
      </c>
      <c r="BB401" s="65">
        <f t="shared" si="883"/>
        <v>30706.087</v>
      </c>
      <c r="BC401" s="39"/>
      <c r="BD401" s="39">
        <v>12543.957</v>
      </c>
      <c r="BE401" s="65">
        <f t="shared" si="884"/>
        <v>12543.957</v>
      </c>
      <c r="BF401" s="39"/>
      <c r="BG401" s="39">
        <v>12543.957</v>
      </c>
      <c r="BH401" s="65">
        <f t="shared" si="885"/>
        <v>12543.957</v>
      </c>
      <c r="BI401" s="32"/>
      <c r="BJ401" s="20"/>
      <c r="BK401" s="20"/>
      <c r="BL401" s="40"/>
      <c r="BM401" s="40"/>
      <c r="BN401" s="40"/>
      <c r="BO401" s="40"/>
      <c r="BP401" s="40"/>
    </row>
    <row r="402" spans="1:68" ht="109.2" x14ac:dyDescent="0.3">
      <c r="A402" s="58" t="s">
        <v>305</v>
      </c>
      <c r="B402" s="59"/>
      <c r="C402" s="58"/>
      <c r="D402" s="58"/>
      <c r="E402" s="60" t="s">
        <v>306</v>
      </c>
      <c r="F402" s="10">
        <f t="shared" ref="F402:F412" si="917">F403</f>
        <v>806.6</v>
      </c>
      <c r="G402" s="10">
        <f t="shared" ref="G402:G412" si="918">G403</f>
        <v>806.6</v>
      </c>
      <c r="H402" s="10">
        <f t="shared" ref="H402:H412" si="919">H403</f>
        <v>806.6</v>
      </c>
      <c r="I402" s="10">
        <f t="shared" ref="I402:I412" si="920">I403</f>
        <v>0</v>
      </c>
      <c r="J402" s="10">
        <f t="shared" ref="J402:J412" si="921">J403</f>
        <v>0</v>
      </c>
      <c r="K402" s="10">
        <f t="shared" ref="K402:K412" si="922">K403</f>
        <v>0</v>
      </c>
      <c r="L402" s="10">
        <f t="shared" si="780"/>
        <v>806.6</v>
      </c>
      <c r="M402" s="10">
        <f t="shared" si="781"/>
        <v>806.6</v>
      </c>
      <c r="N402" s="10">
        <f t="shared" si="782"/>
        <v>806.6</v>
      </c>
      <c r="O402" s="10">
        <f t="shared" ref="O402:O412" si="923">O403</f>
        <v>0</v>
      </c>
      <c r="P402" s="10">
        <f t="shared" ref="P402:P412" si="924">P403</f>
        <v>0</v>
      </c>
      <c r="Q402" s="10">
        <f t="shared" ref="Q402:Q412" si="925">Q403</f>
        <v>0</v>
      </c>
      <c r="R402" s="10">
        <f t="shared" si="845"/>
        <v>806.6</v>
      </c>
      <c r="S402" s="10">
        <f t="shared" si="846"/>
        <v>806.6</v>
      </c>
      <c r="T402" s="10">
        <f t="shared" si="847"/>
        <v>806.6</v>
      </c>
      <c r="U402" s="10">
        <f t="shared" ref="U402:U412" si="926">U403</f>
        <v>0</v>
      </c>
      <c r="V402" s="10">
        <f t="shared" ref="V402:V412" si="927">V403</f>
        <v>0</v>
      </c>
      <c r="W402" s="10">
        <f t="shared" ref="W402:W412" si="928">W403</f>
        <v>0</v>
      </c>
      <c r="X402" s="10">
        <f t="shared" si="848"/>
        <v>806.6</v>
      </c>
      <c r="Y402" s="10">
        <f t="shared" si="849"/>
        <v>806.6</v>
      </c>
      <c r="Z402" s="10">
        <f t="shared" si="850"/>
        <v>806.6</v>
      </c>
      <c r="AA402" s="10">
        <f t="shared" ref="AA402:AA412" si="929">AA403</f>
        <v>0</v>
      </c>
      <c r="AB402" s="10">
        <f t="shared" ref="AB402:AB412" si="930">AB403</f>
        <v>0</v>
      </c>
      <c r="AC402" s="10">
        <f t="shared" ref="AC402:AC412" si="931">AC403</f>
        <v>0</v>
      </c>
      <c r="AD402" s="10">
        <f t="shared" si="851"/>
        <v>806.6</v>
      </c>
      <c r="AE402" s="10">
        <f t="shared" si="852"/>
        <v>806.6</v>
      </c>
      <c r="AF402" s="10">
        <f t="shared" si="853"/>
        <v>806.6</v>
      </c>
      <c r="AG402" s="10">
        <f t="shared" ref="AG402:AG412" si="932">AG403</f>
        <v>0</v>
      </c>
      <c r="AH402" s="10">
        <f t="shared" si="854"/>
        <v>806.6</v>
      </c>
      <c r="AI402" s="10">
        <f t="shared" si="855"/>
        <v>806.6</v>
      </c>
      <c r="AJ402" s="10">
        <f t="shared" si="856"/>
        <v>806.6</v>
      </c>
      <c r="AK402" s="10">
        <f t="shared" ref="AK402:AK412" si="933">AK403</f>
        <v>0</v>
      </c>
      <c r="AL402" s="10">
        <f t="shared" ref="AL402:AL412" si="934">AL403</f>
        <v>0</v>
      </c>
      <c r="AM402" s="10">
        <f t="shared" ref="AM402:AM412" si="935">AM403</f>
        <v>0</v>
      </c>
      <c r="AN402" s="10">
        <f t="shared" si="857"/>
        <v>806.6</v>
      </c>
      <c r="AO402" s="10">
        <f t="shared" si="858"/>
        <v>806.6</v>
      </c>
      <c r="AP402" s="10">
        <f t="shared" si="859"/>
        <v>806.6</v>
      </c>
      <c r="AQ402" s="10">
        <f t="shared" ref="AQ402:AQ412" si="936">AQ403</f>
        <v>0</v>
      </c>
      <c r="AR402" s="10">
        <f t="shared" ref="AR402:AR412" si="937">AR403</f>
        <v>0</v>
      </c>
      <c r="AS402" s="10">
        <f t="shared" ref="AS402:AS412" si="938">AS403</f>
        <v>0</v>
      </c>
      <c r="AT402" s="10">
        <f t="shared" si="860"/>
        <v>806.6</v>
      </c>
      <c r="AU402" s="10">
        <f t="shared" si="861"/>
        <v>806.6</v>
      </c>
      <c r="AV402" s="10">
        <f t="shared" si="862"/>
        <v>806.6</v>
      </c>
      <c r="AW402" s="10">
        <f t="shared" ref="AW402:AW415" si="939">AW403</f>
        <v>0</v>
      </c>
      <c r="AX402" s="10">
        <f t="shared" ref="AX402:AX415" si="940">AX403</f>
        <v>0</v>
      </c>
      <c r="AY402" s="10">
        <f t="shared" ref="AY402:AY415" si="941">AY403</f>
        <v>0</v>
      </c>
      <c r="AZ402" s="10">
        <f t="shared" si="863"/>
        <v>806.6</v>
      </c>
      <c r="BA402" s="10">
        <f t="shared" ref="BA402:BA412" si="942">BA403</f>
        <v>0</v>
      </c>
      <c r="BB402" s="65">
        <f t="shared" si="883"/>
        <v>806.6</v>
      </c>
      <c r="BC402" s="10">
        <f t="shared" si="864"/>
        <v>806.6</v>
      </c>
      <c r="BD402" s="10">
        <f t="shared" ref="BD402:BI412" si="943">BD403</f>
        <v>0</v>
      </c>
      <c r="BE402" s="65">
        <f t="shared" si="884"/>
        <v>806.6</v>
      </c>
      <c r="BF402" s="10">
        <f t="shared" si="865"/>
        <v>806.6</v>
      </c>
      <c r="BG402" s="10">
        <f t="shared" si="943"/>
        <v>0</v>
      </c>
      <c r="BH402" s="65">
        <f t="shared" si="885"/>
        <v>806.6</v>
      </c>
      <c r="BI402" s="10">
        <f t="shared" si="943"/>
        <v>0</v>
      </c>
      <c r="BJ402" s="20"/>
      <c r="BK402" s="20"/>
    </row>
    <row r="403" spans="1:68" ht="46.8" x14ac:dyDescent="0.3">
      <c r="A403" s="58" t="s">
        <v>305</v>
      </c>
      <c r="B403" s="59" t="s">
        <v>58</v>
      </c>
      <c r="C403" s="58"/>
      <c r="D403" s="58"/>
      <c r="E403" s="60" t="s">
        <v>59</v>
      </c>
      <c r="F403" s="10">
        <f t="shared" si="917"/>
        <v>806.6</v>
      </c>
      <c r="G403" s="10">
        <f t="shared" si="918"/>
        <v>806.6</v>
      </c>
      <c r="H403" s="10">
        <f t="shared" si="919"/>
        <v>806.6</v>
      </c>
      <c r="I403" s="10">
        <f t="shared" si="920"/>
        <v>0</v>
      </c>
      <c r="J403" s="10">
        <f t="shared" si="921"/>
        <v>0</v>
      </c>
      <c r="K403" s="10">
        <f t="shared" si="922"/>
        <v>0</v>
      </c>
      <c r="L403" s="10">
        <f t="shared" ref="L403:L466" si="944">F403+I403</f>
        <v>806.6</v>
      </c>
      <c r="M403" s="10">
        <f t="shared" ref="M403:M466" si="945">G403+J403</f>
        <v>806.6</v>
      </c>
      <c r="N403" s="10">
        <f t="shared" ref="N403:N466" si="946">H403+K403</f>
        <v>806.6</v>
      </c>
      <c r="O403" s="10">
        <f t="shared" si="923"/>
        <v>0</v>
      </c>
      <c r="P403" s="10">
        <f t="shared" si="924"/>
        <v>0</v>
      </c>
      <c r="Q403" s="10">
        <f t="shared" si="925"/>
        <v>0</v>
      </c>
      <c r="R403" s="10">
        <f t="shared" si="845"/>
        <v>806.6</v>
      </c>
      <c r="S403" s="10">
        <f t="shared" si="846"/>
        <v>806.6</v>
      </c>
      <c r="T403" s="10">
        <f t="shared" si="847"/>
        <v>806.6</v>
      </c>
      <c r="U403" s="10">
        <f t="shared" si="926"/>
        <v>0</v>
      </c>
      <c r="V403" s="10">
        <f t="shared" si="927"/>
        <v>0</v>
      </c>
      <c r="W403" s="10">
        <f t="shared" si="928"/>
        <v>0</v>
      </c>
      <c r="X403" s="10">
        <f t="shared" si="848"/>
        <v>806.6</v>
      </c>
      <c r="Y403" s="10">
        <f t="shared" si="849"/>
        <v>806.6</v>
      </c>
      <c r="Z403" s="10">
        <f t="shared" si="850"/>
        <v>806.6</v>
      </c>
      <c r="AA403" s="10">
        <f t="shared" si="929"/>
        <v>0</v>
      </c>
      <c r="AB403" s="10">
        <f t="shared" si="930"/>
        <v>0</v>
      </c>
      <c r="AC403" s="10">
        <f t="shared" si="931"/>
        <v>0</v>
      </c>
      <c r="AD403" s="10">
        <f t="shared" si="851"/>
        <v>806.6</v>
      </c>
      <c r="AE403" s="10">
        <f t="shared" si="852"/>
        <v>806.6</v>
      </c>
      <c r="AF403" s="10">
        <f t="shared" si="853"/>
        <v>806.6</v>
      </c>
      <c r="AG403" s="10">
        <f t="shared" si="932"/>
        <v>0</v>
      </c>
      <c r="AH403" s="10">
        <f t="shared" si="854"/>
        <v>806.6</v>
      </c>
      <c r="AI403" s="10">
        <f t="shared" si="855"/>
        <v>806.6</v>
      </c>
      <c r="AJ403" s="10">
        <f t="shared" si="856"/>
        <v>806.6</v>
      </c>
      <c r="AK403" s="10">
        <f t="shared" si="933"/>
        <v>0</v>
      </c>
      <c r="AL403" s="10">
        <f t="shared" si="934"/>
        <v>0</v>
      </c>
      <c r="AM403" s="10">
        <f t="shared" si="935"/>
        <v>0</v>
      </c>
      <c r="AN403" s="10">
        <f t="shared" si="857"/>
        <v>806.6</v>
      </c>
      <c r="AO403" s="10">
        <f t="shared" si="858"/>
        <v>806.6</v>
      </c>
      <c r="AP403" s="10">
        <f t="shared" si="859"/>
        <v>806.6</v>
      </c>
      <c r="AQ403" s="10">
        <f t="shared" si="936"/>
        <v>0</v>
      </c>
      <c r="AR403" s="10">
        <f t="shared" si="937"/>
        <v>0</v>
      </c>
      <c r="AS403" s="10">
        <f t="shared" si="938"/>
        <v>0</v>
      </c>
      <c r="AT403" s="10">
        <f t="shared" si="860"/>
        <v>806.6</v>
      </c>
      <c r="AU403" s="10">
        <f t="shared" si="861"/>
        <v>806.6</v>
      </c>
      <c r="AV403" s="10">
        <f t="shared" si="862"/>
        <v>806.6</v>
      </c>
      <c r="AW403" s="10">
        <f t="shared" si="939"/>
        <v>0</v>
      </c>
      <c r="AX403" s="10">
        <f t="shared" si="940"/>
        <v>0</v>
      </c>
      <c r="AY403" s="10">
        <f t="shared" si="941"/>
        <v>0</v>
      </c>
      <c r="AZ403" s="10">
        <f t="shared" si="863"/>
        <v>806.6</v>
      </c>
      <c r="BA403" s="10">
        <f t="shared" si="942"/>
        <v>0</v>
      </c>
      <c r="BB403" s="65">
        <f t="shared" si="883"/>
        <v>806.6</v>
      </c>
      <c r="BC403" s="10">
        <f t="shared" si="864"/>
        <v>806.6</v>
      </c>
      <c r="BD403" s="10">
        <f t="shared" si="943"/>
        <v>0</v>
      </c>
      <c r="BE403" s="65">
        <f t="shared" si="884"/>
        <v>806.6</v>
      </c>
      <c r="BF403" s="10">
        <f t="shared" si="865"/>
        <v>806.6</v>
      </c>
      <c r="BG403" s="10">
        <f t="shared" si="943"/>
        <v>0</v>
      </c>
      <c r="BH403" s="65">
        <f t="shared" si="885"/>
        <v>806.6</v>
      </c>
      <c r="BI403" s="10">
        <f t="shared" si="943"/>
        <v>0</v>
      </c>
      <c r="BJ403" s="20"/>
      <c r="BK403" s="20"/>
    </row>
    <row r="404" spans="1:68" x14ac:dyDescent="0.3">
      <c r="A404" s="58" t="s">
        <v>305</v>
      </c>
      <c r="B404" s="59">
        <v>600</v>
      </c>
      <c r="C404" s="58" t="s">
        <v>268</v>
      </c>
      <c r="D404" s="58" t="s">
        <v>37</v>
      </c>
      <c r="E404" s="60" t="s">
        <v>288</v>
      </c>
      <c r="F404" s="10">
        <v>806.6</v>
      </c>
      <c r="G404" s="10">
        <v>806.6</v>
      </c>
      <c r="H404" s="10">
        <v>806.6</v>
      </c>
      <c r="I404" s="10"/>
      <c r="J404" s="10"/>
      <c r="K404" s="10"/>
      <c r="L404" s="10">
        <f t="shared" si="944"/>
        <v>806.6</v>
      </c>
      <c r="M404" s="10">
        <f t="shared" si="945"/>
        <v>806.6</v>
      </c>
      <c r="N404" s="10">
        <f t="shared" si="946"/>
        <v>806.6</v>
      </c>
      <c r="O404" s="10"/>
      <c r="P404" s="10"/>
      <c r="Q404" s="10"/>
      <c r="R404" s="10">
        <f t="shared" si="845"/>
        <v>806.6</v>
      </c>
      <c r="S404" s="10">
        <f t="shared" si="846"/>
        <v>806.6</v>
      </c>
      <c r="T404" s="10">
        <f t="shared" si="847"/>
        <v>806.6</v>
      </c>
      <c r="U404" s="10"/>
      <c r="V404" s="10"/>
      <c r="W404" s="10"/>
      <c r="X404" s="10">
        <f t="shared" si="848"/>
        <v>806.6</v>
      </c>
      <c r="Y404" s="10">
        <f t="shared" si="849"/>
        <v>806.6</v>
      </c>
      <c r="Z404" s="10">
        <f t="shared" si="850"/>
        <v>806.6</v>
      </c>
      <c r="AA404" s="10"/>
      <c r="AB404" s="10"/>
      <c r="AC404" s="10"/>
      <c r="AD404" s="10">
        <f t="shared" si="851"/>
        <v>806.6</v>
      </c>
      <c r="AE404" s="10">
        <f t="shared" si="852"/>
        <v>806.6</v>
      </c>
      <c r="AF404" s="10">
        <f t="shared" si="853"/>
        <v>806.6</v>
      </c>
      <c r="AG404" s="10"/>
      <c r="AH404" s="10">
        <f t="shared" si="854"/>
        <v>806.6</v>
      </c>
      <c r="AI404" s="10">
        <f t="shared" si="855"/>
        <v>806.6</v>
      </c>
      <c r="AJ404" s="10">
        <f t="shared" si="856"/>
        <v>806.6</v>
      </c>
      <c r="AK404" s="10"/>
      <c r="AL404" s="10"/>
      <c r="AM404" s="10"/>
      <c r="AN404" s="10">
        <f t="shared" si="857"/>
        <v>806.6</v>
      </c>
      <c r="AO404" s="10">
        <f t="shared" si="858"/>
        <v>806.6</v>
      </c>
      <c r="AP404" s="10">
        <f t="shared" si="859"/>
        <v>806.6</v>
      </c>
      <c r="AQ404" s="10"/>
      <c r="AR404" s="10"/>
      <c r="AS404" s="10"/>
      <c r="AT404" s="10">
        <f t="shared" si="860"/>
        <v>806.6</v>
      </c>
      <c r="AU404" s="10">
        <f t="shared" si="861"/>
        <v>806.6</v>
      </c>
      <c r="AV404" s="10">
        <f t="shared" si="862"/>
        <v>806.6</v>
      </c>
      <c r="AW404" s="10"/>
      <c r="AX404" s="10"/>
      <c r="AY404" s="10"/>
      <c r="AZ404" s="10">
        <f t="shared" si="863"/>
        <v>806.6</v>
      </c>
      <c r="BA404" s="10"/>
      <c r="BB404" s="65">
        <f t="shared" si="883"/>
        <v>806.6</v>
      </c>
      <c r="BC404" s="10">
        <f t="shared" si="864"/>
        <v>806.6</v>
      </c>
      <c r="BD404" s="10"/>
      <c r="BE404" s="65">
        <f t="shared" si="884"/>
        <v>806.6</v>
      </c>
      <c r="BF404" s="10">
        <f t="shared" si="865"/>
        <v>806.6</v>
      </c>
      <c r="BG404" s="10"/>
      <c r="BH404" s="65">
        <f t="shared" si="885"/>
        <v>806.6</v>
      </c>
      <c r="BI404" s="10"/>
      <c r="BJ404" s="20"/>
      <c r="BK404" s="20"/>
    </row>
    <row r="405" spans="1:68" ht="140.4" x14ac:dyDescent="0.3">
      <c r="A405" s="58" t="s">
        <v>307</v>
      </c>
      <c r="B405" s="59"/>
      <c r="C405" s="58"/>
      <c r="D405" s="58"/>
      <c r="E405" s="61" t="s">
        <v>308</v>
      </c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>
        <f t="shared" si="929"/>
        <v>5911.4790000000003</v>
      </c>
      <c r="AB405" s="10">
        <f t="shared" si="930"/>
        <v>0</v>
      </c>
      <c r="AC405" s="10">
        <f t="shared" si="931"/>
        <v>0</v>
      </c>
      <c r="AD405" s="10">
        <f t="shared" si="851"/>
        <v>5911.4790000000003</v>
      </c>
      <c r="AE405" s="10">
        <f t="shared" si="852"/>
        <v>0</v>
      </c>
      <c r="AF405" s="10">
        <f t="shared" si="853"/>
        <v>0</v>
      </c>
      <c r="AG405" s="10">
        <f t="shared" si="932"/>
        <v>0</v>
      </c>
      <c r="AH405" s="10">
        <f t="shared" si="854"/>
        <v>5911.4790000000003</v>
      </c>
      <c r="AI405" s="10">
        <f t="shared" si="855"/>
        <v>0</v>
      </c>
      <c r="AJ405" s="10">
        <f t="shared" si="856"/>
        <v>0</v>
      </c>
      <c r="AK405" s="10">
        <f t="shared" si="933"/>
        <v>0</v>
      </c>
      <c r="AL405" s="10">
        <f t="shared" si="934"/>
        <v>0</v>
      </c>
      <c r="AM405" s="10">
        <f t="shared" si="935"/>
        <v>0</v>
      </c>
      <c r="AN405" s="10">
        <f t="shared" si="857"/>
        <v>5911.4790000000003</v>
      </c>
      <c r="AO405" s="10">
        <f t="shared" si="858"/>
        <v>0</v>
      </c>
      <c r="AP405" s="10">
        <f t="shared" si="859"/>
        <v>0</v>
      </c>
      <c r="AQ405" s="10">
        <f t="shared" si="936"/>
        <v>0</v>
      </c>
      <c r="AR405" s="10">
        <f t="shared" si="937"/>
        <v>0</v>
      </c>
      <c r="AS405" s="10">
        <f t="shared" si="938"/>
        <v>0</v>
      </c>
      <c r="AT405" s="10">
        <f t="shared" si="860"/>
        <v>5911.4790000000003</v>
      </c>
      <c r="AU405" s="10">
        <f t="shared" si="861"/>
        <v>0</v>
      </c>
      <c r="AV405" s="10">
        <f t="shared" si="862"/>
        <v>0</v>
      </c>
      <c r="AW405" s="10">
        <f t="shared" si="939"/>
        <v>0</v>
      </c>
      <c r="AX405" s="10">
        <f t="shared" si="940"/>
        <v>0</v>
      </c>
      <c r="AY405" s="10">
        <f t="shared" si="941"/>
        <v>0</v>
      </c>
      <c r="AZ405" s="10">
        <f t="shared" si="863"/>
        <v>5911.4790000000003</v>
      </c>
      <c r="BA405" s="10">
        <f t="shared" si="942"/>
        <v>0</v>
      </c>
      <c r="BB405" s="65">
        <f t="shared" si="883"/>
        <v>5911.4790000000003</v>
      </c>
      <c r="BC405" s="10">
        <f t="shared" si="864"/>
        <v>0</v>
      </c>
      <c r="BD405" s="10">
        <f t="shared" si="943"/>
        <v>0</v>
      </c>
      <c r="BE405" s="65">
        <f t="shared" si="884"/>
        <v>0</v>
      </c>
      <c r="BF405" s="10">
        <f t="shared" si="865"/>
        <v>0</v>
      </c>
      <c r="BG405" s="10">
        <f t="shared" si="943"/>
        <v>0</v>
      </c>
      <c r="BH405" s="65">
        <f t="shared" si="885"/>
        <v>0</v>
      </c>
      <c r="BI405" s="10">
        <f t="shared" si="943"/>
        <v>0</v>
      </c>
      <c r="BJ405" s="20"/>
      <c r="BK405" s="20"/>
    </row>
    <row r="406" spans="1:68" ht="46.8" x14ac:dyDescent="0.3">
      <c r="A406" s="58" t="s">
        <v>307</v>
      </c>
      <c r="B406" s="59" t="s">
        <v>58</v>
      </c>
      <c r="C406" s="58"/>
      <c r="D406" s="58"/>
      <c r="E406" s="60" t="s">
        <v>59</v>
      </c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>
        <f t="shared" si="929"/>
        <v>5911.4790000000003</v>
      </c>
      <c r="AB406" s="10">
        <f t="shared" si="930"/>
        <v>0</v>
      </c>
      <c r="AC406" s="10">
        <f t="shared" si="931"/>
        <v>0</v>
      </c>
      <c r="AD406" s="10">
        <f t="shared" si="851"/>
        <v>5911.4790000000003</v>
      </c>
      <c r="AE406" s="10">
        <f t="shared" si="852"/>
        <v>0</v>
      </c>
      <c r="AF406" s="10">
        <f t="shared" si="853"/>
        <v>0</v>
      </c>
      <c r="AG406" s="10">
        <f t="shared" si="932"/>
        <v>0</v>
      </c>
      <c r="AH406" s="10">
        <f t="shared" si="854"/>
        <v>5911.4790000000003</v>
      </c>
      <c r="AI406" s="10">
        <f t="shared" si="855"/>
        <v>0</v>
      </c>
      <c r="AJ406" s="10">
        <f t="shared" si="856"/>
        <v>0</v>
      </c>
      <c r="AK406" s="10">
        <f t="shared" si="933"/>
        <v>0</v>
      </c>
      <c r="AL406" s="10">
        <f t="shared" si="934"/>
        <v>0</v>
      </c>
      <c r="AM406" s="10">
        <f t="shared" si="935"/>
        <v>0</v>
      </c>
      <c r="AN406" s="10">
        <f t="shared" si="857"/>
        <v>5911.4790000000003</v>
      </c>
      <c r="AO406" s="10">
        <f t="shared" si="858"/>
        <v>0</v>
      </c>
      <c r="AP406" s="10">
        <f t="shared" si="859"/>
        <v>0</v>
      </c>
      <c r="AQ406" s="10">
        <f t="shared" si="936"/>
        <v>0</v>
      </c>
      <c r="AR406" s="10">
        <f t="shared" si="937"/>
        <v>0</v>
      </c>
      <c r="AS406" s="10">
        <f t="shared" si="938"/>
        <v>0</v>
      </c>
      <c r="AT406" s="10">
        <f t="shared" si="860"/>
        <v>5911.4790000000003</v>
      </c>
      <c r="AU406" s="10">
        <f t="shared" si="861"/>
        <v>0</v>
      </c>
      <c r="AV406" s="10">
        <f t="shared" si="862"/>
        <v>0</v>
      </c>
      <c r="AW406" s="10">
        <f t="shared" si="939"/>
        <v>0</v>
      </c>
      <c r="AX406" s="10">
        <f t="shared" si="940"/>
        <v>0</v>
      </c>
      <c r="AY406" s="10">
        <f t="shared" si="941"/>
        <v>0</v>
      </c>
      <c r="AZ406" s="10">
        <f t="shared" si="863"/>
        <v>5911.4790000000003</v>
      </c>
      <c r="BA406" s="10">
        <f t="shared" si="942"/>
        <v>0</v>
      </c>
      <c r="BB406" s="65">
        <f t="shared" si="883"/>
        <v>5911.4790000000003</v>
      </c>
      <c r="BC406" s="10">
        <f t="shared" si="864"/>
        <v>0</v>
      </c>
      <c r="BD406" s="10">
        <f t="shared" si="943"/>
        <v>0</v>
      </c>
      <c r="BE406" s="65">
        <f t="shared" si="884"/>
        <v>0</v>
      </c>
      <c r="BF406" s="10">
        <f t="shared" si="865"/>
        <v>0</v>
      </c>
      <c r="BG406" s="10">
        <f t="shared" si="943"/>
        <v>0</v>
      </c>
      <c r="BH406" s="65">
        <f t="shared" si="885"/>
        <v>0</v>
      </c>
      <c r="BI406" s="10">
        <f t="shared" si="943"/>
        <v>0</v>
      </c>
      <c r="BJ406" s="20"/>
      <c r="BK406" s="20"/>
    </row>
    <row r="407" spans="1:68" x14ac:dyDescent="0.3">
      <c r="A407" s="58" t="s">
        <v>307</v>
      </c>
      <c r="B407" s="59">
        <v>600</v>
      </c>
      <c r="C407" s="58" t="s">
        <v>268</v>
      </c>
      <c r="D407" s="58" t="s">
        <v>106</v>
      </c>
      <c r="E407" s="60" t="s">
        <v>269</v>
      </c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>
        <v>5911.4790000000003</v>
      </c>
      <c r="AB407" s="10"/>
      <c r="AC407" s="10"/>
      <c r="AD407" s="10">
        <f t="shared" si="851"/>
        <v>5911.4790000000003</v>
      </c>
      <c r="AE407" s="10">
        <f t="shared" si="852"/>
        <v>0</v>
      </c>
      <c r="AF407" s="10">
        <f t="shared" si="853"/>
        <v>0</v>
      </c>
      <c r="AG407" s="10"/>
      <c r="AH407" s="10">
        <f t="shared" si="854"/>
        <v>5911.4790000000003</v>
      </c>
      <c r="AI407" s="10">
        <f t="shared" si="855"/>
        <v>0</v>
      </c>
      <c r="AJ407" s="10">
        <f t="shared" si="856"/>
        <v>0</v>
      </c>
      <c r="AK407" s="10"/>
      <c r="AL407" s="10"/>
      <c r="AM407" s="10"/>
      <c r="AN407" s="10">
        <f t="shared" si="857"/>
        <v>5911.4790000000003</v>
      </c>
      <c r="AO407" s="10">
        <f t="shared" si="858"/>
        <v>0</v>
      </c>
      <c r="AP407" s="10">
        <f t="shared" si="859"/>
        <v>0</v>
      </c>
      <c r="AQ407" s="10"/>
      <c r="AR407" s="10"/>
      <c r="AS407" s="10"/>
      <c r="AT407" s="10">
        <f t="shared" si="860"/>
        <v>5911.4790000000003</v>
      </c>
      <c r="AU407" s="10">
        <f t="shared" si="861"/>
        <v>0</v>
      </c>
      <c r="AV407" s="10">
        <f t="shared" si="862"/>
        <v>0</v>
      </c>
      <c r="AW407" s="10"/>
      <c r="AX407" s="10"/>
      <c r="AY407" s="10"/>
      <c r="AZ407" s="10">
        <f t="shared" si="863"/>
        <v>5911.4790000000003</v>
      </c>
      <c r="BA407" s="10"/>
      <c r="BB407" s="65">
        <f t="shared" si="883"/>
        <v>5911.4790000000003</v>
      </c>
      <c r="BC407" s="10">
        <f t="shared" si="864"/>
        <v>0</v>
      </c>
      <c r="BD407" s="10"/>
      <c r="BE407" s="65">
        <f t="shared" si="884"/>
        <v>0</v>
      </c>
      <c r="BF407" s="10">
        <f t="shared" si="865"/>
        <v>0</v>
      </c>
      <c r="BG407" s="10"/>
      <c r="BH407" s="65">
        <f t="shared" si="885"/>
        <v>0</v>
      </c>
      <c r="BI407" s="10"/>
      <c r="BJ407" s="20"/>
      <c r="BK407" s="20"/>
    </row>
    <row r="408" spans="1:68" ht="78" x14ac:dyDescent="0.3">
      <c r="A408" s="58" t="s">
        <v>309</v>
      </c>
      <c r="B408" s="59"/>
      <c r="C408" s="58"/>
      <c r="D408" s="58"/>
      <c r="E408" s="60" t="s">
        <v>310</v>
      </c>
      <c r="F408" s="10">
        <f t="shared" si="917"/>
        <v>2400</v>
      </c>
      <c r="G408" s="10">
        <f t="shared" si="918"/>
        <v>2400</v>
      </c>
      <c r="H408" s="10">
        <f t="shared" si="919"/>
        <v>2400</v>
      </c>
      <c r="I408" s="10">
        <f t="shared" si="920"/>
        <v>0</v>
      </c>
      <c r="J408" s="10">
        <f t="shared" si="921"/>
        <v>0</v>
      </c>
      <c r="K408" s="10">
        <f t="shared" si="922"/>
        <v>0</v>
      </c>
      <c r="L408" s="10">
        <f t="shared" si="944"/>
        <v>2400</v>
      </c>
      <c r="M408" s="10">
        <f t="shared" si="945"/>
        <v>2400</v>
      </c>
      <c r="N408" s="10">
        <f t="shared" si="946"/>
        <v>2400</v>
      </c>
      <c r="O408" s="10">
        <f t="shared" si="923"/>
        <v>0</v>
      </c>
      <c r="P408" s="10">
        <f t="shared" si="924"/>
        <v>0</v>
      </c>
      <c r="Q408" s="10">
        <f t="shared" si="925"/>
        <v>0</v>
      </c>
      <c r="R408" s="10">
        <f t="shared" si="845"/>
        <v>2400</v>
      </c>
      <c r="S408" s="10">
        <f t="shared" si="846"/>
        <v>2400</v>
      </c>
      <c r="T408" s="10">
        <f t="shared" si="847"/>
        <v>2400</v>
      </c>
      <c r="U408" s="10">
        <f t="shared" si="926"/>
        <v>0</v>
      </c>
      <c r="V408" s="10">
        <f t="shared" si="927"/>
        <v>0</v>
      </c>
      <c r="W408" s="10">
        <f t="shared" si="928"/>
        <v>0</v>
      </c>
      <c r="X408" s="10">
        <f t="shared" si="848"/>
        <v>2400</v>
      </c>
      <c r="Y408" s="10">
        <f t="shared" si="849"/>
        <v>2400</v>
      </c>
      <c r="Z408" s="10">
        <f t="shared" si="850"/>
        <v>2400</v>
      </c>
      <c r="AA408" s="10">
        <f t="shared" si="929"/>
        <v>0</v>
      </c>
      <c r="AB408" s="10">
        <f t="shared" si="930"/>
        <v>0</v>
      </c>
      <c r="AC408" s="10">
        <f t="shared" si="931"/>
        <v>0</v>
      </c>
      <c r="AD408" s="10">
        <f t="shared" si="851"/>
        <v>2400</v>
      </c>
      <c r="AE408" s="10">
        <f t="shared" si="852"/>
        <v>2400</v>
      </c>
      <c r="AF408" s="10">
        <f t="shared" si="853"/>
        <v>2400</v>
      </c>
      <c r="AG408" s="10">
        <f t="shared" si="932"/>
        <v>0</v>
      </c>
      <c r="AH408" s="10">
        <f t="shared" si="854"/>
        <v>2400</v>
      </c>
      <c r="AI408" s="10">
        <f t="shared" si="855"/>
        <v>2400</v>
      </c>
      <c r="AJ408" s="10">
        <f t="shared" si="856"/>
        <v>2400</v>
      </c>
      <c r="AK408" s="10">
        <f t="shared" si="933"/>
        <v>0</v>
      </c>
      <c r="AL408" s="10">
        <f t="shared" si="934"/>
        <v>0</v>
      </c>
      <c r="AM408" s="10">
        <f t="shared" si="935"/>
        <v>0</v>
      </c>
      <c r="AN408" s="10">
        <f t="shared" si="857"/>
        <v>2400</v>
      </c>
      <c r="AO408" s="10">
        <f t="shared" si="858"/>
        <v>2400</v>
      </c>
      <c r="AP408" s="10">
        <f t="shared" si="859"/>
        <v>2400</v>
      </c>
      <c r="AQ408" s="10">
        <f t="shared" si="936"/>
        <v>0</v>
      </c>
      <c r="AR408" s="10">
        <f t="shared" si="937"/>
        <v>0</v>
      </c>
      <c r="AS408" s="10">
        <f t="shared" si="938"/>
        <v>0</v>
      </c>
      <c r="AT408" s="10">
        <f t="shared" si="860"/>
        <v>2400</v>
      </c>
      <c r="AU408" s="10">
        <f t="shared" si="861"/>
        <v>2400</v>
      </c>
      <c r="AV408" s="10">
        <f t="shared" si="862"/>
        <v>2400</v>
      </c>
      <c r="AW408" s="10">
        <f t="shared" si="939"/>
        <v>0</v>
      </c>
      <c r="AX408" s="10">
        <f t="shared" si="940"/>
        <v>0</v>
      </c>
      <c r="AY408" s="10">
        <f t="shared" si="941"/>
        <v>0</v>
      </c>
      <c r="AZ408" s="10">
        <f t="shared" si="863"/>
        <v>2400</v>
      </c>
      <c r="BA408" s="10">
        <f t="shared" si="942"/>
        <v>0</v>
      </c>
      <c r="BB408" s="65">
        <f t="shared" si="883"/>
        <v>2400</v>
      </c>
      <c r="BC408" s="10">
        <f t="shared" si="864"/>
        <v>2400</v>
      </c>
      <c r="BD408" s="10">
        <f t="shared" si="943"/>
        <v>0</v>
      </c>
      <c r="BE408" s="65">
        <f t="shared" si="884"/>
        <v>2400</v>
      </c>
      <c r="BF408" s="10">
        <f t="shared" si="865"/>
        <v>2400</v>
      </c>
      <c r="BG408" s="10">
        <f t="shared" si="943"/>
        <v>0</v>
      </c>
      <c r="BH408" s="65">
        <f t="shared" si="885"/>
        <v>2400</v>
      </c>
      <c r="BI408" s="10">
        <f t="shared" si="943"/>
        <v>0</v>
      </c>
      <c r="BJ408" s="20"/>
      <c r="BK408" s="20"/>
    </row>
    <row r="409" spans="1:68" ht="46.8" x14ac:dyDescent="0.3">
      <c r="A409" s="58" t="s">
        <v>309</v>
      </c>
      <c r="B409" s="59" t="s">
        <v>58</v>
      </c>
      <c r="C409" s="58"/>
      <c r="D409" s="58"/>
      <c r="E409" s="60" t="s">
        <v>59</v>
      </c>
      <c r="F409" s="10">
        <f t="shared" si="917"/>
        <v>2400</v>
      </c>
      <c r="G409" s="10">
        <f t="shared" si="918"/>
        <v>2400</v>
      </c>
      <c r="H409" s="10">
        <f t="shared" si="919"/>
        <v>2400</v>
      </c>
      <c r="I409" s="10">
        <f t="shared" si="920"/>
        <v>0</v>
      </c>
      <c r="J409" s="10">
        <f t="shared" si="921"/>
        <v>0</v>
      </c>
      <c r="K409" s="10">
        <f t="shared" si="922"/>
        <v>0</v>
      </c>
      <c r="L409" s="10">
        <f t="shared" si="944"/>
        <v>2400</v>
      </c>
      <c r="M409" s="10">
        <f t="shared" si="945"/>
        <v>2400</v>
      </c>
      <c r="N409" s="10">
        <f t="shared" si="946"/>
        <v>2400</v>
      </c>
      <c r="O409" s="10">
        <f t="shared" si="923"/>
        <v>0</v>
      </c>
      <c r="P409" s="10">
        <f t="shared" si="924"/>
        <v>0</v>
      </c>
      <c r="Q409" s="10">
        <f t="shared" si="925"/>
        <v>0</v>
      </c>
      <c r="R409" s="10">
        <f t="shared" si="845"/>
        <v>2400</v>
      </c>
      <c r="S409" s="10">
        <f t="shared" si="846"/>
        <v>2400</v>
      </c>
      <c r="T409" s="10">
        <f t="shared" si="847"/>
        <v>2400</v>
      </c>
      <c r="U409" s="10">
        <f t="shared" si="926"/>
        <v>0</v>
      </c>
      <c r="V409" s="10">
        <f t="shared" si="927"/>
        <v>0</v>
      </c>
      <c r="W409" s="10">
        <f t="shared" si="928"/>
        <v>0</v>
      </c>
      <c r="X409" s="10">
        <f t="shared" si="848"/>
        <v>2400</v>
      </c>
      <c r="Y409" s="10">
        <f t="shared" si="849"/>
        <v>2400</v>
      </c>
      <c r="Z409" s="10">
        <f t="shared" si="850"/>
        <v>2400</v>
      </c>
      <c r="AA409" s="10">
        <f t="shared" si="929"/>
        <v>0</v>
      </c>
      <c r="AB409" s="10">
        <f t="shared" si="930"/>
        <v>0</v>
      </c>
      <c r="AC409" s="10">
        <f t="shared" si="931"/>
        <v>0</v>
      </c>
      <c r="AD409" s="10">
        <f t="shared" si="851"/>
        <v>2400</v>
      </c>
      <c r="AE409" s="10">
        <f t="shared" si="852"/>
        <v>2400</v>
      </c>
      <c r="AF409" s="10">
        <f t="shared" si="853"/>
        <v>2400</v>
      </c>
      <c r="AG409" s="10">
        <f t="shared" si="932"/>
        <v>0</v>
      </c>
      <c r="AH409" s="10">
        <f t="shared" si="854"/>
        <v>2400</v>
      </c>
      <c r="AI409" s="10">
        <f t="shared" si="855"/>
        <v>2400</v>
      </c>
      <c r="AJ409" s="10">
        <f t="shared" si="856"/>
        <v>2400</v>
      </c>
      <c r="AK409" s="10">
        <f t="shared" si="933"/>
        <v>0</v>
      </c>
      <c r="AL409" s="10">
        <f t="shared" si="934"/>
        <v>0</v>
      </c>
      <c r="AM409" s="10">
        <f t="shared" si="935"/>
        <v>0</v>
      </c>
      <c r="AN409" s="10">
        <f t="shared" si="857"/>
        <v>2400</v>
      </c>
      <c r="AO409" s="10">
        <f t="shared" si="858"/>
        <v>2400</v>
      </c>
      <c r="AP409" s="10">
        <f t="shared" si="859"/>
        <v>2400</v>
      </c>
      <c r="AQ409" s="10">
        <f t="shared" si="936"/>
        <v>0</v>
      </c>
      <c r="AR409" s="10">
        <f t="shared" si="937"/>
        <v>0</v>
      </c>
      <c r="AS409" s="10">
        <f t="shared" si="938"/>
        <v>0</v>
      </c>
      <c r="AT409" s="10">
        <f t="shared" si="860"/>
        <v>2400</v>
      </c>
      <c r="AU409" s="10">
        <f t="shared" si="861"/>
        <v>2400</v>
      </c>
      <c r="AV409" s="10">
        <f t="shared" si="862"/>
        <v>2400</v>
      </c>
      <c r="AW409" s="10">
        <f t="shared" si="939"/>
        <v>0</v>
      </c>
      <c r="AX409" s="10">
        <f t="shared" si="940"/>
        <v>0</v>
      </c>
      <c r="AY409" s="10">
        <f t="shared" si="941"/>
        <v>0</v>
      </c>
      <c r="AZ409" s="10">
        <f t="shared" si="863"/>
        <v>2400</v>
      </c>
      <c r="BA409" s="10">
        <f t="shared" si="942"/>
        <v>0</v>
      </c>
      <c r="BB409" s="65">
        <f t="shared" si="883"/>
        <v>2400</v>
      </c>
      <c r="BC409" s="10">
        <f t="shared" si="864"/>
        <v>2400</v>
      </c>
      <c r="BD409" s="10">
        <f t="shared" si="943"/>
        <v>0</v>
      </c>
      <c r="BE409" s="65">
        <f t="shared" si="884"/>
        <v>2400</v>
      </c>
      <c r="BF409" s="10">
        <f t="shared" si="865"/>
        <v>2400</v>
      </c>
      <c r="BG409" s="10">
        <f t="shared" si="943"/>
        <v>0</v>
      </c>
      <c r="BH409" s="65">
        <f t="shared" si="885"/>
        <v>2400</v>
      </c>
      <c r="BI409" s="10">
        <f t="shared" si="943"/>
        <v>0</v>
      </c>
      <c r="BJ409" s="20"/>
      <c r="BK409" s="20"/>
    </row>
    <row r="410" spans="1:68" x14ac:dyDescent="0.3">
      <c r="A410" s="58" t="s">
        <v>309</v>
      </c>
      <c r="B410" s="59">
        <v>600</v>
      </c>
      <c r="C410" s="58" t="s">
        <v>268</v>
      </c>
      <c r="D410" s="58" t="s">
        <v>37</v>
      </c>
      <c r="E410" s="60" t="s">
        <v>288</v>
      </c>
      <c r="F410" s="10">
        <v>2400</v>
      </c>
      <c r="G410" s="10">
        <v>2400</v>
      </c>
      <c r="H410" s="10">
        <v>2400</v>
      </c>
      <c r="I410" s="10"/>
      <c r="J410" s="10"/>
      <c r="K410" s="10"/>
      <c r="L410" s="10">
        <f t="shared" si="944"/>
        <v>2400</v>
      </c>
      <c r="M410" s="10">
        <f t="shared" si="945"/>
        <v>2400</v>
      </c>
      <c r="N410" s="10">
        <f t="shared" si="946"/>
        <v>2400</v>
      </c>
      <c r="O410" s="10"/>
      <c r="P410" s="10"/>
      <c r="Q410" s="10"/>
      <c r="R410" s="10">
        <f t="shared" si="845"/>
        <v>2400</v>
      </c>
      <c r="S410" s="10">
        <f t="shared" si="846"/>
        <v>2400</v>
      </c>
      <c r="T410" s="10">
        <f t="shared" si="847"/>
        <v>2400</v>
      </c>
      <c r="U410" s="10"/>
      <c r="V410" s="10"/>
      <c r="W410" s="10"/>
      <c r="X410" s="10">
        <f t="shared" si="848"/>
        <v>2400</v>
      </c>
      <c r="Y410" s="10">
        <f t="shared" si="849"/>
        <v>2400</v>
      </c>
      <c r="Z410" s="10">
        <f t="shared" si="850"/>
        <v>2400</v>
      </c>
      <c r="AA410" s="10"/>
      <c r="AB410" s="10"/>
      <c r="AC410" s="10"/>
      <c r="AD410" s="10">
        <f t="shared" si="851"/>
        <v>2400</v>
      </c>
      <c r="AE410" s="10">
        <f t="shared" si="852"/>
        <v>2400</v>
      </c>
      <c r="AF410" s="10">
        <f t="shared" si="853"/>
        <v>2400</v>
      </c>
      <c r="AG410" s="10"/>
      <c r="AH410" s="10">
        <f t="shared" si="854"/>
        <v>2400</v>
      </c>
      <c r="AI410" s="10">
        <f t="shared" si="855"/>
        <v>2400</v>
      </c>
      <c r="AJ410" s="10">
        <f t="shared" si="856"/>
        <v>2400</v>
      </c>
      <c r="AK410" s="10"/>
      <c r="AL410" s="10"/>
      <c r="AM410" s="10"/>
      <c r="AN410" s="10">
        <f t="shared" si="857"/>
        <v>2400</v>
      </c>
      <c r="AO410" s="10">
        <f t="shared" si="858"/>
        <v>2400</v>
      </c>
      <c r="AP410" s="10">
        <f t="shared" si="859"/>
        <v>2400</v>
      </c>
      <c r="AQ410" s="10"/>
      <c r="AR410" s="10"/>
      <c r="AS410" s="10"/>
      <c r="AT410" s="10">
        <f t="shared" si="860"/>
        <v>2400</v>
      </c>
      <c r="AU410" s="10">
        <f t="shared" si="861"/>
        <v>2400</v>
      </c>
      <c r="AV410" s="10">
        <f t="shared" si="862"/>
        <v>2400</v>
      </c>
      <c r="AW410" s="10"/>
      <c r="AX410" s="10"/>
      <c r="AY410" s="10"/>
      <c r="AZ410" s="10">
        <f t="shared" si="863"/>
        <v>2400</v>
      </c>
      <c r="BA410" s="10"/>
      <c r="BB410" s="65">
        <f t="shared" si="883"/>
        <v>2400</v>
      </c>
      <c r="BC410" s="10">
        <f t="shared" si="864"/>
        <v>2400</v>
      </c>
      <c r="BD410" s="10"/>
      <c r="BE410" s="65">
        <f t="shared" si="884"/>
        <v>2400</v>
      </c>
      <c r="BF410" s="10">
        <f t="shared" si="865"/>
        <v>2400</v>
      </c>
      <c r="BG410" s="10"/>
      <c r="BH410" s="65">
        <f t="shared" si="885"/>
        <v>2400</v>
      </c>
      <c r="BI410" s="10"/>
      <c r="BJ410" s="20"/>
      <c r="BK410" s="20"/>
    </row>
    <row r="411" spans="1:68" ht="93.6" x14ac:dyDescent="0.3">
      <c r="A411" s="58" t="s">
        <v>311</v>
      </c>
      <c r="B411" s="59"/>
      <c r="C411" s="58"/>
      <c r="D411" s="58"/>
      <c r="E411" s="60" t="s">
        <v>312</v>
      </c>
      <c r="F411" s="10">
        <f t="shared" si="917"/>
        <v>80000</v>
      </c>
      <c r="G411" s="10">
        <f t="shared" si="918"/>
        <v>80000</v>
      </c>
      <c r="H411" s="10">
        <f t="shared" si="919"/>
        <v>80000</v>
      </c>
      <c r="I411" s="10">
        <f t="shared" si="920"/>
        <v>0</v>
      </c>
      <c r="J411" s="10">
        <f t="shared" si="921"/>
        <v>0</v>
      </c>
      <c r="K411" s="10">
        <f t="shared" si="922"/>
        <v>0</v>
      </c>
      <c r="L411" s="10">
        <f t="shared" si="944"/>
        <v>80000</v>
      </c>
      <c r="M411" s="10">
        <f t="shared" si="945"/>
        <v>80000</v>
      </c>
      <c r="N411" s="10">
        <f t="shared" si="946"/>
        <v>80000</v>
      </c>
      <c r="O411" s="10">
        <f t="shared" si="923"/>
        <v>20000</v>
      </c>
      <c r="P411" s="10">
        <f t="shared" si="924"/>
        <v>20000</v>
      </c>
      <c r="Q411" s="10">
        <f t="shared" si="925"/>
        <v>20000</v>
      </c>
      <c r="R411" s="10">
        <f t="shared" si="845"/>
        <v>100000</v>
      </c>
      <c r="S411" s="10">
        <f t="shared" si="846"/>
        <v>100000</v>
      </c>
      <c r="T411" s="10">
        <f t="shared" si="847"/>
        <v>100000</v>
      </c>
      <c r="U411" s="10">
        <f t="shared" si="926"/>
        <v>0</v>
      </c>
      <c r="V411" s="10">
        <f t="shared" si="927"/>
        <v>0</v>
      </c>
      <c r="W411" s="10">
        <f t="shared" si="928"/>
        <v>0</v>
      </c>
      <c r="X411" s="10">
        <f t="shared" si="848"/>
        <v>100000</v>
      </c>
      <c r="Y411" s="10">
        <f t="shared" si="849"/>
        <v>100000</v>
      </c>
      <c r="Z411" s="10">
        <f t="shared" si="850"/>
        <v>100000</v>
      </c>
      <c r="AA411" s="10">
        <f t="shared" si="929"/>
        <v>0</v>
      </c>
      <c r="AB411" s="10">
        <f t="shared" si="930"/>
        <v>0</v>
      </c>
      <c r="AC411" s="10">
        <f t="shared" si="931"/>
        <v>0</v>
      </c>
      <c r="AD411" s="10">
        <f t="shared" si="851"/>
        <v>100000</v>
      </c>
      <c r="AE411" s="10">
        <f t="shared" si="852"/>
        <v>100000</v>
      </c>
      <c r="AF411" s="10">
        <f t="shared" si="853"/>
        <v>100000</v>
      </c>
      <c r="AG411" s="10">
        <f t="shared" si="932"/>
        <v>0</v>
      </c>
      <c r="AH411" s="10">
        <f t="shared" si="854"/>
        <v>100000</v>
      </c>
      <c r="AI411" s="10">
        <f t="shared" si="855"/>
        <v>100000</v>
      </c>
      <c r="AJ411" s="10">
        <f t="shared" si="856"/>
        <v>100000</v>
      </c>
      <c r="AK411" s="10">
        <f t="shared" si="933"/>
        <v>0</v>
      </c>
      <c r="AL411" s="10">
        <f t="shared" si="934"/>
        <v>0</v>
      </c>
      <c r="AM411" s="10">
        <f t="shared" si="935"/>
        <v>0</v>
      </c>
      <c r="AN411" s="10">
        <f t="shared" si="857"/>
        <v>100000</v>
      </c>
      <c r="AO411" s="10">
        <f t="shared" si="858"/>
        <v>100000</v>
      </c>
      <c r="AP411" s="10">
        <f t="shared" si="859"/>
        <v>100000</v>
      </c>
      <c r="AQ411" s="10">
        <f t="shared" si="936"/>
        <v>0</v>
      </c>
      <c r="AR411" s="10">
        <f t="shared" si="937"/>
        <v>0</v>
      </c>
      <c r="AS411" s="10">
        <f t="shared" si="938"/>
        <v>0</v>
      </c>
      <c r="AT411" s="10">
        <f t="shared" si="860"/>
        <v>100000</v>
      </c>
      <c r="AU411" s="10">
        <f t="shared" si="861"/>
        <v>100000</v>
      </c>
      <c r="AV411" s="10">
        <f t="shared" si="862"/>
        <v>100000</v>
      </c>
      <c r="AW411" s="10">
        <f t="shared" si="939"/>
        <v>0</v>
      </c>
      <c r="AX411" s="10">
        <f t="shared" si="940"/>
        <v>0</v>
      </c>
      <c r="AY411" s="10">
        <f t="shared" si="941"/>
        <v>0</v>
      </c>
      <c r="AZ411" s="10">
        <f t="shared" si="863"/>
        <v>100000</v>
      </c>
      <c r="BA411" s="10">
        <f t="shared" si="942"/>
        <v>0</v>
      </c>
      <c r="BB411" s="65">
        <f t="shared" si="883"/>
        <v>100000</v>
      </c>
      <c r="BC411" s="10">
        <f t="shared" si="864"/>
        <v>100000</v>
      </c>
      <c r="BD411" s="10">
        <f t="shared" si="943"/>
        <v>0</v>
      </c>
      <c r="BE411" s="65">
        <f t="shared" si="884"/>
        <v>100000</v>
      </c>
      <c r="BF411" s="10">
        <f t="shared" si="865"/>
        <v>100000</v>
      </c>
      <c r="BG411" s="10">
        <f t="shared" si="943"/>
        <v>0</v>
      </c>
      <c r="BH411" s="65">
        <f t="shared" si="885"/>
        <v>100000</v>
      </c>
      <c r="BI411" s="10">
        <f t="shared" si="943"/>
        <v>0</v>
      </c>
      <c r="BJ411" s="20"/>
      <c r="BK411" s="20"/>
    </row>
    <row r="412" spans="1:68" ht="46.8" x14ac:dyDescent="0.3">
      <c r="A412" s="58" t="s">
        <v>311</v>
      </c>
      <c r="B412" s="59" t="s">
        <v>58</v>
      </c>
      <c r="C412" s="58"/>
      <c r="D412" s="58"/>
      <c r="E412" s="60" t="s">
        <v>59</v>
      </c>
      <c r="F412" s="10">
        <f t="shared" si="917"/>
        <v>80000</v>
      </c>
      <c r="G412" s="10">
        <f t="shared" si="918"/>
        <v>80000</v>
      </c>
      <c r="H412" s="10">
        <f t="shared" si="919"/>
        <v>80000</v>
      </c>
      <c r="I412" s="10">
        <f t="shared" si="920"/>
        <v>0</v>
      </c>
      <c r="J412" s="10">
        <f t="shared" si="921"/>
        <v>0</v>
      </c>
      <c r="K412" s="10">
        <f t="shared" si="922"/>
        <v>0</v>
      </c>
      <c r="L412" s="10">
        <f t="shared" si="944"/>
        <v>80000</v>
      </c>
      <c r="M412" s="10">
        <f t="shared" si="945"/>
        <v>80000</v>
      </c>
      <c r="N412" s="10">
        <f t="shared" si="946"/>
        <v>80000</v>
      </c>
      <c r="O412" s="10">
        <f t="shared" si="923"/>
        <v>20000</v>
      </c>
      <c r="P412" s="10">
        <f t="shared" si="924"/>
        <v>20000</v>
      </c>
      <c r="Q412" s="10">
        <f t="shared" si="925"/>
        <v>20000</v>
      </c>
      <c r="R412" s="10">
        <f t="shared" si="845"/>
        <v>100000</v>
      </c>
      <c r="S412" s="10">
        <f t="shared" si="846"/>
        <v>100000</v>
      </c>
      <c r="T412" s="10">
        <f t="shared" si="847"/>
        <v>100000</v>
      </c>
      <c r="U412" s="10">
        <f t="shared" si="926"/>
        <v>0</v>
      </c>
      <c r="V412" s="10">
        <f t="shared" si="927"/>
        <v>0</v>
      </c>
      <c r="W412" s="10">
        <f t="shared" si="928"/>
        <v>0</v>
      </c>
      <c r="X412" s="10">
        <f t="shared" si="848"/>
        <v>100000</v>
      </c>
      <c r="Y412" s="10">
        <f t="shared" si="849"/>
        <v>100000</v>
      </c>
      <c r="Z412" s="10">
        <f t="shared" si="850"/>
        <v>100000</v>
      </c>
      <c r="AA412" s="10">
        <f t="shared" si="929"/>
        <v>0</v>
      </c>
      <c r="AB412" s="10">
        <f t="shared" si="930"/>
        <v>0</v>
      </c>
      <c r="AC412" s="10">
        <f t="shared" si="931"/>
        <v>0</v>
      </c>
      <c r="AD412" s="10">
        <f t="shared" si="851"/>
        <v>100000</v>
      </c>
      <c r="AE412" s="10">
        <f t="shared" si="852"/>
        <v>100000</v>
      </c>
      <c r="AF412" s="10">
        <f t="shared" si="853"/>
        <v>100000</v>
      </c>
      <c r="AG412" s="10">
        <f t="shared" si="932"/>
        <v>0</v>
      </c>
      <c r="AH412" s="10">
        <f t="shared" si="854"/>
        <v>100000</v>
      </c>
      <c r="AI412" s="10">
        <f t="shared" si="855"/>
        <v>100000</v>
      </c>
      <c r="AJ412" s="10">
        <f t="shared" si="856"/>
        <v>100000</v>
      </c>
      <c r="AK412" s="10">
        <f t="shared" si="933"/>
        <v>0</v>
      </c>
      <c r="AL412" s="10">
        <f t="shared" si="934"/>
        <v>0</v>
      </c>
      <c r="AM412" s="10">
        <f t="shared" si="935"/>
        <v>0</v>
      </c>
      <c r="AN412" s="10">
        <f t="shared" si="857"/>
        <v>100000</v>
      </c>
      <c r="AO412" s="10">
        <f t="shared" si="858"/>
        <v>100000</v>
      </c>
      <c r="AP412" s="10">
        <f t="shared" si="859"/>
        <v>100000</v>
      </c>
      <c r="AQ412" s="10">
        <f t="shared" si="936"/>
        <v>0</v>
      </c>
      <c r="AR412" s="10">
        <f t="shared" si="937"/>
        <v>0</v>
      </c>
      <c r="AS412" s="10">
        <f t="shared" si="938"/>
        <v>0</v>
      </c>
      <c r="AT412" s="10">
        <f t="shared" si="860"/>
        <v>100000</v>
      </c>
      <c r="AU412" s="10">
        <f t="shared" si="861"/>
        <v>100000</v>
      </c>
      <c r="AV412" s="10">
        <f t="shared" si="862"/>
        <v>100000</v>
      </c>
      <c r="AW412" s="10">
        <f t="shared" si="939"/>
        <v>0</v>
      </c>
      <c r="AX412" s="10">
        <f t="shared" si="940"/>
        <v>0</v>
      </c>
      <c r="AY412" s="10">
        <f t="shared" si="941"/>
        <v>0</v>
      </c>
      <c r="AZ412" s="10">
        <f t="shared" si="863"/>
        <v>100000</v>
      </c>
      <c r="BA412" s="10">
        <f t="shared" si="942"/>
        <v>0</v>
      </c>
      <c r="BB412" s="65">
        <f t="shared" si="883"/>
        <v>100000</v>
      </c>
      <c r="BC412" s="10">
        <f t="shared" si="864"/>
        <v>100000</v>
      </c>
      <c r="BD412" s="10">
        <f t="shared" si="943"/>
        <v>0</v>
      </c>
      <c r="BE412" s="65">
        <f t="shared" si="884"/>
        <v>100000</v>
      </c>
      <c r="BF412" s="10">
        <f t="shared" si="865"/>
        <v>100000</v>
      </c>
      <c r="BG412" s="10">
        <f t="shared" si="943"/>
        <v>0</v>
      </c>
      <c r="BH412" s="65">
        <f t="shared" si="885"/>
        <v>100000</v>
      </c>
      <c r="BI412" s="10">
        <f t="shared" si="943"/>
        <v>0</v>
      </c>
      <c r="BJ412" s="20"/>
      <c r="BK412" s="20"/>
    </row>
    <row r="413" spans="1:68" x14ac:dyDescent="0.3">
      <c r="A413" s="58" t="s">
        <v>311</v>
      </c>
      <c r="B413" s="59">
        <v>600</v>
      </c>
      <c r="C413" s="58" t="s">
        <v>268</v>
      </c>
      <c r="D413" s="58" t="s">
        <v>106</v>
      </c>
      <c r="E413" s="60" t="s">
        <v>269</v>
      </c>
      <c r="F413" s="10">
        <v>80000</v>
      </c>
      <c r="G413" s="10">
        <v>80000</v>
      </c>
      <c r="H413" s="10">
        <v>80000</v>
      </c>
      <c r="I413" s="10"/>
      <c r="J413" s="10"/>
      <c r="K413" s="10"/>
      <c r="L413" s="10">
        <f t="shared" si="944"/>
        <v>80000</v>
      </c>
      <c r="M413" s="10">
        <f t="shared" si="945"/>
        <v>80000</v>
      </c>
      <c r="N413" s="10">
        <f t="shared" si="946"/>
        <v>80000</v>
      </c>
      <c r="O413" s="10">
        <v>20000</v>
      </c>
      <c r="P413" s="10">
        <v>20000</v>
      </c>
      <c r="Q413" s="10">
        <v>20000</v>
      </c>
      <c r="R413" s="10">
        <f t="shared" si="845"/>
        <v>100000</v>
      </c>
      <c r="S413" s="10">
        <f t="shared" si="846"/>
        <v>100000</v>
      </c>
      <c r="T413" s="10">
        <f t="shared" si="847"/>
        <v>100000</v>
      </c>
      <c r="U413" s="10"/>
      <c r="V413" s="10"/>
      <c r="W413" s="10"/>
      <c r="X413" s="10">
        <f t="shared" si="848"/>
        <v>100000</v>
      </c>
      <c r="Y413" s="10">
        <f t="shared" si="849"/>
        <v>100000</v>
      </c>
      <c r="Z413" s="10">
        <f t="shared" si="850"/>
        <v>100000</v>
      </c>
      <c r="AA413" s="10"/>
      <c r="AB413" s="10"/>
      <c r="AC413" s="10"/>
      <c r="AD413" s="10">
        <f t="shared" si="851"/>
        <v>100000</v>
      </c>
      <c r="AE413" s="10">
        <f t="shared" si="852"/>
        <v>100000</v>
      </c>
      <c r="AF413" s="10">
        <f t="shared" si="853"/>
        <v>100000</v>
      </c>
      <c r="AG413" s="10"/>
      <c r="AH413" s="10">
        <f t="shared" si="854"/>
        <v>100000</v>
      </c>
      <c r="AI413" s="10">
        <f t="shared" si="855"/>
        <v>100000</v>
      </c>
      <c r="AJ413" s="10">
        <f t="shared" si="856"/>
        <v>100000</v>
      </c>
      <c r="AK413" s="10"/>
      <c r="AL413" s="10"/>
      <c r="AM413" s="10"/>
      <c r="AN413" s="10">
        <f t="shared" si="857"/>
        <v>100000</v>
      </c>
      <c r="AO413" s="10">
        <f t="shared" si="858"/>
        <v>100000</v>
      </c>
      <c r="AP413" s="10">
        <f t="shared" si="859"/>
        <v>100000</v>
      </c>
      <c r="AQ413" s="10"/>
      <c r="AR413" s="10"/>
      <c r="AS413" s="10"/>
      <c r="AT413" s="10">
        <f t="shared" si="860"/>
        <v>100000</v>
      </c>
      <c r="AU413" s="10">
        <f t="shared" si="861"/>
        <v>100000</v>
      </c>
      <c r="AV413" s="10">
        <f t="shared" si="862"/>
        <v>100000</v>
      </c>
      <c r="AW413" s="10"/>
      <c r="AX413" s="10"/>
      <c r="AY413" s="10"/>
      <c r="AZ413" s="10">
        <f t="shared" si="863"/>
        <v>100000</v>
      </c>
      <c r="BA413" s="10"/>
      <c r="BB413" s="65">
        <f t="shared" si="883"/>
        <v>100000</v>
      </c>
      <c r="BC413" s="10">
        <f t="shared" si="864"/>
        <v>100000</v>
      </c>
      <c r="BD413" s="10"/>
      <c r="BE413" s="65">
        <f t="shared" si="884"/>
        <v>100000</v>
      </c>
      <c r="BF413" s="10">
        <f t="shared" si="865"/>
        <v>100000</v>
      </c>
      <c r="BG413" s="10"/>
      <c r="BH413" s="65">
        <f t="shared" si="885"/>
        <v>100000</v>
      </c>
      <c r="BI413" s="10"/>
      <c r="BJ413" s="20"/>
      <c r="BK413" s="20"/>
    </row>
    <row r="414" spans="1:68" x14ac:dyDescent="0.3">
      <c r="A414" s="58" t="s">
        <v>313</v>
      </c>
      <c r="B414" s="59"/>
      <c r="C414" s="58"/>
      <c r="D414" s="58"/>
      <c r="E414" s="61" t="s">
        <v>314</v>
      </c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>
        <f t="shared" si="939"/>
        <v>815.4</v>
      </c>
      <c r="AX414" s="10">
        <f t="shared" si="940"/>
        <v>0</v>
      </c>
      <c r="AY414" s="10">
        <f t="shared" si="941"/>
        <v>0</v>
      </c>
      <c r="AZ414" s="10">
        <f t="shared" si="863"/>
        <v>815.4</v>
      </c>
      <c r="BA414" s="10"/>
      <c r="BB414" s="65">
        <f t="shared" si="883"/>
        <v>815.4</v>
      </c>
      <c r="BC414" s="10">
        <f t="shared" si="864"/>
        <v>0</v>
      </c>
      <c r="BD414" s="10"/>
      <c r="BE414" s="65">
        <f t="shared" si="884"/>
        <v>0</v>
      </c>
      <c r="BF414" s="10">
        <f t="shared" si="865"/>
        <v>0</v>
      </c>
      <c r="BG414" s="10"/>
      <c r="BH414" s="65">
        <f t="shared" si="885"/>
        <v>0</v>
      </c>
      <c r="BI414" s="10"/>
      <c r="BJ414" s="20"/>
      <c r="BK414" s="20"/>
    </row>
    <row r="415" spans="1:68" ht="46.8" x14ac:dyDescent="0.3">
      <c r="A415" s="58" t="s">
        <v>313</v>
      </c>
      <c r="B415" s="59" t="s">
        <v>58</v>
      </c>
      <c r="C415" s="58"/>
      <c r="D415" s="58"/>
      <c r="E415" s="60" t="s">
        <v>59</v>
      </c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>
        <f t="shared" si="939"/>
        <v>815.4</v>
      </c>
      <c r="AX415" s="10">
        <f t="shared" si="940"/>
        <v>0</v>
      </c>
      <c r="AY415" s="10">
        <f t="shared" si="941"/>
        <v>0</v>
      </c>
      <c r="AZ415" s="10">
        <f t="shared" si="863"/>
        <v>815.4</v>
      </c>
      <c r="BA415" s="10"/>
      <c r="BB415" s="65">
        <f t="shared" si="883"/>
        <v>815.4</v>
      </c>
      <c r="BC415" s="10">
        <f t="shared" si="864"/>
        <v>0</v>
      </c>
      <c r="BD415" s="10"/>
      <c r="BE415" s="65">
        <f t="shared" si="884"/>
        <v>0</v>
      </c>
      <c r="BF415" s="10">
        <f t="shared" si="865"/>
        <v>0</v>
      </c>
      <c r="BG415" s="10"/>
      <c r="BH415" s="65">
        <f t="shared" si="885"/>
        <v>0</v>
      </c>
      <c r="BI415" s="10"/>
      <c r="BJ415" s="20"/>
      <c r="BK415" s="20"/>
    </row>
    <row r="416" spans="1:68" x14ac:dyDescent="0.3">
      <c r="A416" s="58" t="s">
        <v>313</v>
      </c>
      <c r="B416" s="59">
        <v>600</v>
      </c>
      <c r="C416" s="58" t="s">
        <v>268</v>
      </c>
      <c r="D416" s="58" t="s">
        <v>37</v>
      </c>
      <c r="E416" s="60" t="s">
        <v>288</v>
      </c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>
        <v>815.4</v>
      </c>
      <c r="AX416" s="10"/>
      <c r="AY416" s="10"/>
      <c r="AZ416" s="10">
        <f t="shared" si="863"/>
        <v>815.4</v>
      </c>
      <c r="BA416" s="10"/>
      <c r="BB416" s="65">
        <f t="shared" si="883"/>
        <v>815.4</v>
      </c>
      <c r="BC416" s="10">
        <f t="shared" si="864"/>
        <v>0</v>
      </c>
      <c r="BD416" s="10"/>
      <c r="BE416" s="65">
        <f t="shared" si="884"/>
        <v>0</v>
      </c>
      <c r="BF416" s="10">
        <f t="shared" si="865"/>
        <v>0</v>
      </c>
      <c r="BG416" s="10"/>
      <c r="BH416" s="65">
        <f t="shared" si="885"/>
        <v>0</v>
      </c>
      <c r="BI416" s="10"/>
      <c r="BJ416" s="20"/>
      <c r="BK416" s="20"/>
    </row>
    <row r="417" spans="1:63" ht="46.8" x14ac:dyDescent="0.3">
      <c r="A417" s="58" t="s">
        <v>315</v>
      </c>
      <c r="B417" s="59"/>
      <c r="C417" s="58"/>
      <c r="D417" s="58"/>
      <c r="E417" s="60" t="s">
        <v>316</v>
      </c>
      <c r="F417" s="10">
        <f t="shared" ref="F417:K417" si="947">F418+F422+F425+F429+F432</f>
        <v>971912.1</v>
      </c>
      <c r="G417" s="10">
        <f t="shared" si="947"/>
        <v>993686.5</v>
      </c>
      <c r="H417" s="10">
        <f t="shared" si="947"/>
        <v>993686.5</v>
      </c>
      <c r="I417" s="10">
        <f t="shared" si="947"/>
        <v>45456</v>
      </c>
      <c r="J417" s="10">
        <f t="shared" si="947"/>
        <v>45732.5</v>
      </c>
      <c r="K417" s="10">
        <f t="shared" si="947"/>
        <v>45732.5</v>
      </c>
      <c r="L417" s="10">
        <f t="shared" si="944"/>
        <v>1017368.1</v>
      </c>
      <c r="M417" s="10">
        <f t="shared" si="945"/>
        <v>1039419</v>
      </c>
      <c r="N417" s="10">
        <f t="shared" si="946"/>
        <v>1039419</v>
      </c>
      <c r="O417" s="10">
        <f>O418+O422+O425+O429+O432</f>
        <v>5792.7000000000007</v>
      </c>
      <c r="P417" s="10">
        <f>P418+P422+P425+P429+P432</f>
        <v>0</v>
      </c>
      <c r="Q417" s="10">
        <f>Q418+Q422+Q425+Q429+Q432</f>
        <v>0</v>
      </c>
      <c r="R417" s="10">
        <f t="shared" si="845"/>
        <v>1023160.7999999999</v>
      </c>
      <c r="S417" s="10">
        <f t="shared" si="846"/>
        <v>1039419</v>
      </c>
      <c r="T417" s="10">
        <f t="shared" si="847"/>
        <v>1039419</v>
      </c>
      <c r="U417" s="10">
        <f>U418+U422+U425+U429+U432</f>
        <v>0</v>
      </c>
      <c r="V417" s="10">
        <f>V418+V422+V425+V429+V432</f>
        <v>0</v>
      </c>
      <c r="W417" s="10">
        <f>W418+W422+W425+W429+W432</f>
        <v>0</v>
      </c>
      <c r="X417" s="10">
        <f t="shared" si="848"/>
        <v>1023160.7999999999</v>
      </c>
      <c r="Y417" s="10">
        <f t="shared" si="849"/>
        <v>1039419</v>
      </c>
      <c r="Z417" s="10">
        <f t="shared" si="850"/>
        <v>1039419</v>
      </c>
      <c r="AA417" s="10">
        <f>AA418+AA422+AA425+AA429+AA432</f>
        <v>0</v>
      </c>
      <c r="AB417" s="10">
        <f>AB418+AB422+AB425+AB429+AB432</f>
        <v>0</v>
      </c>
      <c r="AC417" s="10">
        <f>AC418+AC422+AC425+AC429+AC432</f>
        <v>0</v>
      </c>
      <c r="AD417" s="10">
        <f t="shared" si="851"/>
        <v>1023160.7999999999</v>
      </c>
      <c r="AE417" s="10">
        <f t="shared" si="852"/>
        <v>1039419</v>
      </c>
      <c r="AF417" s="10">
        <f t="shared" si="853"/>
        <v>1039419</v>
      </c>
      <c r="AG417" s="10">
        <f>AG418+AG422+AG425+AG429+AG432</f>
        <v>0</v>
      </c>
      <c r="AH417" s="10">
        <f t="shared" si="854"/>
        <v>1023160.7999999999</v>
      </c>
      <c r="AI417" s="10">
        <f t="shared" si="855"/>
        <v>1039419</v>
      </c>
      <c r="AJ417" s="10">
        <f t="shared" si="856"/>
        <v>1039419</v>
      </c>
      <c r="AK417" s="10">
        <f>AK418+AK422+AK425+AK429+AK432</f>
        <v>4487.5910000000003</v>
      </c>
      <c r="AL417" s="10">
        <f>AL418+AL422+AL425+AL429+AL432</f>
        <v>0</v>
      </c>
      <c r="AM417" s="10">
        <f>AM418+AM422+AM425+AM429+AM432</f>
        <v>0</v>
      </c>
      <c r="AN417" s="10">
        <f t="shared" si="857"/>
        <v>1027648.3909999999</v>
      </c>
      <c r="AO417" s="10">
        <f t="shared" si="858"/>
        <v>1039419</v>
      </c>
      <c r="AP417" s="10">
        <f t="shared" si="859"/>
        <v>1039419</v>
      </c>
      <c r="AQ417" s="10">
        <f>AQ418+AQ422+AQ425+AQ429+AQ432</f>
        <v>0</v>
      </c>
      <c r="AR417" s="10">
        <f>AR418+AR422+AR425+AR429+AR432</f>
        <v>0</v>
      </c>
      <c r="AS417" s="10">
        <f>AS418+AS422+AS425+AS429+AS432</f>
        <v>0</v>
      </c>
      <c r="AT417" s="10">
        <f t="shared" si="860"/>
        <v>1027648.3909999999</v>
      </c>
      <c r="AU417" s="10">
        <f t="shared" si="861"/>
        <v>1039419</v>
      </c>
      <c r="AV417" s="10">
        <f t="shared" si="862"/>
        <v>1039419</v>
      </c>
      <c r="AW417" s="10">
        <f>AW418+AW422+AW425+AW429+AW432</f>
        <v>5958.06</v>
      </c>
      <c r="AX417" s="10">
        <f>AX418+AX422+AX425+AX429+AX432</f>
        <v>0</v>
      </c>
      <c r="AY417" s="10">
        <f>AY418+AY422+AY425+AY429+AY432</f>
        <v>0</v>
      </c>
      <c r="AZ417" s="10">
        <f t="shared" si="863"/>
        <v>1033606.451</v>
      </c>
      <c r="BA417" s="10">
        <f>BA418+BA422+BA425+BA429+BA432</f>
        <v>0</v>
      </c>
      <c r="BB417" s="65">
        <f t="shared" si="883"/>
        <v>1033606.451</v>
      </c>
      <c r="BC417" s="10">
        <f t="shared" si="864"/>
        <v>1039419</v>
      </c>
      <c r="BD417" s="10">
        <f>BD418+BD422+BD425+BD429+BD432</f>
        <v>0</v>
      </c>
      <c r="BE417" s="65">
        <f t="shared" si="884"/>
        <v>1039419</v>
      </c>
      <c r="BF417" s="10">
        <f t="shared" si="865"/>
        <v>1039419</v>
      </c>
      <c r="BG417" s="10">
        <f>BG418+BG422+BG425+BG429+BG432</f>
        <v>0</v>
      </c>
      <c r="BH417" s="65">
        <f t="shared" si="885"/>
        <v>1039419</v>
      </c>
      <c r="BI417" s="10">
        <f>BI418+BI422+BI425+BI429+BI432</f>
        <v>0</v>
      </c>
      <c r="BJ417" s="20"/>
      <c r="BK417" s="20"/>
    </row>
    <row r="418" spans="1:63" ht="46.8" x14ac:dyDescent="0.3">
      <c r="A418" s="58" t="s">
        <v>317</v>
      </c>
      <c r="B418" s="59"/>
      <c r="C418" s="58"/>
      <c r="D418" s="58"/>
      <c r="E418" s="60" t="s">
        <v>147</v>
      </c>
      <c r="F418" s="10">
        <f t="shared" ref="F418:K418" si="948">F419</f>
        <v>906535.6</v>
      </c>
      <c r="G418" s="10">
        <f t="shared" si="948"/>
        <v>935758</v>
      </c>
      <c r="H418" s="10">
        <f t="shared" si="948"/>
        <v>935758</v>
      </c>
      <c r="I418" s="10">
        <f t="shared" si="948"/>
        <v>44562.7</v>
      </c>
      <c r="J418" s="10">
        <f t="shared" si="948"/>
        <v>45210.7</v>
      </c>
      <c r="K418" s="10">
        <f t="shared" si="948"/>
        <v>45210.7</v>
      </c>
      <c r="L418" s="10">
        <f t="shared" si="944"/>
        <v>951098.29999999993</v>
      </c>
      <c r="M418" s="10">
        <f t="shared" si="945"/>
        <v>980968.7</v>
      </c>
      <c r="N418" s="10">
        <f t="shared" si="946"/>
        <v>980968.7</v>
      </c>
      <c r="O418" s="10">
        <f>O419</f>
        <v>0</v>
      </c>
      <c r="P418" s="10">
        <f>P419</f>
        <v>0</v>
      </c>
      <c r="Q418" s="10">
        <f>Q419</f>
        <v>0</v>
      </c>
      <c r="R418" s="10">
        <f t="shared" si="845"/>
        <v>951098.29999999993</v>
      </c>
      <c r="S418" s="10">
        <f t="shared" si="846"/>
        <v>980968.7</v>
      </c>
      <c r="T418" s="10">
        <f t="shared" si="847"/>
        <v>980968.7</v>
      </c>
      <c r="U418" s="10">
        <f>U419</f>
        <v>0</v>
      </c>
      <c r="V418" s="10">
        <f>V419</f>
        <v>0</v>
      </c>
      <c r="W418" s="10">
        <f>W419</f>
        <v>0</v>
      </c>
      <c r="X418" s="10">
        <f t="shared" si="848"/>
        <v>951098.29999999993</v>
      </c>
      <c r="Y418" s="10">
        <f t="shared" si="849"/>
        <v>980968.7</v>
      </c>
      <c r="Z418" s="10">
        <f t="shared" si="850"/>
        <v>980968.7</v>
      </c>
      <c r="AA418" s="10">
        <f>AA419</f>
        <v>0</v>
      </c>
      <c r="AB418" s="10">
        <f>AB419</f>
        <v>0</v>
      </c>
      <c r="AC418" s="10">
        <f>AC419</f>
        <v>0</v>
      </c>
      <c r="AD418" s="10">
        <f t="shared" si="851"/>
        <v>951098.29999999993</v>
      </c>
      <c r="AE418" s="10">
        <f t="shared" si="852"/>
        <v>980968.7</v>
      </c>
      <c r="AF418" s="10">
        <f t="shared" si="853"/>
        <v>980968.7</v>
      </c>
      <c r="AG418" s="10">
        <f>AG419</f>
        <v>0</v>
      </c>
      <c r="AH418" s="10">
        <f t="shared" si="854"/>
        <v>951098.29999999993</v>
      </c>
      <c r="AI418" s="10">
        <f t="shared" si="855"/>
        <v>980968.7</v>
      </c>
      <c r="AJ418" s="10">
        <f t="shared" si="856"/>
        <v>980968.7</v>
      </c>
      <c r="AK418" s="10">
        <f>AK419</f>
        <v>0</v>
      </c>
      <c r="AL418" s="10">
        <f>AL419</f>
        <v>0</v>
      </c>
      <c r="AM418" s="10">
        <f>AM419</f>
        <v>0</v>
      </c>
      <c r="AN418" s="10">
        <f t="shared" si="857"/>
        <v>951098.29999999993</v>
      </c>
      <c r="AO418" s="10">
        <f t="shared" si="858"/>
        <v>980968.7</v>
      </c>
      <c r="AP418" s="10">
        <f t="shared" si="859"/>
        <v>980968.7</v>
      </c>
      <c r="AQ418" s="10">
        <f>AQ419</f>
        <v>0</v>
      </c>
      <c r="AR418" s="10">
        <f>AR419</f>
        <v>0</v>
      </c>
      <c r="AS418" s="10">
        <f>AS419</f>
        <v>0</v>
      </c>
      <c r="AT418" s="10">
        <f t="shared" si="860"/>
        <v>951098.29999999993</v>
      </c>
      <c r="AU418" s="10">
        <f t="shared" si="861"/>
        <v>980968.7</v>
      </c>
      <c r="AV418" s="10">
        <f t="shared" si="862"/>
        <v>980968.7</v>
      </c>
      <c r="AW418" s="10">
        <f>AW419</f>
        <v>5958.06</v>
      </c>
      <c r="AX418" s="10">
        <f>AX419</f>
        <v>0</v>
      </c>
      <c r="AY418" s="10">
        <f>AY419</f>
        <v>0</v>
      </c>
      <c r="AZ418" s="10">
        <f t="shared" si="863"/>
        <v>957056.36</v>
      </c>
      <c r="BA418" s="10">
        <f>BA419</f>
        <v>0</v>
      </c>
      <c r="BB418" s="65">
        <f t="shared" si="883"/>
        <v>957056.36</v>
      </c>
      <c r="BC418" s="10">
        <f t="shared" si="864"/>
        <v>980968.7</v>
      </c>
      <c r="BD418" s="10">
        <f>BD419</f>
        <v>0</v>
      </c>
      <c r="BE418" s="65">
        <f t="shared" si="884"/>
        <v>980968.7</v>
      </c>
      <c r="BF418" s="10">
        <f t="shared" si="865"/>
        <v>980968.7</v>
      </c>
      <c r="BG418" s="10">
        <f>BG419</f>
        <v>0</v>
      </c>
      <c r="BH418" s="65">
        <f t="shared" si="885"/>
        <v>980968.7</v>
      </c>
      <c r="BI418" s="10">
        <f>BI419</f>
        <v>0</v>
      </c>
      <c r="BJ418" s="20"/>
      <c r="BK418" s="20"/>
    </row>
    <row r="419" spans="1:63" ht="46.8" x14ac:dyDescent="0.3">
      <c r="A419" s="58" t="s">
        <v>317</v>
      </c>
      <c r="B419" s="59" t="s">
        <v>58</v>
      </c>
      <c r="C419" s="58"/>
      <c r="D419" s="58"/>
      <c r="E419" s="60" t="s">
        <v>59</v>
      </c>
      <c r="F419" s="10">
        <f t="shared" ref="F419:K419" si="949">F420+F421</f>
        <v>906535.6</v>
      </c>
      <c r="G419" s="10">
        <f t="shared" si="949"/>
        <v>935758</v>
      </c>
      <c r="H419" s="10">
        <f t="shared" si="949"/>
        <v>935758</v>
      </c>
      <c r="I419" s="10">
        <f t="shared" si="949"/>
        <v>44562.7</v>
      </c>
      <c r="J419" s="10">
        <f t="shared" si="949"/>
        <v>45210.7</v>
      </c>
      <c r="K419" s="10">
        <f t="shared" si="949"/>
        <v>45210.7</v>
      </c>
      <c r="L419" s="10">
        <f t="shared" si="944"/>
        <v>951098.29999999993</v>
      </c>
      <c r="M419" s="10">
        <f t="shared" si="945"/>
        <v>980968.7</v>
      </c>
      <c r="N419" s="10">
        <f t="shared" si="946"/>
        <v>980968.7</v>
      </c>
      <c r="O419" s="10">
        <f>O420+O421</f>
        <v>0</v>
      </c>
      <c r="P419" s="10">
        <f>P420+P421</f>
        <v>0</v>
      </c>
      <c r="Q419" s="10">
        <f>Q420+Q421</f>
        <v>0</v>
      </c>
      <c r="R419" s="10">
        <f t="shared" si="845"/>
        <v>951098.29999999993</v>
      </c>
      <c r="S419" s="10">
        <f t="shared" si="846"/>
        <v>980968.7</v>
      </c>
      <c r="T419" s="10">
        <f t="shared" si="847"/>
        <v>980968.7</v>
      </c>
      <c r="U419" s="10">
        <f>U420+U421</f>
        <v>0</v>
      </c>
      <c r="V419" s="10">
        <f>V420+V421</f>
        <v>0</v>
      </c>
      <c r="W419" s="10">
        <f>W420+W421</f>
        <v>0</v>
      </c>
      <c r="X419" s="10">
        <f t="shared" si="848"/>
        <v>951098.29999999993</v>
      </c>
      <c r="Y419" s="10">
        <f t="shared" si="849"/>
        <v>980968.7</v>
      </c>
      <c r="Z419" s="10">
        <f t="shared" si="850"/>
        <v>980968.7</v>
      </c>
      <c r="AA419" s="10">
        <f>AA420+AA421</f>
        <v>0</v>
      </c>
      <c r="AB419" s="10">
        <f>AB420+AB421</f>
        <v>0</v>
      </c>
      <c r="AC419" s="10">
        <f>AC420+AC421</f>
        <v>0</v>
      </c>
      <c r="AD419" s="10">
        <f t="shared" si="851"/>
        <v>951098.29999999993</v>
      </c>
      <c r="AE419" s="10">
        <f t="shared" si="852"/>
        <v>980968.7</v>
      </c>
      <c r="AF419" s="10">
        <f t="shared" si="853"/>
        <v>980968.7</v>
      </c>
      <c r="AG419" s="10">
        <f>AG420+AG421</f>
        <v>0</v>
      </c>
      <c r="AH419" s="10">
        <f t="shared" si="854"/>
        <v>951098.29999999993</v>
      </c>
      <c r="AI419" s="10">
        <f t="shared" si="855"/>
        <v>980968.7</v>
      </c>
      <c r="AJ419" s="10">
        <f t="shared" si="856"/>
        <v>980968.7</v>
      </c>
      <c r="AK419" s="10">
        <f>AK420+AK421</f>
        <v>0</v>
      </c>
      <c r="AL419" s="10">
        <f>AL420+AL421</f>
        <v>0</v>
      </c>
      <c r="AM419" s="10">
        <f>AM420+AM421</f>
        <v>0</v>
      </c>
      <c r="AN419" s="10">
        <f t="shared" si="857"/>
        <v>951098.29999999993</v>
      </c>
      <c r="AO419" s="10">
        <f t="shared" si="858"/>
        <v>980968.7</v>
      </c>
      <c r="AP419" s="10">
        <f t="shared" si="859"/>
        <v>980968.7</v>
      </c>
      <c r="AQ419" s="10">
        <f>AQ420+AQ421</f>
        <v>0</v>
      </c>
      <c r="AR419" s="10">
        <f>AR420+AR421</f>
        <v>0</v>
      </c>
      <c r="AS419" s="10">
        <f>AS420+AS421</f>
        <v>0</v>
      </c>
      <c r="AT419" s="10">
        <f t="shared" si="860"/>
        <v>951098.29999999993</v>
      </c>
      <c r="AU419" s="10">
        <f t="shared" si="861"/>
        <v>980968.7</v>
      </c>
      <c r="AV419" s="10">
        <f t="shared" si="862"/>
        <v>980968.7</v>
      </c>
      <c r="AW419" s="10">
        <f>AW420+AW421</f>
        <v>5958.06</v>
      </c>
      <c r="AX419" s="10">
        <f>AX420+AX421</f>
        <v>0</v>
      </c>
      <c r="AY419" s="10">
        <f>AY420+AY421</f>
        <v>0</v>
      </c>
      <c r="AZ419" s="10">
        <f t="shared" si="863"/>
        <v>957056.36</v>
      </c>
      <c r="BA419" s="10">
        <f>BA420+BA421</f>
        <v>0</v>
      </c>
      <c r="BB419" s="65">
        <f t="shared" si="883"/>
        <v>957056.36</v>
      </c>
      <c r="BC419" s="10">
        <f t="shared" si="864"/>
        <v>980968.7</v>
      </c>
      <c r="BD419" s="10">
        <f>BD420+BD421</f>
        <v>0</v>
      </c>
      <c r="BE419" s="65">
        <f t="shared" si="884"/>
        <v>980968.7</v>
      </c>
      <c r="BF419" s="10">
        <f t="shared" si="865"/>
        <v>980968.7</v>
      </c>
      <c r="BG419" s="10">
        <f>BG420+BG421</f>
        <v>0</v>
      </c>
      <c r="BH419" s="65">
        <f t="shared" si="885"/>
        <v>980968.7</v>
      </c>
      <c r="BI419" s="10">
        <f>BI420+BI421</f>
        <v>0</v>
      </c>
      <c r="BJ419" s="20"/>
      <c r="BK419" s="20"/>
    </row>
    <row r="420" spans="1:63" x14ac:dyDescent="0.3">
      <c r="A420" s="58" t="s">
        <v>317</v>
      </c>
      <c r="B420" s="59">
        <v>600</v>
      </c>
      <c r="C420" s="58" t="s">
        <v>268</v>
      </c>
      <c r="D420" s="58" t="s">
        <v>37</v>
      </c>
      <c r="E420" s="60" t="s">
        <v>288</v>
      </c>
      <c r="F420" s="10">
        <f>4627.4-13.4+0.3</f>
        <v>4614.3</v>
      </c>
      <c r="G420" s="10">
        <f>4736.8+0.1</f>
        <v>4736.9000000000005</v>
      </c>
      <c r="H420" s="10">
        <f>4736.8+0.1</f>
        <v>4736.9000000000005</v>
      </c>
      <c r="I420" s="10"/>
      <c r="J420" s="10"/>
      <c r="K420" s="10"/>
      <c r="L420" s="10">
        <f t="shared" si="944"/>
        <v>4614.3</v>
      </c>
      <c r="M420" s="10">
        <f t="shared" si="945"/>
        <v>4736.9000000000005</v>
      </c>
      <c r="N420" s="10">
        <f t="shared" si="946"/>
        <v>4736.9000000000005</v>
      </c>
      <c r="O420" s="10"/>
      <c r="P420" s="10"/>
      <c r="Q420" s="10"/>
      <c r="R420" s="10">
        <f t="shared" si="845"/>
        <v>4614.3</v>
      </c>
      <c r="S420" s="10">
        <f t="shared" si="846"/>
        <v>4736.9000000000005</v>
      </c>
      <c r="T420" s="10">
        <f t="shared" si="847"/>
        <v>4736.9000000000005</v>
      </c>
      <c r="U420" s="10"/>
      <c r="V420" s="10"/>
      <c r="W420" s="10"/>
      <c r="X420" s="10">
        <f t="shared" si="848"/>
        <v>4614.3</v>
      </c>
      <c r="Y420" s="10">
        <f t="shared" si="849"/>
        <v>4736.9000000000005</v>
      </c>
      <c r="Z420" s="10">
        <f t="shared" si="850"/>
        <v>4736.9000000000005</v>
      </c>
      <c r="AA420" s="10"/>
      <c r="AB420" s="10"/>
      <c r="AC420" s="10"/>
      <c r="AD420" s="10">
        <f t="shared" si="851"/>
        <v>4614.3</v>
      </c>
      <c r="AE420" s="10">
        <f t="shared" si="852"/>
        <v>4736.9000000000005</v>
      </c>
      <c r="AF420" s="10">
        <f t="shared" si="853"/>
        <v>4736.9000000000005</v>
      </c>
      <c r="AG420" s="10"/>
      <c r="AH420" s="10">
        <f t="shared" si="854"/>
        <v>4614.3</v>
      </c>
      <c r="AI420" s="10">
        <f t="shared" si="855"/>
        <v>4736.9000000000005</v>
      </c>
      <c r="AJ420" s="10">
        <f t="shared" si="856"/>
        <v>4736.9000000000005</v>
      </c>
      <c r="AK420" s="10"/>
      <c r="AL420" s="10"/>
      <c r="AM420" s="10"/>
      <c r="AN420" s="10">
        <f t="shared" si="857"/>
        <v>4614.3</v>
      </c>
      <c r="AO420" s="10">
        <f t="shared" si="858"/>
        <v>4736.9000000000005</v>
      </c>
      <c r="AP420" s="10">
        <f t="shared" si="859"/>
        <v>4736.9000000000005</v>
      </c>
      <c r="AQ420" s="10"/>
      <c r="AR420" s="10"/>
      <c r="AS420" s="10"/>
      <c r="AT420" s="10">
        <f t="shared" si="860"/>
        <v>4614.3</v>
      </c>
      <c r="AU420" s="10">
        <f t="shared" si="861"/>
        <v>4736.9000000000005</v>
      </c>
      <c r="AV420" s="10">
        <f t="shared" si="862"/>
        <v>4736.9000000000005</v>
      </c>
      <c r="AW420" s="10"/>
      <c r="AX420" s="10"/>
      <c r="AY420" s="10"/>
      <c r="AZ420" s="10">
        <f t="shared" si="863"/>
        <v>4614.3</v>
      </c>
      <c r="BA420" s="10"/>
      <c r="BB420" s="65">
        <f t="shared" si="883"/>
        <v>4614.3</v>
      </c>
      <c r="BC420" s="10">
        <f t="shared" si="864"/>
        <v>4736.9000000000005</v>
      </c>
      <c r="BD420" s="10"/>
      <c r="BE420" s="65">
        <f t="shared" si="884"/>
        <v>4736.9000000000005</v>
      </c>
      <c r="BF420" s="10">
        <f t="shared" si="865"/>
        <v>4736.9000000000005</v>
      </c>
      <c r="BG420" s="10"/>
      <c r="BH420" s="65">
        <f t="shared" si="885"/>
        <v>4736.9000000000005</v>
      </c>
      <c r="BI420" s="10"/>
      <c r="BJ420" s="20"/>
      <c r="BK420" s="20"/>
    </row>
    <row r="421" spans="1:63" x14ac:dyDescent="0.3">
      <c r="A421" s="58" t="s">
        <v>317</v>
      </c>
      <c r="B421" s="59">
        <v>600</v>
      </c>
      <c r="C421" s="58" t="s">
        <v>268</v>
      </c>
      <c r="D421" s="58" t="s">
        <v>106</v>
      </c>
      <c r="E421" s="60" t="s">
        <v>269</v>
      </c>
      <c r="F421" s="10">
        <f>901921.6-0.3</f>
        <v>901921.29999999993</v>
      </c>
      <c r="G421" s="10">
        <f>931021.2-0.1</f>
        <v>931021.1</v>
      </c>
      <c r="H421" s="10">
        <f>931021.2-0.1</f>
        <v>931021.1</v>
      </c>
      <c r="I421" s="10">
        <v>44562.7</v>
      </c>
      <c r="J421" s="10">
        <v>45210.7</v>
      </c>
      <c r="K421" s="10">
        <v>45210.7</v>
      </c>
      <c r="L421" s="10">
        <f t="shared" si="944"/>
        <v>946483.99999999988</v>
      </c>
      <c r="M421" s="10">
        <f t="shared" si="945"/>
        <v>976231.79999999993</v>
      </c>
      <c r="N421" s="10">
        <f t="shared" si="946"/>
        <v>976231.79999999993</v>
      </c>
      <c r="O421" s="10"/>
      <c r="P421" s="10"/>
      <c r="Q421" s="10"/>
      <c r="R421" s="10">
        <f t="shared" si="845"/>
        <v>946483.99999999988</v>
      </c>
      <c r="S421" s="10">
        <f t="shared" si="846"/>
        <v>976231.79999999993</v>
      </c>
      <c r="T421" s="10">
        <f t="shared" si="847"/>
        <v>976231.79999999993</v>
      </c>
      <c r="U421" s="10"/>
      <c r="V421" s="10"/>
      <c r="W421" s="10"/>
      <c r="X421" s="10">
        <f t="shared" si="848"/>
        <v>946483.99999999988</v>
      </c>
      <c r="Y421" s="10">
        <f t="shared" si="849"/>
        <v>976231.79999999993</v>
      </c>
      <c r="Z421" s="10">
        <f t="shared" si="850"/>
        <v>976231.79999999993</v>
      </c>
      <c r="AA421" s="10"/>
      <c r="AB421" s="10"/>
      <c r="AC421" s="10"/>
      <c r="AD421" s="10">
        <f t="shared" si="851"/>
        <v>946483.99999999988</v>
      </c>
      <c r="AE421" s="10">
        <f t="shared" si="852"/>
        <v>976231.79999999993</v>
      </c>
      <c r="AF421" s="10">
        <f t="shared" si="853"/>
        <v>976231.79999999993</v>
      </c>
      <c r="AG421" s="10"/>
      <c r="AH421" s="10">
        <f t="shared" si="854"/>
        <v>946483.99999999988</v>
      </c>
      <c r="AI421" s="10">
        <f t="shared" si="855"/>
        <v>976231.79999999993</v>
      </c>
      <c r="AJ421" s="10">
        <f t="shared" si="856"/>
        <v>976231.79999999993</v>
      </c>
      <c r="AK421" s="10"/>
      <c r="AL421" s="10"/>
      <c r="AM421" s="10"/>
      <c r="AN421" s="10">
        <f t="shared" si="857"/>
        <v>946483.99999999988</v>
      </c>
      <c r="AO421" s="10">
        <f t="shared" si="858"/>
        <v>976231.79999999993</v>
      </c>
      <c r="AP421" s="10">
        <f t="shared" si="859"/>
        <v>976231.79999999993</v>
      </c>
      <c r="AQ421" s="10"/>
      <c r="AR421" s="10"/>
      <c r="AS421" s="10"/>
      <c r="AT421" s="10">
        <f t="shared" si="860"/>
        <v>946483.99999999988</v>
      </c>
      <c r="AU421" s="10">
        <f t="shared" si="861"/>
        <v>976231.79999999993</v>
      </c>
      <c r="AV421" s="10">
        <f t="shared" si="862"/>
        <v>976231.79999999993</v>
      </c>
      <c r="AW421" s="10">
        <v>5958.06</v>
      </c>
      <c r="AX421" s="10"/>
      <c r="AY421" s="10"/>
      <c r="AZ421" s="10">
        <f t="shared" si="863"/>
        <v>952442.05999999994</v>
      </c>
      <c r="BA421" s="10"/>
      <c r="BB421" s="65">
        <f t="shared" si="883"/>
        <v>952442.05999999994</v>
      </c>
      <c r="BC421" s="10">
        <f t="shared" si="864"/>
        <v>976231.79999999993</v>
      </c>
      <c r="BD421" s="10"/>
      <c r="BE421" s="65">
        <f t="shared" si="884"/>
        <v>976231.79999999993</v>
      </c>
      <c r="BF421" s="10">
        <f t="shared" si="865"/>
        <v>976231.79999999993</v>
      </c>
      <c r="BG421" s="10"/>
      <c r="BH421" s="65">
        <f t="shared" si="885"/>
        <v>976231.79999999993</v>
      </c>
      <c r="BI421" s="10"/>
      <c r="BJ421" s="20"/>
      <c r="BK421" s="20">
        <v>70</v>
      </c>
    </row>
    <row r="422" spans="1:63" ht="78" x14ac:dyDescent="0.3">
      <c r="A422" s="58" t="s">
        <v>318</v>
      </c>
      <c r="B422" s="59"/>
      <c r="C422" s="58"/>
      <c r="D422" s="58"/>
      <c r="E422" s="60" t="s">
        <v>319</v>
      </c>
      <c r="F422" s="10">
        <f t="shared" ref="F422:F425" si="950">F423</f>
        <v>38855.699999999997</v>
      </c>
      <c r="G422" s="10">
        <f t="shared" ref="G422:G425" si="951">G423</f>
        <v>38855.699999999997</v>
      </c>
      <c r="H422" s="10">
        <f t="shared" ref="H422:H425" si="952">H423</f>
        <v>38855.699999999997</v>
      </c>
      <c r="I422" s="10">
        <f t="shared" ref="I422:I425" si="953">I423</f>
        <v>0</v>
      </c>
      <c r="J422" s="10">
        <f t="shared" ref="J422:J425" si="954">J423</f>
        <v>0</v>
      </c>
      <c r="K422" s="10">
        <f t="shared" ref="K422:K425" si="955">K423</f>
        <v>0</v>
      </c>
      <c r="L422" s="10">
        <f t="shared" si="944"/>
        <v>38855.699999999997</v>
      </c>
      <c r="M422" s="10">
        <f t="shared" si="945"/>
        <v>38855.699999999997</v>
      </c>
      <c r="N422" s="10">
        <f t="shared" si="946"/>
        <v>38855.699999999997</v>
      </c>
      <c r="O422" s="10">
        <f t="shared" ref="O422:O425" si="956">O423</f>
        <v>0</v>
      </c>
      <c r="P422" s="10">
        <f t="shared" ref="P422:P425" si="957">P423</f>
        <v>0</v>
      </c>
      <c r="Q422" s="10">
        <f t="shared" ref="Q422:Q425" si="958">Q423</f>
        <v>0</v>
      </c>
      <c r="R422" s="10">
        <f t="shared" si="845"/>
        <v>38855.699999999997</v>
      </c>
      <c r="S422" s="10">
        <f t="shared" si="846"/>
        <v>38855.699999999997</v>
      </c>
      <c r="T422" s="10">
        <f t="shared" si="847"/>
        <v>38855.699999999997</v>
      </c>
      <c r="U422" s="10">
        <f t="shared" ref="U422:U425" si="959">U423</f>
        <v>0</v>
      </c>
      <c r="V422" s="10">
        <f t="shared" ref="V422:V425" si="960">V423</f>
        <v>0</v>
      </c>
      <c r="W422" s="10">
        <f t="shared" ref="W422:W425" si="961">W423</f>
        <v>0</v>
      </c>
      <c r="X422" s="10">
        <f t="shared" si="848"/>
        <v>38855.699999999997</v>
      </c>
      <c r="Y422" s="10">
        <f t="shared" si="849"/>
        <v>38855.699999999997</v>
      </c>
      <c r="Z422" s="10">
        <f t="shared" si="850"/>
        <v>38855.699999999997</v>
      </c>
      <c r="AA422" s="10">
        <f t="shared" ref="AA422:AA425" si="962">AA423</f>
        <v>0</v>
      </c>
      <c r="AB422" s="10">
        <f t="shared" ref="AB422:AB425" si="963">AB423</f>
        <v>0</v>
      </c>
      <c r="AC422" s="10">
        <f t="shared" ref="AC422:AC425" si="964">AC423</f>
        <v>0</v>
      </c>
      <c r="AD422" s="10">
        <f t="shared" si="851"/>
        <v>38855.699999999997</v>
      </c>
      <c r="AE422" s="10">
        <f t="shared" si="852"/>
        <v>38855.699999999997</v>
      </c>
      <c r="AF422" s="10">
        <f t="shared" si="853"/>
        <v>38855.699999999997</v>
      </c>
      <c r="AG422" s="10">
        <f t="shared" ref="AG422:AG425" si="965">AG423</f>
        <v>0</v>
      </c>
      <c r="AH422" s="10">
        <f t="shared" si="854"/>
        <v>38855.699999999997</v>
      </c>
      <c r="AI422" s="10">
        <f t="shared" si="855"/>
        <v>38855.699999999997</v>
      </c>
      <c r="AJ422" s="10">
        <f t="shared" si="856"/>
        <v>38855.699999999997</v>
      </c>
      <c r="AK422" s="10">
        <f t="shared" ref="AK422:AK425" si="966">AK423</f>
        <v>4487.5910000000003</v>
      </c>
      <c r="AL422" s="10">
        <f t="shared" ref="AL422:AL425" si="967">AL423</f>
        <v>0</v>
      </c>
      <c r="AM422" s="10">
        <f t="shared" ref="AM422:AM425" si="968">AM423</f>
        <v>0</v>
      </c>
      <c r="AN422" s="10">
        <f t="shared" si="857"/>
        <v>43343.290999999997</v>
      </c>
      <c r="AO422" s="10">
        <f t="shared" si="858"/>
        <v>38855.699999999997</v>
      </c>
      <c r="AP422" s="10">
        <f t="shared" si="859"/>
        <v>38855.699999999997</v>
      </c>
      <c r="AQ422" s="10">
        <f t="shared" ref="AQ422:AQ425" si="969">AQ423</f>
        <v>0</v>
      </c>
      <c r="AR422" s="10">
        <f t="shared" ref="AR422:AR425" si="970">AR423</f>
        <v>0</v>
      </c>
      <c r="AS422" s="10">
        <f t="shared" ref="AS422:AS425" si="971">AS423</f>
        <v>0</v>
      </c>
      <c r="AT422" s="10">
        <f t="shared" si="860"/>
        <v>43343.290999999997</v>
      </c>
      <c r="AU422" s="10">
        <f t="shared" si="861"/>
        <v>38855.699999999997</v>
      </c>
      <c r="AV422" s="10">
        <f t="shared" si="862"/>
        <v>38855.699999999997</v>
      </c>
      <c r="AW422" s="10">
        <f t="shared" ref="AW422:AW425" si="972">AW423</f>
        <v>0</v>
      </c>
      <c r="AX422" s="10">
        <f t="shared" ref="AX422:AX425" si="973">AX423</f>
        <v>0</v>
      </c>
      <c r="AY422" s="10">
        <f t="shared" ref="AY422:AY425" si="974">AY423</f>
        <v>0</v>
      </c>
      <c r="AZ422" s="10">
        <f t="shared" si="863"/>
        <v>43343.290999999997</v>
      </c>
      <c r="BA422" s="10">
        <f t="shared" ref="BA422:BA425" si="975">BA423</f>
        <v>0</v>
      </c>
      <c r="BB422" s="65">
        <f t="shared" si="883"/>
        <v>43343.290999999997</v>
      </c>
      <c r="BC422" s="10">
        <f t="shared" si="864"/>
        <v>38855.699999999997</v>
      </c>
      <c r="BD422" s="10">
        <f t="shared" ref="BD422:BI425" si="976">BD423</f>
        <v>0</v>
      </c>
      <c r="BE422" s="65">
        <f t="shared" si="884"/>
        <v>38855.699999999997</v>
      </c>
      <c r="BF422" s="10">
        <f t="shared" si="865"/>
        <v>38855.699999999997</v>
      </c>
      <c r="BG422" s="10">
        <f t="shared" si="976"/>
        <v>0</v>
      </c>
      <c r="BH422" s="65">
        <f t="shared" si="885"/>
        <v>38855.699999999997</v>
      </c>
      <c r="BI422" s="10">
        <f t="shared" si="976"/>
        <v>0</v>
      </c>
      <c r="BJ422" s="20"/>
      <c r="BK422" s="20"/>
    </row>
    <row r="423" spans="1:63" ht="46.8" x14ac:dyDescent="0.3">
      <c r="A423" s="58" t="s">
        <v>318</v>
      </c>
      <c r="B423" s="59" t="s">
        <v>58</v>
      </c>
      <c r="C423" s="58"/>
      <c r="D423" s="58"/>
      <c r="E423" s="60" t="s">
        <v>59</v>
      </c>
      <c r="F423" s="10">
        <f t="shared" si="950"/>
        <v>38855.699999999997</v>
      </c>
      <c r="G423" s="10">
        <f t="shared" si="951"/>
        <v>38855.699999999997</v>
      </c>
      <c r="H423" s="10">
        <f t="shared" si="952"/>
        <v>38855.699999999997</v>
      </c>
      <c r="I423" s="10">
        <f t="shared" si="953"/>
        <v>0</v>
      </c>
      <c r="J423" s="10">
        <f t="shared" si="954"/>
        <v>0</v>
      </c>
      <c r="K423" s="10">
        <f t="shared" si="955"/>
        <v>0</v>
      </c>
      <c r="L423" s="10">
        <f t="shared" si="944"/>
        <v>38855.699999999997</v>
      </c>
      <c r="M423" s="10">
        <f t="shared" si="945"/>
        <v>38855.699999999997</v>
      </c>
      <c r="N423" s="10">
        <f t="shared" si="946"/>
        <v>38855.699999999997</v>
      </c>
      <c r="O423" s="10">
        <f t="shared" si="956"/>
        <v>0</v>
      </c>
      <c r="P423" s="10">
        <f t="shared" si="957"/>
        <v>0</v>
      </c>
      <c r="Q423" s="10">
        <f t="shared" si="958"/>
        <v>0</v>
      </c>
      <c r="R423" s="10">
        <f t="shared" si="845"/>
        <v>38855.699999999997</v>
      </c>
      <c r="S423" s="10">
        <f t="shared" si="846"/>
        <v>38855.699999999997</v>
      </c>
      <c r="T423" s="10">
        <f t="shared" si="847"/>
        <v>38855.699999999997</v>
      </c>
      <c r="U423" s="10">
        <f t="shared" si="959"/>
        <v>0</v>
      </c>
      <c r="V423" s="10">
        <f t="shared" si="960"/>
        <v>0</v>
      </c>
      <c r="W423" s="10">
        <f t="shared" si="961"/>
        <v>0</v>
      </c>
      <c r="X423" s="10">
        <f t="shared" si="848"/>
        <v>38855.699999999997</v>
      </c>
      <c r="Y423" s="10">
        <f t="shared" si="849"/>
        <v>38855.699999999997</v>
      </c>
      <c r="Z423" s="10">
        <f t="shared" si="850"/>
        <v>38855.699999999997</v>
      </c>
      <c r="AA423" s="10">
        <f t="shared" si="962"/>
        <v>0</v>
      </c>
      <c r="AB423" s="10">
        <f t="shared" si="963"/>
        <v>0</v>
      </c>
      <c r="AC423" s="10">
        <f t="shared" si="964"/>
        <v>0</v>
      </c>
      <c r="AD423" s="10">
        <f t="shared" si="851"/>
        <v>38855.699999999997</v>
      </c>
      <c r="AE423" s="10">
        <f t="shared" si="852"/>
        <v>38855.699999999997</v>
      </c>
      <c r="AF423" s="10">
        <f t="shared" si="853"/>
        <v>38855.699999999997</v>
      </c>
      <c r="AG423" s="10">
        <f t="shared" si="965"/>
        <v>0</v>
      </c>
      <c r="AH423" s="10">
        <f t="shared" si="854"/>
        <v>38855.699999999997</v>
      </c>
      <c r="AI423" s="10">
        <f t="shared" si="855"/>
        <v>38855.699999999997</v>
      </c>
      <c r="AJ423" s="10">
        <f t="shared" si="856"/>
        <v>38855.699999999997</v>
      </c>
      <c r="AK423" s="10">
        <f t="shared" si="966"/>
        <v>4487.5910000000003</v>
      </c>
      <c r="AL423" s="10">
        <f t="shared" si="967"/>
        <v>0</v>
      </c>
      <c r="AM423" s="10">
        <f t="shared" si="968"/>
        <v>0</v>
      </c>
      <c r="AN423" s="10">
        <f t="shared" si="857"/>
        <v>43343.290999999997</v>
      </c>
      <c r="AO423" s="10">
        <f t="shared" si="858"/>
        <v>38855.699999999997</v>
      </c>
      <c r="AP423" s="10">
        <f t="shared" si="859"/>
        <v>38855.699999999997</v>
      </c>
      <c r="AQ423" s="10">
        <f t="shared" si="969"/>
        <v>0</v>
      </c>
      <c r="AR423" s="10">
        <f t="shared" si="970"/>
        <v>0</v>
      </c>
      <c r="AS423" s="10">
        <f t="shared" si="971"/>
        <v>0</v>
      </c>
      <c r="AT423" s="10">
        <f t="shared" si="860"/>
        <v>43343.290999999997</v>
      </c>
      <c r="AU423" s="10">
        <f t="shared" si="861"/>
        <v>38855.699999999997</v>
      </c>
      <c r="AV423" s="10">
        <f t="shared" si="862"/>
        <v>38855.699999999997</v>
      </c>
      <c r="AW423" s="10">
        <f t="shared" si="972"/>
        <v>0</v>
      </c>
      <c r="AX423" s="10">
        <f t="shared" si="973"/>
        <v>0</v>
      </c>
      <c r="AY423" s="10">
        <f t="shared" si="974"/>
        <v>0</v>
      </c>
      <c r="AZ423" s="10">
        <f t="shared" si="863"/>
        <v>43343.290999999997</v>
      </c>
      <c r="BA423" s="10">
        <f t="shared" si="975"/>
        <v>0</v>
      </c>
      <c r="BB423" s="65">
        <f t="shared" si="883"/>
        <v>43343.290999999997</v>
      </c>
      <c r="BC423" s="10">
        <f t="shared" si="864"/>
        <v>38855.699999999997</v>
      </c>
      <c r="BD423" s="10">
        <f t="shared" si="976"/>
        <v>0</v>
      </c>
      <c r="BE423" s="65">
        <f t="shared" si="884"/>
        <v>38855.699999999997</v>
      </c>
      <c r="BF423" s="10">
        <f t="shared" si="865"/>
        <v>38855.699999999997</v>
      </c>
      <c r="BG423" s="10">
        <f t="shared" si="976"/>
        <v>0</v>
      </c>
      <c r="BH423" s="65">
        <f t="shared" si="885"/>
        <v>38855.699999999997</v>
      </c>
      <c r="BI423" s="10">
        <f t="shared" si="976"/>
        <v>0</v>
      </c>
      <c r="BJ423" s="20"/>
      <c r="BK423" s="20"/>
    </row>
    <row r="424" spans="1:63" x14ac:dyDescent="0.3">
      <c r="A424" s="58" t="s">
        <v>318</v>
      </c>
      <c r="B424" s="59">
        <v>600</v>
      </c>
      <c r="C424" s="58" t="s">
        <v>268</v>
      </c>
      <c r="D424" s="58" t="s">
        <v>106</v>
      </c>
      <c r="E424" s="60" t="s">
        <v>269</v>
      </c>
      <c r="F424" s="10">
        <v>38855.699999999997</v>
      </c>
      <c r="G424" s="10">
        <v>38855.699999999997</v>
      </c>
      <c r="H424" s="10">
        <v>38855.699999999997</v>
      </c>
      <c r="I424" s="10"/>
      <c r="J424" s="10"/>
      <c r="K424" s="10"/>
      <c r="L424" s="10">
        <f t="shared" si="944"/>
        <v>38855.699999999997</v>
      </c>
      <c r="M424" s="10">
        <f t="shared" si="945"/>
        <v>38855.699999999997</v>
      </c>
      <c r="N424" s="10">
        <f t="shared" si="946"/>
        <v>38855.699999999997</v>
      </c>
      <c r="O424" s="10"/>
      <c r="P424" s="10"/>
      <c r="Q424" s="10"/>
      <c r="R424" s="10">
        <f t="shared" si="845"/>
        <v>38855.699999999997</v>
      </c>
      <c r="S424" s="10">
        <f t="shared" si="846"/>
        <v>38855.699999999997</v>
      </c>
      <c r="T424" s="10">
        <f t="shared" si="847"/>
        <v>38855.699999999997</v>
      </c>
      <c r="U424" s="10"/>
      <c r="V424" s="10"/>
      <c r="W424" s="10"/>
      <c r="X424" s="10">
        <f t="shared" si="848"/>
        <v>38855.699999999997</v>
      </c>
      <c r="Y424" s="10">
        <f t="shared" si="849"/>
        <v>38855.699999999997</v>
      </c>
      <c r="Z424" s="10">
        <f t="shared" si="850"/>
        <v>38855.699999999997</v>
      </c>
      <c r="AA424" s="10"/>
      <c r="AB424" s="10"/>
      <c r="AC424" s="10"/>
      <c r="AD424" s="10">
        <f t="shared" si="851"/>
        <v>38855.699999999997</v>
      </c>
      <c r="AE424" s="10">
        <f t="shared" si="852"/>
        <v>38855.699999999997</v>
      </c>
      <c r="AF424" s="10">
        <f t="shared" si="853"/>
        <v>38855.699999999997</v>
      </c>
      <c r="AG424" s="10"/>
      <c r="AH424" s="10">
        <f t="shared" si="854"/>
        <v>38855.699999999997</v>
      </c>
      <c r="AI424" s="10">
        <f t="shared" si="855"/>
        <v>38855.699999999997</v>
      </c>
      <c r="AJ424" s="10">
        <f t="shared" si="856"/>
        <v>38855.699999999997</v>
      </c>
      <c r="AK424" s="10">
        <v>4487.5910000000003</v>
      </c>
      <c r="AL424" s="10"/>
      <c r="AM424" s="10"/>
      <c r="AN424" s="10">
        <f t="shared" si="857"/>
        <v>43343.290999999997</v>
      </c>
      <c r="AO424" s="10">
        <f t="shared" si="858"/>
        <v>38855.699999999997</v>
      </c>
      <c r="AP424" s="10">
        <f t="shared" si="859"/>
        <v>38855.699999999997</v>
      </c>
      <c r="AQ424" s="10"/>
      <c r="AR424" s="10"/>
      <c r="AS424" s="10"/>
      <c r="AT424" s="10">
        <f t="shared" si="860"/>
        <v>43343.290999999997</v>
      </c>
      <c r="AU424" s="10">
        <f t="shared" si="861"/>
        <v>38855.699999999997</v>
      </c>
      <c r="AV424" s="10">
        <f t="shared" si="862"/>
        <v>38855.699999999997</v>
      </c>
      <c r="AW424" s="10"/>
      <c r="AX424" s="10"/>
      <c r="AY424" s="10"/>
      <c r="AZ424" s="10">
        <f t="shared" si="863"/>
        <v>43343.290999999997</v>
      </c>
      <c r="BA424" s="10"/>
      <c r="BB424" s="65">
        <f t="shared" si="883"/>
        <v>43343.290999999997</v>
      </c>
      <c r="BC424" s="10">
        <f t="shared" si="864"/>
        <v>38855.699999999997</v>
      </c>
      <c r="BD424" s="10"/>
      <c r="BE424" s="65">
        <f t="shared" si="884"/>
        <v>38855.699999999997</v>
      </c>
      <c r="BF424" s="10">
        <f t="shared" si="865"/>
        <v>38855.699999999997</v>
      </c>
      <c r="BG424" s="10"/>
      <c r="BH424" s="65">
        <f t="shared" si="885"/>
        <v>38855.699999999997</v>
      </c>
      <c r="BI424" s="10"/>
      <c r="BJ424" s="20"/>
      <c r="BK424" s="20"/>
    </row>
    <row r="425" spans="1:63" x14ac:dyDescent="0.3">
      <c r="A425" s="58" t="s">
        <v>320</v>
      </c>
      <c r="B425" s="59"/>
      <c r="C425" s="58"/>
      <c r="D425" s="58"/>
      <c r="E425" s="60" t="s">
        <v>202</v>
      </c>
      <c r="F425" s="10">
        <f t="shared" si="950"/>
        <v>7448</v>
      </c>
      <c r="G425" s="10">
        <f t="shared" si="951"/>
        <v>0</v>
      </c>
      <c r="H425" s="10">
        <f t="shared" si="952"/>
        <v>0</v>
      </c>
      <c r="I425" s="10">
        <f t="shared" si="953"/>
        <v>371.5</v>
      </c>
      <c r="J425" s="10">
        <f t="shared" si="954"/>
        <v>0</v>
      </c>
      <c r="K425" s="10">
        <f t="shared" si="955"/>
        <v>0</v>
      </c>
      <c r="L425" s="10">
        <f t="shared" si="944"/>
        <v>7819.5</v>
      </c>
      <c r="M425" s="10">
        <f t="shared" si="945"/>
        <v>0</v>
      </c>
      <c r="N425" s="10">
        <f t="shared" si="946"/>
        <v>0</v>
      </c>
      <c r="O425" s="10">
        <f t="shared" si="956"/>
        <v>5112.4000000000005</v>
      </c>
      <c r="P425" s="10">
        <f t="shared" si="957"/>
        <v>0</v>
      </c>
      <c r="Q425" s="10">
        <f t="shared" si="958"/>
        <v>0</v>
      </c>
      <c r="R425" s="10">
        <f t="shared" si="845"/>
        <v>12931.900000000001</v>
      </c>
      <c r="S425" s="10">
        <f t="shared" si="846"/>
        <v>0</v>
      </c>
      <c r="T425" s="10">
        <f t="shared" si="847"/>
        <v>0</v>
      </c>
      <c r="U425" s="10">
        <f t="shared" si="959"/>
        <v>0</v>
      </c>
      <c r="V425" s="10">
        <f t="shared" si="960"/>
        <v>0</v>
      </c>
      <c r="W425" s="10">
        <f t="shared" si="961"/>
        <v>0</v>
      </c>
      <c r="X425" s="10">
        <f t="shared" si="848"/>
        <v>12931.900000000001</v>
      </c>
      <c r="Y425" s="10">
        <f t="shared" si="849"/>
        <v>0</v>
      </c>
      <c r="Z425" s="10">
        <f t="shared" si="850"/>
        <v>0</v>
      </c>
      <c r="AA425" s="10">
        <f t="shared" si="962"/>
        <v>0</v>
      </c>
      <c r="AB425" s="10">
        <f t="shared" si="963"/>
        <v>0</v>
      </c>
      <c r="AC425" s="10">
        <f t="shared" si="964"/>
        <v>0</v>
      </c>
      <c r="AD425" s="10">
        <f t="shared" si="851"/>
        <v>12931.900000000001</v>
      </c>
      <c r="AE425" s="10">
        <f t="shared" si="852"/>
        <v>0</v>
      </c>
      <c r="AF425" s="10">
        <f t="shared" si="853"/>
        <v>0</v>
      </c>
      <c r="AG425" s="10">
        <f t="shared" si="965"/>
        <v>0</v>
      </c>
      <c r="AH425" s="10">
        <f t="shared" si="854"/>
        <v>12931.900000000001</v>
      </c>
      <c r="AI425" s="10">
        <f t="shared" si="855"/>
        <v>0</v>
      </c>
      <c r="AJ425" s="10">
        <f t="shared" si="856"/>
        <v>0</v>
      </c>
      <c r="AK425" s="10">
        <f t="shared" si="966"/>
        <v>0</v>
      </c>
      <c r="AL425" s="10">
        <f t="shared" si="967"/>
        <v>0</v>
      </c>
      <c r="AM425" s="10">
        <f t="shared" si="968"/>
        <v>0</v>
      </c>
      <c r="AN425" s="10">
        <f t="shared" si="857"/>
        <v>12931.900000000001</v>
      </c>
      <c r="AO425" s="10">
        <f t="shared" si="858"/>
        <v>0</v>
      </c>
      <c r="AP425" s="10">
        <f t="shared" si="859"/>
        <v>0</v>
      </c>
      <c r="AQ425" s="10">
        <f t="shared" si="969"/>
        <v>0</v>
      </c>
      <c r="AR425" s="10">
        <f t="shared" si="970"/>
        <v>0</v>
      </c>
      <c r="AS425" s="10">
        <f t="shared" si="971"/>
        <v>0</v>
      </c>
      <c r="AT425" s="10">
        <f t="shared" si="860"/>
        <v>12931.900000000001</v>
      </c>
      <c r="AU425" s="10">
        <f t="shared" si="861"/>
        <v>0</v>
      </c>
      <c r="AV425" s="10">
        <f t="shared" si="862"/>
        <v>0</v>
      </c>
      <c r="AW425" s="10">
        <f t="shared" si="972"/>
        <v>0</v>
      </c>
      <c r="AX425" s="10">
        <f t="shared" si="973"/>
        <v>0</v>
      </c>
      <c r="AY425" s="10">
        <f t="shared" si="974"/>
        <v>0</v>
      </c>
      <c r="AZ425" s="10">
        <f t="shared" si="863"/>
        <v>12931.900000000001</v>
      </c>
      <c r="BA425" s="10">
        <f t="shared" si="975"/>
        <v>0</v>
      </c>
      <c r="BB425" s="65">
        <f t="shared" si="883"/>
        <v>12931.900000000001</v>
      </c>
      <c r="BC425" s="10">
        <f t="shared" si="864"/>
        <v>0</v>
      </c>
      <c r="BD425" s="10">
        <f t="shared" si="976"/>
        <v>0</v>
      </c>
      <c r="BE425" s="65">
        <f t="shared" si="884"/>
        <v>0</v>
      </c>
      <c r="BF425" s="10">
        <f t="shared" si="865"/>
        <v>0</v>
      </c>
      <c r="BG425" s="10">
        <f t="shared" si="976"/>
        <v>0</v>
      </c>
      <c r="BH425" s="65">
        <f t="shared" si="885"/>
        <v>0</v>
      </c>
      <c r="BI425" s="10">
        <f t="shared" si="976"/>
        <v>0</v>
      </c>
      <c r="BJ425" s="20"/>
      <c r="BK425" s="20"/>
    </row>
    <row r="426" spans="1:63" ht="46.8" x14ac:dyDescent="0.3">
      <c r="A426" s="58" t="s">
        <v>320</v>
      </c>
      <c r="B426" s="59" t="s">
        <v>58</v>
      </c>
      <c r="C426" s="58"/>
      <c r="D426" s="58"/>
      <c r="E426" s="60" t="s">
        <v>59</v>
      </c>
      <c r="F426" s="10">
        <f t="shared" ref="F426:K426" si="977">F427+F428</f>
        <v>7448</v>
      </c>
      <c r="G426" s="10">
        <f t="shared" si="977"/>
        <v>0</v>
      </c>
      <c r="H426" s="10">
        <f t="shared" si="977"/>
        <v>0</v>
      </c>
      <c r="I426" s="10">
        <f t="shared" si="977"/>
        <v>371.5</v>
      </c>
      <c r="J426" s="10">
        <f t="shared" si="977"/>
        <v>0</v>
      </c>
      <c r="K426" s="10">
        <f t="shared" si="977"/>
        <v>0</v>
      </c>
      <c r="L426" s="10">
        <f t="shared" si="944"/>
        <v>7819.5</v>
      </c>
      <c r="M426" s="10">
        <f t="shared" si="945"/>
        <v>0</v>
      </c>
      <c r="N426" s="10">
        <f t="shared" si="946"/>
        <v>0</v>
      </c>
      <c r="O426" s="10">
        <f>O427+O428</f>
        <v>5112.4000000000005</v>
      </c>
      <c r="P426" s="10">
        <f>P427+P428</f>
        <v>0</v>
      </c>
      <c r="Q426" s="10">
        <f>Q427+Q428</f>
        <v>0</v>
      </c>
      <c r="R426" s="10">
        <f t="shared" si="845"/>
        <v>12931.900000000001</v>
      </c>
      <c r="S426" s="10">
        <f t="shared" si="846"/>
        <v>0</v>
      </c>
      <c r="T426" s="10">
        <f t="shared" si="847"/>
        <v>0</v>
      </c>
      <c r="U426" s="10">
        <f>U427+U428</f>
        <v>0</v>
      </c>
      <c r="V426" s="10">
        <f>V427+V428</f>
        <v>0</v>
      </c>
      <c r="W426" s="10">
        <f>W427+W428</f>
        <v>0</v>
      </c>
      <c r="X426" s="10">
        <f t="shared" si="848"/>
        <v>12931.900000000001</v>
      </c>
      <c r="Y426" s="10">
        <f t="shared" si="849"/>
        <v>0</v>
      </c>
      <c r="Z426" s="10">
        <f t="shared" si="850"/>
        <v>0</v>
      </c>
      <c r="AA426" s="10">
        <f>AA427+AA428</f>
        <v>0</v>
      </c>
      <c r="AB426" s="10">
        <f>AB427+AB428</f>
        <v>0</v>
      </c>
      <c r="AC426" s="10">
        <f>AC427+AC428</f>
        <v>0</v>
      </c>
      <c r="AD426" s="10">
        <f t="shared" si="851"/>
        <v>12931.900000000001</v>
      </c>
      <c r="AE426" s="10">
        <f t="shared" si="852"/>
        <v>0</v>
      </c>
      <c r="AF426" s="10">
        <f t="shared" si="853"/>
        <v>0</v>
      </c>
      <c r="AG426" s="10">
        <f>AG427+AG428</f>
        <v>0</v>
      </c>
      <c r="AH426" s="10">
        <f t="shared" si="854"/>
        <v>12931.900000000001</v>
      </c>
      <c r="AI426" s="10">
        <f t="shared" si="855"/>
        <v>0</v>
      </c>
      <c r="AJ426" s="10">
        <f t="shared" si="856"/>
        <v>0</v>
      </c>
      <c r="AK426" s="10">
        <f>AK427+AK428</f>
        <v>0</v>
      </c>
      <c r="AL426" s="10">
        <f>AL427+AL428</f>
        <v>0</v>
      </c>
      <c r="AM426" s="10">
        <f>AM427+AM428</f>
        <v>0</v>
      </c>
      <c r="AN426" s="10">
        <f t="shared" si="857"/>
        <v>12931.900000000001</v>
      </c>
      <c r="AO426" s="10">
        <f t="shared" si="858"/>
        <v>0</v>
      </c>
      <c r="AP426" s="10">
        <f t="shared" si="859"/>
        <v>0</v>
      </c>
      <c r="AQ426" s="10">
        <f>AQ427+AQ428</f>
        <v>0</v>
      </c>
      <c r="AR426" s="10">
        <f>AR427+AR428</f>
        <v>0</v>
      </c>
      <c r="AS426" s="10">
        <f>AS427+AS428</f>
        <v>0</v>
      </c>
      <c r="AT426" s="10">
        <f t="shared" si="860"/>
        <v>12931.900000000001</v>
      </c>
      <c r="AU426" s="10">
        <f t="shared" si="861"/>
        <v>0</v>
      </c>
      <c r="AV426" s="10">
        <f t="shared" si="862"/>
        <v>0</v>
      </c>
      <c r="AW426" s="10">
        <f>AW427+AW428</f>
        <v>0</v>
      </c>
      <c r="AX426" s="10">
        <f>AX427+AX428</f>
        <v>0</v>
      </c>
      <c r="AY426" s="10">
        <f>AY427+AY428</f>
        <v>0</v>
      </c>
      <c r="AZ426" s="10">
        <f t="shared" si="863"/>
        <v>12931.900000000001</v>
      </c>
      <c r="BA426" s="10">
        <f>BA427+BA428</f>
        <v>0</v>
      </c>
      <c r="BB426" s="65">
        <f t="shared" si="883"/>
        <v>12931.900000000001</v>
      </c>
      <c r="BC426" s="10">
        <f t="shared" si="864"/>
        <v>0</v>
      </c>
      <c r="BD426" s="10">
        <f>BD427+BD428</f>
        <v>0</v>
      </c>
      <c r="BE426" s="65">
        <f t="shared" si="884"/>
        <v>0</v>
      </c>
      <c r="BF426" s="10">
        <f t="shared" si="865"/>
        <v>0</v>
      </c>
      <c r="BG426" s="10">
        <f>BG427+BG428</f>
        <v>0</v>
      </c>
      <c r="BH426" s="65">
        <f t="shared" si="885"/>
        <v>0</v>
      </c>
      <c r="BI426" s="10">
        <f>BI427+BI428</f>
        <v>0</v>
      </c>
      <c r="BJ426" s="20"/>
      <c r="BK426" s="20"/>
    </row>
    <row r="427" spans="1:63" x14ac:dyDescent="0.3">
      <c r="A427" s="58" t="s">
        <v>320</v>
      </c>
      <c r="B427" s="59">
        <v>600</v>
      </c>
      <c r="C427" s="58" t="s">
        <v>268</v>
      </c>
      <c r="D427" s="58" t="s">
        <v>37</v>
      </c>
      <c r="E427" s="73" t="s">
        <v>288</v>
      </c>
      <c r="F427" s="10">
        <f>62.7+7.7</f>
        <v>70.400000000000006</v>
      </c>
      <c r="G427" s="10">
        <v>0</v>
      </c>
      <c r="H427" s="10">
        <v>0</v>
      </c>
      <c r="I427" s="10"/>
      <c r="J427" s="10"/>
      <c r="K427" s="10"/>
      <c r="L427" s="10">
        <f t="shared" si="944"/>
        <v>70.400000000000006</v>
      </c>
      <c r="M427" s="10">
        <f t="shared" si="945"/>
        <v>0</v>
      </c>
      <c r="N427" s="10">
        <f t="shared" si="946"/>
        <v>0</v>
      </c>
      <c r="O427" s="10">
        <v>46.1</v>
      </c>
      <c r="P427" s="10"/>
      <c r="Q427" s="10"/>
      <c r="R427" s="10">
        <f t="shared" si="845"/>
        <v>116.5</v>
      </c>
      <c r="S427" s="10">
        <f t="shared" si="846"/>
        <v>0</v>
      </c>
      <c r="T427" s="10">
        <f t="shared" si="847"/>
        <v>0</v>
      </c>
      <c r="U427" s="10"/>
      <c r="V427" s="10"/>
      <c r="W427" s="10"/>
      <c r="X427" s="10">
        <f t="shared" si="848"/>
        <v>116.5</v>
      </c>
      <c r="Y427" s="10">
        <f t="shared" si="849"/>
        <v>0</v>
      </c>
      <c r="Z427" s="10">
        <f t="shared" si="850"/>
        <v>0</v>
      </c>
      <c r="AA427" s="10"/>
      <c r="AB427" s="10"/>
      <c r="AC427" s="10"/>
      <c r="AD427" s="10">
        <f t="shared" si="851"/>
        <v>116.5</v>
      </c>
      <c r="AE427" s="10">
        <f t="shared" si="852"/>
        <v>0</v>
      </c>
      <c r="AF427" s="10">
        <f t="shared" si="853"/>
        <v>0</v>
      </c>
      <c r="AG427" s="10"/>
      <c r="AH427" s="10">
        <f t="shared" si="854"/>
        <v>116.5</v>
      </c>
      <c r="AI427" s="10">
        <f t="shared" si="855"/>
        <v>0</v>
      </c>
      <c r="AJ427" s="10">
        <f t="shared" si="856"/>
        <v>0</v>
      </c>
      <c r="AK427" s="10"/>
      <c r="AL427" s="10"/>
      <c r="AM427" s="10"/>
      <c r="AN427" s="10">
        <f t="shared" si="857"/>
        <v>116.5</v>
      </c>
      <c r="AO427" s="10">
        <f t="shared" si="858"/>
        <v>0</v>
      </c>
      <c r="AP427" s="10">
        <f t="shared" si="859"/>
        <v>0</v>
      </c>
      <c r="AQ427" s="10"/>
      <c r="AR427" s="10"/>
      <c r="AS427" s="10"/>
      <c r="AT427" s="10">
        <f t="shared" si="860"/>
        <v>116.5</v>
      </c>
      <c r="AU427" s="10">
        <f t="shared" si="861"/>
        <v>0</v>
      </c>
      <c r="AV427" s="10">
        <f t="shared" si="862"/>
        <v>0</v>
      </c>
      <c r="AW427" s="10"/>
      <c r="AX427" s="10"/>
      <c r="AY427" s="10"/>
      <c r="AZ427" s="10">
        <f t="shared" si="863"/>
        <v>116.5</v>
      </c>
      <c r="BA427" s="10"/>
      <c r="BB427" s="65">
        <f t="shared" si="883"/>
        <v>116.5</v>
      </c>
      <c r="BC427" s="10">
        <f t="shared" si="864"/>
        <v>0</v>
      </c>
      <c r="BD427" s="10"/>
      <c r="BE427" s="65">
        <f t="shared" si="884"/>
        <v>0</v>
      </c>
      <c r="BF427" s="10">
        <f t="shared" si="865"/>
        <v>0</v>
      </c>
      <c r="BG427" s="10"/>
      <c r="BH427" s="65">
        <f t="shared" si="885"/>
        <v>0</v>
      </c>
      <c r="BI427" s="10"/>
      <c r="BJ427" s="20"/>
      <c r="BK427" s="20"/>
    </row>
    <row r="428" spans="1:63" x14ac:dyDescent="0.3">
      <c r="A428" s="58" t="s">
        <v>320</v>
      </c>
      <c r="B428" s="59">
        <v>600</v>
      </c>
      <c r="C428" s="58" t="s">
        <v>268</v>
      </c>
      <c r="D428" s="58" t="s">
        <v>106</v>
      </c>
      <c r="E428" s="60" t="s">
        <v>269</v>
      </c>
      <c r="F428" s="10">
        <v>7377.6</v>
      </c>
      <c r="G428" s="10">
        <v>0</v>
      </c>
      <c r="H428" s="10">
        <v>0</v>
      </c>
      <c r="I428" s="10">
        <v>371.5</v>
      </c>
      <c r="J428" s="10"/>
      <c r="K428" s="10"/>
      <c r="L428" s="10">
        <f t="shared" si="944"/>
        <v>7749.1</v>
      </c>
      <c r="M428" s="10">
        <f t="shared" si="945"/>
        <v>0</v>
      </c>
      <c r="N428" s="10">
        <f t="shared" si="946"/>
        <v>0</v>
      </c>
      <c r="O428" s="10">
        <v>5066.3</v>
      </c>
      <c r="P428" s="10"/>
      <c r="Q428" s="10"/>
      <c r="R428" s="10">
        <f t="shared" si="845"/>
        <v>12815.400000000001</v>
      </c>
      <c r="S428" s="10">
        <f t="shared" si="846"/>
        <v>0</v>
      </c>
      <c r="T428" s="10">
        <f t="shared" si="847"/>
        <v>0</v>
      </c>
      <c r="U428" s="10"/>
      <c r="V428" s="10"/>
      <c r="W428" s="10"/>
      <c r="X428" s="10">
        <f t="shared" si="848"/>
        <v>12815.400000000001</v>
      </c>
      <c r="Y428" s="10">
        <f t="shared" si="849"/>
        <v>0</v>
      </c>
      <c r="Z428" s="10">
        <f t="shared" si="850"/>
        <v>0</v>
      </c>
      <c r="AA428" s="10"/>
      <c r="AB428" s="10"/>
      <c r="AC428" s="10"/>
      <c r="AD428" s="10">
        <f t="shared" si="851"/>
        <v>12815.400000000001</v>
      </c>
      <c r="AE428" s="10">
        <f t="shared" si="852"/>
        <v>0</v>
      </c>
      <c r="AF428" s="10">
        <f t="shared" si="853"/>
        <v>0</v>
      </c>
      <c r="AG428" s="10"/>
      <c r="AH428" s="10">
        <f t="shared" si="854"/>
        <v>12815.400000000001</v>
      </c>
      <c r="AI428" s="10">
        <f t="shared" si="855"/>
        <v>0</v>
      </c>
      <c r="AJ428" s="10">
        <f t="shared" si="856"/>
        <v>0</v>
      </c>
      <c r="AK428" s="10"/>
      <c r="AL428" s="10"/>
      <c r="AM428" s="10"/>
      <c r="AN428" s="10">
        <f t="shared" si="857"/>
        <v>12815.400000000001</v>
      </c>
      <c r="AO428" s="10">
        <f t="shared" si="858"/>
        <v>0</v>
      </c>
      <c r="AP428" s="10">
        <f t="shared" si="859"/>
        <v>0</v>
      </c>
      <c r="AQ428" s="10"/>
      <c r="AR428" s="10"/>
      <c r="AS428" s="10"/>
      <c r="AT428" s="10">
        <f t="shared" si="860"/>
        <v>12815.400000000001</v>
      </c>
      <c r="AU428" s="10">
        <f t="shared" si="861"/>
        <v>0</v>
      </c>
      <c r="AV428" s="10">
        <f t="shared" si="862"/>
        <v>0</v>
      </c>
      <c r="AW428" s="10"/>
      <c r="AX428" s="10"/>
      <c r="AY428" s="10"/>
      <c r="AZ428" s="10">
        <f t="shared" si="863"/>
        <v>12815.400000000001</v>
      </c>
      <c r="BA428" s="10"/>
      <c r="BB428" s="65">
        <f t="shared" si="883"/>
        <v>12815.400000000001</v>
      </c>
      <c r="BC428" s="10">
        <f t="shared" si="864"/>
        <v>0</v>
      </c>
      <c r="BD428" s="10"/>
      <c r="BE428" s="65">
        <f t="shared" si="884"/>
        <v>0</v>
      </c>
      <c r="BF428" s="10">
        <f t="shared" si="865"/>
        <v>0</v>
      </c>
      <c r="BG428" s="10"/>
      <c r="BH428" s="65">
        <f t="shared" si="885"/>
        <v>0</v>
      </c>
      <c r="BI428" s="10"/>
      <c r="BJ428" s="20"/>
      <c r="BK428" s="20">
        <v>71</v>
      </c>
    </row>
    <row r="429" spans="1:63" ht="46.8" x14ac:dyDescent="0.3">
      <c r="A429" s="58" t="s">
        <v>321</v>
      </c>
      <c r="B429" s="59"/>
      <c r="C429" s="58"/>
      <c r="D429" s="58"/>
      <c r="E429" s="60" t="s">
        <v>322</v>
      </c>
      <c r="F429" s="10">
        <f t="shared" ref="F429:F432" si="978">F430</f>
        <v>2850</v>
      </c>
      <c r="G429" s="10">
        <f t="shared" ref="G429:G432" si="979">G430</f>
        <v>2850</v>
      </c>
      <c r="H429" s="10">
        <f t="shared" ref="H429:H432" si="980">H430</f>
        <v>2850</v>
      </c>
      <c r="I429" s="10">
        <f t="shared" ref="I429:I432" si="981">I430</f>
        <v>0</v>
      </c>
      <c r="J429" s="10">
        <f t="shared" ref="J429:J432" si="982">J430</f>
        <v>0</v>
      </c>
      <c r="K429" s="10">
        <f t="shared" ref="K429:K432" si="983">K430</f>
        <v>0</v>
      </c>
      <c r="L429" s="10">
        <f t="shared" si="944"/>
        <v>2850</v>
      </c>
      <c r="M429" s="10">
        <f t="shared" si="945"/>
        <v>2850</v>
      </c>
      <c r="N429" s="10">
        <f t="shared" si="946"/>
        <v>2850</v>
      </c>
      <c r="O429" s="10">
        <f t="shared" ref="O429:O432" si="984">O430</f>
        <v>0</v>
      </c>
      <c r="P429" s="10">
        <f t="shared" ref="P429:P432" si="985">P430</f>
        <v>0</v>
      </c>
      <c r="Q429" s="10">
        <f t="shared" ref="Q429:Q432" si="986">Q430</f>
        <v>0</v>
      </c>
      <c r="R429" s="10">
        <f t="shared" si="845"/>
        <v>2850</v>
      </c>
      <c r="S429" s="10">
        <f t="shared" si="846"/>
        <v>2850</v>
      </c>
      <c r="T429" s="10">
        <f t="shared" si="847"/>
        <v>2850</v>
      </c>
      <c r="U429" s="10">
        <f t="shared" ref="U429:U432" si="987">U430</f>
        <v>0</v>
      </c>
      <c r="V429" s="10">
        <f t="shared" ref="V429:V432" si="988">V430</f>
        <v>0</v>
      </c>
      <c r="W429" s="10">
        <f t="shared" ref="W429:W432" si="989">W430</f>
        <v>0</v>
      </c>
      <c r="X429" s="10">
        <f t="shared" si="848"/>
        <v>2850</v>
      </c>
      <c r="Y429" s="10">
        <f t="shared" si="849"/>
        <v>2850</v>
      </c>
      <c r="Z429" s="10">
        <f t="shared" si="850"/>
        <v>2850</v>
      </c>
      <c r="AA429" s="10">
        <f t="shared" ref="AA429:AA432" si="990">AA430</f>
        <v>0</v>
      </c>
      <c r="AB429" s="10">
        <f t="shared" ref="AB429:AB432" si="991">AB430</f>
        <v>0</v>
      </c>
      <c r="AC429" s="10">
        <f t="shared" ref="AC429:AC432" si="992">AC430</f>
        <v>0</v>
      </c>
      <c r="AD429" s="10">
        <f t="shared" si="851"/>
        <v>2850</v>
      </c>
      <c r="AE429" s="10">
        <f t="shared" si="852"/>
        <v>2850</v>
      </c>
      <c r="AF429" s="10">
        <f t="shared" si="853"/>
        <v>2850</v>
      </c>
      <c r="AG429" s="10">
        <f t="shared" ref="AG429:AG432" si="993">AG430</f>
        <v>0</v>
      </c>
      <c r="AH429" s="10">
        <f t="shared" si="854"/>
        <v>2850</v>
      </c>
      <c r="AI429" s="10">
        <f t="shared" si="855"/>
        <v>2850</v>
      </c>
      <c r="AJ429" s="10">
        <f t="shared" si="856"/>
        <v>2850</v>
      </c>
      <c r="AK429" s="10">
        <f t="shared" ref="AK429:AK432" si="994">AK430</f>
        <v>0</v>
      </c>
      <c r="AL429" s="10">
        <f t="shared" ref="AL429:AL432" si="995">AL430</f>
        <v>0</v>
      </c>
      <c r="AM429" s="10">
        <f t="shared" ref="AM429:AM432" si="996">AM430</f>
        <v>0</v>
      </c>
      <c r="AN429" s="10">
        <f t="shared" si="857"/>
        <v>2850</v>
      </c>
      <c r="AO429" s="10">
        <f t="shared" si="858"/>
        <v>2850</v>
      </c>
      <c r="AP429" s="10">
        <f t="shared" si="859"/>
        <v>2850</v>
      </c>
      <c r="AQ429" s="10">
        <f t="shared" ref="AQ429:AQ432" si="997">AQ430</f>
        <v>0</v>
      </c>
      <c r="AR429" s="10">
        <f t="shared" ref="AR429:AR432" si="998">AR430</f>
        <v>0</v>
      </c>
      <c r="AS429" s="10">
        <f t="shared" ref="AS429:AS432" si="999">AS430</f>
        <v>0</v>
      </c>
      <c r="AT429" s="10">
        <f t="shared" si="860"/>
        <v>2850</v>
      </c>
      <c r="AU429" s="10">
        <f t="shared" si="861"/>
        <v>2850</v>
      </c>
      <c r="AV429" s="10">
        <f t="shared" si="862"/>
        <v>2850</v>
      </c>
      <c r="AW429" s="10">
        <f t="shared" ref="AW429:AW432" si="1000">AW430</f>
        <v>0</v>
      </c>
      <c r="AX429" s="10">
        <f t="shared" ref="AX429:AX432" si="1001">AX430</f>
        <v>0</v>
      </c>
      <c r="AY429" s="10">
        <f t="shared" ref="AY429:AY432" si="1002">AY430</f>
        <v>0</v>
      </c>
      <c r="AZ429" s="10">
        <f t="shared" si="863"/>
        <v>2850</v>
      </c>
      <c r="BA429" s="10">
        <f t="shared" ref="BA429:BA432" si="1003">BA430</f>
        <v>0</v>
      </c>
      <c r="BB429" s="65">
        <f t="shared" si="883"/>
        <v>2850</v>
      </c>
      <c r="BC429" s="10">
        <f t="shared" si="864"/>
        <v>2850</v>
      </c>
      <c r="BD429" s="10">
        <f t="shared" ref="BD429:BI432" si="1004">BD430</f>
        <v>0</v>
      </c>
      <c r="BE429" s="65">
        <f t="shared" si="884"/>
        <v>2850</v>
      </c>
      <c r="BF429" s="10">
        <f t="shared" si="865"/>
        <v>2850</v>
      </c>
      <c r="BG429" s="10">
        <f t="shared" si="1004"/>
        <v>0</v>
      </c>
      <c r="BH429" s="65">
        <f t="shared" si="885"/>
        <v>2850</v>
      </c>
      <c r="BI429" s="10">
        <f t="shared" si="1004"/>
        <v>0</v>
      </c>
      <c r="BJ429" s="20"/>
      <c r="BK429" s="20"/>
    </row>
    <row r="430" spans="1:63" ht="31.2" x14ac:dyDescent="0.3">
      <c r="A430" s="58" t="s">
        <v>321</v>
      </c>
      <c r="B430" s="59" t="s">
        <v>192</v>
      </c>
      <c r="C430" s="58"/>
      <c r="D430" s="58"/>
      <c r="E430" s="60" t="s">
        <v>193</v>
      </c>
      <c r="F430" s="10">
        <f t="shared" si="978"/>
        <v>2850</v>
      </c>
      <c r="G430" s="10">
        <f t="shared" si="979"/>
        <v>2850</v>
      </c>
      <c r="H430" s="10">
        <f t="shared" si="980"/>
        <v>2850</v>
      </c>
      <c r="I430" s="10">
        <f t="shared" si="981"/>
        <v>0</v>
      </c>
      <c r="J430" s="10">
        <f t="shared" si="982"/>
        <v>0</v>
      </c>
      <c r="K430" s="10">
        <f t="shared" si="983"/>
        <v>0</v>
      </c>
      <c r="L430" s="10">
        <f t="shared" si="944"/>
        <v>2850</v>
      </c>
      <c r="M430" s="10">
        <f t="shared" si="945"/>
        <v>2850</v>
      </c>
      <c r="N430" s="10">
        <f t="shared" si="946"/>
        <v>2850</v>
      </c>
      <c r="O430" s="10">
        <f t="shared" si="984"/>
        <v>0</v>
      </c>
      <c r="P430" s="10">
        <f t="shared" si="985"/>
        <v>0</v>
      </c>
      <c r="Q430" s="10">
        <f t="shared" si="986"/>
        <v>0</v>
      </c>
      <c r="R430" s="10">
        <f t="shared" ref="R430:R493" si="1005">L430+O430</f>
        <v>2850</v>
      </c>
      <c r="S430" s="10">
        <f t="shared" ref="S430:S493" si="1006">M430+P430</f>
        <v>2850</v>
      </c>
      <c r="T430" s="10">
        <f t="shared" ref="T430:T493" si="1007">N430+Q430</f>
        <v>2850</v>
      </c>
      <c r="U430" s="10">
        <f t="shared" si="987"/>
        <v>0</v>
      </c>
      <c r="V430" s="10">
        <f t="shared" si="988"/>
        <v>0</v>
      </c>
      <c r="W430" s="10">
        <f t="shared" si="989"/>
        <v>0</v>
      </c>
      <c r="X430" s="10">
        <f t="shared" ref="X430:X493" si="1008">R430+U430</f>
        <v>2850</v>
      </c>
      <c r="Y430" s="10">
        <f t="shared" ref="Y430:Y493" si="1009">S430+V430</f>
        <v>2850</v>
      </c>
      <c r="Z430" s="10">
        <f t="shared" ref="Z430:Z493" si="1010">T430+W430</f>
        <v>2850</v>
      </c>
      <c r="AA430" s="10">
        <f t="shared" si="990"/>
        <v>0</v>
      </c>
      <c r="AB430" s="10">
        <f t="shared" si="991"/>
        <v>0</v>
      </c>
      <c r="AC430" s="10">
        <f t="shared" si="992"/>
        <v>0</v>
      </c>
      <c r="AD430" s="10">
        <f t="shared" ref="AD430:AD493" si="1011">X430+AA430</f>
        <v>2850</v>
      </c>
      <c r="AE430" s="10">
        <f t="shared" ref="AE430:AE493" si="1012">Y430+AB430</f>
        <v>2850</v>
      </c>
      <c r="AF430" s="10">
        <f t="shared" ref="AF430:AF493" si="1013">Z430+AC430</f>
        <v>2850</v>
      </c>
      <c r="AG430" s="10">
        <f t="shared" si="993"/>
        <v>0</v>
      </c>
      <c r="AH430" s="10">
        <f t="shared" ref="AH430:AH493" si="1014">AD430+AG430</f>
        <v>2850</v>
      </c>
      <c r="AI430" s="10">
        <f t="shared" ref="AI430:AI493" si="1015">AE430</f>
        <v>2850</v>
      </c>
      <c r="AJ430" s="10">
        <f t="shared" ref="AJ430:AJ493" si="1016">AF430</f>
        <v>2850</v>
      </c>
      <c r="AK430" s="10">
        <f t="shared" si="994"/>
        <v>0</v>
      </c>
      <c r="AL430" s="10">
        <f t="shared" si="995"/>
        <v>0</v>
      </c>
      <c r="AM430" s="10">
        <f t="shared" si="996"/>
        <v>0</v>
      </c>
      <c r="AN430" s="10">
        <f t="shared" ref="AN430:AN493" si="1017">AH430+AK430</f>
        <v>2850</v>
      </c>
      <c r="AO430" s="10">
        <f t="shared" ref="AO430:AO493" si="1018">AI430+AL430</f>
        <v>2850</v>
      </c>
      <c r="AP430" s="10">
        <f t="shared" ref="AP430:AP493" si="1019">AJ430+AM430</f>
        <v>2850</v>
      </c>
      <c r="AQ430" s="10">
        <f t="shared" si="997"/>
        <v>0</v>
      </c>
      <c r="AR430" s="10">
        <f t="shared" si="998"/>
        <v>0</v>
      </c>
      <c r="AS430" s="10">
        <f t="shared" si="999"/>
        <v>0</v>
      </c>
      <c r="AT430" s="10">
        <f t="shared" ref="AT430:AT493" si="1020">AN430+AQ430</f>
        <v>2850</v>
      </c>
      <c r="AU430" s="10">
        <f t="shared" ref="AU430:AU493" si="1021">AO430+AR430</f>
        <v>2850</v>
      </c>
      <c r="AV430" s="10">
        <f t="shared" ref="AV430:AV493" si="1022">AP430+AS430</f>
        <v>2850</v>
      </c>
      <c r="AW430" s="10">
        <f t="shared" si="1000"/>
        <v>0</v>
      </c>
      <c r="AX430" s="10">
        <f t="shared" si="1001"/>
        <v>0</v>
      </c>
      <c r="AY430" s="10">
        <f t="shared" si="1002"/>
        <v>0</v>
      </c>
      <c r="AZ430" s="10">
        <f t="shared" ref="AZ430:AZ493" si="1023">AT430+AW430</f>
        <v>2850</v>
      </c>
      <c r="BA430" s="10">
        <f t="shared" si="1003"/>
        <v>0</v>
      </c>
      <c r="BB430" s="65">
        <f t="shared" si="883"/>
        <v>2850</v>
      </c>
      <c r="BC430" s="10">
        <f t="shared" ref="BC430:BC493" si="1024">AU430+AX430</f>
        <v>2850</v>
      </c>
      <c r="BD430" s="10">
        <f t="shared" si="1004"/>
        <v>0</v>
      </c>
      <c r="BE430" s="65">
        <f t="shared" si="884"/>
        <v>2850</v>
      </c>
      <c r="BF430" s="10">
        <f t="shared" ref="BF430:BF493" si="1025">AV430+AY430</f>
        <v>2850</v>
      </c>
      <c r="BG430" s="10">
        <f t="shared" si="1004"/>
        <v>0</v>
      </c>
      <c r="BH430" s="65">
        <f t="shared" si="885"/>
        <v>2850</v>
      </c>
      <c r="BI430" s="10">
        <f t="shared" si="1004"/>
        <v>0</v>
      </c>
      <c r="BJ430" s="20"/>
      <c r="BK430" s="20"/>
    </row>
    <row r="431" spans="1:63" x14ac:dyDescent="0.3">
      <c r="A431" s="58" t="s">
        <v>321</v>
      </c>
      <c r="B431" s="59">
        <v>300</v>
      </c>
      <c r="C431" s="58" t="s">
        <v>268</v>
      </c>
      <c r="D431" s="58" t="s">
        <v>106</v>
      </c>
      <c r="E431" s="60" t="s">
        <v>269</v>
      </c>
      <c r="F431" s="10">
        <v>2850</v>
      </c>
      <c r="G431" s="10">
        <v>2850</v>
      </c>
      <c r="H431" s="10">
        <v>2850</v>
      </c>
      <c r="I431" s="10"/>
      <c r="J431" s="10"/>
      <c r="K431" s="10"/>
      <c r="L431" s="10">
        <f t="shared" si="944"/>
        <v>2850</v>
      </c>
      <c r="M431" s="10">
        <f t="shared" si="945"/>
        <v>2850</v>
      </c>
      <c r="N431" s="10">
        <f t="shared" si="946"/>
        <v>2850</v>
      </c>
      <c r="O431" s="10"/>
      <c r="P431" s="10"/>
      <c r="Q431" s="10"/>
      <c r="R431" s="10">
        <f t="shared" si="1005"/>
        <v>2850</v>
      </c>
      <c r="S431" s="10">
        <f t="shared" si="1006"/>
        <v>2850</v>
      </c>
      <c r="T431" s="10">
        <f t="shared" si="1007"/>
        <v>2850</v>
      </c>
      <c r="U431" s="10"/>
      <c r="V431" s="10"/>
      <c r="W431" s="10"/>
      <c r="X431" s="10">
        <f t="shared" si="1008"/>
        <v>2850</v>
      </c>
      <c r="Y431" s="10">
        <f t="shared" si="1009"/>
        <v>2850</v>
      </c>
      <c r="Z431" s="10">
        <f t="shared" si="1010"/>
        <v>2850</v>
      </c>
      <c r="AA431" s="10"/>
      <c r="AB431" s="10"/>
      <c r="AC431" s="10"/>
      <c r="AD431" s="10">
        <f t="shared" si="1011"/>
        <v>2850</v>
      </c>
      <c r="AE431" s="10">
        <f t="shared" si="1012"/>
        <v>2850</v>
      </c>
      <c r="AF431" s="10">
        <f t="shared" si="1013"/>
        <v>2850</v>
      </c>
      <c r="AG431" s="10"/>
      <c r="AH431" s="10">
        <f t="shared" si="1014"/>
        <v>2850</v>
      </c>
      <c r="AI431" s="10">
        <f t="shared" si="1015"/>
        <v>2850</v>
      </c>
      <c r="AJ431" s="10">
        <f t="shared" si="1016"/>
        <v>2850</v>
      </c>
      <c r="AK431" s="10"/>
      <c r="AL431" s="10"/>
      <c r="AM431" s="10"/>
      <c r="AN431" s="10">
        <f t="shared" si="1017"/>
        <v>2850</v>
      </c>
      <c r="AO431" s="10">
        <f t="shared" si="1018"/>
        <v>2850</v>
      </c>
      <c r="AP431" s="10">
        <f t="shared" si="1019"/>
        <v>2850</v>
      </c>
      <c r="AQ431" s="10"/>
      <c r="AR431" s="10"/>
      <c r="AS431" s="10"/>
      <c r="AT431" s="10">
        <f t="shared" si="1020"/>
        <v>2850</v>
      </c>
      <c r="AU431" s="10">
        <f t="shared" si="1021"/>
        <v>2850</v>
      </c>
      <c r="AV431" s="10">
        <f t="shared" si="1022"/>
        <v>2850</v>
      </c>
      <c r="AW431" s="10"/>
      <c r="AX431" s="10"/>
      <c r="AY431" s="10"/>
      <c r="AZ431" s="10">
        <f t="shared" si="1023"/>
        <v>2850</v>
      </c>
      <c r="BA431" s="10"/>
      <c r="BB431" s="65">
        <f t="shared" si="883"/>
        <v>2850</v>
      </c>
      <c r="BC431" s="10">
        <f t="shared" si="1024"/>
        <v>2850</v>
      </c>
      <c r="BD431" s="10"/>
      <c r="BE431" s="65">
        <f t="shared" si="884"/>
        <v>2850</v>
      </c>
      <c r="BF431" s="10">
        <f t="shared" si="1025"/>
        <v>2850</v>
      </c>
      <c r="BG431" s="10"/>
      <c r="BH431" s="65">
        <f t="shared" si="885"/>
        <v>2850</v>
      </c>
      <c r="BI431" s="10"/>
      <c r="BJ431" s="20"/>
      <c r="BK431" s="20"/>
    </row>
    <row r="432" spans="1:63" ht="62.4" x14ac:dyDescent="0.3">
      <c r="A432" s="58" t="s">
        <v>323</v>
      </c>
      <c r="B432" s="59"/>
      <c r="C432" s="58"/>
      <c r="D432" s="58"/>
      <c r="E432" s="60" t="s">
        <v>223</v>
      </c>
      <c r="F432" s="10">
        <f t="shared" si="978"/>
        <v>16222.800000000001</v>
      </c>
      <c r="G432" s="10">
        <f t="shared" si="979"/>
        <v>16222.800000000001</v>
      </c>
      <c r="H432" s="10">
        <f t="shared" si="980"/>
        <v>16222.800000000001</v>
      </c>
      <c r="I432" s="10">
        <f t="shared" si="981"/>
        <v>521.79999999999995</v>
      </c>
      <c r="J432" s="10">
        <f t="shared" si="982"/>
        <v>521.79999999999995</v>
      </c>
      <c r="K432" s="10">
        <f t="shared" si="983"/>
        <v>521.79999999999995</v>
      </c>
      <c r="L432" s="10">
        <f t="shared" si="944"/>
        <v>16744.600000000002</v>
      </c>
      <c r="M432" s="10">
        <f t="shared" si="945"/>
        <v>16744.600000000002</v>
      </c>
      <c r="N432" s="10">
        <f t="shared" si="946"/>
        <v>16744.600000000002</v>
      </c>
      <c r="O432" s="10">
        <f t="shared" si="984"/>
        <v>680.3</v>
      </c>
      <c r="P432" s="10">
        <f t="shared" si="985"/>
        <v>0</v>
      </c>
      <c r="Q432" s="10">
        <f t="shared" si="986"/>
        <v>0</v>
      </c>
      <c r="R432" s="10">
        <f t="shared" si="1005"/>
        <v>17424.900000000001</v>
      </c>
      <c r="S432" s="10">
        <f t="shared" si="1006"/>
        <v>16744.600000000002</v>
      </c>
      <c r="T432" s="10">
        <f t="shared" si="1007"/>
        <v>16744.600000000002</v>
      </c>
      <c r="U432" s="10">
        <f t="shared" si="987"/>
        <v>0</v>
      </c>
      <c r="V432" s="10">
        <f t="shared" si="988"/>
        <v>0</v>
      </c>
      <c r="W432" s="10">
        <f t="shared" si="989"/>
        <v>0</v>
      </c>
      <c r="X432" s="10">
        <f t="shared" si="1008"/>
        <v>17424.900000000001</v>
      </c>
      <c r="Y432" s="10">
        <f t="shared" si="1009"/>
        <v>16744.600000000002</v>
      </c>
      <c r="Z432" s="10">
        <f t="shared" si="1010"/>
        <v>16744.600000000002</v>
      </c>
      <c r="AA432" s="10">
        <f t="shared" si="990"/>
        <v>0</v>
      </c>
      <c r="AB432" s="10">
        <f t="shared" si="991"/>
        <v>0</v>
      </c>
      <c r="AC432" s="10">
        <f t="shared" si="992"/>
        <v>0</v>
      </c>
      <c r="AD432" s="10">
        <f t="shared" si="1011"/>
        <v>17424.900000000001</v>
      </c>
      <c r="AE432" s="10">
        <f t="shared" si="1012"/>
        <v>16744.600000000002</v>
      </c>
      <c r="AF432" s="10">
        <f t="shared" si="1013"/>
        <v>16744.600000000002</v>
      </c>
      <c r="AG432" s="10">
        <f t="shared" si="993"/>
        <v>0</v>
      </c>
      <c r="AH432" s="10">
        <f t="shared" si="1014"/>
        <v>17424.900000000001</v>
      </c>
      <c r="AI432" s="10">
        <f t="shared" si="1015"/>
        <v>16744.600000000002</v>
      </c>
      <c r="AJ432" s="10">
        <f t="shared" si="1016"/>
        <v>16744.600000000002</v>
      </c>
      <c r="AK432" s="10">
        <f t="shared" si="994"/>
        <v>0</v>
      </c>
      <c r="AL432" s="10">
        <f t="shared" si="995"/>
        <v>0</v>
      </c>
      <c r="AM432" s="10">
        <f t="shared" si="996"/>
        <v>0</v>
      </c>
      <c r="AN432" s="10">
        <f t="shared" si="1017"/>
        <v>17424.900000000001</v>
      </c>
      <c r="AO432" s="10">
        <f t="shared" si="1018"/>
        <v>16744.600000000002</v>
      </c>
      <c r="AP432" s="10">
        <f t="shared" si="1019"/>
        <v>16744.600000000002</v>
      </c>
      <c r="AQ432" s="10">
        <f t="shared" si="997"/>
        <v>0</v>
      </c>
      <c r="AR432" s="10">
        <f t="shared" si="998"/>
        <v>0</v>
      </c>
      <c r="AS432" s="10">
        <f t="shared" si="999"/>
        <v>0</v>
      </c>
      <c r="AT432" s="10">
        <f t="shared" si="1020"/>
        <v>17424.900000000001</v>
      </c>
      <c r="AU432" s="10">
        <f t="shared" si="1021"/>
        <v>16744.600000000002</v>
      </c>
      <c r="AV432" s="10">
        <f t="shared" si="1022"/>
        <v>16744.600000000002</v>
      </c>
      <c r="AW432" s="10">
        <f t="shared" si="1000"/>
        <v>0</v>
      </c>
      <c r="AX432" s="10">
        <f t="shared" si="1001"/>
        <v>0</v>
      </c>
      <c r="AY432" s="10">
        <f t="shared" si="1002"/>
        <v>0</v>
      </c>
      <c r="AZ432" s="10">
        <f t="shared" si="1023"/>
        <v>17424.900000000001</v>
      </c>
      <c r="BA432" s="10">
        <f t="shared" si="1003"/>
        <v>0</v>
      </c>
      <c r="BB432" s="65">
        <f t="shared" si="883"/>
        <v>17424.900000000001</v>
      </c>
      <c r="BC432" s="10">
        <f t="shared" si="1024"/>
        <v>16744.600000000002</v>
      </c>
      <c r="BD432" s="10">
        <f t="shared" si="1004"/>
        <v>0</v>
      </c>
      <c r="BE432" s="65">
        <f t="shared" si="884"/>
        <v>16744.600000000002</v>
      </c>
      <c r="BF432" s="10">
        <f t="shared" si="1025"/>
        <v>16744.600000000002</v>
      </c>
      <c r="BG432" s="10">
        <f t="shared" si="1004"/>
        <v>0</v>
      </c>
      <c r="BH432" s="65">
        <f t="shared" si="885"/>
        <v>16744.600000000002</v>
      </c>
      <c r="BI432" s="10">
        <f t="shared" si="1004"/>
        <v>0</v>
      </c>
      <c r="BJ432" s="20"/>
      <c r="BK432" s="20"/>
    </row>
    <row r="433" spans="1:68" ht="46.8" x14ac:dyDescent="0.3">
      <c r="A433" s="58" t="s">
        <v>323</v>
      </c>
      <c r="B433" s="59" t="s">
        <v>58</v>
      </c>
      <c r="C433" s="58"/>
      <c r="D433" s="58"/>
      <c r="E433" s="60" t="s">
        <v>59</v>
      </c>
      <c r="F433" s="10">
        <f t="shared" ref="F433:K433" si="1026">F435</f>
        <v>16222.800000000001</v>
      </c>
      <c r="G433" s="10">
        <f t="shared" si="1026"/>
        <v>16222.800000000001</v>
      </c>
      <c r="H433" s="10">
        <f t="shared" si="1026"/>
        <v>16222.800000000001</v>
      </c>
      <c r="I433" s="10">
        <f t="shared" si="1026"/>
        <v>521.79999999999995</v>
      </c>
      <c r="J433" s="10">
        <f t="shared" si="1026"/>
        <v>521.79999999999995</v>
      </c>
      <c r="K433" s="10">
        <f t="shared" si="1026"/>
        <v>521.79999999999995</v>
      </c>
      <c r="L433" s="10">
        <f t="shared" si="944"/>
        <v>16744.600000000002</v>
      </c>
      <c r="M433" s="10">
        <f t="shared" si="945"/>
        <v>16744.600000000002</v>
      </c>
      <c r="N433" s="10">
        <f t="shared" si="946"/>
        <v>16744.600000000002</v>
      </c>
      <c r="O433" s="10">
        <f>O435</f>
        <v>680.3</v>
      </c>
      <c r="P433" s="10">
        <f>P435</f>
        <v>0</v>
      </c>
      <c r="Q433" s="10">
        <f>Q435</f>
        <v>0</v>
      </c>
      <c r="R433" s="10">
        <f t="shared" si="1005"/>
        <v>17424.900000000001</v>
      </c>
      <c r="S433" s="10">
        <f t="shared" si="1006"/>
        <v>16744.600000000002</v>
      </c>
      <c r="T433" s="10">
        <f t="shared" si="1007"/>
        <v>16744.600000000002</v>
      </c>
      <c r="U433" s="10">
        <f>U435</f>
        <v>0</v>
      </c>
      <c r="V433" s="10">
        <f>V435</f>
        <v>0</v>
      </c>
      <c r="W433" s="10">
        <f>W435</f>
        <v>0</v>
      </c>
      <c r="X433" s="10">
        <f t="shared" si="1008"/>
        <v>17424.900000000001</v>
      </c>
      <c r="Y433" s="10">
        <f t="shared" si="1009"/>
        <v>16744.600000000002</v>
      </c>
      <c r="Z433" s="10">
        <f t="shared" si="1010"/>
        <v>16744.600000000002</v>
      </c>
      <c r="AA433" s="10">
        <f>AA435</f>
        <v>0</v>
      </c>
      <c r="AB433" s="10">
        <f>AB435</f>
        <v>0</v>
      </c>
      <c r="AC433" s="10">
        <f>AC435</f>
        <v>0</v>
      </c>
      <c r="AD433" s="10">
        <f t="shared" si="1011"/>
        <v>17424.900000000001</v>
      </c>
      <c r="AE433" s="10">
        <f t="shared" si="1012"/>
        <v>16744.600000000002</v>
      </c>
      <c r="AF433" s="10">
        <f t="shared" si="1013"/>
        <v>16744.600000000002</v>
      </c>
      <c r="AG433" s="10">
        <f>AG435</f>
        <v>0</v>
      </c>
      <c r="AH433" s="10">
        <f t="shared" si="1014"/>
        <v>17424.900000000001</v>
      </c>
      <c r="AI433" s="10">
        <f t="shared" si="1015"/>
        <v>16744.600000000002</v>
      </c>
      <c r="AJ433" s="10">
        <f t="shared" si="1016"/>
        <v>16744.600000000002</v>
      </c>
      <c r="AK433" s="10">
        <f>AK435</f>
        <v>0</v>
      </c>
      <c r="AL433" s="10">
        <f>AL435</f>
        <v>0</v>
      </c>
      <c r="AM433" s="10">
        <f>AM435</f>
        <v>0</v>
      </c>
      <c r="AN433" s="10">
        <f t="shared" si="1017"/>
        <v>17424.900000000001</v>
      </c>
      <c r="AO433" s="10">
        <f t="shared" si="1018"/>
        <v>16744.600000000002</v>
      </c>
      <c r="AP433" s="10">
        <f t="shared" si="1019"/>
        <v>16744.600000000002</v>
      </c>
      <c r="AQ433" s="10">
        <f>AQ435</f>
        <v>0</v>
      </c>
      <c r="AR433" s="10">
        <f>AR435</f>
        <v>0</v>
      </c>
      <c r="AS433" s="10">
        <f>AS435</f>
        <v>0</v>
      </c>
      <c r="AT433" s="10">
        <f t="shared" si="1020"/>
        <v>17424.900000000001</v>
      </c>
      <c r="AU433" s="10">
        <f t="shared" si="1021"/>
        <v>16744.600000000002</v>
      </c>
      <c r="AV433" s="10">
        <f t="shared" si="1022"/>
        <v>16744.600000000002</v>
      </c>
      <c r="AW433" s="10">
        <f>AW435+AW434</f>
        <v>0</v>
      </c>
      <c r="AX433" s="10">
        <f>AX435+AX434</f>
        <v>0</v>
      </c>
      <c r="AY433" s="10">
        <f>AY435+AY434</f>
        <v>0</v>
      </c>
      <c r="AZ433" s="10">
        <f t="shared" si="1023"/>
        <v>17424.900000000001</v>
      </c>
      <c r="BA433" s="10">
        <f>BA435+BA434</f>
        <v>0</v>
      </c>
      <c r="BB433" s="65">
        <f t="shared" si="883"/>
        <v>17424.900000000001</v>
      </c>
      <c r="BC433" s="10">
        <f t="shared" si="1024"/>
        <v>16744.600000000002</v>
      </c>
      <c r="BD433" s="10">
        <f>BD435+BD434</f>
        <v>0</v>
      </c>
      <c r="BE433" s="65">
        <f t="shared" si="884"/>
        <v>16744.600000000002</v>
      </c>
      <c r="BF433" s="10">
        <f t="shared" si="1025"/>
        <v>16744.600000000002</v>
      </c>
      <c r="BG433" s="10">
        <f>BG435+BG434</f>
        <v>0</v>
      </c>
      <c r="BH433" s="65">
        <f t="shared" si="885"/>
        <v>16744.600000000002</v>
      </c>
      <c r="BI433" s="10">
        <f>BI435+BI434</f>
        <v>0</v>
      </c>
      <c r="BJ433" s="20"/>
      <c r="BK433" s="20"/>
    </row>
    <row r="434" spans="1:68" s="1" customFormat="1" hidden="1" x14ac:dyDescent="0.3">
      <c r="A434" s="7" t="s">
        <v>323</v>
      </c>
      <c r="B434" s="8">
        <v>600</v>
      </c>
      <c r="C434" s="22" t="s">
        <v>107</v>
      </c>
      <c r="D434" s="7" t="s">
        <v>106</v>
      </c>
      <c r="E434" s="23" t="s">
        <v>224</v>
      </c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>
        <f t="shared" si="1023"/>
        <v>0</v>
      </c>
      <c r="BA434" s="10"/>
      <c r="BB434" s="10"/>
      <c r="BC434" s="10">
        <f t="shared" si="1024"/>
        <v>0</v>
      </c>
      <c r="BD434" s="10"/>
      <c r="BE434" s="10"/>
      <c r="BF434" s="10">
        <f t="shared" si="1025"/>
        <v>0</v>
      </c>
      <c r="BG434" s="10"/>
      <c r="BH434" s="10"/>
      <c r="BI434" s="10"/>
      <c r="BJ434" s="20">
        <v>0</v>
      </c>
      <c r="BK434" s="20"/>
    </row>
    <row r="435" spans="1:68" x14ac:dyDescent="0.3">
      <c r="A435" s="58" t="s">
        <v>323</v>
      </c>
      <c r="B435" s="59">
        <v>600</v>
      </c>
      <c r="C435" s="58" t="s">
        <v>268</v>
      </c>
      <c r="D435" s="58" t="s">
        <v>106</v>
      </c>
      <c r="E435" s="60" t="s">
        <v>269</v>
      </c>
      <c r="F435" s="10">
        <v>16222.800000000001</v>
      </c>
      <c r="G435" s="10">
        <v>16222.800000000001</v>
      </c>
      <c r="H435" s="10">
        <v>16222.800000000001</v>
      </c>
      <c r="I435" s="10">
        <v>521.79999999999995</v>
      </c>
      <c r="J435" s="10">
        <v>521.79999999999995</v>
      </c>
      <c r="K435" s="10">
        <v>521.79999999999995</v>
      </c>
      <c r="L435" s="10">
        <f t="shared" si="944"/>
        <v>16744.600000000002</v>
      </c>
      <c r="M435" s="10">
        <f t="shared" si="945"/>
        <v>16744.600000000002</v>
      </c>
      <c r="N435" s="10">
        <f t="shared" si="946"/>
        <v>16744.600000000002</v>
      </c>
      <c r="O435" s="10">
        <v>680.3</v>
      </c>
      <c r="P435" s="10"/>
      <c r="Q435" s="10"/>
      <c r="R435" s="10">
        <f t="shared" si="1005"/>
        <v>17424.900000000001</v>
      </c>
      <c r="S435" s="10">
        <f t="shared" si="1006"/>
        <v>16744.600000000002</v>
      </c>
      <c r="T435" s="10">
        <f t="shared" si="1007"/>
        <v>16744.600000000002</v>
      </c>
      <c r="U435" s="10"/>
      <c r="V435" s="10"/>
      <c r="W435" s="10"/>
      <c r="X435" s="10">
        <f t="shared" si="1008"/>
        <v>17424.900000000001</v>
      </c>
      <c r="Y435" s="10">
        <f t="shared" si="1009"/>
        <v>16744.600000000002</v>
      </c>
      <c r="Z435" s="10">
        <f t="shared" si="1010"/>
        <v>16744.600000000002</v>
      </c>
      <c r="AA435" s="10"/>
      <c r="AB435" s="10"/>
      <c r="AC435" s="10"/>
      <c r="AD435" s="10">
        <f t="shared" si="1011"/>
        <v>17424.900000000001</v>
      </c>
      <c r="AE435" s="10">
        <f t="shared" si="1012"/>
        <v>16744.600000000002</v>
      </c>
      <c r="AF435" s="10">
        <f t="shared" si="1013"/>
        <v>16744.600000000002</v>
      </c>
      <c r="AG435" s="10"/>
      <c r="AH435" s="10">
        <f t="shared" si="1014"/>
        <v>17424.900000000001</v>
      </c>
      <c r="AI435" s="10">
        <f t="shared" si="1015"/>
        <v>16744.600000000002</v>
      </c>
      <c r="AJ435" s="10">
        <f t="shared" si="1016"/>
        <v>16744.600000000002</v>
      </c>
      <c r="AK435" s="10"/>
      <c r="AL435" s="10"/>
      <c r="AM435" s="10"/>
      <c r="AN435" s="10">
        <f t="shared" si="1017"/>
        <v>17424.900000000001</v>
      </c>
      <c r="AO435" s="10">
        <f t="shared" si="1018"/>
        <v>16744.600000000002</v>
      </c>
      <c r="AP435" s="10">
        <f t="shared" si="1019"/>
        <v>16744.600000000002</v>
      </c>
      <c r="AQ435" s="10"/>
      <c r="AR435" s="10"/>
      <c r="AS435" s="10"/>
      <c r="AT435" s="10">
        <f t="shared" si="1020"/>
        <v>17424.900000000001</v>
      </c>
      <c r="AU435" s="10">
        <f t="shared" si="1021"/>
        <v>16744.600000000002</v>
      </c>
      <c r="AV435" s="10">
        <f t="shared" si="1022"/>
        <v>16744.600000000002</v>
      </c>
      <c r="AW435" s="10"/>
      <c r="AX435" s="10"/>
      <c r="AY435" s="10"/>
      <c r="AZ435" s="10">
        <f t="shared" si="1023"/>
        <v>17424.900000000001</v>
      </c>
      <c r="BA435" s="10"/>
      <c r="BB435" s="65">
        <f t="shared" ref="BB435:BB496" si="1027">AZ435+BA435</f>
        <v>17424.900000000001</v>
      </c>
      <c r="BC435" s="10">
        <f t="shared" si="1024"/>
        <v>16744.600000000002</v>
      </c>
      <c r="BD435" s="10"/>
      <c r="BE435" s="65">
        <f t="shared" ref="BE435:BE496" si="1028">BC435+BD435</f>
        <v>16744.600000000002</v>
      </c>
      <c r="BF435" s="10">
        <f t="shared" si="1025"/>
        <v>16744.600000000002</v>
      </c>
      <c r="BG435" s="10"/>
      <c r="BH435" s="65">
        <f t="shared" ref="BH435:BH496" si="1029">BF435+BG435</f>
        <v>16744.600000000002</v>
      </c>
      <c r="BI435" s="10"/>
      <c r="BJ435" s="20"/>
      <c r="BK435" s="20">
        <v>72</v>
      </c>
    </row>
    <row r="436" spans="1:68" ht="62.4" x14ac:dyDescent="0.3">
      <c r="A436" s="58" t="s">
        <v>324</v>
      </c>
      <c r="B436" s="59"/>
      <c r="C436" s="58"/>
      <c r="D436" s="58"/>
      <c r="E436" s="60" t="s">
        <v>325</v>
      </c>
      <c r="F436" s="10">
        <f t="shared" ref="F436:K436" si="1030">F437+F442</f>
        <v>79877</v>
      </c>
      <c r="G436" s="10">
        <f t="shared" si="1030"/>
        <v>82108.800000000003</v>
      </c>
      <c r="H436" s="10">
        <f t="shared" si="1030"/>
        <v>82108.800000000003</v>
      </c>
      <c r="I436" s="10">
        <f t="shared" si="1030"/>
        <v>0</v>
      </c>
      <c r="J436" s="10">
        <f t="shared" si="1030"/>
        <v>0</v>
      </c>
      <c r="K436" s="10">
        <f t="shared" si="1030"/>
        <v>0</v>
      </c>
      <c r="L436" s="10">
        <f t="shared" si="944"/>
        <v>79877</v>
      </c>
      <c r="M436" s="10">
        <f t="shared" si="945"/>
        <v>82108.800000000003</v>
      </c>
      <c r="N436" s="10">
        <f t="shared" si="946"/>
        <v>82108.800000000003</v>
      </c>
      <c r="O436" s="10">
        <f>O437+O442</f>
        <v>7993.5</v>
      </c>
      <c r="P436" s="10">
        <f>P437+P442</f>
        <v>9425.2999999999993</v>
      </c>
      <c r="Q436" s="10">
        <f>Q437+Q442</f>
        <v>9425.2999999999993</v>
      </c>
      <c r="R436" s="10">
        <f t="shared" si="1005"/>
        <v>87870.5</v>
      </c>
      <c r="S436" s="10">
        <f t="shared" si="1006"/>
        <v>91534.1</v>
      </c>
      <c r="T436" s="10">
        <f t="shared" si="1007"/>
        <v>91534.1</v>
      </c>
      <c r="U436" s="10">
        <f>U437+U442</f>
        <v>0</v>
      </c>
      <c r="V436" s="10">
        <f>V437+V442</f>
        <v>0</v>
      </c>
      <c r="W436" s="10">
        <f>W437+W442</f>
        <v>0</v>
      </c>
      <c r="X436" s="10">
        <f t="shared" si="1008"/>
        <v>87870.5</v>
      </c>
      <c r="Y436" s="10">
        <f t="shared" si="1009"/>
        <v>91534.1</v>
      </c>
      <c r="Z436" s="10">
        <f t="shared" si="1010"/>
        <v>91534.1</v>
      </c>
      <c r="AA436" s="10">
        <f>AA437+AA442</f>
        <v>0</v>
      </c>
      <c r="AB436" s="10">
        <f>AB437+AB442</f>
        <v>0</v>
      </c>
      <c r="AC436" s="10">
        <f>AC437+AC442</f>
        <v>0</v>
      </c>
      <c r="AD436" s="10">
        <f t="shared" si="1011"/>
        <v>87870.5</v>
      </c>
      <c r="AE436" s="10">
        <f t="shared" si="1012"/>
        <v>91534.1</v>
      </c>
      <c r="AF436" s="10">
        <f t="shared" si="1013"/>
        <v>91534.1</v>
      </c>
      <c r="AG436" s="10">
        <f>AG437+AG442</f>
        <v>0</v>
      </c>
      <c r="AH436" s="10">
        <f t="shared" si="1014"/>
        <v>87870.5</v>
      </c>
      <c r="AI436" s="10">
        <f t="shared" si="1015"/>
        <v>91534.1</v>
      </c>
      <c r="AJ436" s="10">
        <f t="shared" si="1016"/>
        <v>91534.1</v>
      </c>
      <c r="AK436" s="10">
        <f>AK437+AK442</f>
        <v>0</v>
      </c>
      <c r="AL436" s="10">
        <f>AL437+AL442</f>
        <v>0</v>
      </c>
      <c r="AM436" s="10">
        <f>AM437+AM442</f>
        <v>0</v>
      </c>
      <c r="AN436" s="10">
        <f t="shared" si="1017"/>
        <v>87870.5</v>
      </c>
      <c r="AO436" s="10">
        <f t="shared" si="1018"/>
        <v>91534.1</v>
      </c>
      <c r="AP436" s="10">
        <f t="shared" si="1019"/>
        <v>91534.1</v>
      </c>
      <c r="AQ436" s="10">
        <f>AQ437+AQ442</f>
        <v>0</v>
      </c>
      <c r="AR436" s="10">
        <f>AR437+AR442</f>
        <v>0</v>
      </c>
      <c r="AS436" s="10">
        <f>AS437+AS442</f>
        <v>0</v>
      </c>
      <c r="AT436" s="10">
        <f t="shared" si="1020"/>
        <v>87870.5</v>
      </c>
      <c r="AU436" s="10">
        <f t="shared" si="1021"/>
        <v>91534.1</v>
      </c>
      <c r="AV436" s="10">
        <f t="shared" si="1022"/>
        <v>91534.1</v>
      </c>
      <c r="AW436" s="10">
        <f>AW437+AW442</f>
        <v>0</v>
      </c>
      <c r="AX436" s="10">
        <f>AX437+AX442</f>
        <v>0</v>
      </c>
      <c r="AY436" s="10">
        <f>AY437+AY442</f>
        <v>0</v>
      </c>
      <c r="AZ436" s="10">
        <f t="shared" si="1023"/>
        <v>87870.5</v>
      </c>
      <c r="BA436" s="10">
        <f>BA437+BA442</f>
        <v>0</v>
      </c>
      <c r="BB436" s="65">
        <f t="shared" si="1027"/>
        <v>87870.5</v>
      </c>
      <c r="BC436" s="10">
        <f t="shared" si="1024"/>
        <v>91534.1</v>
      </c>
      <c r="BD436" s="10">
        <f>BD437+BD442</f>
        <v>0</v>
      </c>
      <c r="BE436" s="65">
        <f t="shared" si="1028"/>
        <v>91534.1</v>
      </c>
      <c r="BF436" s="10">
        <f t="shared" si="1025"/>
        <v>91534.1</v>
      </c>
      <c r="BG436" s="10">
        <f>BG437+BG442</f>
        <v>0</v>
      </c>
      <c r="BH436" s="65">
        <f t="shared" si="1029"/>
        <v>91534.1</v>
      </c>
      <c r="BI436" s="10">
        <f>BI437+BI442</f>
        <v>0</v>
      </c>
      <c r="BJ436" s="20"/>
      <c r="BK436" s="20"/>
    </row>
    <row r="437" spans="1:68" ht="31.2" x14ac:dyDescent="0.3">
      <c r="A437" s="58" t="s">
        <v>326</v>
      </c>
      <c r="B437" s="59"/>
      <c r="C437" s="58"/>
      <c r="D437" s="58"/>
      <c r="E437" s="60" t="s">
        <v>176</v>
      </c>
      <c r="F437" s="10">
        <f t="shared" ref="F437:K437" si="1031">F438+F440</f>
        <v>18373.400000000001</v>
      </c>
      <c r="G437" s="10">
        <f t="shared" si="1031"/>
        <v>18895.600000000002</v>
      </c>
      <c r="H437" s="10">
        <f t="shared" si="1031"/>
        <v>18895.600000000002</v>
      </c>
      <c r="I437" s="10">
        <f t="shared" si="1031"/>
        <v>0</v>
      </c>
      <c r="J437" s="10">
        <f t="shared" si="1031"/>
        <v>0</v>
      </c>
      <c r="K437" s="10">
        <f t="shared" si="1031"/>
        <v>0</v>
      </c>
      <c r="L437" s="10">
        <f t="shared" si="944"/>
        <v>18373.400000000001</v>
      </c>
      <c r="M437" s="10">
        <f t="shared" si="945"/>
        <v>18895.600000000002</v>
      </c>
      <c r="N437" s="10">
        <f t="shared" si="946"/>
        <v>18895.600000000002</v>
      </c>
      <c r="O437" s="10">
        <f>O438+O440</f>
        <v>2696.7</v>
      </c>
      <c r="P437" s="10">
        <f>P438+P440</f>
        <v>3307.2</v>
      </c>
      <c r="Q437" s="10">
        <f>Q438+Q440</f>
        <v>3307.2</v>
      </c>
      <c r="R437" s="10">
        <f t="shared" si="1005"/>
        <v>21070.100000000002</v>
      </c>
      <c r="S437" s="10">
        <f t="shared" si="1006"/>
        <v>22202.800000000003</v>
      </c>
      <c r="T437" s="10">
        <f t="shared" si="1007"/>
        <v>22202.800000000003</v>
      </c>
      <c r="U437" s="10">
        <f>U438+U440</f>
        <v>0</v>
      </c>
      <c r="V437" s="10">
        <f>V438+V440</f>
        <v>0</v>
      </c>
      <c r="W437" s="10">
        <f>W438+W440</f>
        <v>0</v>
      </c>
      <c r="X437" s="10">
        <f t="shared" si="1008"/>
        <v>21070.100000000002</v>
      </c>
      <c r="Y437" s="10">
        <f t="shared" si="1009"/>
        <v>22202.800000000003</v>
      </c>
      <c r="Z437" s="10">
        <f t="shared" si="1010"/>
        <v>22202.800000000003</v>
      </c>
      <c r="AA437" s="10">
        <f>AA438+AA440</f>
        <v>0</v>
      </c>
      <c r="AB437" s="10">
        <f>AB438+AB440</f>
        <v>0</v>
      </c>
      <c r="AC437" s="10">
        <f>AC438+AC440</f>
        <v>0</v>
      </c>
      <c r="AD437" s="10">
        <f t="shared" si="1011"/>
        <v>21070.100000000002</v>
      </c>
      <c r="AE437" s="10">
        <f t="shared" si="1012"/>
        <v>22202.800000000003</v>
      </c>
      <c r="AF437" s="10">
        <f t="shared" si="1013"/>
        <v>22202.800000000003</v>
      </c>
      <c r="AG437" s="10">
        <f>AG438+AG440</f>
        <v>0</v>
      </c>
      <c r="AH437" s="10">
        <f t="shared" si="1014"/>
        <v>21070.100000000002</v>
      </c>
      <c r="AI437" s="10">
        <f t="shared" si="1015"/>
        <v>22202.800000000003</v>
      </c>
      <c r="AJ437" s="10">
        <f t="shared" si="1016"/>
        <v>22202.800000000003</v>
      </c>
      <c r="AK437" s="10">
        <f>AK438+AK440</f>
        <v>0</v>
      </c>
      <c r="AL437" s="10">
        <f>AL438+AL440</f>
        <v>0</v>
      </c>
      <c r="AM437" s="10">
        <f>AM438+AM440</f>
        <v>0</v>
      </c>
      <c r="AN437" s="10">
        <f t="shared" si="1017"/>
        <v>21070.100000000002</v>
      </c>
      <c r="AO437" s="10">
        <f t="shared" si="1018"/>
        <v>22202.800000000003</v>
      </c>
      <c r="AP437" s="10">
        <f t="shared" si="1019"/>
        <v>22202.800000000003</v>
      </c>
      <c r="AQ437" s="10">
        <f>AQ438+AQ440</f>
        <v>0</v>
      </c>
      <c r="AR437" s="10">
        <f>AR438+AR440</f>
        <v>0</v>
      </c>
      <c r="AS437" s="10">
        <f>AS438+AS440</f>
        <v>0</v>
      </c>
      <c r="AT437" s="10">
        <f t="shared" si="1020"/>
        <v>21070.100000000002</v>
      </c>
      <c r="AU437" s="10">
        <f t="shared" si="1021"/>
        <v>22202.800000000003</v>
      </c>
      <c r="AV437" s="10">
        <f t="shared" si="1022"/>
        <v>22202.800000000003</v>
      </c>
      <c r="AW437" s="10">
        <f>AW438+AW440</f>
        <v>0</v>
      </c>
      <c r="AX437" s="10">
        <f>AX438+AX440</f>
        <v>0</v>
      </c>
      <c r="AY437" s="10">
        <f>AY438+AY440</f>
        <v>0</v>
      </c>
      <c r="AZ437" s="10">
        <f t="shared" si="1023"/>
        <v>21070.100000000002</v>
      </c>
      <c r="BA437" s="10">
        <f>BA438+BA440</f>
        <v>0</v>
      </c>
      <c r="BB437" s="65">
        <f t="shared" si="1027"/>
        <v>21070.100000000002</v>
      </c>
      <c r="BC437" s="10">
        <f t="shared" si="1024"/>
        <v>22202.800000000003</v>
      </c>
      <c r="BD437" s="10">
        <f>BD438+BD440</f>
        <v>0</v>
      </c>
      <c r="BE437" s="65">
        <f t="shared" si="1028"/>
        <v>22202.800000000003</v>
      </c>
      <c r="BF437" s="10">
        <f t="shared" si="1025"/>
        <v>22202.800000000003</v>
      </c>
      <c r="BG437" s="10">
        <f>BG438+BG440</f>
        <v>0</v>
      </c>
      <c r="BH437" s="65">
        <f t="shared" si="1029"/>
        <v>22202.800000000003</v>
      </c>
      <c r="BI437" s="10">
        <f>BI438+BI440</f>
        <v>0</v>
      </c>
      <c r="BJ437" s="20"/>
      <c r="BK437" s="20"/>
    </row>
    <row r="438" spans="1:68" ht="78" x14ac:dyDescent="0.3">
      <c r="A438" s="58" t="s">
        <v>326</v>
      </c>
      <c r="B438" s="59" t="s">
        <v>148</v>
      </c>
      <c r="C438" s="58"/>
      <c r="D438" s="58"/>
      <c r="E438" s="60" t="s">
        <v>149</v>
      </c>
      <c r="F438" s="10">
        <f t="shared" ref="F438:K438" si="1032">F439</f>
        <v>17178.400000000001</v>
      </c>
      <c r="G438" s="10">
        <f t="shared" si="1032"/>
        <v>17700.600000000002</v>
      </c>
      <c r="H438" s="10">
        <f t="shared" si="1032"/>
        <v>17700.600000000002</v>
      </c>
      <c r="I438" s="10">
        <f t="shared" si="1032"/>
        <v>0</v>
      </c>
      <c r="J438" s="10">
        <f t="shared" si="1032"/>
        <v>0</v>
      </c>
      <c r="K438" s="10">
        <f t="shared" si="1032"/>
        <v>0</v>
      </c>
      <c r="L438" s="10">
        <f t="shared" si="944"/>
        <v>17178.400000000001</v>
      </c>
      <c r="M438" s="10">
        <f t="shared" si="945"/>
        <v>17700.600000000002</v>
      </c>
      <c r="N438" s="10">
        <f t="shared" si="946"/>
        <v>17700.600000000002</v>
      </c>
      <c r="O438" s="10">
        <f>O439</f>
        <v>2696.7</v>
      </c>
      <c r="P438" s="10">
        <f>P439</f>
        <v>3307.2</v>
      </c>
      <c r="Q438" s="10">
        <f>Q439</f>
        <v>3307.2</v>
      </c>
      <c r="R438" s="10">
        <f t="shared" si="1005"/>
        <v>19875.100000000002</v>
      </c>
      <c r="S438" s="10">
        <f t="shared" si="1006"/>
        <v>21007.800000000003</v>
      </c>
      <c r="T438" s="10">
        <f t="shared" si="1007"/>
        <v>21007.800000000003</v>
      </c>
      <c r="U438" s="10">
        <f>U439</f>
        <v>0</v>
      </c>
      <c r="V438" s="10">
        <f>V439</f>
        <v>0</v>
      </c>
      <c r="W438" s="10">
        <f>W439</f>
        <v>0</v>
      </c>
      <c r="X438" s="10">
        <f t="shared" si="1008"/>
        <v>19875.100000000002</v>
      </c>
      <c r="Y438" s="10">
        <f t="shared" si="1009"/>
        <v>21007.800000000003</v>
      </c>
      <c r="Z438" s="10">
        <f t="shared" si="1010"/>
        <v>21007.800000000003</v>
      </c>
      <c r="AA438" s="10">
        <f>AA439</f>
        <v>0</v>
      </c>
      <c r="AB438" s="10">
        <f>AB439</f>
        <v>0</v>
      </c>
      <c r="AC438" s="10">
        <f>AC439</f>
        <v>0</v>
      </c>
      <c r="AD438" s="10">
        <f t="shared" si="1011"/>
        <v>19875.100000000002</v>
      </c>
      <c r="AE438" s="10">
        <f t="shared" si="1012"/>
        <v>21007.800000000003</v>
      </c>
      <c r="AF438" s="10">
        <f t="shared" si="1013"/>
        <v>21007.800000000003</v>
      </c>
      <c r="AG438" s="10">
        <f>AG439</f>
        <v>0</v>
      </c>
      <c r="AH438" s="10">
        <f t="shared" si="1014"/>
        <v>19875.100000000002</v>
      </c>
      <c r="AI438" s="10">
        <f t="shared" si="1015"/>
        <v>21007.800000000003</v>
      </c>
      <c r="AJ438" s="10">
        <f t="shared" si="1016"/>
        <v>21007.800000000003</v>
      </c>
      <c r="AK438" s="10">
        <f>AK439</f>
        <v>0</v>
      </c>
      <c r="AL438" s="10">
        <f>AL439</f>
        <v>0</v>
      </c>
      <c r="AM438" s="10">
        <f>AM439</f>
        <v>0</v>
      </c>
      <c r="AN438" s="10">
        <f t="shared" si="1017"/>
        <v>19875.100000000002</v>
      </c>
      <c r="AO438" s="10">
        <f t="shared" si="1018"/>
        <v>21007.800000000003</v>
      </c>
      <c r="AP438" s="10">
        <f t="shared" si="1019"/>
        <v>21007.800000000003</v>
      </c>
      <c r="AQ438" s="10">
        <f>AQ439</f>
        <v>0</v>
      </c>
      <c r="AR438" s="10">
        <f>AR439</f>
        <v>0</v>
      </c>
      <c r="AS438" s="10">
        <f>AS439</f>
        <v>0</v>
      </c>
      <c r="AT438" s="10">
        <f t="shared" si="1020"/>
        <v>19875.100000000002</v>
      </c>
      <c r="AU438" s="10">
        <f t="shared" si="1021"/>
        <v>21007.800000000003</v>
      </c>
      <c r="AV438" s="10">
        <f t="shared" si="1022"/>
        <v>21007.800000000003</v>
      </c>
      <c r="AW438" s="10">
        <f>AW439</f>
        <v>0</v>
      </c>
      <c r="AX438" s="10">
        <f>AX439</f>
        <v>0</v>
      </c>
      <c r="AY438" s="10">
        <f>AY439</f>
        <v>0</v>
      </c>
      <c r="AZ438" s="10">
        <f t="shared" si="1023"/>
        <v>19875.100000000002</v>
      </c>
      <c r="BA438" s="10">
        <f>BA439</f>
        <v>0</v>
      </c>
      <c r="BB438" s="65">
        <f t="shared" si="1027"/>
        <v>19875.100000000002</v>
      </c>
      <c r="BC438" s="10">
        <f t="shared" si="1024"/>
        <v>21007.800000000003</v>
      </c>
      <c r="BD438" s="10">
        <f>BD439</f>
        <v>0</v>
      </c>
      <c r="BE438" s="65">
        <f t="shared" si="1028"/>
        <v>21007.800000000003</v>
      </c>
      <c r="BF438" s="10">
        <f t="shared" si="1025"/>
        <v>21007.800000000003</v>
      </c>
      <c r="BG438" s="10">
        <f>BG439</f>
        <v>0</v>
      </c>
      <c r="BH438" s="65">
        <f t="shared" si="1029"/>
        <v>21007.800000000003</v>
      </c>
      <c r="BI438" s="10">
        <f>BI439</f>
        <v>0</v>
      </c>
      <c r="BJ438" s="20"/>
      <c r="BK438" s="20"/>
    </row>
    <row r="439" spans="1:68" ht="31.2" x14ac:dyDescent="0.3">
      <c r="A439" s="58" t="s">
        <v>326</v>
      </c>
      <c r="B439" s="59">
        <v>100</v>
      </c>
      <c r="C439" s="58" t="s">
        <v>268</v>
      </c>
      <c r="D439" s="58" t="s">
        <v>327</v>
      </c>
      <c r="E439" s="60" t="s">
        <v>328</v>
      </c>
      <c r="F439" s="10">
        <v>17178.400000000001</v>
      </c>
      <c r="G439" s="10">
        <v>17700.600000000002</v>
      </c>
      <c r="H439" s="10">
        <v>17700.600000000002</v>
      </c>
      <c r="I439" s="10"/>
      <c r="J439" s="10"/>
      <c r="K439" s="10"/>
      <c r="L439" s="10">
        <f t="shared" si="944"/>
        <v>17178.400000000001</v>
      </c>
      <c r="M439" s="10">
        <f t="shared" si="945"/>
        <v>17700.600000000002</v>
      </c>
      <c r="N439" s="10">
        <f t="shared" si="946"/>
        <v>17700.600000000002</v>
      </c>
      <c r="O439" s="10">
        <v>2696.7</v>
      </c>
      <c r="P439" s="10">
        <v>3307.2</v>
      </c>
      <c r="Q439" s="10">
        <v>3307.2</v>
      </c>
      <c r="R439" s="10">
        <f t="shared" si="1005"/>
        <v>19875.100000000002</v>
      </c>
      <c r="S439" s="10">
        <f t="shared" si="1006"/>
        <v>21007.800000000003</v>
      </c>
      <c r="T439" s="10">
        <f t="shared" si="1007"/>
        <v>21007.800000000003</v>
      </c>
      <c r="U439" s="10"/>
      <c r="V439" s="10"/>
      <c r="W439" s="10"/>
      <c r="X439" s="10">
        <f t="shared" si="1008"/>
        <v>19875.100000000002</v>
      </c>
      <c r="Y439" s="10">
        <f t="shared" si="1009"/>
        <v>21007.800000000003</v>
      </c>
      <c r="Z439" s="10">
        <f t="shared" si="1010"/>
        <v>21007.800000000003</v>
      </c>
      <c r="AA439" s="10"/>
      <c r="AB439" s="10"/>
      <c r="AC439" s="10"/>
      <c r="AD439" s="10">
        <f t="shared" si="1011"/>
        <v>19875.100000000002</v>
      </c>
      <c r="AE439" s="10">
        <f t="shared" si="1012"/>
        <v>21007.800000000003</v>
      </c>
      <c r="AF439" s="10">
        <f t="shared" si="1013"/>
        <v>21007.800000000003</v>
      </c>
      <c r="AG439" s="10"/>
      <c r="AH439" s="10">
        <f t="shared" si="1014"/>
        <v>19875.100000000002</v>
      </c>
      <c r="AI439" s="10">
        <f t="shared" si="1015"/>
        <v>21007.800000000003</v>
      </c>
      <c r="AJ439" s="10">
        <f t="shared" si="1016"/>
        <v>21007.800000000003</v>
      </c>
      <c r="AK439" s="10"/>
      <c r="AL439" s="10"/>
      <c r="AM439" s="10"/>
      <c r="AN439" s="10">
        <f t="shared" si="1017"/>
        <v>19875.100000000002</v>
      </c>
      <c r="AO439" s="10">
        <f t="shared" si="1018"/>
        <v>21007.800000000003</v>
      </c>
      <c r="AP439" s="10">
        <f t="shared" si="1019"/>
        <v>21007.800000000003</v>
      </c>
      <c r="AQ439" s="10"/>
      <c r="AR439" s="10"/>
      <c r="AS439" s="10"/>
      <c r="AT439" s="10">
        <f t="shared" si="1020"/>
        <v>19875.100000000002</v>
      </c>
      <c r="AU439" s="10">
        <f t="shared" si="1021"/>
        <v>21007.800000000003</v>
      </c>
      <c r="AV439" s="10">
        <f t="shared" si="1022"/>
        <v>21007.800000000003</v>
      </c>
      <c r="AW439" s="10"/>
      <c r="AX439" s="10"/>
      <c r="AY439" s="10"/>
      <c r="AZ439" s="10">
        <f t="shared" si="1023"/>
        <v>19875.100000000002</v>
      </c>
      <c r="BA439" s="10"/>
      <c r="BB439" s="65">
        <f t="shared" si="1027"/>
        <v>19875.100000000002</v>
      </c>
      <c r="BC439" s="10">
        <f t="shared" si="1024"/>
        <v>21007.800000000003</v>
      </c>
      <c r="BD439" s="10"/>
      <c r="BE439" s="65">
        <f t="shared" si="1028"/>
        <v>21007.800000000003</v>
      </c>
      <c r="BF439" s="10">
        <f t="shared" si="1025"/>
        <v>21007.800000000003</v>
      </c>
      <c r="BG439" s="10"/>
      <c r="BH439" s="65">
        <f t="shared" si="1029"/>
        <v>21007.800000000003</v>
      </c>
      <c r="BI439" s="10"/>
      <c r="BJ439" s="20"/>
      <c r="BK439" s="20"/>
    </row>
    <row r="440" spans="1:68" ht="31.2" x14ac:dyDescent="0.3">
      <c r="A440" s="58" t="s">
        <v>326</v>
      </c>
      <c r="B440" s="59" t="s">
        <v>66</v>
      </c>
      <c r="C440" s="58"/>
      <c r="D440" s="58"/>
      <c r="E440" s="60" t="s">
        <v>67</v>
      </c>
      <c r="F440" s="10">
        <f t="shared" ref="F440:K440" si="1033">F441</f>
        <v>1195</v>
      </c>
      <c r="G440" s="10">
        <f t="shared" si="1033"/>
        <v>1195</v>
      </c>
      <c r="H440" s="10">
        <f t="shared" si="1033"/>
        <v>1195</v>
      </c>
      <c r="I440" s="10">
        <f t="shared" si="1033"/>
        <v>0</v>
      </c>
      <c r="J440" s="10">
        <f t="shared" si="1033"/>
        <v>0</v>
      </c>
      <c r="K440" s="10">
        <f t="shared" si="1033"/>
        <v>0</v>
      </c>
      <c r="L440" s="10">
        <f t="shared" si="944"/>
        <v>1195</v>
      </c>
      <c r="M440" s="10">
        <f t="shared" si="945"/>
        <v>1195</v>
      </c>
      <c r="N440" s="10">
        <f t="shared" si="946"/>
        <v>1195</v>
      </c>
      <c r="O440" s="10">
        <f>O441</f>
        <v>0</v>
      </c>
      <c r="P440" s="10">
        <f>P441</f>
        <v>0</v>
      </c>
      <c r="Q440" s="10">
        <f>Q441</f>
        <v>0</v>
      </c>
      <c r="R440" s="10">
        <f t="shared" si="1005"/>
        <v>1195</v>
      </c>
      <c r="S440" s="10">
        <f t="shared" si="1006"/>
        <v>1195</v>
      </c>
      <c r="T440" s="10">
        <f t="shared" si="1007"/>
        <v>1195</v>
      </c>
      <c r="U440" s="10">
        <f>U441</f>
        <v>0</v>
      </c>
      <c r="V440" s="10">
        <f>V441</f>
        <v>0</v>
      </c>
      <c r="W440" s="10">
        <f>W441</f>
        <v>0</v>
      </c>
      <c r="X440" s="10">
        <f t="shared" si="1008"/>
        <v>1195</v>
      </c>
      <c r="Y440" s="10">
        <f t="shared" si="1009"/>
        <v>1195</v>
      </c>
      <c r="Z440" s="10">
        <f t="shared" si="1010"/>
        <v>1195</v>
      </c>
      <c r="AA440" s="10">
        <f>AA441</f>
        <v>0</v>
      </c>
      <c r="AB440" s="10">
        <f>AB441</f>
        <v>0</v>
      </c>
      <c r="AC440" s="10">
        <f>AC441</f>
        <v>0</v>
      </c>
      <c r="AD440" s="10">
        <f t="shared" si="1011"/>
        <v>1195</v>
      </c>
      <c r="AE440" s="10">
        <f t="shared" si="1012"/>
        <v>1195</v>
      </c>
      <c r="AF440" s="10">
        <f t="shared" si="1013"/>
        <v>1195</v>
      </c>
      <c r="AG440" s="10">
        <f>AG441</f>
        <v>0</v>
      </c>
      <c r="AH440" s="10">
        <f t="shared" si="1014"/>
        <v>1195</v>
      </c>
      <c r="AI440" s="10">
        <f t="shared" si="1015"/>
        <v>1195</v>
      </c>
      <c r="AJ440" s="10">
        <f t="shared" si="1016"/>
        <v>1195</v>
      </c>
      <c r="AK440" s="10">
        <f>AK441</f>
        <v>0</v>
      </c>
      <c r="AL440" s="10">
        <f>AL441</f>
        <v>0</v>
      </c>
      <c r="AM440" s="10">
        <f>AM441</f>
        <v>0</v>
      </c>
      <c r="AN440" s="10">
        <f t="shared" si="1017"/>
        <v>1195</v>
      </c>
      <c r="AO440" s="10">
        <f t="shared" si="1018"/>
        <v>1195</v>
      </c>
      <c r="AP440" s="10">
        <f t="shared" si="1019"/>
        <v>1195</v>
      </c>
      <c r="AQ440" s="10">
        <f>AQ441</f>
        <v>0</v>
      </c>
      <c r="AR440" s="10">
        <f>AR441</f>
        <v>0</v>
      </c>
      <c r="AS440" s="10">
        <f>AS441</f>
        <v>0</v>
      </c>
      <c r="AT440" s="10">
        <f t="shared" si="1020"/>
        <v>1195</v>
      </c>
      <c r="AU440" s="10">
        <f t="shared" si="1021"/>
        <v>1195</v>
      </c>
      <c r="AV440" s="10">
        <f t="shared" si="1022"/>
        <v>1195</v>
      </c>
      <c r="AW440" s="10">
        <f>AW441</f>
        <v>0</v>
      </c>
      <c r="AX440" s="10">
        <f>AX441</f>
        <v>0</v>
      </c>
      <c r="AY440" s="10">
        <f>AY441</f>
        <v>0</v>
      </c>
      <c r="AZ440" s="10">
        <f t="shared" si="1023"/>
        <v>1195</v>
      </c>
      <c r="BA440" s="10">
        <f>BA441</f>
        <v>0</v>
      </c>
      <c r="BB440" s="65">
        <f t="shared" si="1027"/>
        <v>1195</v>
      </c>
      <c r="BC440" s="10">
        <f t="shared" si="1024"/>
        <v>1195</v>
      </c>
      <c r="BD440" s="10">
        <f>BD441</f>
        <v>0</v>
      </c>
      <c r="BE440" s="65">
        <f t="shared" si="1028"/>
        <v>1195</v>
      </c>
      <c r="BF440" s="10">
        <f t="shared" si="1025"/>
        <v>1195</v>
      </c>
      <c r="BG440" s="10">
        <f>BG441</f>
        <v>0</v>
      </c>
      <c r="BH440" s="65">
        <f t="shared" si="1029"/>
        <v>1195</v>
      </c>
      <c r="BI440" s="10">
        <f>BI441</f>
        <v>0</v>
      </c>
      <c r="BJ440" s="20"/>
      <c r="BK440" s="20"/>
    </row>
    <row r="441" spans="1:68" ht="31.2" x14ac:dyDescent="0.3">
      <c r="A441" s="58" t="s">
        <v>326</v>
      </c>
      <c r="B441" s="59">
        <v>200</v>
      </c>
      <c r="C441" s="58" t="s">
        <v>268</v>
      </c>
      <c r="D441" s="58" t="s">
        <v>327</v>
      </c>
      <c r="E441" s="60" t="s">
        <v>328</v>
      </c>
      <c r="F441" s="10">
        <v>1195</v>
      </c>
      <c r="G441" s="10">
        <v>1195</v>
      </c>
      <c r="H441" s="10">
        <v>1195</v>
      </c>
      <c r="I441" s="10"/>
      <c r="J441" s="10"/>
      <c r="K441" s="10"/>
      <c r="L441" s="10">
        <f t="shared" si="944"/>
        <v>1195</v>
      </c>
      <c r="M441" s="10">
        <f t="shared" si="945"/>
        <v>1195</v>
      </c>
      <c r="N441" s="10">
        <f t="shared" si="946"/>
        <v>1195</v>
      </c>
      <c r="O441" s="10"/>
      <c r="P441" s="10"/>
      <c r="Q441" s="10"/>
      <c r="R441" s="10">
        <f t="shared" si="1005"/>
        <v>1195</v>
      </c>
      <c r="S441" s="10">
        <f t="shared" si="1006"/>
        <v>1195</v>
      </c>
      <c r="T441" s="10">
        <f t="shared" si="1007"/>
        <v>1195</v>
      </c>
      <c r="U441" s="10"/>
      <c r="V441" s="10"/>
      <c r="W441" s="10"/>
      <c r="X441" s="10">
        <f t="shared" si="1008"/>
        <v>1195</v>
      </c>
      <c r="Y441" s="10">
        <f t="shared" si="1009"/>
        <v>1195</v>
      </c>
      <c r="Z441" s="10">
        <f t="shared" si="1010"/>
        <v>1195</v>
      </c>
      <c r="AA441" s="10"/>
      <c r="AB441" s="10"/>
      <c r="AC441" s="10"/>
      <c r="AD441" s="10">
        <f t="shared" si="1011"/>
        <v>1195</v>
      </c>
      <c r="AE441" s="10">
        <f t="shared" si="1012"/>
        <v>1195</v>
      </c>
      <c r="AF441" s="10">
        <f t="shared" si="1013"/>
        <v>1195</v>
      </c>
      <c r="AG441" s="10"/>
      <c r="AH441" s="10">
        <f t="shared" si="1014"/>
        <v>1195</v>
      </c>
      <c r="AI441" s="10">
        <f t="shared" si="1015"/>
        <v>1195</v>
      </c>
      <c r="AJ441" s="10">
        <f t="shared" si="1016"/>
        <v>1195</v>
      </c>
      <c r="AK441" s="10"/>
      <c r="AL441" s="10"/>
      <c r="AM441" s="10"/>
      <c r="AN441" s="10">
        <f t="shared" si="1017"/>
        <v>1195</v>
      </c>
      <c r="AO441" s="10">
        <f t="shared" si="1018"/>
        <v>1195</v>
      </c>
      <c r="AP441" s="10">
        <f t="shared" si="1019"/>
        <v>1195</v>
      </c>
      <c r="AQ441" s="10"/>
      <c r="AR441" s="10"/>
      <c r="AS441" s="10"/>
      <c r="AT441" s="10">
        <f t="shared" si="1020"/>
        <v>1195</v>
      </c>
      <c r="AU441" s="10">
        <f t="shared" si="1021"/>
        <v>1195</v>
      </c>
      <c r="AV441" s="10">
        <f t="shared" si="1022"/>
        <v>1195</v>
      </c>
      <c r="AW441" s="10"/>
      <c r="AX441" s="10"/>
      <c r="AY441" s="10"/>
      <c r="AZ441" s="10">
        <f t="shared" si="1023"/>
        <v>1195</v>
      </c>
      <c r="BA441" s="10"/>
      <c r="BB441" s="65">
        <f t="shared" si="1027"/>
        <v>1195</v>
      </c>
      <c r="BC441" s="10">
        <f t="shared" si="1024"/>
        <v>1195</v>
      </c>
      <c r="BD441" s="10"/>
      <c r="BE441" s="65">
        <f t="shared" si="1028"/>
        <v>1195</v>
      </c>
      <c r="BF441" s="10">
        <f t="shared" si="1025"/>
        <v>1195</v>
      </c>
      <c r="BG441" s="10"/>
      <c r="BH441" s="65">
        <f t="shared" si="1029"/>
        <v>1195</v>
      </c>
      <c r="BI441" s="10"/>
      <c r="BJ441" s="20"/>
      <c r="BK441" s="20"/>
    </row>
    <row r="442" spans="1:68" ht="46.8" x14ac:dyDescent="0.3">
      <c r="A442" s="58" t="s">
        <v>329</v>
      </c>
      <c r="B442" s="59"/>
      <c r="C442" s="58"/>
      <c r="D442" s="58"/>
      <c r="E442" s="60" t="s">
        <v>147</v>
      </c>
      <c r="F442" s="10">
        <f t="shared" ref="F442:K442" si="1034">F443+F445</f>
        <v>61503.600000000006</v>
      </c>
      <c r="G442" s="10">
        <f t="shared" si="1034"/>
        <v>63213.2</v>
      </c>
      <c r="H442" s="10">
        <f t="shared" si="1034"/>
        <v>63213.2</v>
      </c>
      <c r="I442" s="10">
        <f t="shared" si="1034"/>
        <v>0</v>
      </c>
      <c r="J442" s="10">
        <f t="shared" si="1034"/>
        <v>0</v>
      </c>
      <c r="K442" s="10">
        <f t="shared" si="1034"/>
        <v>0</v>
      </c>
      <c r="L442" s="10">
        <f t="shared" si="944"/>
        <v>61503.600000000006</v>
      </c>
      <c r="M442" s="10">
        <f t="shared" si="945"/>
        <v>63213.2</v>
      </c>
      <c r="N442" s="10">
        <f t="shared" si="946"/>
        <v>63213.2</v>
      </c>
      <c r="O442" s="10">
        <f>O443+O445</f>
        <v>5296.8</v>
      </c>
      <c r="P442" s="10">
        <f>P443+P445</f>
        <v>6118.1</v>
      </c>
      <c r="Q442" s="10">
        <f>Q443+Q445</f>
        <v>6118.1</v>
      </c>
      <c r="R442" s="10">
        <f t="shared" si="1005"/>
        <v>66800.400000000009</v>
      </c>
      <c r="S442" s="10">
        <f t="shared" si="1006"/>
        <v>69331.3</v>
      </c>
      <c r="T442" s="10">
        <f t="shared" si="1007"/>
        <v>69331.3</v>
      </c>
      <c r="U442" s="10">
        <f>U443+U445</f>
        <v>0</v>
      </c>
      <c r="V442" s="10">
        <f>V443+V445</f>
        <v>0</v>
      </c>
      <c r="W442" s="10">
        <f>W443+W445</f>
        <v>0</v>
      </c>
      <c r="X442" s="10">
        <f t="shared" si="1008"/>
        <v>66800.400000000009</v>
      </c>
      <c r="Y442" s="10">
        <f t="shared" si="1009"/>
        <v>69331.3</v>
      </c>
      <c r="Z442" s="10">
        <f t="shared" si="1010"/>
        <v>69331.3</v>
      </c>
      <c r="AA442" s="10">
        <f>AA443+AA445</f>
        <v>0</v>
      </c>
      <c r="AB442" s="10">
        <f>AB443+AB445</f>
        <v>0</v>
      </c>
      <c r="AC442" s="10">
        <f>AC443+AC445</f>
        <v>0</v>
      </c>
      <c r="AD442" s="10">
        <f t="shared" si="1011"/>
        <v>66800.400000000009</v>
      </c>
      <c r="AE442" s="10">
        <f t="shared" si="1012"/>
        <v>69331.3</v>
      </c>
      <c r="AF442" s="10">
        <f t="shared" si="1013"/>
        <v>69331.3</v>
      </c>
      <c r="AG442" s="10">
        <f>AG443+AG445</f>
        <v>0</v>
      </c>
      <c r="AH442" s="10">
        <f t="shared" si="1014"/>
        <v>66800.400000000009</v>
      </c>
      <c r="AI442" s="10">
        <f t="shared" si="1015"/>
        <v>69331.3</v>
      </c>
      <c r="AJ442" s="10">
        <f t="shared" si="1016"/>
        <v>69331.3</v>
      </c>
      <c r="AK442" s="10">
        <f>AK443+AK445</f>
        <v>0</v>
      </c>
      <c r="AL442" s="10">
        <f>AL443+AL445</f>
        <v>0</v>
      </c>
      <c r="AM442" s="10">
        <f>AM443+AM445</f>
        <v>0</v>
      </c>
      <c r="AN442" s="10">
        <f t="shared" si="1017"/>
        <v>66800.400000000009</v>
      </c>
      <c r="AO442" s="10">
        <f t="shared" si="1018"/>
        <v>69331.3</v>
      </c>
      <c r="AP442" s="10">
        <f t="shared" si="1019"/>
        <v>69331.3</v>
      </c>
      <c r="AQ442" s="10">
        <f>AQ443+AQ445</f>
        <v>0</v>
      </c>
      <c r="AR442" s="10">
        <f>AR443+AR445</f>
        <v>0</v>
      </c>
      <c r="AS442" s="10">
        <f>AS443+AS445</f>
        <v>0</v>
      </c>
      <c r="AT442" s="10">
        <f t="shared" si="1020"/>
        <v>66800.400000000009</v>
      </c>
      <c r="AU442" s="10">
        <f t="shared" si="1021"/>
        <v>69331.3</v>
      </c>
      <c r="AV442" s="10">
        <f t="shared" si="1022"/>
        <v>69331.3</v>
      </c>
      <c r="AW442" s="10">
        <f>AW443+AW445</f>
        <v>0</v>
      </c>
      <c r="AX442" s="10">
        <f>AX443+AX445</f>
        <v>0</v>
      </c>
      <c r="AY442" s="10">
        <f>AY443+AY445</f>
        <v>0</v>
      </c>
      <c r="AZ442" s="10">
        <f t="shared" si="1023"/>
        <v>66800.400000000009</v>
      </c>
      <c r="BA442" s="10">
        <f>BA443+BA445</f>
        <v>0</v>
      </c>
      <c r="BB442" s="65">
        <f t="shared" si="1027"/>
        <v>66800.400000000009</v>
      </c>
      <c r="BC442" s="10">
        <f t="shared" si="1024"/>
        <v>69331.3</v>
      </c>
      <c r="BD442" s="10">
        <f>BD443+BD445</f>
        <v>0</v>
      </c>
      <c r="BE442" s="65">
        <f t="shared" si="1028"/>
        <v>69331.3</v>
      </c>
      <c r="BF442" s="10">
        <f t="shared" si="1025"/>
        <v>69331.3</v>
      </c>
      <c r="BG442" s="10">
        <f>BG443+BG445</f>
        <v>0</v>
      </c>
      <c r="BH442" s="65">
        <f t="shared" si="1029"/>
        <v>69331.3</v>
      </c>
      <c r="BI442" s="10">
        <f>BI443+BI445</f>
        <v>0</v>
      </c>
      <c r="BJ442" s="20"/>
      <c r="BK442" s="20"/>
    </row>
    <row r="443" spans="1:68" ht="78" x14ac:dyDescent="0.3">
      <c r="A443" s="58" t="s">
        <v>329</v>
      </c>
      <c r="B443" s="59" t="s">
        <v>148</v>
      </c>
      <c r="C443" s="58"/>
      <c r="D443" s="58"/>
      <c r="E443" s="60" t="s">
        <v>149</v>
      </c>
      <c r="F443" s="10">
        <f t="shared" ref="F443:K443" si="1035">F444</f>
        <v>55596.600000000006</v>
      </c>
      <c r="G443" s="10">
        <f t="shared" si="1035"/>
        <v>57306.2</v>
      </c>
      <c r="H443" s="10">
        <f t="shared" si="1035"/>
        <v>57306.2</v>
      </c>
      <c r="I443" s="10">
        <f t="shared" si="1035"/>
        <v>0</v>
      </c>
      <c r="J443" s="10">
        <f t="shared" si="1035"/>
        <v>0</v>
      </c>
      <c r="K443" s="10">
        <f t="shared" si="1035"/>
        <v>0</v>
      </c>
      <c r="L443" s="10">
        <f t="shared" si="944"/>
        <v>55596.600000000006</v>
      </c>
      <c r="M443" s="10">
        <f t="shared" si="945"/>
        <v>57306.2</v>
      </c>
      <c r="N443" s="10">
        <f t="shared" si="946"/>
        <v>57306.2</v>
      </c>
      <c r="O443" s="10">
        <f>O444</f>
        <v>5296.8</v>
      </c>
      <c r="P443" s="10">
        <f>P444</f>
        <v>6118.1</v>
      </c>
      <c r="Q443" s="10">
        <f>Q444</f>
        <v>6118.1</v>
      </c>
      <c r="R443" s="10">
        <f t="shared" si="1005"/>
        <v>60893.400000000009</v>
      </c>
      <c r="S443" s="10">
        <f t="shared" si="1006"/>
        <v>63424.299999999996</v>
      </c>
      <c r="T443" s="10">
        <f t="shared" si="1007"/>
        <v>63424.299999999996</v>
      </c>
      <c r="U443" s="10">
        <f>U444</f>
        <v>0</v>
      </c>
      <c r="V443" s="10">
        <f>V444</f>
        <v>0</v>
      </c>
      <c r="W443" s="10">
        <f>W444</f>
        <v>0</v>
      </c>
      <c r="X443" s="10">
        <f t="shared" si="1008"/>
        <v>60893.400000000009</v>
      </c>
      <c r="Y443" s="10">
        <f t="shared" si="1009"/>
        <v>63424.299999999996</v>
      </c>
      <c r="Z443" s="10">
        <f t="shared" si="1010"/>
        <v>63424.299999999996</v>
      </c>
      <c r="AA443" s="10">
        <f>AA444</f>
        <v>0</v>
      </c>
      <c r="AB443" s="10">
        <f>AB444</f>
        <v>0</v>
      </c>
      <c r="AC443" s="10">
        <f>AC444</f>
        <v>0</v>
      </c>
      <c r="AD443" s="10">
        <f t="shared" si="1011"/>
        <v>60893.400000000009</v>
      </c>
      <c r="AE443" s="10">
        <f t="shared" si="1012"/>
        <v>63424.299999999996</v>
      </c>
      <c r="AF443" s="10">
        <f t="shared" si="1013"/>
        <v>63424.299999999996</v>
      </c>
      <c r="AG443" s="10">
        <f>AG444</f>
        <v>0</v>
      </c>
      <c r="AH443" s="10">
        <f t="shared" si="1014"/>
        <v>60893.400000000009</v>
      </c>
      <c r="AI443" s="10">
        <f t="shared" si="1015"/>
        <v>63424.299999999996</v>
      </c>
      <c r="AJ443" s="10">
        <f t="shared" si="1016"/>
        <v>63424.299999999996</v>
      </c>
      <c r="AK443" s="10">
        <f>AK444</f>
        <v>0</v>
      </c>
      <c r="AL443" s="10">
        <f>AL444</f>
        <v>0</v>
      </c>
      <c r="AM443" s="10">
        <f>AM444</f>
        <v>0</v>
      </c>
      <c r="AN443" s="10">
        <f t="shared" si="1017"/>
        <v>60893.400000000009</v>
      </c>
      <c r="AO443" s="10">
        <f t="shared" si="1018"/>
        <v>63424.299999999996</v>
      </c>
      <c r="AP443" s="10">
        <f t="shared" si="1019"/>
        <v>63424.299999999996</v>
      </c>
      <c r="AQ443" s="10">
        <f>AQ444</f>
        <v>0</v>
      </c>
      <c r="AR443" s="10">
        <f>AR444</f>
        <v>0</v>
      </c>
      <c r="AS443" s="10">
        <f>AS444</f>
        <v>0</v>
      </c>
      <c r="AT443" s="10">
        <f t="shared" si="1020"/>
        <v>60893.400000000009</v>
      </c>
      <c r="AU443" s="10">
        <f t="shared" si="1021"/>
        <v>63424.299999999996</v>
      </c>
      <c r="AV443" s="10">
        <f t="shared" si="1022"/>
        <v>63424.299999999996</v>
      </c>
      <c r="AW443" s="10">
        <f>AW444</f>
        <v>0</v>
      </c>
      <c r="AX443" s="10">
        <f>AX444</f>
        <v>0</v>
      </c>
      <c r="AY443" s="10">
        <f>AY444</f>
        <v>0</v>
      </c>
      <c r="AZ443" s="10">
        <f t="shared" si="1023"/>
        <v>60893.400000000009</v>
      </c>
      <c r="BA443" s="10">
        <f>BA444</f>
        <v>0</v>
      </c>
      <c r="BB443" s="65">
        <f t="shared" si="1027"/>
        <v>60893.400000000009</v>
      </c>
      <c r="BC443" s="10">
        <f t="shared" si="1024"/>
        <v>63424.299999999996</v>
      </c>
      <c r="BD443" s="10">
        <f>BD444</f>
        <v>0</v>
      </c>
      <c r="BE443" s="65">
        <f t="shared" si="1028"/>
        <v>63424.299999999996</v>
      </c>
      <c r="BF443" s="10">
        <f t="shared" si="1025"/>
        <v>63424.299999999996</v>
      </c>
      <c r="BG443" s="10">
        <f>BG444</f>
        <v>0</v>
      </c>
      <c r="BH443" s="65">
        <f t="shared" si="1029"/>
        <v>63424.299999999996</v>
      </c>
      <c r="BI443" s="10">
        <f>BI444</f>
        <v>0</v>
      </c>
      <c r="BJ443" s="20"/>
      <c r="BK443" s="20"/>
    </row>
    <row r="444" spans="1:68" ht="31.2" x14ac:dyDescent="0.3">
      <c r="A444" s="58" t="s">
        <v>329</v>
      </c>
      <c r="B444" s="59">
        <v>100</v>
      </c>
      <c r="C444" s="58" t="s">
        <v>268</v>
      </c>
      <c r="D444" s="58" t="s">
        <v>327</v>
      </c>
      <c r="E444" s="60" t="s">
        <v>328</v>
      </c>
      <c r="F444" s="10">
        <v>55596.600000000006</v>
      </c>
      <c r="G444" s="10">
        <v>57306.2</v>
      </c>
      <c r="H444" s="10">
        <v>57306.2</v>
      </c>
      <c r="I444" s="10"/>
      <c r="J444" s="10"/>
      <c r="K444" s="10"/>
      <c r="L444" s="10">
        <f t="shared" si="944"/>
        <v>55596.600000000006</v>
      </c>
      <c r="M444" s="10">
        <f t="shared" si="945"/>
        <v>57306.2</v>
      </c>
      <c r="N444" s="10">
        <f t="shared" si="946"/>
        <v>57306.2</v>
      </c>
      <c r="O444" s="10">
        <v>5296.8</v>
      </c>
      <c r="P444" s="10">
        <v>6118.1</v>
      </c>
      <c r="Q444" s="10">
        <v>6118.1</v>
      </c>
      <c r="R444" s="10">
        <f t="shared" si="1005"/>
        <v>60893.400000000009</v>
      </c>
      <c r="S444" s="10">
        <f t="shared" si="1006"/>
        <v>63424.299999999996</v>
      </c>
      <c r="T444" s="10">
        <f t="shared" si="1007"/>
        <v>63424.299999999996</v>
      </c>
      <c r="U444" s="10"/>
      <c r="V444" s="10"/>
      <c r="W444" s="10"/>
      <c r="X444" s="10">
        <f t="shared" si="1008"/>
        <v>60893.400000000009</v>
      </c>
      <c r="Y444" s="10">
        <f t="shared" si="1009"/>
        <v>63424.299999999996</v>
      </c>
      <c r="Z444" s="10">
        <f t="shared" si="1010"/>
        <v>63424.299999999996</v>
      </c>
      <c r="AA444" s="10"/>
      <c r="AB444" s="10"/>
      <c r="AC444" s="10"/>
      <c r="AD444" s="10">
        <f t="shared" si="1011"/>
        <v>60893.400000000009</v>
      </c>
      <c r="AE444" s="10">
        <f t="shared" si="1012"/>
        <v>63424.299999999996</v>
      </c>
      <c r="AF444" s="10">
        <f t="shared" si="1013"/>
        <v>63424.299999999996</v>
      </c>
      <c r="AG444" s="10"/>
      <c r="AH444" s="10">
        <f t="shared" si="1014"/>
        <v>60893.400000000009</v>
      </c>
      <c r="AI444" s="10">
        <f t="shared" si="1015"/>
        <v>63424.299999999996</v>
      </c>
      <c r="AJ444" s="10">
        <f t="shared" si="1016"/>
        <v>63424.299999999996</v>
      </c>
      <c r="AK444" s="10"/>
      <c r="AL444" s="10"/>
      <c r="AM444" s="10"/>
      <c r="AN444" s="10">
        <f t="shared" si="1017"/>
        <v>60893.400000000009</v>
      </c>
      <c r="AO444" s="10">
        <f t="shared" si="1018"/>
        <v>63424.299999999996</v>
      </c>
      <c r="AP444" s="10">
        <f t="shared" si="1019"/>
        <v>63424.299999999996</v>
      </c>
      <c r="AQ444" s="10"/>
      <c r="AR444" s="10"/>
      <c r="AS444" s="10"/>
      <c r="AT444" s="10">
        <f t="shared" si="1020"/>
        <v>60893.400000000009</v>
      </c>
      <c r="AU444" s="10">
        <f t="shared" si="1021"/>
        <v>63424.299999999996</v>
      </c>
      <c r="AV444" s="10">
        <f t="shared" si="1022"/>
        <v>63424.299999999996</v>
      </c>
      <c r="AW444" s="10"/>
      <c r="AX444" s="10"/>
      <c r="AY444" s="10"/>
      <c r="AZ444" s="10">
        <f t="shared" si="1023"/>
        <v>60893.400000000009</v>
      </c>
      <c r="BA444" s="10"/>
      <c r="BB444" s="65">
        <f t="shared" si="1027"/>
        <v>60893.400000000009</v>
      </c>
      <c r="BC444" s="10">
        <f t="shared" si="1024"/>
        <v>63424.299999999996</v>
      </c>
      <c r="BD444" s="10"/>
      <c r="BE444" s="65">
        <f t="shared" si="1028"/>
        <v>63424.299999999996</v>
      </c>
      <c r="BF444" s="10">
        <f t="shared" si="1025"/>
        <v>63424.299999999996</v>
      </c>
      <c r="BG444" s="10"/>
      <c r="BH444" s="65">
        <f t="shared" si="1029"/>
        <v>63424.299999999996</v>
      </c>
      <c r="BI444" s="10"/>
      <c r="BJ444" s="20"/>
      <c r="BK444" s="20"/>
    </row>
    <row r="445" spans="1:68" ht="31.2" x14ac:dyDescent="0.3">
      <c r="A445" s="58" t="s">
        <v>329</v>
      </c>
      <c r="B445" s="59" t="s">
        <v>66</v>
      </c>
      <c r="C445" s="58"/>
      <c r="D445" s="58"/>
      <c r="E445" s="60" t="s">
        <v>67</v>
      </c>
      <c r="F445" s="10">
        <f t="shared" ref="F445:K445" si="1036">F446</f>
        <v>5907</v>
      </c>
      <c r="G445" s="10">
        <f t="shared" si="1036"/>
        <v>5907</v>
      </c>
      <c r="H445" s="10">
        <f t="shared" si="1036"/>
        <v>5907</v>
      </c>
      <c r="I445" s="10">
        <f t="shared" si="1036"/>
        <v>0</v>
      </c>
      <c r="J445" s="10">
        <f t="shared" si="1036"/>
        <v>0</v>
      </c>
      <c r="K445" s="10">
        <f t="shared" si="1036"/>
        <v>0</v>
      </c>
      <c r="L445" s="10">
        <f t="shared" si="944"/>
        <v>5907</v>
      </c>
      <c r="M445" s="10">
        <f t="shared" si="945"/>
        <v>5907</v>
      </c>
      <c r="N445" s="10">
        <f t="shared" si="946"/>
        <v>5907</v>
      </c>
      <c r="O445" s="10">
        <f>O446</f>
        <v>0</v>
      </c>
      <c r="P445" s="10">
        <f>P446</f>
        <v>0</v>
      </c>
      <c r="Q445" s="10">
        <f>Q446</f>
        <v>0</v>
      </c>
      <c r="R445" s="10">
        <f t="shared" si="1005"/>
        <v>5907</v>
      </c>
      <c r="S445" s="10">
        <f t="shared" si="1006"/>
        <v>5907</v>
      </c>
      <c r="T445" s="10">
        <f t="shared" si="1007"/>
        <v>5907</v>
      </c>
      <c r="U445" s="10">
        <f>U446</f>
        <v>0</v>
      </c>
      <c r="V445" s="10">
        <f>V446</f>
        <v>0</v>
      </c>
      <c r="W445" s="10">
        <f>W446</f>
        <v>0</v>
      </c>
      <c r="X445" s="10">
        <f t="shared" si="1008"/>
        <v>5907</v>
      </c>
      <c r="Y445" s="10">
        <f t="shared" si="1009"/>
        <v>5907</v>
      </c>
      <c r="Z445" s="10">
        <f t="shared" si="1010"/>
        <v>5907</v>
      </c>
      <c r="AA445" s="10">
        <f>AA446</f>
        <v>0</v>
      </c>
      <c r="AB445" s="10">
        <f>AB446</f>
        <v>0</v>
      </c>
      <c r="AC445" s="10">
        <f>AC446</f>
        <v>0</v>
      </c>
      <c r="AD445" s="10">
        <f t="shared" si="1011"/>
        <v>5907</v>
      </c>
      <c r="AE445" s="10">
        <f t="shared" si="1012"/>
        <v>5907</v>
      </c>
      <c r="AF445" s="10">
        <f t="shared" si="1013"/>
        <v>5907</v>
      </c>
      <c r="AG445" s="10">
        <f>AG446</f>
        <v>0</v>
      </c>
      <c r="AH445" s="10">
        <f t="shared" si="1014"/>
        <v>5907</v>
      </c>
      <c r="AI445" s="10">
        <f t="shared" si="1015"/>
        <v>5907</v>
      </c>
      <c r="AJ445" s="10">
        <f t="shared" si="1016"/>
        <v>5907</v>
      </c>
      <c r="AK445" s="10">
        <f>AK446</f>
        <v>0</v>
      </c>
      <c r="AL445" s="10">
        <f>AL446</f>
        <v>0</v>
      </c>
      <c r="AM445" s="10">
        <f>AM446</f>
        <v>0</v>
      </c>
      <c r="AN445" s="10">
        <f t="shared" si="1017"/>
        <v>5907</v>
      </c>
      <c r="AO445" s="10">
        <f t="shared" si="1018"/>
        <v>5907</v>
      </c>
      <c r="AP445" s="10">
        <f t="shared" si="1019"/>
        <v>5907</v>
      </c>
      <c r="AQ445" s="10">
        <f>AQ446</f>
        <v>0</v>
      </c>
      <c r="AR445" s="10">
        <f>AR446</f>
        <v>0</v>
      </c>
      <c r="AS445" s="10">
        <f>AS446</f>
        <v>0</v>
      </c>
      <c r="AT445" s="10">
        <f t="shared" si="1020"/>
        <v>5907</v>
      </c>
      <c r="AU445" s="10">
        <f t="shared" si="1021"/>
        <v>5907</v>
      </c>
      <c r="AV445" s="10">
        <f t="shared" si="1022"/>
        <v>5907</v>
      </c>
      <c r="AW445" s="10">
        <f>AW446</f>
        <v>0</v>
      </c>
      <c r="AX445" s="10">
        <f>AX446</f>
        <v>0</v>
      </c>
      <c r="AY445" s="10">
        <f>AY446</f>
        <v>0</v>
      </c>
      <c r="AZ445" s="10">
        <f t="shared" si="1023"/>
        <v>5907</v>
      </c>
      <c r="BA445" s="10">
        <f>BA446</f>
        <v>0</v>
      </c>
      <c r="BB445" s="65">
        <f t="shared" si="1027"/>
        <v>5907</v>
      </c>
      <c r="BC445" s="10">
        <f t="shared" si="1024"/>
        <v>5907</v>
      </c>
      <c r="BD445" s="10">
        <f>BD446</f>
        <v>0</v>
      </c>
      <c r="BE445" s="65">
        <f t="shared" si="1028"/>
        <v>5907</v>
      </c>
      <c r="BF445" s="10">
        <f t="shared" si="1025"/>
        <v>5907</v>
      </c>
      <c r="BG445" s="10">
        <f>BG446</f>
        <v>0</v>
      </c>
      <c r="BH445" s="65">
        <f t="shared" si="1029"/>
        <v>5907</v>
      </c>
      <c r="BI445" s="10">
        <f>BI446</f>
        <v>0</v>
      </c>
      <c r="BJ445" s="20"/>
      <c r="BK445" s="20"/>
    </row>
    <row r="446" spans="1:68" ht="31.2" x14ac:dyDescent="0.3">
      <c r="A446" s="58" t="s">
        <v>329</v>
      </c>
      <c r="B446" s="59">
        <v>200</v>
      </c>
      <c r="C446" s="58" t="s">
        <v>268</v>
      </c>
      <c r="D446" s="58" t="s">
        <v>327</v>
      </c>
      <c r="E446" s="60" t="s">
        <v>328</v>
      </c>
      <c r="F446" s="10">
        <v>5907</v>
      </c>
      <c r="G446" s="10">
        <v>5907</v>
      </c>
      <c r="H446" s="10">
        <v>5907</v>
      </c>
      <c r="I446" s="10"/>
      <c r="J446" s="10"/>
      <c r="K446" s="10"/>
      <c r="L446" s="10">
        <f t="shared" si="944"/>
        <v>5907</v>
      </c>
      <c r="M446" s="10">
        <f t="shared" si="945"/>
        <v>5907</v>
      </c>
      <c r="N446" s="10">
        <f t="shared" si="946"/>
        <v>5907</v>
      </c>
      <c r="O446" s="10"/>
      <c r="P446" s="10"/>
      <c r="Q446" s="10"/>
      <c r="R446" s="10">
        <f t="shared" si="1005"/>
        <v>5907</v>
      </c>
      <c r="S446" s="10">
        <f t="shared" si="1006"/>
        <v>5907</v>
      </c>
      <c r="T446" s="10">
        <f t="shared" si="1007"/>
        <v>5907</v>
      </c>
      <c r="U446" s="10"/>
      <c r="V446" s="10"/>
      <c r="W446" s="10"/>
      <c r="X446" s="10">
        <f t="shared" si="1008"/>
        <v>5907</v>
      </c>
      <c r="Y446" s="10">
        <f t="shared" si="1009"/>
        <v>5907</v>
      </c>
      <c r="Z446" s="10">
        <f t="shared" si="1010"/>
        <v>5907</v>
      </c>
      <c r="AA446" s="10"/>
      <c r="AB446" s="10"/>
      <c r="AC446" s="10"/>
      <c r="AD446" s="10">
        <f t="shared" si="1011"/>
        <v>5907</v>
      </c>
      <c r="AE446" s="10">
        <f t="shared" si="1012"/>
        <v>5907</v>
      </c>
      <c r="AF446" s="10">
        <f t="shared" si="1013"/>
        <v>5907</v>
      </c>
      <c r="AG446" s="10"/>
      <c r="AH446" s="10">
        <f t="shared" si="1014"/>
        <v>5907</v>
      </c>
      <c r="AI446" s="10">
        <f t="shared" si="1015"/>
        <v>5907</v>
      </c>
      <c r="AJ446" s="10">
        <f t="shared" si="1016"/>
        <v>5907</v>
      </c>
      <c r="AK446" s="10"/>
      <c r="AL446" s="10"/>
      <c r="AM446" s="10"/>
      <c r="AN446" s="10">
        <f t="shared" si="1017"/>
        <v>5907</v>
      </c>
      <c r="AO446" s="10">
        <f t="shared" si="1018"/>
        <v>5907</v>
      </c>
      <c r="AP446" s="10">
        <f t="shared" si="1019"/>
        <v>5907</v>
      </c>
      <c r="AQ446" s="10"/>
      <c r="AR446" s="10"/>
      <c r="AS446" s="10"/>
      <c r="AT446" s="10">
        <f t="shared" si="1020"/>
        <v>5907</v>
      </c>
      <c r="AU446" s="10">
        <f t="shared" si="1021"/>
        <v>5907</v>
      </c>
      <c r="AV446" s="10">
        <f t="shared" si="1022"/>
        <v>5907</v>
      </c>
      <c r="AW446" s="10"/>
      <c r="AX446" s="10"/>
      <c r="AY446" s="10"/>
      <c r="AZ446" s="10">
        <f t="shared" si="1023"/>
        <v>5907</v>
      </c>
      <c r="BA446" s="10"/>
      <c r="BB446" s="65">
        <f t="shared" si="1027"/>
        <v>5907</v>
      </c>
      <c r="BC446" s="10">
        <f t="shared" si="1024"/>
        <v>5907</v>
      </c>
      <c r="BD446" s="10"/>
      <c r="BE446" s="65">
        <f t="shared" si="1028"/>
        <v>5907</v>
      </c>
      <c r="BF446" s="10">
        <f t="shared" si="1025"/>
        <v>5907</v>
      </c>
      <c r="BG446" s="10"/>
      <c r="BH446" s="65">
        <f t="shared" si="1029"/>
        <v>5907</v>
      </c>
      <c r="BI446" s="10"/>
      <c r="BJ446" s="20"/>
      <c r="BK446" s="20"/>
    </row>
    <row r="447" spans="1:68" s="66" customFormat="1" ht="46.8" x14ac:dyDescent="0.3">
      <c r="A447" s="52" t="s">
        <v>330</v>
      </c>
      <c r="B447" s="53"/>
      <c r="C447" s="52"/>
      <c r="D447" s="52"/>
      <c r="E447" s="54" t="s">
        <v>331</v>
      </c>
      <c r="F447" s="14">
        <f t="shared" ref="F447:K447" si="1037">F448</f>
        <v>733620</v>
      </c>
      <c r="G447" s="14">
        <f t="shared" si="1037"/>
        <v>700160</v>
      </c>
      <c r="H447" s="14">
        <f t="shared" si="1037"/>
        <v>750160</v>
      </c>
      <c r="I447" s="14">
        <f t="shared" si="1037"/>
        <v>0</v>
      </c>
      <c r="J447" s="14">
        <f t="shared" si="1037"/>
        <v>0</v>
      </c>
      <c r="K447" s="14">
        <f t="shared" si="1037"/>
        <v>0</v>
      </c>
      <c r="L447" s="14">
        <f t="shared" si="944"/>
        <v>733620</v>
      </c>
      <c r="M447" s="14">
        <f t="shared" si="945"/>
        <v>700160</v>
      </c>
      <c r="N447" s="14">
        <f t="shared" si="946"/>
        <v>750160</v>
      </c>
      <c r="O447" s="14">
        <f>O448</f>
        <v>8704</v>
      </c>
      <c r="P447" s="14">
        <f>P448</f>
        <v>7183</v>
      </c>
      <c r="Q447" s="14">
        <f>Q448</f>
        <v>7183</v>
      </c>
      <c r="R447" s="14">
        <f t="shared" si="1005"/>
        <v>742324</v>
      </c>
      <c r="S447" s="14">
        <f t="shared" si="1006"/>
        <v>707343</v>
      </c>
      <c r="T447" s="14">
        <f t="shared" si="1007"/>
        <v>757343</v>
      </c>
      <c r="U447" s="14">
        <f>U448</f>
        <v>0</v>
      </c>
      <c r="V447" s="14">
        <f>V448</f>
        <v>0</v>
      </c>
      <c r="W447" s="14">
        <f>W448</f>
        <v>0</v>
      </c>
      <c r="X447" s="14">
        <f t="shared" si="1008"/>
        <v>742324</v>
      </c>
      <c r="Y447" s="14">
        <f t="shared" si="1009"/>
        <v>707343</v>
      </c>
      <c r="Z447" s="14">
        <f t="shared" si="1010"/>
        <v>757343</v>
      </c>
      <c r="AA447" s="14">
        <f>AA448</f>
        <v>-4.5474735088646412E-13</v>
      </c>
      <c r="AB447" s="14">
        <f>AB448</f>
        <v>0</v>
      </c>
      <c r="AC447" s="14">
        <f>AC448</f>
        <v>0</v>
      </c>
      <c r="AD447" s="14">
        <f t="shared" si="1011"/>
        <v>742324</v>
      </c>
      <c r="AE447" s="14">
        <f t="shared" si="1012"/>
        <v>707343</v>
      </c>
      <c r="AF447" s="14">
        <f t="shared" si="1013"/>
        <v>757343</v>
      </c>
      <c r="AG447" s="14">
        <f>AG448</f>
        <v>0</v>
      </c>
      <c r="AH447" s="14">
        <f t="shared" si="1014"/>
        <v>742324</v>
      </c>
      <c r="AI447" s="14">
        <f t="shared" si="1015"/>
        <v>707343</v>
      </c>
      <c r="AJ447" s="14">
        <f t="shared" si="1016"/>
        <v>757343</v>
      </c>
      <c r="AK447" s="14">
        <f>AK448</f>
        <v>0</v>
      </c>
      <c r="AL447" s="14">
        <f>AL448</f>
        <v>0</v>
      </c>
      <c r="AM447" s="14">
        <f>AM448</f>
        <v>0</v>
      </c>
      <c r="AN447" s="14">
        <f t="shared" si="1017"/>
        <v>742324</v>
      </c>
      <c r="AO447" s="14">
        <f t="shared" si="1018"/>
        <v>707343</v>
      </c>
      <c r="AP447" s="14">
        <f t="shared" si="1019"/>
        <v>757343</v>
      </c>
      <c r="AQ447" s="14">
        <f>AQ448</f>
        <v>0</v>
      </c>
      <c r="AR447" s="14">
        <f>AR448</f>
        <v>0</v>
      </c>
      <c r="AS447" s="14">
        <f>AS448</f>
        <v>0</v>
      </c>
      <c r="AT447" s="14">
        <f t="shared" si="1020"/>
        <v>742324</v>
      </c>
      <c r="AU447" s="14">
        <f t="shared" si="1021"/>
        <v>707343</v>
      </c>
      <c r="AV447" s="14">
        <f t="shared" si="1022"/>
        <v>757343</v>
      </c>
      <c r="AW447" s="14">
        <f>AW448</f>
        <v>-2.4839999999999236</v>
      </c>
      <c r="AX447" s="14">
        <f>AX448</f>
        <v>0</v>
      </c>
      <c r="AY447" s="14">
        <f>AY448</f>
        <v>0</v>
      </c>
      <c r="AZ447" s="14">
        <f t="shared" si="1023"/>
        <v>742321.51599999995</v>
      </c>
      <c r="BA447" s="14">
        <f>BA448</f>
        <v>0</v>
      </c>
      <c r="BB447" s="63">
        <f t="shared" si="1027"/>
        <v>742321.51599999995</v>
      </c>
      <c r="BC447" s="14">
        <f t="shared" si="1024"/>
        <v>707343</v>
      </c>
      <c r="BD447" s="14">
        <f>BD448</f>
        <v>0</v>
      </c>
      <c r="BE447" s="63">
        <f t="shared" si="1028"/>
        <v>707343</v>
      </c>
      <c r="BF447" s="14">
        <f t="shared" si="1025"/>
        <v>757343</v>
      </c>
      <c r="BG447" s="14">
        <f>BG448</f>
        <v>0</v>
      </c>
      <c r="BH447" s="63">
        <f t="shared" si="1029"/>
        <v>757343</v>
      </c>
      <c r="BI447" s="14">
        <f>BI448</f>
        <v>0</v>
      </c>
      <c r="BJ447" s="15"/>
      <c r="BK447" s="15"/>
      <c r="BL447" s="11"/>
      <c r="BM447" s="11"/>
      <c r="BN447" s="11"/>
      <c r="BO447" s="11"/>
      <c r="BP447" s="11"/>
    </row>
    <row r="448" spans="1:68" s="67" customFormat="1" x14ac:dyDescent="0.3">
      <c r="A448" s="55" t="s">
        <v>332</v>
      </c>
      <c r="B448" s="56"/>
      <c r="C448" s="55"/>
      <c r="D448" s="55"/>
      <c r="E448" s="57" t="s">
        <v>61</v>
      </c>
      <c r="F448" s="17">
        <f t="shared" ref="F448:K448" si="1038">F449+F472+F493+F527</f>
        <v>733620</v>
      </c>
      <c r="G448" s="17">
        <f t="shared" si="1038"/>
        <v>700160</v>
      </c>
      <c r="H448" s="17">
        <f t="shared" si="1038"/>
        <v>750160</v>
      </c>
      <c r="I448" s="17">
        <f t="shared" si="1038"/>
        <v>0</v>
      </c>
      <c r="J448" s="17">
        <f t="shared" si="1038"/>
        <v>0</v>
      </c>
      <c r="K448" s="17">
        <f t="shared" si="1038"/>
        <v>0</v>
      </c>
      <c r="L448" s="17">
        <f t="shared" si="944"/>
        <v>733620</v>
      </c>
      <c r="M448" s="17">
        <f t="shared" si="945"/>
        <v>700160</v>
      </c>
      <c r="N448" s="17">
        <f t="shared" si="946"/>
        <v>750160</v>
      </c>
      <c r="O448" s="17">
        <f>O449+O472+O493+O527</f>
        <v>8704</v>
      </c>
      <c r="P448" s="17">
        <f>P449+P472+P493+P527</f>
        <v>7183</v>
      </c>
      <c r="Q448" s="17">
        <f>Q449+Q472+Q493+Q527</f>
        <v>7183</v>
      </c>
      <c r="R448" s="17">
        <f t="shared" si="1005"/>
        <v>742324</v>
      </c>
      <c r="S448" s="17">
        <f t="shared" si="1006"/>
        <v>707343</v>
      </c>
      <c r="T448" s="17">
        <f t="shared" si="1007"/>
        <v>757343</v>
      </c>
      <c r="U448" s="17">
        <f>U449+U472+U493+U527</f>
        <v>0</v>
      </c>
      <c r="V448" s="17">
        <f>V449+V472+V493+V527</f>
        <v>0</v>
      </c>
      <c r="W448" s="17">
        <f>W449+W472+W493+W527</f>
        <v>0</v>
      </c>
      <c r="X448" s="17">
        <f t="shared" si="1008"/>
        <v>742324</v>
      </c>
      <c r="Y448" s="17">
        <f t="shared" si="1009"/>
        <v>707343</v>
      </c>
      <c r="Z448" s="17">
        <f t="shared" si="1010"/>
        <v>757343</v>
      </c>
      <c r="AA448" s="17">
        <f>AA449+AA472+AA493+AA527</f>
        <v>-4.5474735088646412E-13</v>
      </c>
      <c r="AB448" s="17">
        <f>AB449+AB472+AB493+AB527</f>
        <v>0</v>
      </c>
      <c r="AC448" s="17">
        <f>AC449+AC472+AC493+AC527</f>
        <v>0</v>
      </c>
      <c r="AD448" s="17">
        <f t="shared" si="1011"/>
        <v>742324</v>
      </c>
      <c r="AE448" s="17">
        <f t="shared" si="1012"/>
        <v>707343</v>
      </c>
      <c r="AF448" s="17">
        <f t="shared" si="1013"/>
        <v>757343</v>
      </c>
      <c r="AG448" s="17">
        <f>AG449+AG472+AG493+AG527</f>
        <v>0</v>
      </c>
      <c r="AH448" s="17">
        <f t="shared" si="1014"/>
        <v>742324</v>
      </c>
      <c r="AI448" s="17">
        <f t="shared" si="1015"/>
        <v>707343</v>
      </c>
      <c r="AJ448" s="17">
        <f t="shared" si="1016"/>
        <v>757343</v>
      </c>
      <c r="AK448" s="17">
        <f>AK449+AK472+AK493+AK527</f>
        <v>0</v>
      </c>
      <c r="AL448" s="17">
        <f>AL449+AL472+AL493+AL527</f>
        <v>0</v>
      </c>
      <c r="AM448" s="17">
        <f>AM449+AM472+AM493+AM527</f>
        <v>0</v>
      </c>
      <c r="AN448" s="17">
        <f t="shared" si="1017"/>
        <v>742324</v>
      </c>
      <c r="AO448" s="17">
        <f t="shared" si="1018"/>
        <v>707343</v>
      </c>
      <c r="AP448" s="17">
        <f t="shared" si="1019"/>
        <v>757343</v>
      </c>
      <c r="AQ448" s="17">
        <f>AQ449+AQ472+AQ493+AQ527</f>
        <v>0</v>
      </c>
      <c r="AR448" s="17">
        <f>AR449+AR472+AR493+AR527</f>
        <v>0</v>
      </c>
      <c r="AS448" s="17">
        <f>AS449+AS472+AS493+AS527</f>
        <v>0</v>
      </c>
      <c r="AT448" s="17">
        <f t="shared" si="1020"/>
        <v>742324</v>
      </c>
      <c r="AU448" s="17">
        <f t="shared" si="1021"/>
        <v>707343</v>
      </c>
      <c r="AV448" s="17">
        <f t="shared" si="1022"/>
        <v>757343</v>
      </c>
      <c r="AW448" s="17">
        <f>AW449+AW472+AW493+AW527</f>
        <v>-2.4839999999999236</v>
      </c>
      <c r="AX448" s="17">
        <f>AX449+AX472+AX493+AX527</f>
        <v>0</v>
      </c>
      <c r="AY448" s="17">
        <f>AY449+AY472+AY493+AY527</f>
        <v>0</v>
      </c>
      <c r="AZ448" s="17">
        <f t="shared" si="1023"/>
        <v>742321.51599999995</v>
      </c>
      <c r="BA448" s="17">
        <f>BA449+BA472+BA493+BA527</f>
        <v>0</v>
      </c>
      <c r="BB448" s="64">
        <f t="shared" si="1027"/>
        <v>742321.51599999995</v>
      </c>
      <c r="BC448" s="17">
        <f t="shared" si="1024"/>
        <v>707343</v>
      </c>
      <c r="BD448" s="17">
        <f>BD449+BD472+BD493+BD527</f>
        <v>0</v>
      </c>
      <c r="BE448" s="64">
        <f t="shared" si="1028"/>
        <v>707343</v>
      </c>
      <c r="BF448" s="17">
        <f t="shared" si="1025"/>
        <v>757343</v>
      </c>
      <c r="BG448" s="17">
        <f>BG449+BG472+BG493+BG527</f>
        <v>0</v>
      </c>
      <c r="BH448" s="64">
        <f t="shared" si="1029"/>
        <v>757343</v>
      </c>
      <c r="BI448" s="17">
        <f>BI449+BI472+BI493+BI527</f>
        <v>0</v>
      </c>
      <c r="BJ448" s="18"/>
      <c r="BK448" s="18"/>
      <c r="BL448" s="16"/>
      <c r="BM448" s="16"/>
      <c r="BN448" s="16"/>
      <c r="BO448" s="16"/>
      <c r="BP448" s="16"/>
    </row>
    <row r="449" spans="1:63" ht="62.4" x14ac:dyDescent="0.3">
      <c r="A449" s="58" t="s">
        <v>333</v>
      </c>
      <c r="B449" s="59"/>
      <c r="C449" s="58"/>
      <c r="D449" s="58"/>
      <c r="E449" s="60" t="s">
        <v>334</v>
      </c>
      <c r="F449" s="10">
        <f t="shared" ref="F449:K449" si="1039">F450+F455+F460+F463+F466+F469</f>
        <v>179044</v>
      </c>
      <c r="G449" s="10">
        <f t="shared" si="1039"/>
        <v>179044</v>
      </c>
      <c r="H449" s="10">
        <f t="shared" si="1039"/>
        <v>229044</v>
      </c>
      <c r="I449" s="10">
        <f t="shared" si="1039"/>
        <v>0</v>
      </c>
      <c r="J449" s="10">
        <f t="shared" si="1039"/>
        <v>0</v>
      </c>
      <c r="K449" s="10">
        <f t="shared" si="1039"/>
        <v>0</v>
      </c>
      <c r="L449" s="10">
        <f t="shared" si="944"/>
        <v>179044</v>
      </c>
      <c r="M449" s="10">
        <f t="shared" si="945"/>
        <v>179044</v>
      </c>
      <c r="N449" s="10">
        <f t="shared" si="946"/>
        <v>229044</v>
      </c>
      <c r="O449" s="10">
        <f>O450+O455+O460+O463+O466+O469</f>
        <v>912.09999999999991</v>
      </c>
      <c r="P449" s="10">
        <f>P450+P455+P460+P463+P466+P469</f>
        <v>0</v>
      </c>
      <c r="Q449" s="10">
        <f>Q450+Q455+Q460+Q463+Q466+Q469</f>
        <v>0</v>
      </c>
      <c r="R449" s="10">
        <f t="shared" si="1005"/>
        <v>179956.1</v>
      </c>
      <c r="S449" s="10">
        <f t="shared" si="1006"/>
        <v>179044</v>
      </c>
      <c r="T449" s="10">
        <f t="shared" si="1007"/>
        <v>229044</v>
      </c>
      <c r="U449" s="10">
        <f>U450+U455+U460+U463+U466+U469</f>
        <v>0</v>
      </c>
      <c r="V449" s="10">
        <f>V450+V455+V460+V463+V466+V469</f>
        <v>0</v>
      </c>
      <c r="W449" s="10">
        <f>W450+W455+W460+W463+W466+W469</f>
        <v>0</v>
      </c>
      <c r="X449" s="10">
        <f t="shared" si="1008"/>
        <v>179956.1</v>
      </c>
      <c r="Y449" s="10">
        <f t="shared" si="1009"/>
        <v>179044</v>
      </c>
      <c r="Z449" s="10">
        <f t="shared" si="1010"/>
        <v>229044</v>
      </c>
      <c r="AA449" s="10">
        <f>AA450+AA455+AA460+AA463+AA466+AA469</f>
        <v>0</v>
      </c>
      <c r="AB449" s="10">
        <f>AB450+AB455+AB460+AB463+AB466+AB469</f>
        <v>0</v>
      </c>
      <c r="AC449" s="10">
        <f>AC450+AC455+AC460+AC463+AC466+AC469</f>
        <v>0</v>
      </c>
      <c r="AD449" s="10">
        <f t="shared" si="1011"/>
        <v>179956.1</v>
      </c>
      <c r="AE449" s="10">
        <f t="shared" si="1012"/>
        <v>179044</v>
      </c>
      <c r="AF449" s="10">
        <f t="shared" si="1013"/>
        <v>229044</v>
      </c>
      <c r="AG449" s="10">
        <f>AG450+AG455+AG460+AG463+AG466+AG469</f>
        <v>0</v>
      </c>
      <c r="AH449" s="10">
        <f t="shared" si="1014"/>
        <v>179956.1</v>
      </c>
      <c r="AI449" s="10">
        <f t="shared" si="1015"/>
        <v>179044</v>
      </c>
      <c r="AJ449" s="10">
        <f t="shared" si="1016"/>
        <v>229044</v>
      </c>
      <c r="AK449" s="10">
        <f>AK450+AK455+AK460+AK463+AK466+AK469</f>
        <v>0</v>
      </c>
      <c r="AL449" s="10">
        <f>AL450+AL455+AL460+AL463+AL466+AL469</f>
        <v>0</v>
      </c>
      <c r="AM449" s="10">
        <f>AM450+AM455+AM460+AM463+AM466+AM469</f>
        <v>0</v>
      </c>
      <c r="AN449" s="10">
        <f t="shared" si="1017"/>
        <v>179956.1</v>
      </c>
      <c r="AO449" s="10">
        <f t="shared" si="1018"/>
        <v>179044</v>
      </c>
      <c r="AP449" s="10">
        <f t="shared" si="1019"/>
        <v>229044</v>
      </c>
      <c r="AQ449" s="10">
        <f>AQ450+AQ455+AQ460+AQ463+AQ466+AQ469</f>
        <v>0</v>
      </c>
      <c r="AR449" s="10">
        <f>AR450+AR455+AR460+AR463+AR466+AR469</f>
        <v>0</v>
      </c>
      <c r="AS449" s="10">
        <f>AS450+AS455+AS460+AS463+AS466+AS469</f>
        <v>0</v>
      </c>
      <c r="AT449" s="10">
        <f t="shared" si="1020"/>
        <v>179956.1</v>
      </c>
      <c r="AU449" s="10">
        <f t="shared" si="1021"/>
        <v>179044</v>
      </c>
      <c r="AV449" s="10">
        <f t="shared" si="1022"/>
        <v>229044</v>
      </c>
      <c r="AW449" s="10">
        <f>AW450+AW455+AW460+AW463+AW466+AW469</f>
        <v>0</v>
      </c>
      <c r="AX449" s="10">
        <f>AX450+AX455+AX460+AX463+AX466+AX469</f>
        <v>0</v>
      </c>
      <c r="AY449" s="10">
        <f>AY450+AY455+AY460+AY463+AY466+AY469</f>
        <v>0</v>
      </c>
      <c r="AZ449" s="10">
        <f t="shared" si="1023"/>
        <v>179956.1</v>
      </c>
      <c r="BA449" s="10">
        <f>BA450+BA455+BA460+BA463+BA466+BA469</f>
        <v>0</v>
      </c>
      <c r="BB449" s="65">
        <f t="shared" si="1027"/>
        <v>179956.1</v>
      </c>
      <c r="BC449" s="10">
        <f t="shared" si="1024"/>
        <v>179044</v>
      </c>
      <c r="BD449" s="10">
        <f>BD450+BD455+BD460+BD463+BD466+BD469</f>
        <v>0</v>
      </c>
      <c r="BE449" s="65">
        <f t="shared" si="1028"/>
        <v>179044</v>
      </c>
      <c r="BF449" s="10">
        <f t="shared" si="1025"/>
        <v>229044</v>
      </c>
      <c r="BG449" s="10">
        <f>BG450+BG455+BG460+BG463+BG466+BG469</f>
        <v>0</v>
      </c>
      <c r="BH449" s="65">
        <f t="shared" si="1029"/>
        <v>229044</v>
      </c>
      <c r="BI449" s="10">
        <f>BI450+BI455+BI460+BI463+BI466+BI469</f>
        <v>0</v>
      </c>
      <c r="BJ449" s="20"/>
      <c r="BK449" s="20"/>
    </row>
    <row r="450" spans="1:63" ht="124.8" x14ac:dyDescent="0.3">
      <c r="A450" s="58" t="s">
        <v>335</v>
      </c>
      <c r="B450" s="59"/>
      <c r="C450" s="58"/>
      <c r="D450" s="58"/>
      <c r="E450" s="60" t="s">
        <v>336</v>
      </c>
      <c r="F450" s="10">
        <f t="shared" ref="F450:K450" si="1040">F451+F453</f>
        <v>13129.7</v>
      </c>
      <c r="G450" s="10">
        <f t="shared" si="1040"/>
        <v>13129.7</v>
      </c>
      <c r="H450" s="10">
        <f t="shared" si="1040"/>
        <v>13129.7</v>
      </c>
      <c r="I450" s="10">
        <f t="shared" si="1040"/>
        <v>0</v>
      </c>
      <c r="J450" s="10">
        <f t="shared" si="1040"/>
        <v>0</v>
      </c>
      <c r="K450" s="10">
        <f t="shared" si="1040"/>
        <v>0</v>
      </c>
      <c r="L450" s="10">
        <f t="shared" si="944"/>
        <v>13129.7</v>
      </c>
      <c r="M450" s="10">
        <f t="shared" si="945"/>
        <v>13129.7</v>
      </c>
      <c r="N450" s="10">
        <f t="shared" si="946"/>
        <v>13129.7</v>
      </c>
      <c r="O450" s="10">
        <f>O451+O453</f>
        <v>536.69999999999993</v>
      </c>
      <c r="P450" s="10">
        <f>P451+P453</f>
        <v>0</v>
      </c>
      <c r="Q450" s="10">
        <f>Q451+Q453</f>
        <v>0</v>
      </c>
      <c r="R450" s="10">
        <f t="shared" si="1005"/>
        <v>13666.400000000001</v>
      </c>
      <c r="S450" s="10">
        <f t="shared" si="1006"/>
        <v>13129.7</v>
      </c>
      <c r="T450" s="10">
        <f t="shared" si="1007"/>
        <v>13129.7</v>
      </c>
      <c r="U450" s="10">
        <f>U451+U453</f>
        <v>0</v>
      </c>
      <c r="V450" s="10">
        <f>V451+V453</f>
        <v>0</v>
      </c>
      <c r="W450" s="10">
        <f>W451+W453</f>
        <v>0</v>
      </c>
      <c r="X450" s="10">
        <f t="shared" si="1008"/>
        <v>13666.400000000001</v>
      </c>
      <c r="Y450" s="10">
        <f t="shared" si="1009"/>
        <v>13129.7</v>
      </c>
      <c r="Z450" s="10">
        <f t="shared" si="1010"/>
        <v>13129.7</v>
      </c>
      <c r="AA450" s="10">
        <f>AA451+AA453</f>
        <v>0</v>
      </c>
      <c r="AB450" s="10">
        <f>AB451+AB453</f>
        <v>0</v>
      </c>
      <c r="AC450" s="10">
        <f>AC451+AC453</f>
        <v>0</v>
      </c>
      <c r="AD450" s="10">
        <f t="shared" si="1011"/>
        <v>13666.400000000001</v>
      </c>
      <c r="AE450" s="10">
        <f t="shared" si="1012"/>
        <v>13129.7</v>
      </c>
      <c r="AF450" s="10">
        <f t="shared" si="1013"/>
        <v>13129.7</v>
      </c>
      <c r="AG450" s="10">
        <f>AG451+AG453</f>
        <v>0</v>
      </c>
      <c r="AH450" s="10">
        <f t="shared" si="1014"/>
        <v>13666.400000000001</v>
      </c>
      <c r="AI450" s="10">
        <f t="shared" si="1015"/>
        <v>13129.7</v>
      </c>
      <c r="AJ450" s="10">
        <f t="shared" si="1016"/>
        <v>13129.7</v>
      </c>
      <c r="AK450" s="10">
        <f>AK451+AK453</f>
        <v>0</v>
      </c>
      <c r="AL450" s="10">
        <f>AL451+AL453</f>
        <v>0</v>
      </c>
      <c r="AM450" s="10">
        <f>AM451+AM453</f>
        <v>0</v>
      </c>
      <c r="AN450" s="10">
        <f t="shared" si="1017"/>
        <v>13666.400000000001</v>
      </c>
      <c r="AO450" s="10">
        <f t="shared" si="1018"/>
        <v>13129.7</v>
      </c>
      <c r="AP450" s="10">
        <f t="shared" si="1019"/>
        <v>13129.7</v>
      </c>
      <c r="AQ450" s="10">
        <f>AQ451+AQ453</f>
        <v>0</v>
      </c>
      <c r="AR450" s="10">
        <f>AR451+AR453</f>
        <v>0</v>
      </c>
      <c r="AS450" s="10">
        <f>AS451+AS453</f>
        <v>0</v>
      </c>
      <c r="AT450" s="10">
        <f t="shared" si="1020"/>
        <v>13666.400000000001</v>
      </c>
      <c r="AU450" s="10">
        <f t="shared" si="1021"/>
        <v>13129.7</v>
      </c>
      <c r="AV450" s="10">
        <f t="shared" si="1022"/>
        <v>13129.7</v>
      </c>
      <c r="AW450" s="10">
        <f>AW451+AW453</f>
        <v>0</v>
      </c>
      <c r="AX450" s="10">
        <f>AX451+AX453</f>
        <v>0</v>
      </c>
      <c r="AY450" s="10">
        <f>AY451+AY453</f>
        <v>0</v>
      </c>
      <c r="AZ450" s="10">
        <f t="shared" si="1023"/>
        <v>13666.400000000001</v>
      </c>
      <c r="BA450" s="10">
        <f>BA451+BA453</f>
        <v>0</v>
      </c>
      <c r="BB450" s="65">
        <f t="shared" si="1027"/>
        <v>13666.400000000001</v>
      </c>
      <c r="BC450" s="10">
        <f t="shared" si="1024"/>
        <v>13129.7</v>
      </c>
      <c r="BD450" s="10">
        <f>BD451+BD453</f>
        <v>0</v>
      </c>
      <c r="BE450" s="65">
        <f t="shared" si="1028"/>
        <v>13129.7</v>
      </c>
      <c r="BF450" s="10">
        <f t="shared" si="1025"/>
        <v>13129.7</v>
      </c>
      <c r="BG450" s="10">
        <f>BG451+BG453</f>
        <v>0</v>
      </c>
      <c r="BH450" s="65">
        <f t="shared" si="1029"/>
        <v>13129.7</v>
      </c>
      <c r="BI450" s="10">
        <f>BI451+BI453</f>
        <v>0</v>
      </c>
      <c r="BJ450" s="20"/>
      <c r="BK450" s="20"/>
    </row>
    <row r="451" spans="1:63" ht="31.2" x14ac:dyDescent="0.3">
      <c r="A451" s="58" t="s">
        <v>335</v>
      </c>
      <c r="B451" s="59" t="s">
        <v>66</v>
      </c>
      <c r="C451" s="58"/>
      <c r="D451" s="58"/>
      <c r="E451" s="60" t="s">
        <v>67</v>
      </c>
      <c r="F451" s="10">
        <f t="shared" ref="F451:K451" si="1041">F452</f>
        <v>34.200000000000003</v>
      </c>
      <c r="G451" s="10">
        <f t="shared" si="1041"/>
        <v>34.200000000000003</v>
      </c>
      <c r="H451" s="10">
        <f t="shared" si="1041"/>
        <v>34.200000000000003</v>
      </c>
      <c r="I451" s="10">
        <f t="shared" si="1041"/>
        <v>0</v>
      </c>
      <c r="J451" s="10">
        <f t="shared" si="1041"/>
        <v>0</v>
      </c>
      <c r="K451" s="10">
        <f t="shared" si="1041"/>
        <v>0</v>
      </c>
      <c r="L451" s="10">
        <f t="shared" si="944"/>
        <v>34.200000000000003</v>
      </c>
      <c r="M451" s="10">
        <f t="shared" si="945"/>
        <v>34.200000000000003</v>
      </c>
      <c r="N451" s="10">
        <f t="shared" si="946"/>
        <v>34.200000000000003</v>
      </c>
      <c r="O451" s="10">
        <f>O452</f>
        <v>1.4</v>
      </c>
      <c r="P451" s="10">
        <f>P452</f>
        <v>0</v>
      </c>
      <c r="Q451" s="10">
        <f>Q452</f>
        <v>0</v>
      </c>
      <c r="R451" s="10">
        <f t="shared" si="1005"/>
        <v>35.6</v>
      </c>
      <c r="S451" s="10">
        <f t="shared" si="1006"/>
        <v>34.200000000000003</v>
      </c>
      <c r="T451" s="10">
        <f t="shared" si="1007"/>
        <v>34.200000000000003</v>
      </c>
      <c r="U451" s="10">
        <f>U452</f>
        <v>0</v>
      </c>
      <c r="V451" s="10">
        <f>V452</f>
        <v>0</v>
      </c>
      <c r="W451" s="10">
        <f>W452</f>
        <v>0</v>
      </c>
      <c r="X451" s="10">
        <f t="shared" si="1008"/>
        <v>35.6</v>
      </c>
      <c r="Y451" s="10">
        <f t="shared" si="1009"/>
        <v>34.200000000000003</v>
      </c>
      <c r="Z451" s="10">
        <f t="shared" si="1010"/>
        <v>34.200000000000003</v>
      </c>
      <c r="AA451" s="10">
        <f>AA452</f>
        <v>0</v>
      </c>
      <c r="AB451" s="10">
        <f>AB452</f>
        <v>0</v>
      </c>
      <c r="AC451" s="10">
        <f>AC452</f>
        <v>0</v>
      </c>
      <c r="AD451" s="10">
        <f t="shared" si="1011"/>
        <v>35.6</v>
      </c>
      <c r="AE451" s="10">
        <f t="shared" si="1012"/>
        <v>34.200000000000003</v>
      </c>
      <c r="AF451" s="10">
        <f t="shared" si="1013"/>
        <v>34.200000000000003</v>
      </c>
      <c r="AG451" s="10">
        <f>AG452</f>
        <v>0</v>
      </c>
      <c r="AH451" s="10">
        <f t="shared" si="1014"/>
        <v>35.6</v>
      </c>
      <c r="AI451" s="10">
        <f t="shared" si="1015"/>
        <v>34.200000000000003</v>
      </c>
      <c r="AJ451" s="10">
        <f t="shared" si="1016"/>
        <v>34.200000000000003</v>
      </c>
      <c r="AK451" s="10">
        <f>AK452</f>
        <v>0</v>
      </c>
      <c r="AL451" s="10">
        <f>AL452</f>
        <v>0</v>
      </c>
      <c r="AM451" s="10">
        <f>AM452</f>
        <v>0</v>
      </c>
      <c r="AN451" s="10">
        <f t="shared" si="1017"/>
        <v>35.6</v>
      </c>
      <c r="AO451" s="10">
        <f t="shared" si="1018"/>
        <v>34.200000000000003</v>
      </c>
      <c r="AP451" s="10">
        <f t="shared" si="1019"/>
        <v>34.200000000000003</v>
      </c>
      <c r="AQ451" s="10">
        <f>AQ452</f>
        <v>0</v>
      </c>
      <c r="AR451" s="10">
        <f>AR452</f>
        <v>0</v>
      </c>
      <c r="AS451" s="10">
        <f>AS452</f>
        <v>0</v>
      </c>
      <c r="AT451" s="10">
        <f t="shared" si="1020"/>
        <v>35.6</v>
      </c>
      <c r="AU451" s="10">
        <f t="shared" si="1021"/>
        <v>34.200000000000003</v>
      </c>
      <c r="AV451" s="10">
        <f t="shared" si="1022"/>
        <v>34.200000000000003</v>
      </c>
      <c r="AW451" s="10">
        <f>AW452</f>
        <v>0</v>
      </c>
      <c r="AX451" s="10">
        <f>AX452</f>
        <v>0</v>
      </c>
      <c r="AY451" s="10">
        <f>AY452</f>
        <v>0</v>
      </c>
      <c r="AZ451" s="10">
        <f t="shared" si="1023"/>
        <v>35.6</v>
      </c>
      <c r="BA451" s="10">
        <f>BA452</f>
        <v>0</v>
      </c>
      <c r="BB451" s="65">
        <f t="shared" si="1027"/>
        <v>35.6</v>
      </c>
      <c r="BC451" s="10">
        <f t="shared" si="1024"/>
        <v>34.200000000000003</v>
      </c>
      <c r="BD451" s="10">
        <f>BD452</f>
        <v>0</v>
      </c>
      <c r="BE451" s="65">
        <f t="shared" si="1028"/>
        <v>34.200000000000003</v>
      </c>
      <c r="BF451" s="10">
        <f t="shared" si="1025"/>
        <v>34.200000000000003</v>
      </c>
      <c r="BG451" s="10">
        <f>BG452</f>
        <v>0</v>
      </c>
      <c r="BH451" s="65">
        <f t="shared" si="1029"/>
        <v>34.200000000000003</v>
      </c>
      <c r="BI451" s="10">
        <f>BI452</f>
        <v>0</v>
      </c>
      <c r="BJ451" s="20"/>
      <c r="BK451" s="20"/>
    </row>
    <row r="452" spans="1:63" x14ac:dyDescent="0.3">
      <c r="A452" s="58" t="s">
        <v>335</v>
      </c>
      <c r="B452" s="59">
        <v>200</v>
      </c>
      <c r="C452" s="58" t="s">
        <v>107</v>
      </c>
      <c r="D452" s="58" t="s">
        <v>337</v>
      </c>
      <c r="E452" s="60" t="s">
        <v>338</v>
      </c>
      <c r="F452" s="10">
        <v>34.200000000000003</v>
      </c>
      <c r="G452" s="10">
        <v>34.200000000000003</v>
      </c>
      <c r="H452" s="10">
        <v>34.200000000000003</v>
      </c>
      <c r="I452" s="10"/>
      <c r="J452" s="10"/>
      <c r="K452" s="10"/>
      <c r="L452" s="10">
        <f t="shared" si="944"/>
        <v>34.200000000000003</v>
      </c>
      <c r="M452" s="10">
        <f t="shared" si="945"/>
        <v>34.200000000000003</v>
      </c>
      <c r="N452" s="10">
        <f t="shared" si="946"/>
        <v>34.200000000000003</v>
      </c>
      <c r="O452" s="10">
        <v>1.4</v>
      </c>
      <c r="P452" s="10"/>
      <c r="Q452" s="10"/>
      <c r="R452" s="10">
        <f t="shared" si="1005"/>
        <v>35.6</v>
      </c>
      <c r="S452" s="10">
        <f t="shared" si="1006"/>
        <v>34.200000000000003</v>
      </c>
      <c r="T452" s="10">
        <f t="shared" si="1007"/>
        <v>34.200000000000003</v>
      </c>
      <c r="U452" s="10"/>
      <c r="V452" s="10"/>
      <c r="W452" s="10"/>
      <c r="X452" s="10">
        <f t="shared" si="1008"/>
        <v>35.6</v>
      </c>
      <c r="Y452" s="10">
        <f t="shared" si="1009"/>
        <v>34.200000000000003</v>
      </c>
      <c r="Z452" s="10">
        <f t="shared" si="1010"/>
        <v>34.200000000000003</v>
      </c>
      <c r="AA452" s="10"/>
      <c r="AB452" s="10"/>
      <c r="AC452" s="10"/>
      <c r="AD452" s="10">
        <f t="shared" si="1011"/>
        <v>35.6</v>
      </c>
      <c r="AE452" s="10">
        <f t="shared" si="1012"/>
        <v>34.200000000000003</v>
      </c>
      <c r="AF452" s="10">
        <f t="shared" si="1013"/>
        <v>34.200000000000003</v>
      </c>
      <c r="AG452" s="10"/>
      <c r="AH452" s="10">
        <f t="shared" si="1014"/>
        <v>35.6</v>
      </c>
      <c r="AI452" s="10">
        <f t="shared" si="1015"/>
        <v>34.200000000000003</v>
      </c>
      <c r="AJ452" s="10">
        <f t="shared" si="1016"/>
        <v>34.200000000000003</v>
      </c>
      <c r="AK452" s="10"/>
      <c r="AL452" s="10"/>
      <c r="AM452" s="10"/>
      <c r="AN452" s="10">
        <f t="shared" si="1017"/>
        <v>35.6</v>
      </c>
      <c r="AO452" s="10">
        <f t="shared" si="1018"/>
        <v>34.200000000000003</v>
      </c>
      <c r="AP452" s="10">
        <f t="shared" si="1019"/>
        <v>34.200000000000003</v>
      </c>
      <c r="AQ452" s="10"/>
      <c r="AR452" s="10"/>
      <c r="AS452" s="10"/>
      <c r="AT452" s="10">
        <f t="shared" si="1020"/>
        <v>35.6</v>
      </c>
      <c r="AU452" s="10">
        <f t="shared" si="1021"/>
        <v>34.200000000000003</v>
      </c>
      <c r="AV452" s="10">
        <f t="shared" si="1022"/>
        <v>34.200000000000003</v>
      </c>
      <c r="AW452" s="10"/>
      <c r="AX452" s="10"/>
      <c r="AY452" s="10"/>
      <c r="AZ452" s="10">
        <f t="shared" si="1023"/>
        <v>35.6</v>
      </c>
      <c r="BA452" s="10"/>
      <c r="BB452" s="65">
        <f t="shared" si="1027"/>
        <v>35.6</v>
      </c>
      <c r="BC452" s="10">
        <f t="shared" si="1024"/>
        <v>34.200000000000003</v>
      </c>
      <c r="BD452" s="10"/>
      <c r="BE452" s="65">
        <f t="shared" si="1028"/>
        <v>34.200000000000003</v>
      </c>
      <c r="BF452" s="10">
        <f t="shared" si="1025"/>
        <v>34.200000000000003</v>
      </c>
      <c r="BG452" s="10"/>
      <c r="BH452" s="65">
        <f t="shared" si="1029"/>
        <v>34.200000000000003</v>
      </c>
      <c r="BI452" s="10"/>
      <c r="BJ452" s="20"/>
      <c r="BK452" s="20"/>
    </row>
    <row r="453" spans="1:63" ht="31.2" x14ac:dyDescent="0.3">
      <c r="A453" s="58" t="s">
        <v>335</v>
      </c>
      <c r="B453" s="59" t="s">
        <v>192</v>
      </c>
      <c r="C453" s="58"/>
      <c r="D453" s="58"/>
      <c r="E453" s="60" t="s">
        <v>193</v>
      </c>
      <c r="F453" s="10">
        <f t="shared" ref="F453:K453" si="1042">F454</f>
        <v>13095.5</v>
      </c>
      <c r="G453" s="10">
        <f t="shared" si="1042"/>
        <v>13095.5</v>
      </c>
      <c r="H453" s="10">
        <f t="shared" si="1042"/>
        <v>13095.5</v>
      </c>
      <c r="I453" s="10">
        <f t="shared" si="1042"/>
        <v>0</v>
      </c>
      <c r="J453" s="10">
        <f t="shared" si="1042"/>
        <v>0</v>
      </c>
      <c r="K453" s="10">
        <f t="shared" si="1042"/>
        <v>0</v>
      </c>
      <c r="L453" s="10">
        <f t="shared" si="944"/>
        <v>13095.5</v>
      </c>
      <c r="M453" s="10">
        <f t="shared" si="945"/>
        <v>13095.5</v>
      </c>
      <c r="N453" s="10">
        <f t="shared" si="946"/>
        <v>13095.5</v>
      </c>
      <c r="O453" s="10">
        <f>O454</f>
        <v>535.29999999999995</v>
      </c>
      <c r="P453" s="10">
        <f>P454</f>
        <v>0</v>
      </c>
      <c r="Q453" s="10">
        <f>Q454</f>
        <v>0</v>
      </c>
      <c r="R453" s="10">
        <f t="shared" si="1005"/>
        <v>13630.8</v>
      </c>
      <c r="S453" s="10">
        <f t="shared" si="1006"/>
        <v>13095.5</v>
      </c>
      <c r="T453" s="10">
        <f t="shared" si="1007"/>
        <v>13095.5</v>
      </c>
      <c r="U453" s="10">
        <f>U454</f>
        <v>0</v>
      </c>
      <c r="V453" s="10">
        <f>V454</f>
        <v>0</v>
      </c>
      <c r="W453" s="10">
        <f>W454</f>
        <v>0</v>
      </c>
      <c r="X453" s="10">
        <f t="shared" si="1008"/>
        <v>13630.8</v>
      </c>
      <c r="Y453" s="10">
        <f t="shared" si="1009"/>
        <v>13095.5</v>
      </c>
      <c r="Z453" s="10">
        <f t="shared" si="1010"/>
        <v>13095.5</v>
      </c>
      <c r="AA453" s="10">
        <f>AA454</f>
        <v>0</v>
      </c>
      <c r="AB453" s="10">
        <f>AB454</f>
        <v>0</v>
      </c>
      <c r="AC453" s="10">
        <f>AC454</f>
        <v>0</v>
      </c>
      <c r="AD453" s="10">
        <f t="shared" si="1011"/>
        <v>13630.8</v>
      </c>
      <c r="AE453" s="10">
        <f t="shared" si="1012"/>
        <v>13095.5</v>
      </c>
      <c r="AF453" s="10">
        <f t="shared" si="1013"/>
        <v>13095.5</v>
      </c>
      <c r="AG453" s="10">
        <f>AG454</f>
        <v>0</v>
      </c>
      <c r="AH453" s="10">
        <f t="shared" si="1014"/>
        <v>13630.8</v>
      </c>
      <c r="AI453" s="10">
        <f t="shared" si="1015"/>
        <v>13095.5</v>
      </c>
      <c r="AJ453" s="10">
        <f t="shared" si="1016"/>
        <v>13095.5</v>
      </c>
      <c r="AK453" s="10">
        <f>AK454</f>
        <v>0</v>
      </c>
      <c r="AL453" s="10">
        <f>AL454</f>
        <v>0</v>
      </c>
      <c r="AM453" s="10">
        <f>AM454</f>
        <v>0</v>
      </c>
      <c r="AN453" s="10">
        <f t="shared" si="1017"/>
        <v>13630.8</v>
      </c>
      <c r="AO453" s="10">
        <f t="shared" si="1018"/>
        <v>13095.5</v>
      </c>
      <c r="AP453" s="10">
        <f t="shared" si="1019"/>
        <v>13095.5</v>
      </c>
      <c r="AQ453" s="10">
        <f>AQ454</f>
        <v>0</v>
      </c>
      <c r="AR453" s="10">
        <f>AR454</f>
        <v>0</v>
      </c>
      <c r="AS453" s="10">
        <f>AS454</f>
        <v>0</v>
      </c>
      <c r="AT453" s="10">
        <f t="shared" si="1020"/>
        <v>13630.8</v>
      </c>
      <c r="AU453" s="10">
        <f t="shared" si="1021"/>
        <v>13095.5</v>
      </c>
      <c r="AV453" s="10">
        <f t="shared" si="1022"/>
        <v>13095.5</v>
      </c>
      <c r="AW453" s="10">
        <f>AW454</f>
        <v>0</v>
      </c>
      <c r="AX453" s="10">
        <f>AX454</f>
        <v>0</v>
      </c>
      <c r="AY453" s="10">
        <f>AY454</f>
        <v>0</v>
      </c>
      <c r="AZ453" s="10">
        <f t="shared" si="1023"/>
        <v>13630.8</v>
      </c>
      <c r="BA453" s="10">
        <f>BA454</f>
        <v>0</v>
      </c>
      <c r="BB453" s="65">
        <f t="shared" si="1027"/>
        <v>13630.8</v>
      </c>
      <c r="BC453" s="10">
        <f t="shared" si="1024"/>
        <v>13095.5</v>
      </c>
      <c r="BD453" s="10">
        <f>BD454</f>
        <v>0</v>
      </c>
      <c r="BE453" s="65">
        <f t="shared" si="1028"/>
        <v>13095.5</v>
      </c>
      <c r="BF453" s="10">
        <f t="shared" si="1025"/>
        <v>13095.5</v>
      </c>
      <c r="BG453" s="10">
        <f>BG454</f>
        <v>0</v>
      </c>
      <c r="BH453" s="65">
        <f t="shared" si="1029"/>
        <v>13095.5</v>
      </c>
      <c r="BI453" s="10">
        <f>BI454</f>
        <v>0</v>
      </c>
      <c r="BJ453" s="20"/>
      <c r="BK453" s="20"/>
    </row>
    <row r="454" spans="1:63" x14ac:dyDescent="0.3">
      <c r="A454" s="58" t="s">
        <v>335</v>
      </c>
      <c r="B454" s="59">
        <v>300</v>
      </c>
      <c r="C454" s="58" t="s">
        <v>107</v>
      </c>
      <c r="D454" s="58" t="s">
        <v>106</v>
      </c>
      <c r="E454" s="60" t="s">
        <v>224</v>
      </c>
      <c r="F454" s="10">
        <v>13095.5</v>
      </c>
      <c r="G454" s="10">
        <v>13095.5</v>
      </c>
      <c r="H454" s="10">
        <v>13095.5</v>
      </c>
      <c r="I454" s="10"/>
      <c r="J454" s="10"/>
      <c r="K454" s="10"/>
      <c r="L454" s="10">
        <f t="shared" si="944"/>
        <v>13095.5</v>
      </c>
      <c r="M454" s="10">
        <f t="shared" si="945"/>
        <v>13095.5</v>
      </c>
      <c r="N454" s="10">
        <f t="shared" si="946"/>
        <v>13095.5</v>
      </c>
      <c r="O454" s="10">
        <v>535.29999999999995</v>
      </c>
      <c r="P454" s="10"/>
      <c r="Q454" s="10"/>
      <c r="R454" s="10">
        <f t="shared" si="1005"/>
        <v>13630.8</v>
      </c>
      <c r="S454" s="10">
        <f t="shared" si="1006"/>
        <v>13095.5</v>
      </c>
      <c r="T454" s="10">
        <f t="shared" si="1007"/>
        <v>13095.5</v>
      </c>
      <c r="U454" s="10"/>
      <c r="V454" s="10"/>
      <c r="W454" s="10"/>
      <c r="X454" s="10">
        <f t="shared" si="1008"/>
        <v>13630.8</v>
      </c>
      <c r="Y454" s="10">
        <f t="shared" si="1009"/>
        <v>13095.5</v>
      </c>
      <c r="Z454" s="10">
        <f t="shared" si="1010"/>
        <v>13095.5</v>
      </c>
      <c r="AA454" s="10"/>
      <c r="AB454" s="10"/>
      <c r="AC454" s="10"/>
      <c r="AD454" s="10">
        <f t="shared" si="1011"/>
        <v>13630.8</v>
      </c>
      <c r="AE454" s="10">
        <f t="shared" si="1012"/>
        <v>13095.5</v>
      </c>
      <c r="AF454" s="10">
        <f t="shared" si="1013"/>
        <v>13095.5</v>
      </c>
      <c r="AG454" s="10"/>
      <c r="AH454" s="10">
        <f t="shared" si="1014"/>
        <v>13630.8</v>
      </c>
      <c r="AI454" s="10">
        <f t="shared" si="1015"/>
        <v>13095.5</v>
      </c>
      <c r="AJ454" s="10">
        <f t="shared" si="1016"/>
        <v>13095.5</v>
      </c>
      <c r="AK454" s="10"/>
      <c r="AL454" s="10"/>
      <c r="AM454" s="10"/>
      <c r="AN454" s="10">
        <f t="shared" si="1017"/>
        <v>13630.8</v>
      </c>
      <c r="AO454" s="10">
        <f t="shared" si="1018"/>
        <v>13095.5</v>
      </c>
      <c r="AP454" s="10">
        <f t="shared" si="1019"/>
        <v>13095.5</v>
      </c>
      <c r="AQ454" s="10"/>
      <c r="AR454" s="10"/>
      <c r="AS454" s="10"/>
      <c r="AT454" s="10">
        <f t="shared" si="1020"/>
        <v>13630.8</v>
      </c>
      <c r="AU454" s="10">
        <f t="shared" si="1021"/>
        <v>13095.5</v>
      </c>
      <c r="AV454" s="10">
        <f t="shared" si="1022"/>
        <v>13095.5</v>
      </c>
      <c r="AW454" s="10"/>
      <c r="AX454" s="10"/>
      <c r="AY454" s="10"/>
      <c r="AZ454" s="10">
        <f t="shared" si="1023"/>
        <v>13630.8</v>
      </c>
      <c r="BA454" s="10"/>
      <c r="BB454" s="65">
        <f t="shared" si="1027"/>
        <v>13630.8</v>
      </c>
      <c r="BC454" s="10">
        <f t="shared" si="1024"/>
        <v>13095.5</v>
      </c>
      <c r="BD454" s="10"/>
      <c r="BE454" s="65">
        <f t="shared" si="1028"/>
        <v>13095.5</v>
      </c>
      <c r="BF454" s="10">
        <f t="shared" si="1025"/>
        <v>13095.5</v>
      </c>
      <c r="BG454" s="10"/>
      <c r="BH454" s="65">
        <f t="shared" si="1029"/>
        <v>13095.5</v>
      </c>
      <c r="BI454" s="10"/>
      <c r="BJ454" s="20"/>
      <c r="BK454" s="20"/>
    </row>
    <row r="455" spans="1:63" ht="62.4" x14ac:dyDescent="0.3">
      <c r="A455" s="58" t="s">
        <v>339</v>
      </c>
      <c r="B455" s="59"/>
      <c r="C455" s="58"/>
      <c r="D455" s="58"/>
      <c r="E455" s="60" t="s">
        <v>340</v>
      </c>
      <c r="F455" s="10">
        <f t="shared" ref="F455:K455" si="1043">F456+F458</f>
        <v>3068.3</v>
      </c>
      <c r="G455" s="10">
        <f t="shared" si="1043"/>
        <v>3068.3</v>
      </c>
      <c r="H455" s="10">
        <f t="shared" si="1043"/>
        <v>3068.3</v>
      </c>
      <c r="I455" s="10">
        <f t="shared" si="1043"/>
        <v>0</v>
      </c>
      <c r="J455" s="10">
        <f t="shared" si="1043"/>
        <v>0</v>
      </c>
      <c r="K455" s="10">
        <f t="shared" si="1043"/>
        <v>0</v>
      </c>
      <c r="L455" s="10">
        <f t="shared" si="944"/>
        <v>3068.3</v>
      </c>
      <c r="M455" s="10">
        <f t="shared" si="945"/>
        <v>3068.3</v>
      </c>
      <c r="N455" s="10">
        <f t="shared" si="946"/>
        <v>3068.3</v>
      </c>
      <c r="O455" s="10">
        <f>O456+O458</f>
        <v>125.39999999999999</v>
      </c>
      <c r="P455" s="10">
        <f>P456+P458</f>
        <v>0</v>
      </c>
      <c r="Q455" s="10">
        <f>Q456+Q458</f>
        <v>0</v>
      </c>
      <c r="R455" s="10">
        <f t="shared" si="1005"/>
        <v>3193.7000000000003</v>
      </c>
      <c r="S455" s="10">
        <f t="shared" si="1006"/>
        <v>3068.3</v>
      </c>
      <c r="T455" s="10">
        <f t="shared" si="1007"/>
        <v>3068.3</v>
      </c>
      <c r="U455" s="10">
        <f>U456+U458</f>
        <v>0</v>
      </c>
      <c r="V455" s="10">
        <f>V456+V458</f>
        <v>0</v>
      </c>
      <c r="W455" s="10">
        <f>W456+W458</f>
        <v>0</v>
      </c>
      <c r="X455" s="10">
        <f t="shared" si="1008"/>
        <v>3193.7000000000003</v>
      </c>
      <c r="Y455" s="10">
        <f t="shared" si="1009"/>
        <v>3068.3</v>
      </c>
      <c r="Z455" s="10">
        <f t="shared" si="1010"/>
        <v>3068.3</v>
      </c>
      <c r="AA455" s="10">
        <f>AA456+AA458</f>
        <v>0</v>
      </c>
      <c r="AB455" s="10">
        <f>AB456+AB458</f>
        <v>0</v>
      </c>
      <c r="AC455" s="10">
        <f>AC456+AC458</f>
        <v>0</v>
      </c>
      <c r="AD455" s="10">
        <f t="shared" si="1011"/>
        <v>3193.7000000000003</v>
      </c>
      <c r="AE455" s="10">
        <f t="shared" si="1012"/>
        <v>3068.3</v>
      </c>
      <c r="AF455" s="10">
        <f t="shared" si="1013"/>
        <v>3068.3</v>
      </c>
      <c r="AG455" s="10">
        <f>AG456+AG458</f>
        <v>0</v>
      </c>
      <c r="AH455" s="10">
        <f t="shared" si="1014"/>
        <v>3193.7000000000003</v>
      </c>
      <c r="AI455" s="10">
        <f t="shared" si="1015"/>
        <v>3068.3</v>
      </c>
      <c r="AJ455" s="10">
        <f t="shared" si="1016"/>
        <v>3068.3</v>
      </c>
      <c r="AK455" s="10">
        <f>AK456+AK458</f>
        <v>0</v>
      </c>
      <c r="AL455" s="10">
        <f>AL456+AL458</f>
        <v>0</v>
      </c>
      <c r="AM455" s="10">
        <f>AM456+AM458</f>
        <v>0</v>
      </c>
      <c r="AN455" s="10">
        <f t="shared" si="1017"/>
        <v>3193.7000000000003</v>
      </c>
      <c r="AO455" s="10">
        <f t="shared" si="1018"/>
        <v>3068.3</v>
      </c>
      <c r="AP455" s="10">
        <f t="shared" si="1019"/>
        <v>3068.3</v>
      </c>
      <c r="AQ455" s="10">
        <f>AQ456+AQ458</f>
        <v>0</v>
      </c>
      <c r="AR455" s="10">
        <f>AR456+AR458</f>
        <v>0</v>
      </c>
      <c r="AS455" s="10">
        <f>AS456+AS458</f>
        <v>0</v>
      </c>
      <c r="AT455" s="10">
        <f t="shared" si="1020"/>
        <v>3193.7000000000003</v>
      </c>
      <c r="AU455" s="10">
        <f t="shared" si="1021"/>
        <v>3068.3</v>
      </c>
      <c r="AV455" s="10">
        <f t="shared" si="1022"/>
        <v>3068.3</v>
      </c>
      <c r="AW455" s="10">
        <f>AW456+AW458</f>
        <v>0</v>
      </c>
      <c r="AX455" s="10">
        <f>AX456+AX458</f>
        <v>0</v>
      </c>
      <c r="AY455" s="10">
        <f>AY456+AY458</f>
        <v>0</v>
      </c>
      <c r="AZ455" s="10">
        <f t="shared" si="1023"/>
        <v>3193.7000000000003</v>
      </c>
      <c r="BA455" s="10">
        <f>BA456+BA458</f>
        <v>0</v>
      </c>
      <c r="BB455" s="65">
        <f t="shared" si="1027"/>
        <v>3193.7000000000003</v>
      </c>
      <c r="BC455" s="10">
        <f t="shared" si="1024"/>
        <v>3068.3</v>
      </c>
      <c r="BD455" s="10">
        <f>BD456+BD458</f>
        <v>0</v>
      </c>
      <c r="BE455" s="65">
        <f t="shared" si="1028"/>
        <v>3068.3</v>
      </c>
      <c r="BF455" s="10">
        <f t="shared" si="1025"/>
        <v>3068.3</v>
      </c>
      <c r="BG455" s="10">
        <f>BG456+BG458</f>
        <v>0</v>
      </c>
      <c r="BH455" s="65">
        <f t="shared" si="1029"/>
        <v>3068.3</v>
      </c>
      <c r="BI455" s="10">
        <f>BI456+BI458</f>
        <v>0</v>
      </c>
      <c r="BJ455" s="20"/>
      <c r="BK455" s="20"/>
    </row>
    <row r="456" spans="1:63" ht="31.2" x14ac:dyDescent="0.3">
      <c r="A456" s="58" t="s">
        <v>339</v>
      </c>
      <c r="B456" s="59" t="s">
        <v>66</v>
      </c>
      <c r="C456" s="58"/>
      <c r="D456" s="58"/>
      <c r="E456" s="60" t="s">
        <v>67</v>
      </c>
      <c r="F456" s="10">
        <f t="shared" ref="F456:K456" si="1044">F457</f>
        <v>8</v>
      </c>
      <c r="G456" s="10">
        <f t="shared" si="1044"/>
        <v>8</v>
      </c>
      <c r="H456" s="10">
        <f t="shared" si="1044"/>
        <v>8</v>
      </c>
      <c r="I456" s="10">
        <f t="shared" si="1044"/>
        <v>0</v>
      </c>
      <c r="J456" s="10">
        <f t="shared" si="1044"/>
        <v>0</v>
      </c>
      <c r="K456" s="10">
        <f t="shared" si="1044"/>
        <v>0</v>
      </c>
      <c r="L456" s="10">
        <f t="shared" si="944"/>
        <v>8</v>
      </c>
      <c r="M456" s="10">
        <f t="shared" si="945"/>
        <v>8</v>
      </c>
      <c r="N456" s="10">
        <f t="shared" si="946"/>
        <v>8</v>
      </c>
      <c r="O456" s="10">
        <f>O457</f>
        <v>0.3</v>
      </c>
      <c r="P456" s="10">
        <f>P457</f>
        <v>0</v>
      </c>
      <c r="Q456" s="10">
        <f>Q457</f>
        <v>0</v>
      </c>
      <c r="R456" s="10">
        <f t="shared" si="1005"/>
        <v>8.3000000000000007</v>
      </c>
      <c r="S456" s="10">
        <f t="shared" si="1006"/>
        <v>8</v>
      </c>
      <c r="T456" s="10">
        <f t="shared" si="1007"/>
        <v>8</v>
      </c>
      <c r="U456" s="10">
        <f>U457</f>
        <v>0</v>
      </c>
      <c r="V456" s="10">
        <f>V457</f>
        <v>0</v>
      </c>
      <c r="W456" s="10">
        <f>W457</f>
        <v>0</v>
      </c>
      <c r="X456" s="10">
        <f t="shared" si="1008"/>
        <v>8.3000000000000007</v>
      </c>
      <c r="Y456" s="10">
        <f t="shared" si="1009"/>
        <v>8</v>
      </c>
      <c r="Z456" s="10">
        <f t="shared" si="1010"/>
        <v>8</v>
      </c>
      <c r="AA456" s="10">
        <f>AA457</f>
        <v>0</v>
      </c>
      <c r="AB456" s="10">
        <f>AB457</f>
        <v>0</v>
      </c>
      <c r="AC456" s="10">
        <f>AC457</f>
        <v>0</v>
      </c>
      <c r="AD456" s="10">
        <f t="shared" si="1011"/>
        <v>8.3000000000000007</v>
      </c>
      <c r="AE456" s="10">
        <f t="shared" si="1012"/>
        <v>8</v>
      </c>
      <c r="AF456" s="10">
        <f t="shared" si="1013"/>
        <v>8</v>
      </c>
      <c r="AG456" s="10">
        <f>AG457</f>
        <v>0</v>
      </c>
      <c r="AH456" s="10">
        <f t="shared" si="1014"/>
        <v>8.3000000000000007</v>
      </c>
      <c r="AI456" s="10">
        <f t="shared" si="1015"/>
        <v>8</v>
      </c>
      <c r="AJ456" s="10">
        <f t="shared" si="1016"/>
        <v>8</v>
      </c>
      <c r="AK456" s="10">
        <f>AK457</f>
        <v>0</v>
      </c>
      <c r="AL456" s="10">
        <f>AL457</f>
        <v>0</v>
      </c>
      <c r="AM456" s="10">
        <f>AM457</f>
        <v>0</v>
      </c>
      <c r="AN456" s="10">
        <f t="shared" si="1017"/>
        <v>8.3000000000000007</v>
      </c>
      <c r="AO456" s="10">
        <f t="shared" si="1018"/>
        <v>8</v>
      </c>
      <c r="AP456" s="10">
        <f t="shared" si="1019"/>
        <v>8</v>
      </c>
      <c r="AQ456" s="10">
        <f>AQ457</f>
        <v>0</v>
      </c>
      <c r="AR456" s="10">
        <f>AR457</f>
        <v>0</v>
      </c>
      <c r="AS456" s="10">
        <f>AS457</f>
        <v>0</v>
      </c>
      <c r="AT456" s="10">
        <f t="shared" si="1020"/>
        <v>8.3000000000000007</v>
      </c>
      <c r="AU456" s="10">
        <f t="shared" si="1021"/>
        <v>8</v>
      </c>
      <c r="AV456" s="10">
        <f t="shared" si="1022"/>
        <v>8</v>
      </c>
      <c r="AW456" s="10">
        <f>AW457</f>
        <v>0</v>
      </c>
      <c r="AX456" s="10">
        <f>AX457</f>
        <v>0</v>
      </c>
      <c r="AY456" s="10">
        <f>AY457</f>
        <v>0</v>
      </c>
      <c r="AZ456" s="10">
        <f t="shared" si="1023"/>
        <v>8.3000000000000007</v>
      </c>
      <c r="BA456" s="10">
        <f>BA457</f>
        <v>0</v>
      </c>
      <c r="BB456" s="65">
        <f t="shared" si="1027"/>
        <v>8.3000000000000007</v>
      </c>
      <c r="BC456" s="10">
        <f t="shared" si="1024"/>
        <v>8</v>
      </c>
      <c r="BD456" s="10">
        <f>BD457</f>
        <v>0</v>
      </c>
      <c r="BE456" s="65">
        <f t="shared" si="1028"/>
        <v>8</v>
      </c>
      <c r="BF456" s="10">
        <f t="shared" si="1025"/>
        <v>8</v>
      </c>
      <c r="BG456" s="10">
        <f>BG457</f>
        <v>0</v>
      </c>
      <c r="BH456" s="65">
        <f t="shared" si="1029"/>
        <v>8</v>
      </c>
      <c r="BI456" s="10">
        <f>BI457</f>
        <v>0</v>
      </c>
      <c r="BJ456" s="20"/>
      <c r="BK456" s="20"/>
    </row>
    <row r="457" spans="1:63" x14ac:dyDescent="0.3">
      <c r="A457" s="58" t="s">
        <v>339</v>
      </c>
      <c r="B457" s="59">
        <v>200</v>
      </c>
      <c r="C457" s="58" t="s">
        <v>107</v>
      </c>
      <c r="D457" s="58" t="s">
        <v>337</v>
      </c>
      <c r="E457" s="60" t="s">
        <v>338</v>
      </c>
      <c r="F457" s="10">
        <v>8</v>
      </c>
      <c r="G457" s="10">
        <v>8</v>
      </c>
      <c r="H457" s="10">
        <v>8</v>
      </c>
      <c r="I457" s="10"/>
      <c r="J457" s="10"/>
      <c r="K457" s="10"/>
      <c r="L457" s="10">
        <f t="shared" si="944"/>
        <v>8</v>
      </c>
      <c r="M457" s="10">
        <f t="shared" si="945"/>
        <v>8</v>
      </c>
      <c r="N457" s="10">
        <f t="shared" si="946"/>
        <v>8</v>
      </c>
      <c r="O457" s="10">
        <v>0.3</v>
      </c>
      <c r="P457" s="10"/>
      <c r="Q457" s="10"/>
      <c r="R457" s="10">
        <f t="shared" si="1005"/>
        <v>8.3000000000000007</v>
      </c>
      <c r="S457" s="10">
        <f t="shared" si="1006"/>
        <v>8</v>
      </c>
      <c r="T457" s="10">
        <f t="shared" si="1007"/>
        <v>8</v>
      </c>
      <c r="U457" s="10"/>
      <c r="V457" s="10"/>
      <c r="W457" s="10"/>
      <c r="X457" s="10">
        <f t="shared" si="1008"/>
        <v>8.3000000000000007</v>
      </c>
      <c r="Y457" s="10">
        <f t="shared" si="1009"/>
        <v>8</v>
      </c>
      <c r="Z457" s="10">
        <f t="shared" si="1010"/>
        <v>8</v>
      </c>
      <c r="AA457" s="10"/>
      <c r="AB457" s="10"/>
      <c r="AC457" s="10"/>
      <c r="AD457" s="10">
        <f t="shared" si="1011"/>
        <v>8.3000000000000007</v>
      </c>
      <c r="AE457" s="10">
        <f t="shared" si="1012"/>
        <v>8</v>
      </c>
      <c r="AF457" s="10">
        <f t="shared" si="1013"/>
        <v>8</v>
      </c>
      <c r="AG457" s="10"/>
      <c r="AH457" s="10">
        <f t="shared" si="1014"/>
        <v>8.3000000000000007</v>
      </c>
      <c r="AI457" s="10">
        <f t="shared" si="1015"/>
        <v>8</v>
      </c>
      <c r="AJ457" s="10">
        <f t="shared" si="1016"/>
        <v>8</v>
      </c>
      <c r="AK457" s="10"/>
      <c r="AL457" s="10"/>
      <c r="AM457" s="10"/>
      <c r="AN457" s="10">
        <f t="shared" si="1017"/>
        <v>8.3000000000000007</v>
      </c>
      <c r="AO457" s="10">
        <f t="shared" si="1018"/>
        <v>8</v>
      </c>
      <c r="AP457" s="10">
        <f t="shared" si="1019"/>
        <v>8</v>
      </c>
      <c r="AQ457" s="10"/>
      <c r="AR457" s="10"/>
      <c r="AS457" s="10"/>
      <c r="AT457" s="10">
        <f t="shared" si="1020"/>
        <v>8.3000000000000007</v>
      </c>
      <c r="AU457" s="10">
        <f t="shared" si="1021"/>
        <v>8</v>
      </c>
      <c r="AV457" s="10">
        <f t="shared" si="1022"/>
        <v>8</v>
      </c>
      <c r="AW457" s="10"/>
      <c r="AX457" s="10"/>
      <c r="AY457" s="10"/>
      <c r="AZ457" s="10">
        <f t="shared" si="1023"/>
        <v>8.3000000000000007</v>
      </c>
      <c r="BA457" s="10"/>
      <c r="BB457" s="65">
        <f t="shared" si="1027"/>
        <v>8.3000000000000007</v>
      </c>
      <c r="BC457" s="10">
        <f t="shared" si="1024"/>
        <v>8</v>
      </c>
      <c r="BD457" s="10"/>
      <c r="BE457" s="65">
        <f t="shared" si="1028"/>
        <v>8</v>
      </c>
      <c r="BF457" s="10">
        <f t="shared" si="1025"/>
        <v>8</v>
      </c>
      <c r="BG457" s="10"/>
      <c r="BH457" s="65">
        <f t="shared" si="1029"/>
        <v>8</v>
      </c>
      <c r="BI457" s="10"/>
      <c r="BJ457" s="20"/>
      <c r="BK457" s="20"/>
    </row>
    <row r="458" spans="1:63" ht="31.2" x14ac:dyDescent="0.3">
      <c r="A458" s="58" t="s">
        <v>339</v>
      </c>
      <c r="B458" s="59" t="s">
        <v>192</v>
      </c>
      <c r="C458" s="58"/>
      <c r="D458" s="58"/>
      <c r="E458" s="60" t="s">
        <v>193</v>
      </c>
      <c r="F458" s="10">
        <f t="shared" ref="F458:K458" si="1045">F459</f>
        <v>3060.3</v>
      </c>
      <c r="G458" s="10">
        <f t="shared" si="1045"/>
        <v>3060.3</v>
      </c>
      <c r="H458" s="10">
        <f t="shared" si="1045"/>
        <v>3060.3</v>
      </c>
      <c r="I458" s="10">
        <f t="shared" si="1045"/>
        <v>0</v>
      </c>
      <c r="J458" s="10">
        <f t="shared" si="1045"/>
        <v>0</v>
      </c>
      <c r="K458" s="10">
        <f t="shared" si="1045"/>
        <v>0</v>
      </c>
      <c r="L458" s="10">
        <f t="shared" si="944"/>
        <v>3060.3</v>
      </c>
      <c r="M458" s="10">
        <f t="shared" si="945"/>
        <v>3060.3</v>
      </c>
      <c r="N458" s="10">
        <f t="shared" si="946"/>
        <v>3060.3</v>
      </c>
      <c r="O458" s="10">
        <f>O459</f>
        <v>125.1</v>
      </c>
      <c r="P458" s="10">
        <f>P459</f>
        <v>0</v>
      </c>
      <c r="Q458" s="10">
        <f>Q459</f>
        <v>0</v>
      </c>
      <c r="R458" s="10">
        <f t="shared" si="1005"/>
        <v>3185.4</v>
      </c>
      <c r="S458" s="10">
        <f t="shared" si="1006"/>
        <v>3060.3</v>
      </c>
      <c r="T458" s="10">
        <f t="shared" si="1007"/>
        <v>3060.3</v>
      </c>
      <c r="U458" s="10">
        <f>U459</f>
        <v>0</v>
      </c>
      <c r="V458" s="10">
        <f>V459</f>
        <v>0</v>
      </c>
      <c r="W458" s="10">
        <f>W459</f>
        <v>0</v>
      </c>
      <c r="X458" s="10">
        <f t="shared" si="1008"/>
        <v>3185.4</v>
      </c>
      <c r="Y458" s="10">
        <f t="shared" si="1009"/>
        <v>3060.3</v>
      </c>
      <c r="Z458" s="10">
        <f t="shared" si="1010"/>
        <v>3060.3</v>
      </c>
      <c r="AA458" s="10">
        <f>AA459</f>
        <v>0</v>
      </c>
      <c r="AB458" s="10">
        <f>AB459</f>
        <v>0</v>
      </c>
      <c r="AC458" s="10">
        <f>AC459</f>
        <v>0</v>
      </c>
      <c r="AD458" s="10">
        <f t="shared" si="1011"/>
        <v>3185.4</v>
      </c>
      <c r="AE458" s="10">
        <f t="shared" si="1012"/>
        <v>3060.3</v>
      </c>
      <c r="AF458" s="10">
        <f t="shared" si="1013"/>
        <v>3060.3</v>
      </c>
      <c r="AG458" s="10">
        <f>AG459</f>
        <v>0</v>
      </c>
      <c r="AH458" s="10">
        <f t="shared" si="1014"/>
        <v>3185.4</v>
      </c>
      <c r="AI458" s="10">
        <f t="shared" si="1015"/>
        <v>3060.3</v>
      </c>
      <c r="AJ458" s="10">
        <f t="shared" si="1016"/>
        <v>3060.3</v>
      </c>
      <c r="AK458" s="10">
        <f>AK459</f>
        <v>0</v>
      </c>
      <c r="AL458" s="10">
        <f>AL459</f>
        <v>0</v>
      </c>
      <c r="AM458" s="10">
        <f>AM459</f>
        <v>0</v>
      </c>
      <c r="AN458" s="10">
        <f t="shared" si="1017"/>
        <v>3185.4</v>
      </c>
      <c r="AO458" s="10">
        <f t="shared" si="1018"/>
        <v>3060.3</v>
      </c>
      <c r="AP458" s="10">
        <f t="shared" si="1019"/>
        <v>3060.3</v>
      </c>
      <c r="AQ458" s="10">
        <f>AQ459</f>
        <v>0</v>
      </c>
      <c r="AR458" s="10">
        <f>AR459</f>
        <v>0</v>
      </c>
      <c r="AS458" s="10">
        <f>AS459</f>
        <v>0</v>
      </c>
      <c r="AT458" s="10">
        <f t="shared" si="1020"/>
        <v>3185.4</v>
      </c>
      <c r="AU458" s="10">
        <f t="shared" si="1021"/>
        <v>3060.3</v>
      </c>
      <c r="AV458" s="10">
        <f t="shared" si="1022"/>
        <v>3060.3</v>
      </c>
      <c r="AW458" s="10">
        <f>AW459</f>
        <v>0</v>
      </c>
      <c r="AX458" s="10">
        <f>AX459</f>
        <v>0</v>
      </c>
      <c r="AY458" s="10">
        <f>AY459</f>
        <v>0</v>
      </c>
      <c r="AZ458" s="10">
        <f t="shared" si="1023"/>
        <v>3185.4</v>
      </c>
      <c r="BA458" s="10">
        <f>BA459</f>
        <v>0</v>
      </c>
      <c r="BB458" s="65">
        <f t="shared" si="1027"/>
        <v>3185.4</v>
      </c>
      <c r="BC458" s="10">
        <f t="shared" si="1024"/>
        <v>3060.3</v>
      </c>
      <c r="BD458" s="10">
        <f>BD459</f>
        <v>0</v>
      </c>
      <c r="BE458" s="65">
        <f t="shared" si="1028"/>
        <v>3060.3</v>
      </c>
      <c r="BF458" s="10">
        <f t="shared" si="1025"/>
        <v>3060.3</v>
      </c>
      <c r="BG458" s="10">
        <f>BG459</f>
        <v>0</v>
      </c>
      <c r="BH458" s="65">
        <f t="shared" si="1029"/>
        <v>3060.3</v>
      </c>
      <c r="BI458" s="10">
        <f>BI459</f>
        <v>0</v>
      </c>
      <c r="BJ458" s="20"/>
      <c r="BK458" s="20"/>
    </row>
    <row r="459" spans="1:63" x14ac:dyDescent="0.3">
      <c r="A459" s="58" t="s">
        <v>339</v>
      </c>
      <c r="B459" s="59">
        <v>300</v>
      </c>
      <c r="C459" s="58" t="s">
        <v>107</v>
      </c>
      <c r="D459" s="58" t="s">
        <v>106</v>
      </c>
      <c r="E459" s="60" t="s">
        <v>224</v>
      </c>
      <c r="F459" s="10">
        <v>3060.3</v>
      </c>
      <c r="G459" s="10">
        <v>3060.3</v>
      </c>
      <c r="H459" s="10">
        <v>3060.3</v>
      </c>
      <c r="I459" s="10"/>
      <c r="J459" s="10"/>
      <c r="K459" s="10"/>
      <c r="L459" s="10">
        <f t="shared" si="944"/>
        <v>3060.3</v>
      </c>
      <c r="M459" s="10">
        <f t="shared" si="945"/>
        <v>3060.3</v>
      </c>
      <c r="N459" s="10">
        <f t="shared" si="946"/>
        <v>3060.3</v>
      </c>
      <c r="O459" s="10">
        <v>125.1</v>
      </c>
      <c r="P459" s="10"/>
      <c r="Q459" s="10"/>
      <c r="R459" s="10">
        <f t="shared" si="1005"/>
        <v>3185.4</v>
      </c>
      <c r="S459" s="10">
        <f t="shared" si="1006"/>
        <v>3060.3</v>
      </c>
      <c r="T459" s="10">
        <f t="shared" si="1007"/>
        <v>3060.3</v>
      </c>
      <c r="U459" s="10"/>
      <c r="V459" s="10"/>
      <c r="W459" s="10"/>
      <c r="X459" s="10">
        <f t="shared" si="1008"/>
        <v>3185.4</v>
      </c>
      <c r="Y459" s="10">
        <f t="shared" si="1009"/>
        <v>3060.3</v>
      </c>
      <c r="Z459" s="10">
        <f t="shared" si="1010"/>
        <v>3060.3</v>
      </c>
      <c r="AA459" s="10"/>
      <c r="AB459" s="10"/>
      <c r="AC459" s="10"/>
      <c r="AD459" s="10">
        <f t="shared" si="1011"/>
        <v>3185.4</v>
      </c>
      <c r="AE459" s="10">
        <f t="shared" si="1012"/>
        <v>3060.3</v>
      </c>
      <c r="AF459" s="10">
        <f t="shared" si="1013"/>
        <v>3060.3</v>
      </c>
      <c r="AG459" s="10"/>
      <c r="AH459" s="10">
        <f t="shared" si="1014"/>
        <v>3185.4</v>
      </c>
      <c r="AI459" s="10">
        <f t="shared" si="1015"/>
        <v>3060.3</v>
      </c>
      <c r="AJ459" s="10">
        <f t="shared" si="1016"/>
        <v>3060.3</v>
      </c>
      <c r="AK459" s="10"/>
      <c r="AL459" s="10"/>
      <c r="AM459" s="10"/>
      <c r="AN459" s="10">
        <f t="shared" si="1017"/>
        <v>3185.4</v>
      </c>
      <c r="AO459" s="10">
        <f t="shared" si="1018"/>
        <v>3060.3</v>
      </c>
      <c r="AP459" s="10">
        <f t="shared" si="1019"/>
        <v>3060.3</v>
      </c>
      <c r="AQ459" s="10"/>
      <c r="AR459" s="10"/>
      <c r="AS459" s="10"/>
      <c r="AT459" s="10">
        <f t="shared" si="1020"/>
        <v>3185.4</v>
      </c>
      <c r="AU459" s="10">
        <f t="shared" si="1021"/>
        <v>3060.3</v>
      </c>
      <c r="AV459" s="10">
        <f t="shared" si="1022"/>
        <v>3060.3</v>
      </c>
      <c r="AW459" s="10"/>
      <c r="AX459" s="10"/>
      <c r="AY459" s="10"/>
      <c r="AZ459" s="10">
        <f t="shared" si="1023"/>
        <v>3185.4</v>
      </c>
      <c r="BA459" s="10"/>
      <c r="BB459" s="65">
        <f t="shared" si="1027"/>
        <v>3185.4</v>
      </c>
      <c r="BC459" s="10">
        <f t="shared" si="1024"/>
        <v>3060.3</v>
      </c>
      <c r="BD459" s="10"/>
      <c r="BE459" s="65">
        <f t="shared" si="1028"/>
        <v>3060.3</v>
      </c>
      <c r="BF459" s="10">
        <f t="shared" si="1025"/>
        <v>3060.3</v>
      </c>
      <c r="BG459" s="10"/>
      <c r="BH459" s="65">
        <f t="shared" si="1029"/>
        <v>3060.3</v>
      </c>
      <c r="BI459" s="10"/>
      <c r="BJ459" s="20"/>
      <c r="BK459" s="20"/>
    </row>
    <row r="460" spans="1:63" ht="31.2" x14ac:dyDescent="0.3">
      <c r="A460" s="58" t="s">
        <v>341</v>
      </c>
      <c r="B460" s="59"/>
      <c r="C460" s="58"/>
      <c r="D460" s="58"/>
      <c r="E460" s="60" t="s">
        <v>342</v>
      </c>
      <c r="F460" s="10">
        <f t="shared" ref="F460:F470" si="1046">F461</f>
        <v>8995.4000000000015</v>
      </c>
      <c r="G460" s="10">
        <f t="shared" ref="G460:G470" si="1047">G461</f>
        <v>8995.4000000000015</v>
      </c>
      <c r="H460" s="10">
        <f t="shared" ref="H460:H470" si="1048">H461</f>
        <v>8995.4000000000015</v>
      </c>
      <c r="I460" s="10">
        <f t="shared" ref="I460:I470" si="1049">I461</f>
        <v>0</v>
      </c>
      <c r="J460" s="10">
        <f t="shared" ref="J460:J470" si="1050">J461</f>
        <v>0</v>
      </c>
      <c r="K460" s="10">
        <f t="shared" ref="K460:K470" si="1051">K461</f>
        <v>0</v>
      </c>
      <c r="L460" s="10">
        <f t="shared" si="944"/>
        <v>8995.4000000000015</v>
      </c>
      <c r="M460" s="10">
        <f t="shared" si="945"/>
        <v>8995.4000000000015</v>
      </c>
      <c r="N460" s="10">
        <f t="shared" si="946"/>
        <v>8995.4000000000015</v>
      </c>
      <c r="O460" s="10">
        <f t="shared" ref="O460:O470" si="1052">O461</f>
        <v>0</v>
      </c>
      <c r="P460" s="10">
        <f t="shared" ref="P460:P470" si="1053">P461</f>
        <v>0</v>
      </c>
      <c r="Q460" s="10">
        <f t="shared" ref="Q460:Q470" si="1054">Q461</f>
        <v>0</v>
      </c>
      <c r="R460" s="10">
        <f t="shared" si="1005"/>
        <v>8995.4000000000015</v>
      </c>
      <c r="S460" s="10">
        <f t="shared" si="1006"/>
        <v>8995.4000000000015</v>
      </c>
      <c r="T460" s="10">
        <f t="shared" si="1007"/>
        <v>8995.4000000000015</v>
      </c>
      <c r="U460" s="10">
        <f t="shared" ref="U460:U470" si="1055">U461</f>
        <v>0</v>
      </c>
      <c r="V460" s="10">
        <f t="shared" ref="V460:V470" si="1056">V461</f>
        <v>0</v>
      </c>
      <c r="W460" s="10">
        <f t="shared" ref="W460:W470" si="1057">W461</f>
        <v>0</v>
      </c>
      <c r="X460" s="10">
        <f t="shared" si="1008"/>
        <v>8995.4000000000015</v>
      </c>
      <c r="Y460" s="10">
        <f t="shared" si="1009"/>
        <v>8995.4000000000015</v>
      </c>
      <c r="Z460" s="10">
        <f t="shared" si="1010"/>
        <v>8995.4000000000015</v>
      </c>
      <c r="AA460" s="10">
        <f t="shared" ref="AA460:AA470" si="1058">AA461</f>
        <v>0</v>
      </c>
      <c r="AB460" s="10">
        <f t="shared" ref="AB460:AB470" si="1059">AB461</f>
        <v>0</v>
      </c>
      <c r="AC460" s="10">
        <f t="shared" ref="AC460:AC470" si="1060">AC461</f>
        <v>0</v>
      </c>
      <c r="AD460" s="10">
        <f t="shared" si="1011"/>
        <v>8995.4000000000015</v>
      </c>
      <c r="AE460" s="10">
        <f t="shared" si="1012"/>
        <v>8995.4000000000015</v>
      </c>
      <c r="AF460" s="10">
        <f t="shared" si="1013"/>
        <v>8995.4000000000015</v>
      </c>
      <c r="AG460" s="10">
        <f t="shared" ref="AG460:AG470" si="1061">AG461</f>
        <v>0</v>
      </c>
      <c r="AH460" s="10">
        <f t="shared" si="1014"/>
        <v>8995.4000000000015</v>
      </c>
      <c r="AI460" s="10">
        <f t="shared" si="1015"/>
        <v>8995.4000000000015</v>
      </c>
      <c r="AJ460" s="10">
        <f t="shared" si="1016"/>
        <v>8995.4000000000015</v>
      </c>
      <c r="AK460" s="10">
        <f t="shared" ref="AK460:AK470" si="1062">AK461</f>
        <v>0</v>
      </c>
      <c r="AL460" s="10">
        <f t="shared" ref="AL460:AL470" si="1063">AL461</f>
        <v>0</v>
      </c>
      <c r="AM460" s="10">
        <f t="shared" ref="AM460:AM470" si="1064">AM461</f>
        <v>0</v>
      </c>
      <c r="AN460" s="10">
        <f t="shared" si="1017"/>
        <v>8995.4000000000015</v>
      </c>
      <c r="AO460" s="10">
        <f t="shared" si="1018"/>
        <v>8995.4000000000015</v>
      </c>
      <c r="AP460" s="10">
        <f t="shared" si="1019"/>
        <v>8995.4000000000015</v>
      </c>
      <c r="AQ460" s="10">
        <f t="shared" ref="AQ460:AQ470" si="1065">AQ461</f>
        <v>0</v>
      </c>
      <c r="AR460" s="10">
        <f t="shared" ref="AR460:AR470" si="1066">AR461</f>
        <v>0</v>
      </c>
      <c r="AS460" s="10">
        <f t="shared" ref="AS460:AS470" si="1067">AS461</f>
        <v>0</v>
      </c>
      <c r="AT460" s="10">
        <f t="shared" si="1020"/>
        <v>8995.4000000000015</v>
      </c>
      <c r="AU460" s="10">
        <f t="shared" si="1021"/>
        <v>8995.4000000000015</v>
      </c>
      <c r="AV460" s="10">
        <f t="shared" si="1022"/>
        <v>8995.4000000000015</v>
      </c>
      <c r="AW460" s="10">
        <f t="shared" ref="AW460:AW470" si="1068">AW461</f>
        <v>0</v>
      </c>
      <c r="AX460" s="10">
        <f t="shared" ref="AX460:AX470" si="1069">AX461</f>
        <v>0</v>
      </c>
      <c r="AY460" s="10">
        <f t="shared" ref="AY460:AY470" si="1070">AY461</f>
        <v>0</v>
      </c>
      <c r="AZ460" s="10">
        <f t="shared" si="1023"/>
        <v>8995.4000000000015</v>
      </c>
      <c r="BA460" s="10">
        <f t="shared" ref="BA460:BA470" si="1071">BA461</f>
        <v>0</v>
      </c>
      <c r="BB460" s="65">
        <f t="shared" si="1027"/>
        <v>8995.4000000000015</v>
      </c>
      <c r="BC460" s="10">
        <f t="shared" si="1024"/>
        <v>8995.4000000000015</v>
      </c>
      <c r="BD460" s="10">
        <f t="shared" ref="BD460:BI470" si="1072">BD461</f>
        <v>0</v>
      </c>
      <c r="BE460" s="65">
        <f t="shared" si="1028"/>
        <v>8995.4000000000015</v>
      </c>
      <c r="BF460" s="10">
        <f t="shared" si="1025"/>
        <v>8995.4000000000015</v>
      </c>
      <c r="BG460" s="10">
        <f t="shared" si="1072"/>
        <v>0</v>
      </c>
      <c r="BH460" s="65">
        <f t="shared" si="1029"/>
        <v>8995.4000000000015</v>
      </c>
      <c r="BI460" s="10">
        <f t="shared" si="1072"/>
        <v>0</v>
      </c>
      <c r="BJ460" s="20"/>
      <c r="BK460" s="20"/>
    </row>
    <row r="461" spans="1:63" ht="31.2" x14ac:dyDescent="0.3">
      <c r="A461" s="58" t="s">
        <v>341</v>
      </c>
      <c r="B461" s="59" t="s">
        <v>192</v>
      </c>
      <c r="C461" s="58"/>
      <c r="D461" s="58"/>
      <c r="E461" s="60" t="s">
        <v>193</v>
      </c>
      <c r="F461" s="10">
        <f t="shared" si="1046"/>
        <v>8995.4000000000015</v>
      </c>
      <c r="G461" s="10">
        <f t="shared" si="1047"/>
        <v>8995.4000000000015</v>
      </c>
      <c r="H461" s="10">
        <f t="shared" si="1048"/>
        <v>8995.4000000000015</v>
      </c>
      <c r="I461" s="10">
        <f t="shared" si="1049"/>
        <v>0</v>
      </c>
      <c r="J461" s="10">
        <f t="shared" si="1050"/>
        <v>0</v>
      </c>
      <c r="K461" s="10">
        <f t="shared" si="1051"/>
        <v>0</v>
      </c>
      <c r="L461" s="10">
        <f t="shared" si="944"/>
        <v>8995.4000000000015</v>
      </c>
      <c r="M461" s="10">
        <f t="shared" si="945"/>
        <v>8995.4000000000015</v>
      </c>
      <c r="N461" s="10">
        <f t="shared" si="946"/>
        <v>8995.4000000000015</v>
      </c>
      <c r="O461" s="10">
        <f t="shared" si="1052"/>
        <v>0</v>
      </c>
      <c r="P461" s="10">
        <f t="shared" si="1053"/>
        <v>0</v>
      </c>
      <c r="Q461" s="10">
        <f t="shared" si="1054"/>
        <v>0</v>
      </c>
      <c r="R461" s="10">
        <f t="shared" si="1005"/>
        <v>8995.4000000000015</v>
      </c>
      <c r="S461" s="10">
        <f t="shared" si="1006"/>
        <v>8995.4000000000015</v>
      </c>
      <c r="T461" s="10">
        <f t="shared" si="1007"/>
        <v>8995.4000000000015</v>
      </c>
      <c r="U461" s="10">
        <f t="shared" si="1055"/>
        <v>0</v>
      </c>
      <c r="V461" s="10">
        <f t="shared" si="1056"/>
        <v>0</v>
      </c>
      <c r="W461" s="10">
        <f t="shared" si="1057"/>
        <v>0</v>
      </c>
      <c r="X461" s="10">
        <f t="shared" si="1008"/>
        <v>8995.4000000000015</v>
      </c>
      <c r="Y461" s="10">
        <f t="shared" si="1009"/>
        <v>8995.4000000000015</v>
      </c>
      <c r="Z461" s="10">
        <f t="shared" si="1010"/>
        <v>8995.4000000000015</v>
      </c>
      <c r="AA461" s="10">
        <f t="shared" si="1058"/>
        <v>0</v>
      </c>
      <c r="AB461" s="10">
        <f t="shared" si="1059"/>
        <v>0</v>
      </c>
      <c r="AC461" s="10">
        <f t="shared" si="1060"/>
        <v>0</v>
      </c>
      <c r="AD461" s="10">
        <f t="shared" si="1011"/>
        <v>8995.4000000000015</v>
      </c>
      <c r="AE461" s="10">
        <f t="shared" si="1012"/>
        <v>8995.4000000000015</v>
      </c>
      <c r="AF461" s="10">
        <f t="shared" si="1013"/>
        <v>8995.4000000000015</v>
      </c>
      <c r="AG461" s="10">
        <f t="shared" si="1061"/>
        <v>0</v>
      </c>
      <c r="AH461" s="10">
        <f t="shared" si="1014"/>
        <v>8995.4000000000015</v>
      </c>
      <c r="AI461" s="10">
        <f t="shared" si="1015"/>
        <v>8995.4000000000015</v>
      </c>
      <c r="AJ461" s="10">
        <f t="shared" si="1016"/>
        <v>8995.4000000000015</v>
      </c>
      <c r="AK461" s="10">
        <f t="shared" si="1062"/>
        <v>0</v>
      </c>
      <c r="AL461" s="10">
        <f t="shared" si="1063"/>
        <v>0</v>
      </c>
      <c r="AM461" s="10">
        <f t="shared" si="1064"/>
        <v>0</v>
      </c>
      <c r="AN461" s="10">
        <f t="shared" si="1017"/>
        <v>8995.4000000000015</v>
      </c>
      <c r="AO461" s="10">
        <f t="shared" si="1018"/>
        <v>8995.4000000000015</v>
      </c>
      <c r="AP461" s="10">
        <f t="shared" si="1019"/>
        <v>8995.4000000000015</v>
      </c>
      <c r="AQ461" s="10">
        <f t="shared" si="1065"/>
        <v>0</v>
      </c>
      <c r="AR461" s="10">
        <f t="shared" si="1066"/>
        <v>0</v>
      </c>
      <c r="AS461" s="10">
        <f t="shared" si="1067"/>
        <v>0</v>
      </c>
      <c r="AT461" s="10">
        <f t="shared" si="1020"/>
        <v>8995.4000000000015</v>
      </c>
      <c r="AU461" s="10">
        <f t="shared" si="1021"/>
        <v>8995.4000000000015</v>
      </c>
      <c r="AV461" s="10">
        <f t="shared" si="1022"/>
        <v>8995.4000000000015</v>
      </c>
      <c r="AW461" s="10">
        <f t="shared" si="1068"/>
        <v>0</v>
      </c>
      <c r="AX461" s="10">
        <f t="shared" si="1069"/>
        <v>0</v>
      </c>
      <c r="AY461" s="10">
        <f t="shared" si="1070"/>
        <v>0</v>
      </c>
      <c r="AZ461" s="10">
        <f t="shared" si="1023"/>
        <v>8995.4000000000015</v>
      </c>
      <c r="BA461" s="10">
        <f t="shared" si="1071"/>
        <v>0</v>
      </c>
      <c r="BB461" s="65">
        <f t="shared" si="1027"/>
        <v>8995.4000000000015</v>
      </c>
      <c r="BC461" s="10">
        <f t="shared" si="1024"/>
        <v>8995.4000000000015</v>
      </c>
      <c r="BD461" s="10">
        <f t="shared" si="1072"/>
        <v>0</v>
      </c>
      <c r="BE461" s="65">
        <f t="shared" si="1028"/>
        <v>8995.4000000000015</v>
      </c>
      <c r="BF461" s="10">
        <f t="shared" si="1025"/>
        <v>8995.4000000000015</v>
      </c>
      <c r="BG461" s="10">
        <f t="shared" si="1072"/>
        <v>0</v>
      </c>
      <c r="BH461" s="65">
        <f t="shared" si="1029"/>
        <v>8995.4000000000015</v>
      </c>
      <c r="BI461" s="10">
        <f t="shared" si="1072"/>
        <v>0</v>
      </c>
      <c r="BJ461" s="20"/>
      <c r="BK461" s="20"/>
    </row>
    <row r="462" spans="1:63" x14ac:dyDescent="0.3">
      <c r="A462" s="58" t="s">
        <v>341</v>
      </c>
      <c r="B462" s="59">
        <v>300</v>
      </c>
      <c r="C462" s="58" t="s">
        <v>107</v>
      </c>
      <c r="D462" s="58" t="s">
        <v>337</v>
      </c>
      <c r="E462" s="60" t="s">
        <v>338</v>
      </c>
      <c r="F462" s="10">
        <v>8995.4000000000015</v>
      </c>
      <c r="G462" s="10">
        <v>8995.4000000000015</v>
      </c>
      <c r="H462" s="10">
        <v>8995.4000000000015</v>
      </c>
      <c r="I462" s="10"/>
      <c r="J462" s="10"/>
      <c r="K462" s="10"/>
      <c r="L462" s="10">
        <f t="shared" si="944"/>
        <v>8995.4000000000015</v>
      </c>
      <c r="M462" s="10">
        <f t="shared" si="945"/>
        <v>8995.4000000000015</v>
      </c>
      <c r="N462" s="10">
        <f t="shared" si="946"/>
        <v>8995.4000000000015</v>
      </c>
      <c r="O462" s="10"/>
      <c r="P462" s="10"/>
      <c r="Q462" s="10"/>
      <c r="R462" s="10">
        <f t="shared" si="1005"/>
        <v>8995.4000000000015</v>
      </c>
      <c r="S462" s="10">
        <f t="shared" si="1006"/>
        <v>8995.4000000000015</v>
      </c>
      <c r="T462" s="10">
        <f t="shared" si="1007"/>
        <v>8995.4000000000015</v>
      </c>
      <c r="U462" s="10"/>
      <c r="V462" s="10"/>
      <c r="W462" s="10"/>
      <c r="X462" s="10">
        <f t="shared" si="1008"/>
        <v>8995.4000000000015</v>
      </c>
      <c r="Y462" s="10">
        <f t="shared" si="1009"/>
        <v>8995.4000000000015</v>
      </c>
      <c r="Z462" s="10">
        <f t="shared" si="1010"/>
        <v>8995.4000000000015</v>
      </c>
      <c r="AA462" s="10"/>
      <c r="AB462" s="10"/>
      <c r="AC462" s="10"/>
      <c r="AD462" s="10">
        <f t="shared" si="1011"/>
        <v>8995.4000000000015</v>
      </c>
      <c r="AE462" s="10">
        <f t="shared" si="1012"/>
        <v>8995.4000000000015</v>
      </c>
      <c r="AF462" s="10">
        <f t="shared" si="1013"/>
        <v>8995.4000000000015</v>
      </c>
      <c r="AG462" s="10"/>
      <c r="AH462" s="10">
        <f t="shared" si="1014"/>
        <v>8995.4000000000015</v>
      </c>
      <c r="AI462" s="10">
        <f t="shared" si="1015"/>
        <v>8995.4000000000015</v>
      </c>
      <c r="AJ462" s="10">
        <f t="shared" si="1016"/>
        <v>8995.4000000000015</v>
      </c>
      <c r="AK462" s="10"/>
      <c r="AL462" s="10"/>
      <c r="AM462" s="10"/>
      <c r="AN462" s="10">
        <f t="shared" si="1017"/>
        <v>8995.4000000000015</v>
      </c>
      <c r="AO462" s="10">
        <f t="shared" si="1018"/>
        <v>8995.4000000000015</v>
      </c>
      <c r="AP462" s="10">
        <f t="shared" si="1019"/>
        <v>8995.4000000000015</v>
      </c>
      <c r="AQ462" s="10"/>
      <c r="AR462" s="10"/>
      <c r="AS462" s="10"/>
      <c r="AT462" s="10">
        <f t="shared" si="1020"/>
        <v>8995.4000000000015</v>
      </c>
      <c r="AU462" s="10">
        <f t="shared" si="1021"/>
        <v>8995.4000000000015</v>
      </c>
      <c r="AV462" s="10">
        <f t="shared" si="1022"/>
        <v>8995.4000000000015</v>
      </c>
      <c r="AW462" s="10"/>
      <c r="AX462" s="10"/>
      <c r="AY462" s="10"/>
      <c r="AZ462" s="10">
        <f t="shared" si="1023"/>
        <v>8995.4000000000015</v>
      </c>
      <c r="BA462" s="10"/>
      <c r="BB462" s="65">
        <f t="shared" si="1027"/>
        <v>8995.4000000000015</v>
      </c>
      <c r="BC462" s="10">
        <f t="shared" si="1024"/>
        <v>8995.4000000000015</v>
      </c>
      <c r="BD462" s="10"/>
      <c r="BE462" s="65">
        <f t="shared" si="1028"/>
        <v>8995.4000000000015</v>
      </c>
      <c r="BF462" s="10">
        <f t="shared" si="1025"/>
        <v>8995.4000000000015</v>
      </c>
      <c r="BG462" s="10"/>
      <c r="BH462" s="65">
        <f t="shared" si="1029"/>
        <v>8995.4000000000015</v>
      </c>
      <c r="BI462" s="10"/>
      <c r="BJ462" s="20"/>
      <c r="BK462" s="20"/>
    </row>
    <row r="463" spans="1:63" x14ac:dyDescent="0.3">
      <c r="A463" s="58" t="s">
        <v>343</v>
      </c>
      <c r="B463" s="59"/>
      <c r="C463" s="58"/>
      <c r="D463" s="58"/>
      <c r="E463" s="60" t="s">
        <v>344</v>
      </c>
      <c r="F463" s="10">
        <f t="shared" si="1046"/>
        <v>402.3</v>
      </c>
      <c r="G463" s="10">
        <f t="shared" si="1047"/>
        <v>402.3</v>
      </c>
      <c r="H463" s="10">
        <f t="shared" si="1048"/>
        <v>402.3</v>
      </c>
      <c r="I463" s="10">
        <f t="shared" si="1049"/>
        <v>0</v>
      </c>
      <c r="J463" s="10">
        <f t="shared" si="1050"/>
        <v>0</v>
      </c>
      <c r="K463" s="10">
        <f t="shared" si="1051"/>
        <v>0</v>
      </c>
      <c r="L463" s="10">
        <f t="shared" si="944"/>
        <v>402.3</v>
      </c>
      <c r="M463" s="10">
        <f t="shared" si="945"/>
        <v>402.3</v>
      </c>
      <c r="N463" s="10">
        <f t="shared" si="946"/>
        <v>402.3</v>
      </c>
      <c r="O463" s="10">
        <f t="shared" si="1052"/>
        <v>0</v>
      </c>
      <c r="P463" s="10">
        <f t="shared" si="1053"/>
        <v>0</v>
      </c>
      <c r="Q463" s="10">
        <f t="shared" si="1054"/>
        <v>0</v>
      </c>
      <c r="R463" s="10">
        <f t="shared" si="1005"/>
        <v>402.3</v>
      </c>
      <c r="S463" s="10">
        <f t="shared" si="1006"/>
        <v>402.3</v>
      </c>
      <c r="T463" s="10">
        <f t="shared" si="1007"/>
        <v>402.3</v>
      </c>
      <c r="U463" s="10">
        <f t="shared" si="1055"/>
        <v>0</v>
      </c>
      <c r="V463" s="10">
        <f t="shared" si="1056"/>
        <v>0</v>
      </c>
      <c r="W463" s="10">
        <f t="shared" si="1057"/>
        <v>0</v>
      </c>
      <c r="X463" s="10">
        <f t="shared" si="1008"/>
        <v>402.3</v>
      </c>
      <c r="Y463" s="10">
        <f t="shared" si="1009"/>
        <v>402.3</v>
      </c>
      <c r="Z463" s="10">
        <f t="shared" si="1010"/>
        <v>402.3</v>
      </c>
      <c r="AA463" s="10">
        <f t="shared" si="1058"/>
        <v>0</v>
      </c>
      <c r="AB463" s="10">
        <f t="shared" si="1059"/>
        <v>0</v>
      </c>
      <c r="AC463" s="10">
        <f t="shared" si="1060"/>
        <v>0</v>
      </c>
      <c r="AD463" s="10">
        <f t="shared" si="1011"/>
        <v>402.3</v>
      </c>
      <c r="AE463" s="10">
        <f t="shared" si="1012"/>
        <v>402.3</v>
      </c>
      <c r="AF463" s="10">
        <f t="shared" si="1013"/>
        <v>402.3</v>
      </c>
      <c r="AG463" s="10">
        <f t="shared" si="1061"/>
        <v>0</v>
      </c>
      <c r="AH463" s="10">
        <f t="shared" si="1014"/>
        <v>402.3</v>
      </c>
      <c r="AI463" s="10">
        <f t="shared" si="1015"/>
        <v>402.3</v>
      </c>
      <c r="AJ463" s="10">
        <f t="shared" si="1016"/>
        <v>402.3</v>
      </c>
      <c r="AK463" s="10">
        <f t="shared" si="1062"/>
        <v>0</v>
      </c>
      <c r="AL463" s="10">
        <f t="shared" si="1063"/>
        <v>0</v>
      </c>
      <c r="AM463" s="10">
        <f t="shared" si="1064"/>
        <v>0</v>
      </c>
      <c r="AN463" s="10">
        <f t="shared" si="1017"/>
        <v>402.3</v>
      </c>
      <c r="AO463" s="10">
        <f t="shared" si="1018"/>
        <v>402.3</v>
      </c>
      <c r="AP463" s="10">
        <f t="shared" si="1019"/>
        <v>402.3</v>
      </c>
      <c r="AQ463" s="10">
        <f t="shared" si="1065"/>
        <v>0</v>
      </c>
      <c r="AR463" s="10">
        <f t="shared" si="1066"/>
        <v>0</v>
      </c>
      <c r="AS463" s="10">
        <f t="shared" si="1067"/>
        <v>0</v>
      </c>
      <c r="AT463" s="10">
        <f t="shared" si="1020"/>
        <v>402.3</v>
      </c>
      <c r="AU463" s="10">
        <f t="shared" si="1021"/>
        <v>402.3</v>
      </c>
      <c r="AV463" s="10">
        <f t="shared" si="1022"/>
        <v>402.3</v>
      </c>
      <c r="AW463" s="10">
        <f t="shared" si="1068"/>
        <v>0</v>
      </c>
      <c r="AX463" s="10">
        <f t="shared" si="1069"/>
        <v>0</v>
      </c>
      <c r="AY463" s="10">
        <f t="shared" si="1070"/>
        <v>0</v>
      </c>
      <c r="AZ463" s="10">
        <f t="shared" si="1023"/>
        <v>402.3</v>
      </c>
      <c r="BA463" s="10">
        <f t="shared" si="1071"/>
        <v>0</v>
      </c>
      <c r="BB463" s="65">
        <f t="shared" si="1027"/>
        <v>402.3</v>
      </c>
      <c r="BC463" s="10">
        <f t="shared" si="1024"/>
        <v>402.3</v>
      </c>
      <c r="BD463" s="10">
        <f t="shared" si="1072"/>
        <v>0</v>
      </c>
      <c r="BE463" s="65">
        <f t="shared" si="1028"/>
        <v>402.3</v>
      </c>
      <c r="BF463" s="10">
        <f t="shared" si="1025"/>
        <v>402.3</v>
      </c>
      <c r="BG463" s="10">
        <f t="shared" si="1072"/>
        <v>0</v>
      </c>
      <c r="BH463" s="65">
        <f t="shared" si="1029"/>
        <v>402.3</v>
      </c>
      <c r="BI463" s="10">
        <f t="shared" si="1072"/>
        <v>0</v>
      </c>
      <c r="BJ463" s="20"/>
      <c r="BK463" s="20"/>
    </row>
    <row r="464" spans="1:63" ht="31.2" x14ac:dyDescent="0.3">
      <c r="A464" s="58" t="s">
        <v>343</v>
      </c>
      <c r="B464" s="59" t="s">
        <v>192</v>
      </c>
      <c r="C464" s="58"/>
      <c r="D464" s="58"/>
      <c r="E464" s="60" t="s">
        <v>193</v>
      </c>
      <c r="F464" s="10">
        <f t="shared" si="1046"/>
        <v>402.3</v>
      </c>
      <c r="G464" s="10">
        <f t="shared" si="1047"/>
        <v>402.3</v>
      </c>
      <c r="H464" s="10">
        <f t="shared" si="1048"/>
        <v>402.3</v>
      </c>
      <c r="I464" s="10">
        <f t="shared" si="1049"/>
        <v>0</v>
      </c>
      <c r="J464" s="10">
        <f t="shared" si="1050"/>
        <v>0</v>
      </c>
      <c r="K464" s="10">
        <f t="shared" si="1051"/>
        <v>0</v>
      </c>
      <c r="L464" s="10">
        <f t="shared" si="944"/>
        <v>402.3</v>
      </c>
      <c r="M464" s="10">
        <f t="shared" si="945"/>
        <v>402.3</v>
      </c>
      <c r="N464" s="10">
        <f t="shared" si="946"/>
        <v>402.3</v>
      </c>
      <c r="O464" s="10">
        <f t="shared" si="1052"/>
        <v>0</v>
      </c>
      <c r="P464" s="10">
        <f t="shared" si="1053"/>
        <v>0</v>
      </c>
      <c r="Q464" s="10">
        <f t="shared" si="1054"/>
        <v>0</v>
      </c>
      <c r="R464" s="10">
        <f t="shared" si="1005"/>
        <v>402.3</v>
      </c>
      <c r="S464" s="10">
        <f t="shared" si="1006"/>
        <v>402.3</v>
      </c>
      <c r="T464" s="10">
        <f t="shared" si="1007"/>
        <v>402.3</v>
      </c>
      <c r="U464" s="10">
        <f t="shared" si="1055"/>
        <v>0</v>
      </c>
      <c r="V464" s="10">
        <f t="shared" si="1056"/>
        <v>0</v>
      </c>
      <c r="W464" s="10">
        <f t="shared" si="1057"/>
        <v>0</v>
      </c>
      <c r="X464" s="10">
        <f t="shared" si="1008"/>
        <v>402.3</v>
      </c>
      <c r="Y464" s="10">
        <f t="shared" si="1009"/>
        <v>402.3</v>
      </c>
      <c r="Z464" s="10">
        <f t="shared" si="1010"/>
        <v>402.3</v>
      </c>
      <c r="AA464" s="10">
        <f t="shared" si="1058"/>
        <v>0</v>
      </c>
      <c r="AB464" s="10">
        <f t="shared" si="1059"/>
        <v>0</v>
      </c>
      <c r="AC464" s="10">
        <f t="shared" si="1060"/>
        <v>0</v>
      </c>
      <c r="AD464" s="10">
        <f t="shared" si="1011"/>
        <v>402.3</v>
      </c>
      <c r="AE464" s="10">
        <f t="shared" si="1012"/>
        <v>402.3</v>
      </c>
      <c r="AF464" s="10">
        <f t="shared" si="1013"/>
        <v>402.3</v>
      </c>
      <c r="AG464" s="10">
        <f t="shared" si="1061"/>
        <v>0</v>
      </c>
      <c r="AH464" s="10">
        <f t="shared" si="1014"/>
        <v>402.3</v>
      </c>
      <c r="AI464" s="10">
        <f t="shared" si="1015"/>
        <v>402.3</v>
      </c>
      <c r="AJ464" s="10">
        <f t="shared" si="1016"/>
        <v>402.3</v>
      </c>
      <c r="AK464" s="10">
        <f t="shared" si="1062"/>
        <v>0</v>
      </c>
      <c r="AL464" s="10">
        <f t="shared" si="1063"/>
        <v>0</v>
      </c>
      <c r="AM464" s="10">
        <f t="shared" si="1064"/>
        <v>0</v>
      </c>
      <c r="AN464" s="10">
        <f t="shared" si="1017"/>
        <v>402.3</v>
      </c>
      <c r="AO464" s="10">
        <f t="shared" si="1018"/>
        <v>402.3</v>
      </c>
      <c r="AP464" s="10">
        <f t="shared" si="1019"/>
        <v>402.3</v>
      </c>
      <c r="AQ464" s="10">
        <f t="shared" si="1065"/>
        <v>0</v>
      </c>
      <c r="AR464" s="10">
        <f t="shared" si="1066"/>
        <v>0</v>
      </c>
      <c r="AS464" s="10">
        <f t="shared" si="1067"/>
        <v>0</v>
      </c>
      <c r="AT464" s="10">
        <f t="shared" si="1020"/>
        <v>402.3</v>
      </c>
      <c r="AU464" s="10">
        <f t="shared" si="1021"/>
        <v>402.3</v>
      </c>
      <c r="AV464" s="10">
        <f t="shared" si="1022"/>
        <v>402.3</v>
      </c>
      <c r="AW464" s="10">
        <f t="shared" si="1068"/>
        <v>0</v>
      </c>
      <c r="AX464" s="10">
        <f t="shared" si="1069"/>
        <v>0</v>
      </c>
      <c r="AY464" s="10">
        <f t="shared" si="1070"/>
        <v>0</v>
      </c>
      <c r="AZ464" s="10">
        <f t="shared" si="1023"/>
        <v>402.3</v>
      </c>
      <c r="BA464" s="10">
        <f t="shared" si="1071"/>
        <v>0</v>
      </c>
      <c r="BB464" s="65">
        <f t="shared" si="1027"/>
        <v>402.3</v>
      </c>
      <c r="BC464" s="10">
        <f t="shared" si="1024"/>
        <v>402.3</v>
      </c>
      <c r="BD464" s="10">
        <f t="shared" si="1072"/>
        <v>0</v>
      </c>
      <c r="BE464" s="65">
        <f t="shared" si="1028"/>
        <v>402.3</v>
      </c>
      <c r="BF464" s="10">
        <f t="shared" si="1025"/>
        <v>402.3</v>
      </c>
      <c r="BG464" s="10">
        <f t="shared" si="1072"/>
        <v>0</v>
      </c>
      <c r="BH464" s="65">
        <f t="shared" si="1029"/>
        <v>402.3</v>
      </c>
      <c r="BI464" s="10">
        <f t="shared" si="1072"/>
        <v>0</v>
      </c>
      <c r="BJ464" s="20"/>
      <c r="BK464" s="20"/>
    </row>
    <row r="465" spans="1:63" x14ac:dyDescent="0.3">
      <c r="A465" s="58" t="s">
        <v>343</v>
      </c>
      <c r="B465" s="59">
        <v>300</v>
      </c>
      <c r="C465" s="58" t="s">
        <v>107</v>
      </c>
      <c r="D465" s="58" t="s">
        <v>106</v>
      </c>
      <c r="E465" s="60" t="s">
        <v>224</v>
      </c>
      <c r="F465" s="10">
        <v>402.3</v>
      </c>
      <c r="G465" s="10">
        <v>402.3</v>
      </c>
      <c r="H465" s="10">
        <v>402.3</v>
      </c>
      <c r="I465" s="10"/>
      <c r="J465" s="10"/>
      <c r="K465" s="10"/>
      <c r="L465" s="10">
        <f t="shared" si="944"/>
        <v>402.3</v>
      </c>
      <c r="M465" s="10">
        <f t="shared" si="945"/>
        <v>402.3</v>
      </c>
      <c r="N465" s="10">
        <f t="shared" si="946"/>
        <v>402.3</v>
      </c>
      <c r="O465" s="10"/>
      <c r="P465" s="10"/>
      <c r="Q465" s="10"/>
      <c r="R465" s="10">
        <f t="shared" si="1005"/>
        <v>402.3</v>
      </c>
      <c r="S465" s="10">
        <f t="shared" si="1006"/>
        <v>402.3</v>
      </c>
      <c r="T465" s="10">
        <f t="shared" si="1007"/>
        <v>402.3</v>
      </c>
      <c r="U465" s="10"/>
      <c r="V465" s="10"/>
      <c r="W465" s="10"/>
      <c r="X465" s="10">
        <f t="shared" si="1008"/>
        <v>402.3</v>
      </c>
      <c r="Y465" s="10">
        <f t="shared" si="1009"/>
        <v>402.3</v>
      </c>
      <c r="Z465" s="10">
        <f t="shared" si="1010"/>
        <v>402.3</v>
      </c>
      <c r="AA465" s="10"/>
      <c r="AB465" s="10"/>
      <c r="AC465" s="10"/>
      <c r="AD465" s="10">
        <f t="shared" si="1011"/>
        <v>402.3</v>
      </c>
      <c r="AE465" s="10">
        <f t="shared" si="1012"/>
        <v>402.3</v>
      </c>
      <c r="AF465" s="10">
        <f t="shared" si="1013"/>
        <v>402.3</v>
      </c>
      <c r="AG465" s="10"/>
      <c r="AH465" s="10">
        <f t="shared" si="1014"/>
        <v>402.3</v>
      </c>
      <c r="AI465" s="10">
        <f t="shared" si="1015"/>
        <v>402.3</v>
      </c>
      <c r="AJ465" s="10">
        <f t="shared" si="1016"/>
        <v>402.3</v>
      </c>
      <c r="AK465" s="10"/>
      <c r="AL465" s="10"/>
      <c r="AM465" s="10"/>
      <c r="AN465" s="10">
        <f t="shared" si="1017"/>
        <v>402.3</v>
      </c>
      <c r="AO465" s="10">
        <f t="shared" si="1018"/>
        <v>402.3</v>
      </c>
      <c r="AP465" s="10">
        <f t="shared" si="1019"/>
        <v>402.3</v>
      </c>
      <c r="AQ465" s="10"/>
      <c r="AR465" s="10"/>
      <c r="AS465" s="10"/>
      <c r="AT465" s="10">
        <f t="shared" si="1020"/>
        <v>402.3</v>
      </c>
      <c r="AU465" s="10">
        <f t="shared" si="1021"/>
        <v>402.3</v>
      </c>
      <c r="AV465" s="10">
        <f t="shared" si="1022"/>
        <v>402.3</v>
      </c>
      <c r="AW465" s="10"/>
      <c r="AX465" s="10"/>
      <c r="AY465" s="10"/>
      <c r="AZ465" s="10">
        <f t="shared" si="1023"/>
        <v>402.3</v>
      </c>
      <c r="BA465" s="10"/>
      <c r="BB465" s="65">
        <f t="shared" si="1027"/>
        <v>402.3</v>
      </c>
      <c r="BC465" s="10">
        <f t="shared" si="1024"/>
        <v>402.3</v>
      </c>
      <c r="BD465" s="10"/>
      <c r="BE465" s="65">
        <f t="shared" si="1028"/>
        <v>402.3</v>
      </c>
      <c r="BF465" s="10">
        <f t="shared" si="1025"/>
        <v>402.3</v>
      </c>
      <c r="BG465" s="10"/>
      <c r="BH465" s="65">
        <f t="shared" si="1029"/>
        <v>402.3</v>
      </c>
      <c r="BI465" s="10"/>
      <c r="BJ465" s="20"/>
      <c r="BK465" s="20"/>
    </row>
    <row r="466" spans="1:63" ht="62.4" x14ac:dyDescent="0.3">
      <c r="A466" s="58" t="s">
        <v>345</v>
      </c>
      <c r="B466" s="59"/>
      <c r="C466" s="58"/>
      <c r="D466" s="58"/>
      <c r="E466" s="60" t="s">
        <v>346</v>
      </c>
      <c r="F466" s="10">
        <f t="shared" si="1046"/>
        <v>150000</v>
      </c>
      <c r="G466" s="10">
        <f t="shared" si="1047"/>
        <v>150000</v>
      </c>
      <c r="H466" s="10">
        <f t="shared" si="1048"/>
        <v>200000</v>
      </c>
      <c r="I466" s="10">
        <f t="shared" si="1049"/>
        <v>0</v>
      </c>
      <c r="J466" s="10">
        <f t="shared" si="1050"/>
        <v>0</v>
      </c>
      <c r="K466" s="10">
        <f t="shared" si="1051"/>
        <v>0</v>
      </c>
      <c r="L466" s="10">
        <f t="shared" si="944"/>
        <v>150000</v>
      </c>
      <c r="M466" s="10">
        <f t="shared" si="945"/>
        <v>150000</v>
      </c>
      <c r="N466" s="10">
        <f t="shared" si="946"/>
        <v>200000</v>
      </c>
      <c r="O466" s="10">
        <f t="shared" si="1052"/>
        <v>250</v>
      </c>
      <c r="P466" s="10">
        <f t="shared" si="1053"/>
        <v>0</v>
      </c>
      <c r="Q466" s="10">
        <f t="shared" si="1054"/>
        <v>0</v>
      </c>
      <c r="R466" s="10">
        <f t="shared" si="1005"/>
        <v>150250</v>
      </c>
      <c r="S466" s="10">
        <f t="shared" si="1006"/>
        <v>150000</v>
      </c>
      <c r="T466" s="10">
        <f t="shared" si="1007"/>
        <v>200000</v>
      </c>
      <c r="U466" s="10">
        <f t="shared" si="1055"/>
        <v>0</v>
      </c>
      <c r="V466" s="10">
        <f t="shared" si="1056"/>
        <v>0</v>
      </c>
      <c r="W466" s="10">
        <f t="shared" si="1057"/>
        <v>0</v>
      </c>
      <c r="X466" s="10">
        <f t="shared" si="1008"/>
        <v>150250</v>
      </c>
      <c r="Y466" s="10">
        <f t="shared" si="1009"/>
        <v>150000</v>
      </c>
      <c r="Z466" s="10">
        <f t="shared" si="1010"/>
        <v>200000</v>
      </c>
      <c r="AA466" s="10">
        <f t="shared" si="1058"/>
        <v>0</v>
      </c>
      <c r="AB466" s="10">
        <f t="shared" si="1059"/>
        <v>0</v>
      </c>
      <c r="AC466" s="10">
        <f t="shared" si="1060"/>
        <v>0</v>
      </c>
      <c r="AD466" s="10">
        <f t="shared" si="1011"/>
        <v>150250</v>
      </c>
      <c r="AE466" s="10">
        <f t="shared" si="1012"/>
        <v>150000</v>
      </c>
      <c r="AF466" s="10">
        <f t="shared" si="1013"/>
        <v>200000</v>
      </c>
      <c r="AG466" s="10">
        <f t="shared" si="1061"/>
        <v>0</v>
      </c>
      <c r="AH466" s="10">
        <f t="shared" si="1014"/>
        <v>150250</v>
      </c>
      <c r="AI466" s="10">
        <f t="shared" si="1015"/>
        <v>150000</v>
      </c>
      <c r="AJ466" s="10">
        <f t="shared" si="1016"/>
        <v>200000</v>
      </c>
      <c r="AK466" s="10">
        <f t="shared" si="1062"/>
        <v>0</v>
      </c>
      <c r="AL466" s="10">
        <f t="shared" si="1063"/>
        <v>0</v>
      </c>
      <c r="AM466" s="10">
        <f t="shared" si="1064"/>
        <v>0</v>
      </c>
      <c r="AN466" s="10">
        <f t="shared" si="1017"/>
        <v>150250</v>
      </c>
      <c r="AO466" s="10">
        <f t="shared" si="1018"/>
        <v>150000</v>
      </c>
      <c r="AP466" s="10">
        <f t="shared" si="1019"/>
        <v>200000</v>
      </c>
      <c r="AQ466" s="10">
        <f t="shared" si="1065"/>
        <v>0</v>
      </c>
      <c r="AR466" s="10">
        <f t="shared" si="1066"/>
        <v>0</v>
      </c>
      <c r="AS466" s="10">
        <f t="shared" si="1067"/>
        <v>0</v>
      </c>
      <c r="AT466" s="10">
        <f t="shared" si="1020"/>
        <v>150250</v>
      </c>
      <c r="AU466" s="10">
        <f t="shared" si="1021"/>
        <v>150000</v>
      </c>
      <c r="AV466" s="10">
        <f t="shared" si="1022"/>
        <v>200000</v>
      </c>
      <c r="AW466" s="10">
        <f t="shared" si="1068"/>
        <v>0</v>
      </c>
      <c r="AX466" s="10">
        <f t="shared" si="1069"/>
        <v>0</v>
      </c>
      <c r="AY466" s="10">
        <f t="shared" si="1070"/>
        <v>0</v>
      </c>
      <c r="AZ466" s="10">
        <f t="shared" si="1023"/>
        <v>150250</v>
      </c>
      <c r="BA466" s="10">
        <f t="shared" si="1071"/>
        <v>0</v>
      </c>
      <c r="BB466" s="65">
        <f t="shared" si="1027"/>
        <v>150250</v>
      </c>
      <c r="BC466" s="10">
        <f t="shared" si="1024"/>
        <v>150000</v>
      </c>
      <c r="BD466" s="10">
        <f t="shared" si="1072"/>
        <v>0</v>
      </c>
      <c r="BE466" s="65">
        <f t="shared" si="1028"/>
        <v>150000</v>
      </c>
      <c r="BF466" s="10">
        <f t="shared" si="1025"/>
        <v>200000</v>
      </c>
      <c r="BG466" s="10">
        <f t="shared" si="1072"/>
        <v>0</v>
      </c>
      <c r="BH466" s="65">
        <f t="shared" si="1029"/>
        <v>200000</v>
      </c>
      <c r="BI466" s="10">
        <f t="shared" si="1072"/>
        <v>0</v>
      </c>
      <c r="BJ466" s="20"/>
      <c r="BK466" s="20"/>
    </row>
    <row r="467" spans="1:63" ht="31.2" x14ac:dyDescent="0.3">
      <c r="A467" s="58" t="s">
        <v>345</v>
      </c>
      <c r="B467" s="59" t="s">
        <v>192</v>
      </c>
      <c r="C467" s="58"/>
      <c r="D467" s="58"/>
      <c r="E467" s="60" t="s">
        <v>193</v>
      </c>
      <c r="F467" s="10">
        <f t="shared" si="1046"/>
        <v>150000</v>
      </c>
      <c r="G467" s="10">
        <f t="shared" si="1047"/>
        <v>150000</v>
      </c>
      <c r="H467" s="10">
        <f t="shared" si="1048"/>
        <v>200000</v>
      </c>
      <c r="I467" s="10">
        <f t="shared" si="1049"/>
        <v>0</v>
      </c>
      <c r="J467" s="10">
        <f t="shared" si="1050"/>
        <v>0</v>
      </c>
      <c r="K467" s="10">
        <f t="shared" si="1051"/>
        <v>0</v>
      </c>
      <c r="L467" s="10">
        <f t="shared" ref="L467:L530" si="1073">F467+I467</f>
        <v>150000</v>
      </c>
      <c r="M467" s="10">
        <f t="shared" ref="M467:M530" si="1074">G467+J467</f>
        <v>150000</v>
      </c>
      <c r="N467" s="10">
        <f t="shared" ref="N467:N530" si="1075">H467+K467</f>
        <v>200000</v>
      </c>
      <c r="O467" s="10">
        <f t="shared" si="1052"/>
        <v>250</v>
      </c>
      <c r="P467" s="10">
        <f t="shared" si="1053"/>
        <v>0</v>
      </c>
      <c r="Q467" s="10">
        <f t="shared" si="1054"/>
        <v>0</v>
      </c>
      <c r="R467" s="10">
        <f t="shared" si="1005"/>
        <v>150250</v>
      </c>
      <c r="S467" s="10">
        <f t="shared" si="1006"/>
        <v>150000</v>
      </c>
      <c r="T467" s="10">
        <f t="shared" si="1007"/>
        <v>200000</v>
      </c>
      <c r="U467" s="10">
        <f t="shared" si="1055"/>
        <v>0</v>
      </c>
      <c r="V467" s="10">
        <f t="shared" si="1056"/>
        <v>0</v>
      </c>
      <c r="W467" s="10">
        <f t="shared" si="1057"/>
        <v>0</v>
      </c>
      <c r="X467" s="10">
        <f t="shared" si="1008"/>
        <v>150250</v>
      </c>
      <c r="Y467" s="10">
        <f t="shared" si="1009"/>
        <v>150000</v>
      </c>
      <c r="Z467" s="10">
        <f t="shared" si="1010"/>
        <v>200000</v>
      </c>
      <c r="AA467" s="10">
        <f t="shared" si="1058"/>
        <v>0</v>
      </c>
      <c r="AB467" s="10">
        <f t="shared" si="1059"/>
        <v>0</v>
      </c>
      <c r="AC467" s="10">
        <f t="shared" si="1060"/>
        <v>0</v>
      </c>
      <c r="AD467" s="10">
        <f t="shared" si="1011"/>
        <v>150250</v>
      </c>
      <c r="AE467" s="10">
        <f t="shared" si="1012"/>
        <v>150000</v>
      </c>
      <c r="AF467" s="10">
        <f t="shared" si="1013"/>
        <v>200000</v>
      </c>
      <c r="AG467" s="10">
        <f t="shared" si="1061"/>
        <v>0</v>
      </c>
      <c r="AH467" s="10">
        <f t="shared" si="1014"/>
        <v>150250</v>
      </c>
      <c r="AI467" s="10">
        <f t="shared" si="1015"/>
        <v>150000</v>
      </c>
      <c r="AJ467" s="10">
        <f t="shared" si="1016"/>
        <v>200000</v>
      </c>
      <c r="AK467" s="10">
        <f t="shared" si="1062"/>
        <v>0</v>
      </c>
      <c r="AL467" s="10">
        <f t="shared" si="1063"/>
        <v>0</v>
      </c>
      <c r="AM467" s="10">
        <f t="shared" si="1064"/>
        <v>0</v>
      </c>
      <c r="AN467" s="10">
        <f t="shared" si="1017"/>
        <v>150250</v>
      </c>
      <c r="AO467" s="10">
        <f t="shared" si="1018"/>
        <v>150000</v>
      </c>
      <c r="AP467" s="10">
        <f t="shared" si="1019"/>
        <v>200000</v>
      </c>
      <c r="AQ467" s="10">
        <f t="shared" si="1065"/>
        <v>0</v>
      </c>
      <c r="AR467" s="10">
        <f t="shared" si="1066"/>
        <v>0</v>
      </c>
      <c r="AS467" s="10">
        <f t="shared" si="1067"/>
        <v>0</v>
      </c>
      <c r="AT467" s="10">
        <f t="shared" si="1020"/>
        <v>150250</v>
      </c>
      <c r="AU467" s="10">
        <f t="shared" si="1021"/>
        <v>150000</v>
      </c>
      <c r="AV467" s="10">
        <f t="shared" si="1022"/>
        <v>200000</v>
      </c>
      <c r="AW467" s="10">
        <f t="shared" si="1068"/>
        <v>0</v>
      </c>
      <c r="AX467" s="10">
        <f t="shared" si="1069"/>
        <v>0</v>
      </c>
      <c r="AY467" s="10">
        <f t="shared" si="1070"/>
        <v>0</v>
      </c>
      <c r="AZ467" s="10">
        <f t="shared" si="1023"/>
        <v>150250</v>
      </c>
      <c r="BA467" s="10">
        <f t="shared" si="1071"/>
        <v>0</v>
      </c>
      <c r="BB467" s="65">
        <f t="shared" si="1027"/>
        <v>150250</v>
      </c>
      <c r="BC467" s="10">
        <f t="shared" si="1024"/>
        <v>150000</v>
      </c>
      <c r="BD467" s="10">
        <f t="shared" si="1072"/>
        <v>0</v>
      </c>
      <c r="BE467" s="65">
        <f t="shared" si="1028"/>
        <v>150000</v>
      </c>
      <c r="BF467" s="10">
        <f t="shared" si="1025"/>
        <v>200000</v>
      </c>
      <c r="BG467" s="10">
        <f t="shared" si="1072"/>
        <v>0</v>
      </c>
      <c r="BH467" s="65">
        <f t="shared" si="1029"/>
        <v>200000</v>
      </c>
      <c r="BI467" s="10">
        <f t="shared" si="1072"/>
        <v>0</v>
      </c>
      <c r="BJ467" s="20"/>
      <c r="BK467" s="20"/>
    </row>
    <row r="468" spans="1:63" x14ac:dyDescent="0.3">
      <c r="A468" s="58" t="s">
        <v>345</v>
      </c>
      <c r="B468" s="59">
        <v>300</v>
      </c>
      <c r="C468" s="58" t="s">
        <v>107</v>
      </c>
      <c r="D468" s="58" t="s">
        <v>106</v>
      </c>
      <c r="E468" s="60" t="s">
        <v>224</v>
      </c>
      <c r="F468" s="10">
        <v>150000</v>
      </c>
      <c r="G468" s="10">
        <v>150000</v>
      </c>
      <c r="H468" s="10">
        <v>200000</v>
      </c>
      <c r="I468" s="10"/>
      <c r="J468" s="10"/>
      <c r="K468" s="10"/>
      <c r="L468" s="10">
        <f t="shared" si="1073"/>
        <v>150000</v>
      </c>
      <c r="M468" s="10">
        <f t="shared" si="1074"/>
        <v>150000</v>
      </c>
      <c r="N468" s="10">
        <f t="shared" si="1075"/>
        <v>200000</v>
      </c>
      <c r="O468" s="10">
        <v>250</v>
      </c>
      <c r="P468" s="10"/>
      <c r="Q468" s="10"/>
      <c r="R468" s="10">
        <f t="shared" si="1005"/>
        <v>150250</v>
      </c>
      <c r="S468" s="10">
        <f t="shared" si="1006"/>
        <v>150000</v>
      </c>
      <c r="T468" s="10">
        <f t="shared" si="1007"/>
        <v>200000</v>
      </c>
      <c r="U468" s="10"/>
      <c r="V468" s="10"/>
      <c r="W468" s="10"/>
      <c r="X468" s="10">
        <f t="shared" si="1008"/>
        <v>150250</v>
      </c>
      <c r="Y468" s="10">
        <f t="shared" si="1009"/>
        <v>150000</v>
      </c>
      <c r="Z468" s="10">
        <f t="shared" si="1010"/>
        <v>200000</v>
      </c>
      <c r="AA468" s="10"/>
      <c r="AB468" s="10"/>
      <c r="AC468" s="10"/>
      <c r="AD468" s="10">
        <f t="shared" si="1011"/>
        <v>150250</v>
      </c>
      <c r="AE468" s="10">
        <f t="shared" si="1012"/>
        <v>150000</v>
      </c>
      <c r="AF468" s="10">
        <f t="shared" si="1013"/>
        <v>200000</v>
      </c>
      <c r="AG468" s="10"/>
      <c r="AH468" s="10">
        <f t="shared" si="1014"/>
        <v>150250</v>
      </c>
      <c r="AI468" s="10">
        <f t="shared" si="1015"/>
        <v>150000</v>
      </c>
      <c r="AJ468" s="10">
        <f t="shared" si="1016"/>
        <v>200000</v>
      </c>
      <c r="AK468" s="10"/>
      <c r="AL468" s="10"/>
      <c r="AM468" s="10"/>
      <c r="AN468" s="10">
        <f t="shared" si="1017"/>
        <v>150250</v>
      </c>
      <c r="AO468" s="10">
        <f t="shared" si="1018"/>
        <v>150000</v>
      </c>
      <c r="AP468" s="10">
        <f t="shared" si="1019"/>
        <v>200000</v>
      </c>
      <c r="AQ468" s="10"/>
      <c r="AR468" s="10"/>
      <c r="AS468" s="10"/>
      <c r="AT468" s="10">
        <f t="shared" si="1020"/>
        <v>150250</v>
      </c>
      <c r="AU468" s="10">
        <f t="shared" si="1021"/>
        <v>150000</v>
      </c>
      <c r="AV468" s="10">
        <f t="shared" si="1022"/>
        <v>200000</v>
      </c>
      <c r="AW468" s="10"/>
      <c r="AX468" s="10"/>
      <c r="AY468" s="10"/>
      <c r="AZ468" s="10">
        <f t="shared" si="1023"/>
        <v>150250</v>
      </c>
      <c r="BA468" s="10"/>
      <c r="BB468" s="65">
        <f t="shared" si="1027"/>
        <v>150250</v>
      </c>
      <c r="BC468" s="10">
        <f t="shared" si="1024"/>
        <v>150000</v>
      </c>
      <c r="BD468" s="10"/>
      <c r="BE468" s="65">
        <f t="shared" si="1028"/>
        <v>150000</v>
      </c>
      <c r="BF468" s="10">
        <f t="shared" si="1025"/>
        <v>200000</v>
      </c>
      <c r="BG468" s="10"/>
      <c r="BH468" s="65">
        <f t="shared" si="1029"/>
        <v>200000</v>
      </c>
      <c r="BI468" s="10"/>
      <c r="BJ468" s="20"/>
      <c r="BK468" s="20"/>
    </row>
    <row r="469" spans="1:63" ht="46.8" x14ac:dyDescent="0.3">
      <c r="A469" s="58" t="s">
        <v>347</v>
      </c>
      <c r="B469" s="59"/>
      <c r="C469" s="58"/>
      <c r="D469" s="58"/>
      <c r="E469" s="60" t="s">
        <v>348</v>
      </c>
      <c r="F469" s="10">
        <f t="shared" si="1046"/>
        <v>3448.3</v>
      </c>
      <c r="G469" s="10">
        <f t="shared" si="1047"/>
        <v>3448.3</v>
      </c>
      <c r="H469" s="10">
        <f t="shared" si="1048"/>
        <v>3448.3</v>
      </c>
      <c r="I469" s="10">
        <f t="shared" si="1049"/>
        <v>0</v>
      </c>
      <c r="J469" s="10">
        <f t="shared" si="1050"/>
        <v>0</v>
      </c>
      <c r="K469" s="10">
        <f t="shared" si="1051"/>
        <v>0</v>
      </c>
      <c r="L469" s="10">
        <f t="shared" si="1073"/>
        <v>3448.3</v>
      </c>
      <c r="M469" s="10">
        <f t="shared" si="1074"/>
        <v>3448.3</v>
      </c>
      <c r="N469" s="10">
        <f t="shared" si="1075"/>
        <v>3448.3</v>
      </c>
      <c r="O469" s="10">
        <f t="shared" si="1052"/>
        <v>0</v>
      </c>
      <c r="P469" s="10">
        <f t="shared" si="1053"/>
        <v>0</v>
      </c>
      <c r="Q469" s="10">
        <f t="shared" si="1054"/>
        <v>0</v>
      </c>
      <c r="R469" s="10">
        <f t="shared" si="1005"/>
        <v>3448.3</v>
      </c>
      <c r="S469" s="10">
        <f t="shared" si="1006"/>
        <v>3448.3</v>
      </c>
      <c r="T469" s="10">
        <f t="shared" si="1007"/>
        <v>3448.3</v>
      </c>
      <c r="U469" s="10">
        <f t="shared" si="1055"/>
        <v>0</v>
      </c>
      <c r="V469" s="10">
        <f t="shared" si="1056"/>
        <v>0</v>
      </c>
      <c r="W469" s="10">
        <f t="shared" si="1057"/>
        <v>0</v>
      </c>
      <c r="X469" s="10">
        <f t="shared" si="1008"/>
        <v>3448.3</v>
      </c>
      <c r="Y469" s="10">
        <f t="shared" si="1009"/>
        <v>3448.3</v>
      </c>
      <c r="Z469" s="10">
        <f t="shared" si="1010"/>
        <v>3448.3</v>
      </c>
      <c r="AA469" s="10">
        <f t="shared" si="1058"/>
        <v>0</v>
      </c>
      <c r="AB469" s="10">
        <f t="shared" si="1059"/>
        <v>0</v>
      </c>
      <c r="AC469" s="10">
        <f t="shared" si="1060"/>
        <v>0</v>
      </c>
      <c r="AD469" s="10">
        <f t="shared" si="1011"/>
        <v>3448.3</v>
      </c>
      <c r="AE469" s="10">
        <f t="shared" si="1012"/>
        <v>3448.3</v>
      </c>
      <c r="AF469" s="10">
        <f t="shared" si="1013"/>
        <v>3448.3</v>
      </c>
      <c r="AG469" s="10">
        <f t="shared" si="1061"/>
        <v>0</v>
      </c>
      <c r="AH469" s="10">
        <f t="shared" si="1014"/>
        <v>3448.3</v>
      </c>
      <c r="AI469" s="10">
        <f t="shared" si="1015"/>
        <v>3448.3</v>
      </c>
      <c r="AJ469" s="10">
        <f t="shared" si="1016"/>
        <v>3448.3</v>
      </c>
      <c r="AK469" s="10">
        <f t="shared" si="1062"/>
        <v>0</v>
      </c>
      <c r="AL469" s="10">
        <f t="shared" si="1063"/>
        <v>0</v>
      </c>
      <c r="AM469" s="10">
        <f t="shared" si="1064"/>
        <v>0</v>
      </c>
      <c r="AN469" s="10">
        <f t="shared" si="1017"/>
        <v>3448.3</v>
      </c>
      <c r="AO469" s="10">
        <f t="shared" si="1018"/>
        <v>3448.3</v>
      </c>
      <c r="AP469" s="10">
        <f t="shared" si="1019"/>
        <v>3448.3</v>
      </c>
      <c r="AQ469" s="10">
        <f t="shared" si="1065"/>
        <v>0</v>
      </c>
      <c r="AR469" s="10">
        <f t="shared" si="1066"/>
        <v>0</v>
      </c>
      <c r="AS469" s="10">
        <f t="shared" si="1067"/>
        <v>0</v>
      </c>
      <c r="AT469" s="10">
        <f t="shared" si="1020"/>
        <v>3448.3</v>
      </c>
      <c r="AU469" s="10">
        <f t="shared" si="1021"/>
        <v>3448.3</v>
      </c>
      <c r="AV469" s="10">
        <f t="shared" si="1022"/>
        <v>3448.3</v>
      </c>
      <c r="AW469" s="10">
        <f t="shared" si="1068"/>
        <v>0</v>
      </c>
      <c r="AX469" s="10">
        <f t="shared" si="1069"/>
        <v>0</v>
      </c>
      <c r="AY469" s="10">
        <f t="shared" si="1070"/>
        <v>0</v>
      </c>
      <c r="AZ469" s="10">
        <f t="shared" si="1023"/>
        <v>3448.3</v>
      </c>
      <c r="BA469" s="10">
        <f t="shared" si="1071"/>
        <v>0</v>
      </c>
      <c r="BB469" s="65">
        <f t="shared" si="1027"/>
        <v>3448.3</v>
      </c>
      <c r="BC469" s="10">
        <f t="shared" si="1024"/>
        <v>3448.3</v>
      </c>
      <c r="BD469" s="10">
        <f t="shared" si="1072"/>
        <v>0</v>
      </c>
      <c r="BE469" s="65">
        <f t="shared" si="1028"/>
        <v>3448.3</v>
      </c>
      <c r="BF469" s="10">
        <f t="shared" si="1025"/>
        <v>3448.3</v>
      </c>
      <c r="BG469" s="10">
        <f t="shared" si="1072"/>
        <v>0</v>
      </c>
      <c r="BH469" s="65">
        <f t="shared" si="1029"/>
        <v>3448.3</v>
      </c>
      <c r="BI469" s="10">
        <f t="shared" si="1072"/>
        <v>0</v>
      </c>
      <c r="BJ469" s="20"/>
      <c r="BK469" s="20"/>
    </row>
    <row r="470" spans="1:63" ht="31.2" x14ac:dyDescent="0.3">
      <c r="A470" s="58" t="s">
        <v>347</v>
      </c>
      <c r="B470" s="59" t="s">
        <v>192</v>
      </c>
      <c r="C470" s="58"/>
      <c r="D470" s="58"/>
      <c r="E470" s="60" t="s">
        <v>193</v>
      </c>
      <c r="F470" s="10">
        <f t="shared" si="1046"/>
        <v>3448.3</v>
      </c>
      <c r="G470" s="10">
        <f t="shared" si="1047"/>
        <v>3448.3</v>
      </c>
      <c r="H470" s="10">
        <f t="shared" si="1048"/>
        <v>3448.3</v>
      </c>
      <c r="I470" s="10">
        <f t="shared" si="1049"/>
        <v>0</v>
      </c>
      <c r="J470" s="10">
        <f t="shared" si="1050"/>
        <v>0</v>
      </c>
      <c r="K470" s="10">
        <f t="shared" si="1051"/>
        <v>0</v>
      </c>
      <c r="L470" s="10">
        <f t="shared" si="1073"/>
        <v>3448.3</v>
      </c>
      <c r="M470" s="10">
        <f t="shared" si="1074"/>
        <v>3448.3</v>
      </c>
      <c r="N470" s="10">
        <f t="shared" si="1075"/>
        <v>3448.3</v>
      </c>
      <c r="O470" s="10">
        <f t="shared" si="1052"/>
        <v>0</v>
      </c>
      <c r="P470" s="10">
        <f t="shared" si="1053"/>
        <v>0</v>
      </c>
      <c r="Q470" s="10">
        <f t="shared" si="1054"/>
        <v>0</v>
      </c>
      <c r="R470" s="10">
        <f t="shared" si="1005"/>
        <v>3448.3</v>
      </c>
      <c r="S470" s="10">
        <f t="shared" si="1006"/>
        <v>3448.3</v>
      </c>
      <c r="T470" s="10">
        <f t="shared" si="1007"/>
        <v>3448.3</v>
      </c>
      <c r="U470" s="10">
        <f t="shared" si="1055"/>
        <v>0</v>
      </c>
      <c r="V470" s="10">
        <f t="shared" si="1056"/>
        <v>0</v>
      </c>
      <c r="W470" s="10">
        <f t="shared" si="1057"/>
        <v>0</v>
      </c>
      <c r="X470" s="10">
        <f t="shared" si="1008"/>
        <v>3448.3</v>
      </c>
      <c r="Y470" s="10">
        <f t="shared" si="1009"/>
        <v>3448.3</v>
      </c>
      <c r="Z470" s="10">
        <f t="shared" si="1010"/>
        <v>3448.3</v>
      </c>
      <c r="AA470" s="10">
        <f t="shared" si="1058"/>
        <v>0</v>
      </c>
      <c r="AB470" s="10">
        <f t="shared" si="1059"/>
        <v>0</v>
      </c>
      <c r="AC470" s="10">
        <f t="shared" si="1060"/>
        <v>0</v>
      </c>
      <c r="AD470" s="10">
        <f t="shared" si="1011"/>
        <v>3448.3</v>
      </c>
      <c r="AE470" s="10">
        <f t="shared" si="1012"/>
        <v>3448.3</v>
      </c>
      <c r="AF470" s="10">
        <f t="shared" si="1013"/>
        <v>3448.3</v>
      </c>
      <c r="AG470" s="10">
        <f t="shared" si="1061"/>
        <v>0</v>
      </c>
      <c r="AH470" s="10">
        <f t="shared" si="1014"/>
        <v>3448.3</v>
      </c>
      <c r="AI470" s="10">
        <f t="shared" si="1015"/>
        <v>3448.3</v>
      </c>
      <c r="AJ470" s="10">
        <f t="shared" si="1016"/>
        <v>3448.3</v>
      </c>
      <c r="AK470" s="10">
        <f t="shared" si="1062"/>
        <v>0</v>
      </c>
      <c r="AL470" s="10">
        <f t="shared" si="1063"/>
        <v>0</v>
      </c>
      <c r="AM470" s="10">
        <f t="shared" si="1064"/>
        <v>0</v>
      </c>
      <c r="AN470" s="10">
        <f t="shared" si="1017"/>
        <v>3448.3</v>
      </c>
      <c r="AO470" s="10">
        <f t="shared" si="1018"/>
        <v>3448.3</v>
      </c>
      <c r="AP470" s="10">
        <f t="shared" si="1019"/>
        <v>3448.3</v>
      </c>
      <c r="AQ470" s="10">
        <f t="shared" si="1065"/>
        <v>0</v>
      </c>
      <c r="AR470" s="10">
        <f t="shared" si="1066"/>
        <v>0</v>
      </c>
      <c r="AS470" s="10">
        <f t="shared" si="1067"/>
        <v>0</v>
      </c>
      <c r="AT470" s="10">
        <f t="shared" si="1020"/>
        <v>3448.3</v>
      </c>
      <c r="AU470" s="10">
        <f t="shared" si="1021"/>
        <v>3448.3</v>
      </c>
      <c r="AV470" s="10">
        <f t="shared" si="1022"/>
        <v>3448.3</v>
      </c>
      <c r="AW470" s="10">
        <f t="shared" si="1068"/>
        <v>0</v>
      </c>
      <c r="AX470" s="10">
        <f t="shared" si="1069"/>
        <v>0</v>
      </c>
      <c r="AY470" s="10">
        <f t="shared" si="1070"/>
        <v>0</v>
      </c>
      <c r="AZ470" s="10">
        <f t="shared" si="1023"/>
        <v>3448.3</v>
      </c>
      <c r="BA470" s="10">
        <f t="shared" si="1071"/>
        <v>0</v>
      </c>
      <c r="BB470" s="65">
        <f t="shared" si="1027"/>
        <v>3448.3</v>
      </c>
      <c r="BC470" s="10">
        <f t="shared" si="1024"/>
        <v>3448.3</v>
      </c>
      <c r="BD470" s="10">
        <f t="shared" si="1072"/>
        <v>0</v>
      </c>
      <c r="BE470" s="65">
        <f t="shared" si="1028"/>
        <v>3448.3</v>
      </c>
      <c r="BF470" s="10">
        <f t="shared" si="1025"/>
        <v>3448.3</v>
      </c>
      <c r="BG470" s="10">
        <f t="shared" si="1072"/>
        <v>0</v>
      </c>
      <c r="BH470" s="65">
        <f t="shared" si="1029"/>
        <v>3448.3</v>
      </c>
      <c r="BI470" s="10">
        <f t="shared" si="1072"/>
        <v>0</v>
      </c>
      <c r="BJ470" s="20"/>
      <c r="BK470" s="20"/>
    </row>
    <row r="471" spans="1:63" x14ac:dyDescent="0.3">
      <c r="A471" s="58" t="s">
        <v>347</v>
      </c>
      <c r="B471" s="59">
        <v>300</v>
      </c>
      <c r="C471" s="58" t="s">
        <v>107</v>
      </c>
      <c r="D471" s="58" t="s">
        <v>106</v>
      </c>
      <c r="E471" s="60" t="s">
        <v>224</v>
      </c>
      <c r="F471" s="10">
        <v>3448.3</v>
      </c>
      <c r="G471" s="10">
        <v>3448.3</v>
      </c>
      <c r="H471" s="10">
        <v>3448.3</v>
      </c>
      <c r="I471" s="10"/>
      <c r="J471" s="10"/>
      <c r="K471" s="10"/>
      <c r="L471" s="10">
        <f t="shared" si="1073"/>
        <v>3448.3</v>
      </c>
      <c r="M471" s="10">
        <f t="shared" si="1074"/>
        <v>3448.3</v>
      </c>
      <c r="N471" s="10">
        <f t="shared" si="1075"/>
        <v>3448.3</v>
      </c>
      <c r="O471" s="10"/>
      <c r="P471" s="10"/>
      <c r="Q471" s="10"/>
      <c r="R471" s="10">
        <f t="shared" si="1005"/>
        <v>3448.3</v>
      </c>
      <c r="S471" s="10">
        <f t="shared" si="1006"/>
        <v>3448.3</v>
      </c>
      <c r="T471" s="10">
        <f t="shared" si="1007"/>
        <v>3448.3</v>
      </c>
      <c r="U471" s="10"/>
      <c r="V471" s="10"/>
      <c r="W471" s="10"/>
      <c r="X471" s="10">
        <f t="shared" si="1008"/>
        <v>3448.3</v>
      </c>
      <c r="Y471" s="10">
        <f t="shared" si="1009"/>
        <v>3448.3</v>
      </c>
      <c r="Z471" s="10">
        <f t="shared" si="1010"/>
        <v>3448.3</v>
      </c>
      <c r="AA471" s="10"/>
      <c r="AB471" s="10"/>
      <c r="AC471" s="10"/>
      <c r="AD471" s="10">
        <f t="shared" si="1011"/>
        <v>3448.3</v>
      </c>
      <c r="AE471" s="10">
        <f t="shared" si="1012"/>
        <v>3448.3</v>
      </c>
      <c r="AF471" s="10">
        <f t="shared" si="1013"/>
        <v>3448.3</v>
      </c>
      <c r="AG471" s="10"/>
      <c r="AH471" s="10">
        <f t="shared" si="1014"/>
        <v>3448.3</v>
      </c>
      <c r="AI471" s="10">
        <f t="shared" si="1015"/>
        <v>3448.3</v>
      </c>
      <c r="AJ471" s="10">
        <f t="shared" si="1016"/>
        <v>3448.3</v>
      </c>
      <c r="AK471" s="10"/>
      <c r="AL471" s="10"/>
      <c r="AM471" s="10"/>
      <c r="AN471" s="10">
        <f t="shared" si="1017"/>
        <v>3448.3</v>
      </c>
      <c r="AO471" s="10">
        <f t="shared" si="1018"/>
        <v>3448.3</v>
      </c>
      <c r="AP471" s="10">
        <f t="shared" si="1019"/>
        <v>3448.3</v>
      </c>
      <c r="AQ471" s="10"/>
      <c r="AR471" s="10"/>
      <c r="AS471" s="10"/>
      <c r="AT471" s="10">
        <f t="shared" si="1020"/>
        <v>3448.3</v>
      </c>
      <c r="AU471" s="10">
        <f t="shared" si="1021"/>
        <v>3448.3</v>
      </c>
      <c r="AV471" s="10">
        <f t="shared" si="1022"/>
        <v>3448.3</v>
      </c>
      <c r="AW471" s="10"/>
      <c r="AX471" s="10"/>
      <c r="AY471" s="10"/>
      <c r="AZ471" s="10">
        <f t="shared" si="1023"/>
        <v>3448.3</v>
      </c>
      <c r="BA471" s="10"/>
      <c r="BB471" s="65">
        <f t="shared" si="1027"/>
        <v>3448.3</v>
      </c>
      <c r="BC471" s="10">
        <f t="shared" si="1024"/>
        <v>3448.3</v>
      </c>
      <c r="BD471" s="10"/>
      <c r="BE471" s="65">
        <f t="shared" si="1028"/>
        <v>3448.3</v>
      </c>
      <c r="BF471" s="10">
        <f t="shared" si="1025"/>
        <v>3448.3</v>
      </c>
      <c r="BG471" s="10"/>
      <c r="BH471" s="65">
        <f t="shared" si="1029"/>
        <v>3448.3</v>
      </c>
      <c r="BI471" s="10"/>
      <c r="BJ471" s="20"/>
      <c r="BK471" s="20"/>
    </row>
    <row r="472" spans="1:63" ht="46.8" x14ac:dyDescent="0.3">
      <c r="A472" s="58" t="s">
        <v>349</v>
      </c>
      <c r="B472" s="59"/>
      <c r="C472" s="58"/>
      <c r="D472" s="58"/>
      <c r="E472" s="60" t="s">
        <v>350</v>
      </c>
      <c r="F472" s="10">
        <f t="shared" ref="F472:K472" si="1076">F473+F478+F486</f>
        <v>68563.199999999997</v>
      </c>
      <c r="G472" s="10">
        <f t="shared" si="1076"/>
        <v>31064</v>
      </c>
      <c r="H472" s="10">
        <f t="shared" si="1076"/>
        <v>31064</v>
      </c>
      <c r="I472" s="10">
        <f t="shared" si="1076"/>
        <v>0</v>
      </c>
      <c r="J472" s="10">
        <f t="shared" si="1076"/>
        <v>0</v>
      </c>
      <c r="K472" s="10">
        <f t="shared" si="1076"/>
        <v>0</v>
      </c>
      <c r="L472" s="10">
        <f t="shared" si="1073"/>
        <v>68563.199999999997</v>
      </c>
      <c r="M472" s="10">
        <f t="shared" si="1074"/>
        <v>31064</v>
      </c>
      <c r="N472" s="10">
        <f t="shared" si="1075"/>
        <v>31064</v>
      </c>
      <c r="O472" s="10">
        <f>O473+O478+O486</f>
        <v>925</v>
      </c>
      <c r="P472" s="10">
        <f>P473+P478+P486</f>
        <v>0</v>
      </c>
      <c r="Q472" s="10">
        <f>Q473+Q478+Q486</f>
        <v>0</v>
      </c>
      <c r="R472" s="10">
        <f t="shared" si="1005"/>
        <v>69488.2</v>
      </c>
      <c r="S472" s="10">
        <f t="shared" si="1006"/>
        <v>31064</v>
      </c>
      <c r="T472" s="10">
        <f t="shared" si="1007"/>
        <v>31064</v>
      </c>
      <c r="U472" s="10">
        <f>U473+U478+U486</f>
        <v>0</v>
      </c>
      <c r="V472" s="10">
        <f>V473+V478+V486</f>
        <v>0</v>
      </c>
      <c r="W472" s="10">
        <f>W473+W478+W486</f>
        <v>0</v>
      </c>
      <c r="X472" s="10">
        <f t="shared" si="1008"/>
        <v>69488.2</v>
      </c>
      <c r="Y472" s="10">
        <f t="shared" si="1009"/>
        <v>31064</v>
      </c>
      <c r="Z472" s="10">
        <f t="shared" si="1010"/>
        <v>31064</v>
      </c>
      <c r="AA472" s="10">
        <f>AA473+AA478+AA486</f>
        <v>0</v>
      </c>
      <c r="AB472" s="10">
        <f>AB473+AB478+AB486</f>
        <v>0</v>
      </c>
      <c r="AC472" s="10">
        <f>AC473+AC478+AC486</f>
        <v>0</v>
      </c>
      <c r="AD472" s="10">
        <f t="shared" si="1011"/>
        <v>69488.2</v>
      </c>
      <c r="AE472" s="10">
        <f t="shared" si="1012"/>
        <v>31064</v>
      </c>
      <c r="AF472" s="10">
        <f t="shared" si="1013"/>
        <v>31064</v>
      </c>
      <c r="AG472" s="10">
        <f>AG473+AG478+AG486</f>
        <v>0</v>
      </c>
      <c r="AH472" s="10">
        <f t="shared" si="1014"/>
        <v>69488.2</v>
      </c>
      <c r="AI472" s="10">
        <f t="shared" si="1015"/>
        <v>31064</v>
      </c>
      <c r="AJ472" s="10">
        <f t="shared" si="1016"/>
        <v>31064</v>
      </c>
      <c r="AK472" s="10">
        <f>AK473+AK478+AK486</f>
        <v>0</v>
      </c>
      <c r="AL472" s="10">
        <f>AL473+AL478+AL486</f>
        <v>0</v>
      </c>
      <c r="AM472" s="10">
        <f>AM473+AM478+AM486</f>
        <v>0</v>
      </c>
      <c r="AN472" s="10">
        <f t="shared" si="1017"/>
        <v>69488.2</v>
      </c>
      <c r="AO472" s="10">
        <f t="shared" si="1018"/>
        <v>31064</v>
      </c>
      <c r="AP472" s="10">
        <f t="shared" si="1019"/>
        <v>31064</v>
      </c>
      <c r="AQ472" s="10">
        <f>AQ473+AQ478+AQ486</f>
        <v>0</v>
      </c>
      <c r="AR472" s="10">
        <f>AR473+AR478+AR486</f>
        <v>0</v>
      </c>
      <c r="AS472" s="10">
        <f>AS473+AS478+AS486</f>
        <v>0</v>
      </c>
      <c r="AT472" s="10">
        <f t="shared" si="1020"/>
        <v>69488.2</v>
      </c>
      <c r="AU472" s="10">
        <f t="shared" si="1021"/>
        <v>31064</v>
      </c>
      <c r="AV472" s="10">
        <f t="shared" si="1022"/>
        <v>31064</v>
      </c>
      <c r="AW472" s="10">
        <f>AW473+AW478+AW486</f>
        <v>0</v>
      </c>
      <c r="AX472" s="10">
        <f>AX473+AX478+AX486</f>
        <v>0</v>
      </c>
      <c r="AY472" s="10">
        <f>AY473+AY478+AY486</f>
        <v>0</v>
      </c>
      <c r="AZ472" s="10">
        <f t="shared" si="1023"/>
        <v>69488.2</v>
      </c>
      <c r="BA472" s="10">
        <f>BA473+BA478+BA486</f>
        <v>0</v>
      </c>
      <c r="BB472" s="65">
        <f t="shared" si="1027"/>
        <v>69488.2</v>
      </c>
      <c r="BC472" s="10">
        <f t="shared" si="1024"/>
        <v>31064</v>
      </c>
      <c r="BD472" s="10">
        <f>BD473+BD478+BD486</f>
        <v>0</v>
      </c>
      <c r="BE472" s="65">
        <f t="shared" si="1028"/>
        <v>31064</v>
      </c>
      <c r="BF472" s="10">
        <f t="shared" si="1025"/>
        <v>31064</v>
      </c>
      <c r="BG472" s="10">
        <f>BG473+BG478+BG486</f>
        <v>0</v>
      </c>
      <c r="BH472" s="65">
        <f t="shared" si="1029"/>
        <v>31064</v>
      </c>
      <c r="BI472" s="10">
        <f>BI473+BI478+BI486</f>
        <v>0</v>
      </c>
      <c r="BJ472" s="20"/>
      <c r="BK472" s="20"/>
    </row>
    <row r="473" spans="1:63" ht="31.2" x14ac:dyDescent="0.3">
      <c r="A473" s="58" t="s">
        <v>351</v>
      </c>
      <c r="B473" s="59"/>
      <c r="C473" s="58"/>
      <c r="D473" s="58"/>
      <c r="E473" s="60" t="s">
        <v>352</v>
      </c>
      <c r="F473" s="10">
        <f t="shared" ref="F473:K473" si="1077">F474+F476</f>
        <v>41766.9</v>
      </c>
      <c r="G473" s="10">
        <f t="shared" si="1077"/>
        <v>5766.9</v>
      </c>
      <c r="H473" s="10">
        <f t="shared" si="1077"/>
        <v>5766.9</v>
      </c>
      <c r="I473" s="10">
        <f t="shared" si="1077"/>
        <v>0</v>
      </c>
      <c r="J473" s="10">
        <f t="shared" si="1077"/>
        <v>0</v>
      </c>
      <c r="K473" s="10">
        <f t="shared" si="1077"/>
        <v>0</v>
      </c>
      <c r="L473" s="10">
        <f t="shared" si="1073"/>
        <v>41766.9</v>
      </c>
      <c r="M473" s="10">
        <f t="shared" si="1074"/>
        <v>5766.9</v>
      </c>
      <c r="N473" s="10">
        <f t="shared" si="1075"/>
        <v>5766.9</v>
      </c>
      <c r="O473" s="10">
        <f>O474+O476</f>
        <v>925</v>
      </c>
      <c r="P473" s="10">
        <f>P474+P476</f>
        <v>0</v>
      </c>
      <c r="Q473" s="10">
        <f>Q474+Q476</f>
        <v>0</v>
      </c>
      <c r="R473" s="10">
        <f t="shared" si="1005"/>
        <v>42691.9</v>
      </c>
      <c r="S473" s="10">
        <f t="shared" si="1006"/>
        <v>5766.9</v>
      </c>
      <c r="T473" s="10">
        <f t="shared" si="1007"/>
        <v>5766.9</v>
      </c>
      <c r="U473" s="10">
        <f>U474+U476</f>
        <v>0</v>
      </c>
      <c r="V473" s="10">
        <f>V474+V476</f>
        <v>0</v>
      </c>
      <c r="W473" s="10">
        <f>W474+W476</f>
        <v>0</v>
      </c>
      <c r="X473" s="10">
        <f t="shared" si="1008"/>
        <v>42691.9</v>
      </c>
      <c r="Y473" s="10">
        <f t="shared" si="1009"/>
        <v>5766.9</v>
      </c>
      <c r="Z473" s="10">
        <f t="shared" si="1010"/>
        <v>5766.9</v>
      </c>
      <c r="AA473" s="10">
        <f>AA474+AA476</f>
        <v>0</v>
      </c>
      <c r="AB473" s="10">
        <f>AB474+AB476</f>
        <v>0</v>
      </c>
      <c r="AC473" s="10">
        <f>AC474+AC476</f>
        <v>0</v>
      </c>
      <c r="AD473" s="10">
        <f t="shared" si="1011"/>
        <v>42691.9</v>
      </c>
      <c r="AE473" s="10">
        <f t="shared" si="1012"/>
        <v>5766.9</v>
      </c>
      <c r="AF473" s="10">
        <f t="shared" si="1013"/>
        <v>5766.9</v>
      </c>
      <c r="AG473" s="10">
        <f>AG474+AG476</f>
        <v>0</v>
      </c>
      <c r="AH473" s="10">
        <f t="shared" si="1014"/>
        <v>42691.9</v>
      </c>
      <c r="AI473" s="10">
        <f t="shared" si="1015"/>
        <v>5766.9</v>
      </c>
      <c r="AJ473" s="10">
        <f t="shared" si="1016"/>
        <v>5766.9</v>
      </c>
      <c r="AK473" s="10">
        <f>AK474+AK476</f>
        <v>0</v>
      </c>
      <c r="AL473" s="10">
        <f>AL474+AL476</f>
        <v>0</v>
      </c>
      <c r="AM473" s="10">
        <f>AM474+AM476</f>
        <v>0</v>
      </c>
      <c r="AN473" s="10">
        <f t="shared" si="1017"/>
        <v>42691.9</v>
      </c>
      <c r="AO473" s="10">
        <f t="shared" si="1018"/>
        <v>5766.9</v>
      </c>
      <c r="AP473" s="10">
        <f t="shared" si="1019"/>
        <v>5766.9</v>
      </c>
      <c r="AQ473" s="10">
        <f>AQ474+AQ476</f>
        <v>0</v>
      </c>
      <c r="AR473" s="10">
        <f>AR474+AR476</f>
        <v>0</v>
      </c>
      <c r="AS473" s="10">
        <f>AS474+AS476</f>
        <v>0</v>
      </c>
      <c r="AT473" s="10">
        <f t="shared" si="1020"/>
        <v>42691.9</v>
      </c>
      <c r="AU473" s="10">
        <f t="shared" si="1021"/>
        <v>5766.9</v>
      </c>
      <c r="AV473" s="10">
        <f t="shared" si="1022"/>
        <v>5766.9</v>
      </c>
      <c r="AW473" s="10">
        <f>AW474+AW476</f>
        <v>0</v>
      </c>
      <c r="AX473" s="10">
        <f>AX474+AX476</f>
        <v>0</v>
      </c>
      <c r="AY473" s="10">
        <f>AY474+AY476</f>
        <v>0</v>
      </c>
      <c r="AZ473" s="10">
        <f t="shared" si="1023"/>
        <v>42691.9</v>
      </c>
      <c r="BA473" s="10">
        <f>BA474+BA476</f>
        <v>0</v>
      </c>
      <c r="BB473" s="65">
        <f t="shared" si="1027"/>
        <v>42691.9</v>
      </c>
      <c r="BC473" s="10">
        <f t="shared" si="1024"/>
        <v>5766.9</v>
      </c>
      <c r="BD473" s="10">
        <f>BD474+BD476</f>
        <v>0</v>
      </c>
      <c r="BE473" s="65">
        <f t="shared" si="1028"/>
        <v>5766.9</v>
      </c>
      <c r="BF473" s="10">
        <f t="shared" si="1025"/>
        <v>5766.9</v>
      </c>
      <c r="BG473" s="10">
        <f>BG474+BG476</f>
        <v>0</v>
      </c>
      <c r="BH473" s="65">
        <f t="shared" si="1029"/>
        <v>5766.9</v>
      </c>
      <c r="BI473" s="10">
        <f>BI474+BI476</f>
        <v>0</v>
      </c>
      <c r="BJ473" s="20"/>
      <c r="BK473" s="20"/>
    </row>
    <row r="474" spans="1:63" ht="31.2" x14ac:dyDescent="0.3">
      <c r="A474" s="58" t="s">
        <v>351</v>
      </c>
      <c r="B474" s="59" t="s">
        <v>66</v>
      </c>
      <c r="C474" s="58"/>
      <c r="D474" s="58"/>
      <c r="E474" s="60" t="s">
        <v>67</v>
      </c>
      <c r="F474" s="10">
        <f t="shared" ref="F474:K474" si="1078">F475</f>
        <v>40506.400000000001</v>
      </c>
      <c r="G474" s="10">
        <f t="shared" si="1078"/>
        <v>4506.3999999999996</v>
      </c>
      <c r="H474" s="10">
        <f t="shared" si="1078"/>
        <v>4506.3999999999996</v>
      </c>
      <c r="I474" s="10">
        <f t="shared" si="1078"/>
        <v>0</v>
      </c>
      <c r="J474" s="10">
        <f t="shared" si="1078"/>
        <v>0</v>
      </c>
      <c r="K474" s="10">
        <f t="shared" si="1078"/>
        <v>0</v>
      </c>
      <c r="L474" s="10">
        <f t="shared" si="1073"/>
        <v>40506.400000000001</v>
      </c>
      <c r="M474" s="10">
        <f t="shared" si="1074"/>
        <v>4506.3999999999996</v>
      </c>
      <c r="N474" s="10">
        <f t="shared" si="1075"/>
        <v>4506.3999999999996</v>
      </c>
      <c r="O474" s="10">
        <f>O475</f>
        <v>925</v>
      </c>
      <c r="P474" s="10">
        <f>P475</f>
        <v>0</v>
      </c>
      <c r="Q474" s="10">
        <f>Q475</f>
        <v>0</v>
      </c>
      <c r="R474" s="10">
        <f t="shared" si="1005"/>
        <v>41431.4</v>
      </c>
      <c r="S474" s="10">
        <f t="shared" si="1006"/>
        <v>4506.3999999999996</v>
      </c>
      <c r="T474" s="10">
        <f t="shared" si="1007"/>
        <v>4506.3999999999996</v>
      </c>
      <c r="U474" s="10">
        <f>U475</f>
        <v>0</v>
      </c>
      <c r="V474" s="10">
        <f>V475</f>
        <v>0</v>
      </c>
      <c r="W474" s="10">
        <f>W475</f>
        <v>0</v>
      </c>
      <c r="X474" s="10">
        <f t="shared" si="1008"/>
        <v>41431.4</v>
      </c>
      <c r="Y474" s="10">
        <f t="shared" si="1009"/>
        <v>4506.3999999999996</v>
      </c>
      <c r="Z474" s="10">
        <f t="shared" si="1010"/>
        <v>4506.3999999999996</v>
      </c>
      <c r="AA474" s="10">
        <f>AA475</f>
        <v>0</v>
      </c>
      <c r="AB474" s="10">
        <f>AB475</f>
        <v>0</v>
      </c>
      <c r="AC474" s="10">
        <f>AC475</f>
        <v>0</v>
      </c>
      <c r="AD474" s="10">
        <f t="shared" si="1011"/>
        <v>41431.4</v>
      </c>
      <c r="AE474" s="10">
        <f t="shared" si="1012"/>
        <v>4506.3999999999996</v>
      </c>
      <c r="AF474" s="10">
        <f t="shared" si="1013"/>
        <v>4506.3999999999996</v>
      </c>
      <c r="AG474" s="10">
        <f>AG475</f>
        <v>0</v>
      </c>
      <c r="AH474" s="10">
        <f t="shared" si="1014"/>
        <v>41431.4</v>
      </c>
      <c r="AI474" s="10">
        <f t="shared" si="1015"/>
        <v>4506.3999999999996</v>
      </c>
      <c r="AJ474" s="10">
        <f t="shared" si="1016"/>
        <v>4506.3999999999996</v>
      </c>
      <c r="AK474" s="10">
        <f>AK475</f>
        <v>0</v>
      </c>
      <c r="AL474" s="10">
        <f>AL475</f>
        <v>0</v>
      </c>
      <c r="AM474" s="10">
        <f>AM475</f>
        <v>0</v>
      </c>
      <c r="AN474" s="10">
        <f t="shared" si="1017"/>
        <v>41431.4</v>
      </c>
      <c r="AO474" s="10">
        <f t="shared" si="1018"/>
        <v>4506.3999999999996</v>
      </c>
      <c r="AP474" s="10">
        <f t="shared" si="1019"/>
        <v>4506.3999999999996</v>
      </c>
      <c r="AQ474" s="10">
        <f>AQ475</f>
        <v>0</v>
      </c>
      <c r="AR474" s="10">
        <f>AR475</f>
        <v>0</v>
      </c>
      <c r="AS474" s="10">
        <f>AS475</f>
        <v>0</v>
      </c>
      <c r="AT474" s="10">
        <f t="shared" si="1020"/>
        <v>41431.4</v>
      </c>
      <c r="AU474" s="10">
        <f t="shared" si="1021"/>
        <v>4506.3999999999996</v>
      </c>
      <c r="AV474" s="10">
        <f t="shared" si="1022"/>
        <v>4506.3999999999996</v>
      </c>
      <c r="AW474" s="10">
        <f>AW475</f>
        <v>0</v>
      </c>
      <c r="AX474" s="10">
        <f>AX475</f>
        <v>0</v>
      </c>
      <c r="AY474" s="10">
        <f>AY475</f>
        <v>0</v>
      </c>
      <c r="AZ474" s="10">
        <f t="shared" si="1023"/>
        <v>41431.4</v>
      </c>
      <c r="BA474" s="10">
        <f>BA475</f>
        <v>0</v>
      </c>
      <c r="BB474" s="65">
        <f t="shared" si="1027"/>
        <v>41431.4</v>
      </c>
      <c r="BC474" s="10">
        <f t="shared" si="1024"/>
        <v>4506.3999999999996</v>
      </c>
      <c r="BD474" s="10">
        <f>BD475</f>
        <v>0</v>
      </c>
      <c r="BE474" s="65">
        <f t="shared" si="1028"/>
        <v>4506.3999999999996</v>
      </c>
      <c r="BF474" s="10">
        <f t="shared" si="1025"/>
        <v>4506.3999999999996</v>
      </c>
      <c r="BG474" s="10">
        <f>BG475</f>
        <v>0</v>
      </c>
      <c r="BH474" s="65">
        <f t="shared" si="1029"/>
        <v>4506.3999999999996</v>
      </c>
      <c r="BI474" s="10">
        <f>BI475</f>
        <v>0</v>
      </c>
      <c r="BJ474" s="20"/>
      <c r="BK474" s="20"/>
    </row>
    <row r="475" spans="1:63" x14ac:dyDescent="0.3">
      <c r="A475" s="58" t="s">
        <v>351</v>
      </c>
      <c r="B475" s="59">
        <v>200</v>
      </c>
      <c r="C475" s="58" t="s">
        <v>107</v>
      </c>
      <c r="D475" s="58" t="s">
        <v>337</v>
      </c>
      <c r="E475" s="60" t="s">
        <v>338</v>
      </c>
      <c r="F475" s="10">
        <v>40506.400000000001</v>
      </c>
      <c r="G475" s="10">
        <v>4506.3999999999996</v>
      </c>
      <c r="H475" s="10">
        <v>4506.3999999999996</v>
      </c>
      <c r="I475" s="10"/>
      <c r="J475" s="10"/>
      <c r="K475" s="10"/>
      <c r="L475" s="10">
        <f t="shared" si="1073"/>
        <v>40506.400000000001</v>
      </c>
      <c r="M475" s="10">
        <f t="shared" si="1074"/>
        <v>4506.3999999999996</v>
      </c>
      <c r="N475" s="10">
        <f t="shared" si="1075"/>
        <v>4506.3999999999996</v>
      </c>
      <c r="O475" s="10">
        <v>925</v>
      </c>
      <c r="P475" s="10"/>
      <c r="Q475" s="10"/>
      <c r="R475" s="10">
        <f t="shared" si="1005"/>
        <v>41431.4</v>
      </c>
      <c r="S475" s="10">
        <f t="shared" si="1006"/>
        <v>4506.3999999999996</v>
      </c>
      <c r="T475" s="10">
        <f t="shared" si="1007"/>
        <v>4506.3999999999996</v>
      </c>
      <c r="U475" s="10"/>
      <c r="V475" s="10"/>
      <c r="W475" s="10"/>
      <c r="X475" s="10">
        <f t="shared" si="1008"/>
        <v>41431.4</v>
      </c>
      <c r="Y475" s="10">
        <f t="shared" si="1009"/>
        <v>4506.3999999999996</v>
      </c>
      <c r="Z475" s="10">
        <f t="shared" si="1010"/>
        <v>4506.3999999999996</v>
      </c>
      <c r="AA475" s="10"/>
      <c r="AB475" s="10"/>
      <c r="AC475" s="10"/>
      <c r="AD475" s="10">
        <f t="shared" si="1011"/>
        <v>41431.4</v>
      </c>
      <c r="AE475" s="10">
        <f t="shared" si="1012"/>
        <v>4506.3999999999996</v>
      </c>
      <c r="AF475" s="10">
        <f t="shared" si="1013"/>
        <v>4506.3999999999996</v>
      </c>
      <c r="AG475" s="10"/>
      <c r="AH475" s="10">
        <f t="shared" si="1014"/>
        <v>41431.4</v>
      </c>
      <c r="AI475" s="10">
        <f t="shared" si="1015"/>
        <v>4506.3999999999996</v>
      </c>
      <c r="AJ475" s="10">
        <f t="shared" si="1016"/>
        <v>4506.3999999999996</v>
      </c>
      <c r="AK475" s="10"/>
      <c r="AL475" s="10"/>
      <c r="AM475" s="10"/>
      <c r="AN475" s="10">
        <f t="shared" si="1017"/>
        <v>41431.4</v>
      </c>
      <c r="AO475" s="10">
        <f t="shared" si="1018"/>
        <v>4506.3999999999996</v>
      </c>
      <c r="AP475" s="10">
        <f t="shared" si="1019"/>
        <v>4506.3999999999996</v>
      </c>
      <c r="AQ475" s="10"/>
      <c r="AR475" s="10"/>
      <c r="AS475" s="10"/>
      <c r="AT475" s="10">
        <f t="shared" si="1020"/>
        <v>41431.4</v>
      </c>
      <c r="AU475" s="10">
        <f t="shared" si="1021"/>
        <v>4506.3999999999996</v>
      </c>
      <c r="AV475" s="10">
        <f t="shared" si="1022"/>
        <v>4506.3999999999996</v>
      </c>
      <c r="AW475" s="10"/>
      <c r="AX475" s="10"/>
      <c r="AY475" s="10"/>
      <c r="AZ475" s="10">
        <f t="shared" si="1023"/>
        <v>41431.4</v>
      </c>
      <c r="BA475" s="10"/>
      <c r="BB475" s="65">
        <f t="shared" si="1027"/>
        <v>41431.4</v>
      </c>
      <c r="BC475" s="10">
        <f t="shared" si="1024"/>
        <v>4506.3999999999996</v>
      </c>
      <c r="BD475" s="10"/>
      <c r="BE475" s="65">
        <f t="shared" si="1028"/>
        <v>4506.3999999999996</v>
      </c>
      <c r="BF475" s="10">
        <f t="shared" si="1025"/>
        <v>4506.3999999999996</v>
      </c>
      <c r="BG475" s="10"/>
      <c r="BH475" s="65">
        <f t="shared" si="1029"/>
        <v>4506.3999999999996</v>
      </c>
      <c r="BI475" s="10"/>
      <c r="BJ475" s="20"/>
      <c r="BK475" s="20"/>
    </row>
    <row r="476" spans="1:63" ht="46.8" x14ac:dyDescent="0.3">
      <c r="A476" s="58" t="s">
        <v>351</v>
      </c>
      <c r="B476" s="59" t="s">
        <v>58</v>
      </c>
      <c r="C476" s="58"/>
      <c r="D476" s="58"/>
      <c r="E476" s="60" t="s">
        <v>59</v>
      </c>
      <c r="F476" s="10">
        <f t="shared" ref="F476:K476" si="1079">F477</f>
        <v>1260.5</v>
      </c>
      <c r="G476" s="10">
        <f t="shared" si="1079"/>
        <v>1260.5</v>
      </c>
      <c r="H476" s="10">
        <f t="shared" si="1079"/>
        <v>1260.5</v>
      </c>
      <c r="I476" s="10">
        <f t="shared" si="1079"/>
        <v>0</v>
      </c>
      <c r="J476" s="10">
        <f t="shared" si="1079"/>
        <v>0</v>
      </c>
      <c r="K476" s="10">
        <f t="shared" si="1079"/>
        <v>0</v>
      </c>
      <c r="L476" s="10">
        <f t="shared" si="1073"/>
        <v>1260.5</v>
      </c>
      <c r="M476" s="10">
        <f t="shared" si="1074"/>
        <v>1260.5</v>
      </c>
      <c r="N476" s="10">
        <f t="shared" si="1075"/>
        <v>1260.5</v>
      </c>
      <c r="O476" s="10">
        <f>O477</f>
        <v>0</v>
      </c>
      <c r="P476" s="10">
        <f>P477</f>
        <v>0</v>
      </c>
      <c r="Q476" s="10">
        <f>Q477</f>
        <v>0</v>
      </c>
      <c r="R476" s="10">
        <f t="shared" si="1005"/>
        <v>1260.5</v>
      </c>
      <c r="S476" s="10">
        <f t="shared" si="1006"/>
        <v>1260.5</v>
      </c>
      <c r="T476" s="10">
        <f t="shared" si="1007"/>
        <v>1260.5</v>
      </c>
      <c r="U476" s="10">
        <f>U477</f>
        <v>0</v>
      </c>
      <c r="V476" s="10">
        <f>V477</f>
        <v>0</v>
      </c>
      <c r="W476" s="10">
        <f>W477</f>
        <v>0</v>
      </c>
      <c r="X476" s="10">
        <f t="shared" si="1008"/>
        <v>1260.5</v>
      </c>
      <c r="Y476" s="10">
        <f t="shared" si="1009"/>
        <v>1260.5</v>
      </c>
      <c r="Z476" s="10">
        <f t="shared" si="1010"/>
        <v>1260.5</v>
      </c>
      <c r="AA476" s="10">
        <f>AA477</f>
        <v>0</v>
      </c>
      <c r="AB476" s="10">
        <f>AB477</f>
        <v>0</v>
      </c>
      <c r="AC476" s="10">
        <f>AC477</f>
        <v>0</v>
      </c>
      <c r="AD476" s="10">
        <f t="shared" si="1011"/>
        <v>1260.5</v>
      </c>
      <c r="AE476" s="10">
        <f t="shared" si="1012"/>
        <v>1260.5</v>
      </c>
      <c r="AF476" s="10">
        <f t="shared" si="1013"/>
        <v>1260.5</v>
      </c>
      <c r="AG476" s="10">
        <f>AG477</f>
        <v>0</v>
      </c>
      <c r="AH476" s="10">
        <f t="shared" si="1014"/>
        <v>1260.5</v>
      </c>
      <c r="AI476" s="10">
        <f t="shared" si="1015"/>
        <v>1260.5</v>
      </c>
      <c r="AJ476" s="10">
        <f t="shared" si="1016"/>
        <v>1260.5</v>
      </c>
      <c r="AK476" s="10">
        <f>AK477</f>
        <v>0</v>
      </c>
      <c r="AL476" s="10">
        <f>AL477</f>
        <v>0</v>
      </c>
      <c r="AM476" s="10">
        <f>AM477</f>
        <v>0</v>
      </c>
      <c r="AN476" s="10">
        <f t="shared" si="1017"/>
        <v>1260.5</v>
      </c>
      <c r="AO476" s="10">
        <f t="shared" si="1018"/>
        <v>1260.5</v>
      </c>
      <c r="AP476" s="10">
        <f t="shared" si="1019"/>
        <v>1260.5</v>
      </c>
      <c r="AQ476" s="10">
        <f>AQ477</f>
        <v>0</v>
      </c>
      <c r="AR476" s="10">
        <f>AR477</f>
        <v>0</v>
      </c>
      <c r="AS476" s="10">
        <f>AS477</f>
        <v>0</v>
      </c>
      <c r="AT476" s="10">
        <f t="shared" si="1020"/>
        <v>1260.5</v>
      </c>
      <c r="AU476" s="10">
        <f t="shared" si="1021"/>
        <v>1260.5</v>
      </c>
      <c r="AV476" s="10">
        <f t="shared" si="1022"/>
        <v>1260.5</v>
      </c>
      <c r="AW476" s="10">
        <f>AW477</f>
        <v>0</v>
      </c>
      <c r="AX476" s="10">
        <f>AX477</f>
        <v>0</v>
      </c>
      <c r="AY476" s="10">
        <f>AY477</f>
        <v>0</v>
      </c>
      <c r="AZ476" s="10">
        <f t="shared" si="1023"/>
        <v>1260.5</v>
      </c>
      <c r="BA476" s="10">
        <f>BA477</f>
        <v>0</v>
      </c>
      <c r="BB476" s="65">
        <f t="shared" si="1027"/>
        <v>1260.5</v>
      </c>
      <c r="BC476" s="10">
        <f t="shared" si="1024"/>
        <v>1260.5</v>
      </c>
      <c r="BD476" s="10">
        <f>BD477</f>
        <v>0</v>
      </c>
      <c r="BE476" s="65">
        <f t="shared" si="1028"/>
        <v>1260.5</v>
      </c>
      <c r="BF476" s="10">
        <f t="shared" si="1025"/>
        <v>1260.5</v>
      </c>
      <c r="BG476" s="10">
        <f>BG477</f>
        <v>0</v>
      </c>
      <c r="BH476" s="65">
        <f t="shared" si="1029"/>
        <v>1260.5</v>
      </c>
      <c r="BI476" s="10">
        <f>BI477</f>
        <v>0</v>
      </c>
      <c r="BJ476" s="20"/>
      <c r="BK476" s="20"/>
    </row>
    <row r="477" spans="1:63" x14ac:dyDescent="0.3">
      <c r="A477" s="58" t="s">
        <v>351</v>
      </c>
      <c r="B477" s="59" t="s">
        <v>58</v>
      </c>
      <c r="C477" s="58" t="s">
        <v>70</v>
      </c>
      <c r="D477" s="58" t="s">
        <v>37</v>
      </c>
      <c r="E477" s="60" t="s">
        <v>71</v>
      </c>
      <c r="F477" s="10">
        <v>1260.5</v>
      </c>
      <c r="G477" s="10">
        <v>1260.5</v>
      </c>
      <c r="H477" s="10">
        <v>1260.5</v>
      </c>
      <c r="I477" s="10"/>
      <c r="J477" s="10"/>
      <c r="K477" s="10"/>
      <c r="L477" s="10">
        <f t="shared" si="1073"/>
        <v>1260.5</v>
      </c>
      <c r="M477" s="10">
        <f t="shared" si="1074"/>
        <v>1260.5</v>
      </c>
      <c r="N477" s="10">
        <f t="shared" si="1075"/>
        <v>1260.5</v>
      </c>
      <c r="O477" s="10"/>
      <c r="P477" s="10"/>
      <c r="Q477" s="10"/>
      <c r="R477" s="10">
        <f t="shared" si="1005"/>
        <v>1260.5</v>
      </c>
      <c r="S477" s="10">
        <f t="shared" si="1006"/>
        <v>1260.5</v>
      </c>
      <c r="T477" s="10">
        <f t="shared" si="1007"/>
        <v>1260.5</v>
      </c>
      <c r="U477" s="10"/>
      <c r="V477" s="10"/>
      <c r="W477" s="10"/>
      <c r="X477" s="10">
        <f t="shared" si="1008"/>
        <v>1260.5</v>
      </c>
      <c r="Y477" s="10">
        <f t="shared" si="1009"/>
        <v>1260.5</v>
      </c>
      <c r="Z477" s="10">
        <f t="shared" si="1010"/>
        <v>1260.5</v>
      </c>
      <c r="AA477" s="10"/>
      <c r="AB477" s="10"/>
      <c r="AC477" s="10"/>
      <c r="AD477" s="10">
        <f t="shared" si="1011"/>
        <v>1260.5</v>
      </c>
      <c r="AE477" s="10">
        <f t="shared" si="1012"/>
        <v>1260.5</v>
      </c>
      <c r="AF477" s="10">
        <f t="shared" si="1013"/>
        <v>1260.5</v>
      </c>
      <c r="AG477" s="10"/>
      <c r="AH477" s="10">
        <f t="shared" si="1014"/>
        <v>1260.5</v>
      </c>
      <c r="AI477" s="10">
        <f t="shared" si="1015"/>
        <v>1260.5</v>
      </c>
      <c r="AJ477" s="10">
        <f t="shared" si="1016"/>
        <v>1260.5</v>
      </c>
      <c r="AK477" s="10"/>
      <c r="AL477" s="10"/>
      <c r="AM477" s="10"/>
      <c r="AN477" s="10">
        <f t="shared" si="1017"/>
        <v>1260.5</v>
      </c>
      <c r="AO477" s="10">
        <f t="shared" si="1018"/>
        <v>1260.5</v>
      </c>
      <c r="AP477" s="10">
        <f t="shared" si="1019"/>
        <v>1260.5</v>
      </c>
      <c r="AQ477" s="10"/>
      <c r="AR477" s="10"/>
      <c r="AS477" s="10"/>
      <c r="AT477" s="10">
        <f t="shared" si="1020"/>
        <v>1260.5</v>
      </c>
      <c r="AU477" s="10">
        <f t="shared" si="1021"/>
        <v>1260.5</v>
      </c>
      <c r="AV477" s="10">
        <f t="shared" si="1022"/>
        <v>1260.5</v>
      </c>
      <c r="AW477" s="10"/>
      <c r="AX477" s="10"/>
      <c r="AY477" s="10"/>
      <c r="AZ477" s="10">
        <f t="shared" si="1023"/>
        <v>1260.5</v>
      </c>
      <c r="BA477" s="10"/>
      <c r="BB477" s="65">
        <f t="shared" si="1027"/>
        <v>1260.5</v>
      </c>
      <c r="BC477" s="10">
        <f t="shared" si="1024"/>
        <v>1260.5</v>
      </c>
      <c r="BD477" s="10"/>
      <c r="BE477" s="65">
        <f t="shared" si="1028"/>
        <v>1260.5</v>
      </c>
      <c r="BF477" s="10">
        <f t="shared" si="1025"/>
        <v>1260.5</v>
      </c>
      <c r="BG477" s="10"/>
      <c r="BH477" s="65">
        <f t="shared" si="1029"/>
        <v>1260.5</v>
      </c>
      <c r="BI477" s="10"/>
      <c r="BJ477" s="20"/>
      <c r="BK477" s="20"/>
    </row>
    <row r="478" spans="1:63" ht="31.2" x14ac:dyDescent="0.3">
      <c r="A478" s="58" t="s">
        <v>353</v>
      </c>
      <c r="B478" s="59"/>
      <c r="C478" s="58"/>
      <c r="D478" s="58"/>
      <c r="E478" s="60" t="s">
        <v>354</v>
      </c>
      <c r="F478" s="10">
        <f t="shared" ref="F478:K478" si="1080">F479+F482</f>
        <v>4194.3999999999996</v>
      </c>
      <c r="G478" s="10">
        <f t="shared" si="1080"/>
        <v>4194.3999999999996</v>
      </c>
      <c r="H478" s="10">
        <f t="shared" si="1080"/>
        <v>4194.3999999999996</v>
      </c>
      <c r="I478" s="10">
        <f t="shared" si="1080"/>
        <v>0</v>
      </c>
      <c r="J478" s="10">
        <f t="shared" si="1080"/>
        <v>0</v>
      </c>
      <c r="K478" s="10">
        <f t="shared" si="1080"/>
        <v>0</v>
      </c>
      <c r="L478" s="10">
        <f t="shared" si="1073"/>
        <v>4194.3999999999996</v>
      </c>
      <c r="M478" s="10">
        <f t="shared" si="1074"/>
        <v>4194.3999999999996</v>
      </c>
      <c r="N478" s="10">
        <f t="shared" si="1075"/>
        <v>4194.3999999999996</v>
      </c>
      <c r="O478" s="10">
        <f>O479+O482</f>
        <v>0</v>
      </c>
      <c r="P478" s="10">
        <f>P479+P482</f>
        <v>0</v>
      </c>
      <c r="Q478" s="10">
        <f>Q479+Q482</f>
        <v>0</v>
      </c>
      <c r="R478" s="10">
        <f t="shared" si="1005"/>
        <v>4194.3999999999996</v>
      </c>
      <c r="S478" s="10">
        <f t="shared" si="1006"/>
        <v>4194.3999999999996</v>
      </c>
      <c r="T478" s="10">
        <f t="shared" si="1007"/>
        <v>4194.3999999999996</v>
      </c>
      <c r="U478" s="10">
        <f>U479+U482</f>
        <v>0</v>
      </c>
      <c r="V478" s="10">
        <f>V479+V482</f>
        <v>0</v>
      </c>
      <c r="W478" s="10">
        <f>W479+W482</f>
        <v>0</v>
      </c>
      <c r="X478" s="10">
        <f t="shared" si="1008"/>
        <v>4194.3999999999996</v>
      </c>
      <c r="Y478" s="10">
        <f t="shared" si="1009"/>
        <v>4194.3999999999996</v>
      </c>
      <c r="Z478" s="10">
        <f t="shared" si="1010"/>
        <v>4194.3999999999996</v>
      </c>
      <c r="AA478" s="10">
        <f>AA479+AA482</f>
        <v>0</v>
      </c>
      <c r="AB478" s="10">
        <f>AB479+AB482</f>
        <v>0</v>
      </c>
      <c r="AC478" s="10">
        <f>AC479+AC482</f>
        <v>0</v>
      </c>
      <c r="AD478" s="10">
        <f t="shared" si="1011"/>
        <v>4194.3999999999996</v>
      </c>
      <c r="AE478" s="10">
        <f t="shared" si="1012"/>
        <v>4194.3999999999996</v>
      </c>
      <c r="AF478" s="10">
        <f t="shared" si="1013"/>
        <v>4194.3999999999996</v>
      </c>
      <c r="AG478" s="10">
        <f>AG479+AG482</f>
        <v>0</v>
      </c>
      <c r="AH478" s="10">
        <f t="shared" si="1014"/>
        <v>4194.3999999999996</v>
      </c>
      <c r="AI478" s="10">
        <f t="shared" si="1015"/>
        <v>4194.3999999999996</v>
      </c>
      <c r="AJ478" s="10">
        <f t="shared" si="1016"/>
        <v>4194.3999999999996</v>
      </c>
      <c r="AK478" s="10">
        <f>AK479+AK482</f>
        <v>0</v>
      </c>
      <c r="AL478" s="10">
        <f>AL479+AL482</f>
        <v>0</v>
      </c>
      <c r="AM478" s="10">
        <f>AM479+AM482</f>
        <v>0</v>
      </c>
      <c r="AN478" s="10">
        <f t="shared" si="1017"/>
        <v>4194.3999999999996</v>
      </c>
      <c r="AO478" s="10">
        <f t="shared" si="1018"/>
        <v>4194.3999999999996</v>
      </c>
      <c r="AP478" s="10">
        <f t="shared" si="1019"/>
        <v>4194.3999999999996</v>
      </c>
      <c r="AQ478" s="10">
        <f>AQ479+AQ482</f>
        <v>0</v>
      </c>
      <c r="AR478" s="10">
        <f>AR479+AR482</f>
        <v>0</v>
      </c>
      <c r="AS478" s="10">
        <f>AS479+AS482</f>
        <v>0</v>
      </c>
      <c r="AT478" s="10">
        <f t="shared" si="1020"/>
        <v>4194.3999999999996</v>
      </c>
      <c r="AU478" s="10">
        <f t="shared" si="1021"/>
        <v>4194.3999999999996</v>
      </c>
      <c r="AV478" s="10">
        <f t="shared" si="1022"/>
        <v>4194.3999999999996</v>
      </c>
      <c r="AW478" s="10">
        <f>AW479+AW482</f>
        <v>0</v>
      </c>
      <c r="AX478" s="10">
        <f>AX479+AX482</f>
        <v>0</v>
      </c>
      <c r="AY478" s="10">
        <f>AY479+AY482</f>
        <v>0</v>
      </c>
      <c r="AZ478" s="10">
        <f t="shared" si="1023"/>
        <v>4194.3999999999996</v>
      </c>
      <c r="BA478" s="10">
        <f>BA479+BA482</f>
        <v>0</v>
      </c>
      <c r="BB478" s="65">
        <f t="shared" si="1027"/>
        <v>4194.3999999999996</v>
      </c>
      <c r="BC478" s="10">
        <f t="shared" si="1024"/>
        <v>4194.3999999999996</v>
      </c>
      <c r="BD478" s="10">
        <f>BD479+BD482</f>
        <v>0</v>
      </c>
      <c r="BE478" s="65">
        <f t="shared" si="1028"/>
        <v>4194.3999999999996</v>
      </c>
      <c r="BF478" s="10">
        <f t="shared" si="1025"/>
        <v>4194.3999999999996</v>
      </c>
      <c r="BG478" s="10">
        <f>BG479+BG482</f>
        <v>0</v>
      </c>
      <c r="BH478" s="65">
        <f t="shared" si="1029"/>
        <v>4194.3999999999996</v>
      </c>
      <c r="BI478" s="10">
        <f>BI479+BI482</f>
        <v>0</v>
      </c>
      <c r="BJ478" s="20"/>
      <c r="BK478" s="20"/>
    </row>
    <row r="479" spans="1:63" ht="31.2" x14ac:dyDescent="0.3">
      <c r="A479" s="58" t="s">
        <v>353</v>
      </c>
      <c r="B479" s="59" t="s">
        <v>66</v>
      </c>
      <c r="C479" s="58"/>
      <c r="D479" s="58"/>
      <c r="E479" s="60" t="s">
        <v>67</v>
      </c>
      <c r="F479" s="10">
        <f t="shared" ref="F479:K479" si="1081">F480+F481</f>
        <v>755</v>
      </c>
      <c r="G479" s="10">
        <f t="shared" si="1081"/>
        <v>755</v>
      </c>
      <c r="H479" s="10">
        <f t="shared" si="1081"/>
        <v>755</v>
      </c>
      <c r="I479" s="10">
        <f t="shared" si="1081"/>
        <v>0</v>
      </c>
      <c r="J479" s="10">
        <f t="shared" si="1081"/>
        <v>0</v>
      </c>
      <c r="K479" s="10">
        <f t="shared" si="1081"/>
        <v>0</v>
      </c>
      <c r="L479" s="10">
        <f t="shared" si="1073"/>
        <v>755</v>
      </c>
      <c r="M479" s="10">
        <f t="shared" si="1074"/>
        <v>755</v>
      </c>
      <c r="N479" s="10">
        <f t="shared" si="1075"/>
        <v>755</v>
      </c>
      <c r="O479" s="10">
        <f>O480+O481</f>
        <v>0</v>
      </c>
      <c r="P479" s="10">
        <f>P480+P481</f>
        <v>0</v>
      </c>
      <c r="Q479" s="10">
        <f>Q480+Q481</f>
        <v>0</v>
      </c>
      <c r="R479" s="10">
        <f t="shared" si="1005"/>
        <v>755</v>
      </c>
      <c r="S479" s="10">
        <f t="shared" si="1006"/>
        <v>755</v>
      </c>
      <c r="T479" s="10">
        <f t="shared" si="1007"/>
        <v>755</v>
      </c>
      <c r="U479" s="10">
        <f>U480+U481</f>
        <v>0</v>
      </c>
      <c r="V479" s="10">
        <f>V480+V481</f>
        <v>0</v>
      </c>
      <c r="W479" s="10">
        <f>W480+W481</f>
        <v>0</v>
      </c>
      <c r="X479" s="10">
        <f t="shared" si="1008"/>
        <v>755</v>
      </c>
      <c r="Y479" s="10">
        <f t="shared" si="1009"/>
        <v>755</v>
      </c>
      <c r="Z479" s="10">
        <f t="shared" si="1010"/>
        <v>755</v>
      </c>
      <c r="AA479" s="10">
        <f>AA480+AA481</f>
        <v>0</v>
      </c>
      <c r="AB479" s="10">
        <f>AB480+AB481</f>
        <v>0</v>
      </c>
      <c r="AC479" s="10">
        <f>AC480+AC481</f>
        <v>0</v>
      </c>
      <c r="AD479" s="10">
        <f t="shared" si="1011"/>
        <v>755</v>
      </c>
      <c r="AE479" s="10">
        <f t="shared" si="1012"/>
        <v>755</v>
      </c>
      <c r="AF479" s="10">
        <f t="shared" si="1013"/>
        <v>755</v>
      </c>
      <c r="AG479" s="10">
        <f>AG480+AG481</f>
        <v>0</v>
      </c>
      <c r="AH479" s="10">
        <f t="shared" si="1014"/>
        <v>755</v>
      </c>
      <c r="AI479" s="10">
        <f t="shared" si="1015"/>
        <v>755</v>
      </c>
      <c r="AJ479" s="10">
        <f t="shared" si="1016"/>
        <v>755</v>
      </c>
      <c r="AK479" s="10">
        <f>AK480+AK481</f>
        <v>0</v>
      </c>
      <c r="AL479" s="10">
        <f>AL480+AL481</f>
        <v>0</v>
      </c>
      <c r="AM479" s="10">
        <f>AM480+AM481</f>
        <v>0</v>
      </c>
      <c r="AN479" s="10">
        <f t="shared" si="1017"/>
        <v>755</v>
      </c>
      <c r="AO479" s="10">
        <f t="shared" si="1018"/>
        <v>755</v>
      </c>
      <c r="AP479" s="10">
        <f t="shared" si="1019"/>
        <v>755</v>
      </c>
      <c r="AQ479" s="10">
        <f>AQ480+AQ481</f>
        <v>0</v>
      </c>
      <c r="AR479" s="10">
        <f>AR480+AR481</f>
        <v>0</v>
      </c>
      <c r="AS479" s="10">
        <f>AS480+AS481</f>
        <v>0</v>
      </c>
      <c r="AT479" s="10">
        <f t="shared" si="1020"/>
        <v>755</v>
      </c>
      <c r="AU479" s="10">
        <f t="shared" si="1021"/>
        <v>755</v>
      </c>
      <c r="AV479" s="10">
        <f t="shared" si="1022"/>
        <v>755</v>
      </c>
      <c r="AW479" s="10">
        <f>AW480+AW481</f>
        <v>0</v>
      </c>
      <c r="AX479" s="10">
        <f>AX480+AX481</f>
        <v>0</v>
      </c>
      <c r="AY479" s="10">
        <f>AY480+AY481</f>
        <v>0</v>
      </c>
      <c r="AZ479" s="10">
        <f t="shared" si="1023"/>
        <v>755</v>
      </c>
      <c r="BA479" s="10">
        <f>BA480+BA481</f>
        <v>0</v>
      </c>
      <c r="BB479" s="65">
        <f t="shared" si="1027"/>
        <v>755</v>
      </c>
      <c r="BC479" s="10">
        <f t="shared" si="1024"/>
        <v>755</v>
      </c>
      <c r="BD479" s="10">
        <f>BD480+BD481</f>
        <v>0</v>
      </c>
      <c r="BE479" s="65">
        <f t="shared" si="1028"/>
        <v>755</v>
      </c>
      <c r="BF479" s="10">
        <f t="shared" si="1025"/>
        <v>755</v>
      </c>
      <c r="BG479" s="10">
        <f>BG480+BG481</f>
        <v>0</v>
      </c>
      <c r="BH479" s="65">
        <f t="shared" si="1029"/>
        <v>755</v>
      </c>
      <c r="BI479" s="10">
        <f>BI480+BI481</f>
        <v>0</v>
      </c>
      <c r="BJ479" s="20"/>
      <c r="BK479" s="20"/>
    </row>
    <row r="480" spans="1:63" x14ac:dyDescent="0.3">
      <c r="A480" s="58" t="s">
        <v>353</v>
      </c>
      <c r="B480" s="59">
        <v>200</v>
      </c>
      <c r="C480" s="58" t="s">
        <v>107</v>
      </c>
      <c r="D480" s="58" t="s">
        <v>337</v>
      </c>
      <c r="E480" s="60" t="s">
        <v>338</v>
      </c>
      <c r="F480" s="10">
        <v>142.5</v>
      </c>
      <c r="G480" s="10">
        <v>142.5</v>
      </c>
      <c r="H480" s="10">
        <v>142.5</v>
      </c>
      <c r="I480" s="10"/>
      <c r="J480" s="10"/>
      <c r="K480" s="10"/>
      <c r="L480" s="10">
        <f t="shared" si="1073"/>
        <v>142.5</v>
      </c>
      <c r="M480" s="10">
        <f t="shared" si="1074"/>
        <v>142.5</v>
      </c>
      <c r="N480" s="10">
        <f t="shared" si="1075"/>
        <v>142.5</v>
      </c>
      <c r="O480" s="10"/>
      <c r="P480" s="10"/>
      <c r="Q480" s="10"/>
      <c r="R480" s="10">
        <f t="shared" si="1005"/>
        <v>142.5</v>
      </c>
      <c r="S480" s="10">
        <f t="shared" si="1006"/>
        <v>142.5</v>
      </c>
      <c r="T480" s="10">
        <f t="shared" si="1007"/>
        <v>142.5</v>
      </c>
      <c r="U480" s="10"/>
      <c r="V480" s="10"/>
      <c r="W480" s="10"/>
      <c r="X480" s="10">
        <f t="shared" si="1008"/>
        <v>142.5</v>
      </c>
      <c r="Y480" s="10">
        <f t="shared" si="1009"/>
        <v>142.5</v>
      </c>
      <c r="Z480" s="10">
        <f t="shared" si="1010"/>
        <v>142.5</v>
      </c>
      <c r="AA480" s="10"/>
      <c r="AB480" s="10"/>
      <c r="AC480" s="10"/>
      <c r="AD480" s="10">
        <f t="shared" si="1011"/>
        <v>142.5</v>
      </c>
      <c r="AE480" s="10">
        <f t="shared" si="1012"/>
        <v>142.5</v>
      </c>
      <c r="AF480" s="10">
        <f t="shared" si="1013"/>
        <v>142.5</v>
      </c>
      <c r="AG480" s="10"/>
      <c r="AH480" s="10">
        <f t="shared" si="1014"/>
        <v>142.5</v>
      </c>
      <c r="AI480" s="10">
        <f t="shared" si="1015"/>
        <v>142.5</v>
      </c>
      <c r="AJ480" s="10">
        <f t="shared" si="1016"/>
        <v>142.5</v>
      </c>
      <c r="AK480" s="10"/>
      <c r="AL480" s="10"/>
      <c r="AM480" s="10"/>
      <c r="AN480" s="10">
        <f t="shared" si="1017"/>
        <v>142.5</v>
      </c>
      <c r="AO480" s="10">
        <f t="shared" si="1018"/>
        <v>142.5</v>
      </c>
      <c r="AP480" s="10">
        <f t="shared" si="1019"/>
        <v>142.5</v>
      </c>
      <c r="AQ480" s="10"/>
      <c r="AR480" s="10"/>
      <c r="AS480" s="10"/>
      <c r="AT480" s="10">
        <f t="shared" si="1020"/>
        <v>142.5</v>
      </c>
      <c r="AU480" s="10">
        <f t="shared" si="1021"/>
        <v>142.5</v>
      </c>
      <c r="AV480" s="10">
        <f t="shared" si="1022"/>
        <v>142.5</v>
      </c>
      <c r="AW480" s="10"/>
      <c r="AX480" s="10"/>
      <c r="AY480" s="10"/>
      <c r="AZ480" s="10">
        <f t="shared" si="1023"/>
        <v>142.5</v>
      </c>
      <c r="BA480" s="10"/>
      <c r="BB480" s="65">
        <f t="shared" si="1027"/>
        <v>142.5</v>
      </c>
      <c r="BC480" s="10">
        <f t="shared" si="1024"/>
        <v>142.5</v>
      </c>
      <c r="BD480" s="10"/>
      <c r="BE480" s="65">
        <f t="shared" si="1028"/>
        <v>142.5</v>
      </c>
      <c r="BF480" s="10">
        <f t="shared" si="1025"/>
        <v>142.5</v>
      </c>
      <c r="BG480" s="10"/>
      <c r="BH480" s="65">
        <f t="shared" si="1029"/>
        <v>142.5</v>
      </c>
      <c r="BI480" s="10"/>
      <c r="BJ480" s="20"/>
      <c r="BK480" s="20"/>
    </row>
    <row r="481" spans="1:63" x14ac:dyDescent="0.3">
      <c r="A481" s="58" t="s">
        <v>353</v>
      </c>
      <c r="B481" s="59">
        <v>200</v>
      </c>
      <c r="C481" s="58" t="s">
        <v>268</v>
      </c>
      <c r="D481" s="58" t="s">
        <v>303</v>
      </c>
      <c r="E481" s="60" t="s">
        <v>304</v>
      </c>
      <c r="F481" s="10">
        <v>612.5</v>
      </c>
      <c r="G481" s="10">
        <v>612.5</v>
      </c>
      <c r="H481" s="10">
        <v>612.5</v>
      </c>
      <c r="I481" s="10"/>
      <c r="J481" s="10"/>
      <c r="K481" s="10"/>
      <c r="L481" s="10">
        <f t="shared" si="1073"/>
        <v>612.5</v>
      </c>
      <c r="M481" s="10">
        <f t="shared" si="1074"/>
        <v>612.5</v>
      </c>
      <c r="N481" s="10">
        <f t="shared" si="1075"/>
        <v>612.5</v>
      </c>
      <c r="O481" s="10"/>
      <c r="P481" s="10"/>
      <c r="Q481" s="10"/>
      <c r="R481" s="10">
        <f t="shared" si="1005"/>
        <v>612.5</v>
      </c>
      <c r="S481" s="10">
        <f t="shared" si="1006"/>
        <v>612.5</v>
      </c>
      <c r="T481" s="10">
        <f t="shared" si="1007"/>
        <v>612.5</v>
      </c>
      <c r="U481" s="10"/>
      <c r="V481" s="10"/>
      <c r="W481" s="10"/>
      <c r="X481" s="10">
        <f t="shared" si="1008"/>
        <v>612.5</v>
      </c>
      <c r="Y481" s="10">
        <f t="shared" si="1009"/>
        <v>612.5</v>
      </c>
      <c r="Z481" s="10">
        <f t="shared" si="1010"/>
        <v>612.5</v>
      </c>
      <c r="AA481" s="10"/>
      <c r="AB481" s="10"/>
      <c r="AC481" s="10"/>
      <c r="AD481" s="10">
        <f t="shared" si="1011"/>
        <v>612.5</v>
      </c>
      <c r="AE481" s="10">
        <f t="shared" si="1012"/>
        <v>612.5</v>
      </c>
      <c r="AF481" s="10">
        <f t="shared" si="1013"/>
        <v>612.5</v>
      </c>
      <c r="AG481" s="10"/>
      <c r="AH481" s="10">
        <f t="shared" si="1014"/>
        <v>612.5</v>
      </c>
      <c r="AI481" s="10">
        <f t="shared" si="1015"/>
        <v>612.5</v>
      </c>
      <c r="AJ481" s="10">
        <f t="shared" si="1016"/>
        <v>612.5</v>
      </c>
      <c r="AK481" s="10"/>
      <c r="AL481" s="10"/>
      <c r="AM481" s="10"/>
      <c r="AN481" s="10">
        <f t="shared" si="1017"/>
        <v>612.5</v>
      </c>
      <c r="AO481" s="10">
        <f t="shared" si="1018"/>
        <v>612.5</v>
      </c>
      <c r="AP481" s="10">
        <f t="shared" si="1019"/>
        <v>612.5</v>
      </c>
      <c r="AQ481" s="10"/>
      <c r="AR481" s="10"/>
      <c r="AS481" s="10"/>
      <c r="AT481" s="10">
        <f t="shared" si="1020"/>
        <v>612.5</v>
      </c>
      <c r="AU481" s="10">
        <f t="shared" si="1021"/>
        <v>612.5</v>
      </c>
      <c r="AV481" s="10">
        <f t="shared" si="1022"/>
        <v>612.5</v>
      </c>
      <c r="AW481" s="10"/>
      <c r="AX481" s="10"/>
      <c r="AY481" s="10"/>
      <c r="AZ481" s="10">
        <f t="shared" si="1023"/>
        <v>612.5</v>
      </c>
      <c r="BA481" s="10"/>
      <c r="BB481" s="65">
        <f t="shared" si="1027"/>
        <v>612.5</v>
      </c>
      <c r="BC481" s="10">
        <f t="shared" si="1024"/>
        <v>612.5</v>
      </c>
      <c r="BD481" s="10"/>
      <c r="BE481" s="65">
        <f t="shared" si="1028"/>
        <v>612.5</v>
      </c>
      <c r="BF481" s="10">
        <f t="shared" si="1025"/>
        <v>612.5</v>
      </c>
      <c r="BG481" s="10"/>
      <c r="BH481" s="65">
        <f t="shared" si="1029"/>
        <v>612.5</v>
      </c>
      <c r="BI481" s="10"/>
      <c r="BJ481" s="20"/>
      <c r="BK481" s="20"/>
    </row>
    <row r="482" spans="1:63" ht="46.8" x14ac:dyDescent="0.3">
      <c r="A482" s="58" t="s">
        <v>353</v>
      </c>
      <c r="B482" s="59" t="s">
        <v>58</v>
      </c>
      <c r="C482" s="58"/>
      <c r="D482" s="58"/>
      <c r="E482" s="60" t="s">
        <v>59</v>
      </c>
      <c r="F482" s="10">
        <f t="shared" ref="F482:K482" si="1082">F483+F484+F485</f>
        <v>3439.4</v>
      </c>
      <c r="G482" s="10">
        <f t="shared" si="1082"/>
        <v>3439.4</v>
      </c>
      <c r="H482" s="10">
        <f t="shared" si="1082"/>
        <v>3439.4</v>
      </c>
      <c r="I482" s="10">
        <f t="shared" si="1082"/>
        <v>0</v>
      </c>
      <c r="J482" s="10">
        <f t="shared" si="1082"/>
        <v>0</v>
      </c>
      <c r="K482" s="10">
        <f t="shared" si="1082"/>
        <v>0</v>
      </c>
      <c r="L482" s="10">
        <f t="shared" si="1073"/>
        <v>3439.4</v>
      </c>
      <c r="M482" s="10">
        <f t="shared" si="1074"/>
        <v>3439.4</v>
      </c>
      <c r="N482" s="10">
        <f t="shared" si="1075"/>
        <v>3439.4</v>
      </c>
      <c r="O482" s="10">
        <f>O483+O484+O485</f>
        <v>0</v>
      </c>
      <c r="P482" s="10">
        <f>P483+P484+P485</f>
        <v>0</v>
      </c>
      <c r="Q482" s="10">
        <f>Q483+Q484+Q485</f>
        <v>0</v>
      </c>
      <c r="R482" s="10">
        <f t="shared" si="1005"/>
        <v>3439.4</v>
      </c>
      <c r="S482" s="10">
        <f t="shared" si="1006"/>
        <v>3439.4</v>
      </c>
      <c r="T482" s="10">
        <f t="shared" si="1007"/>
        <v>3439.4</v>
      </c>
      <c r="U482" s="10">
        <f>U483+U484+U485</f>
        <v>0</v>
      </c>
      <c r="V482" s="10">
        <f>V483+V484+V485</f>
        <v>0</v>
      </c>
      <c r="W482" s="10">
        <f>W483+W484+W485</f>
        <v>0</v>
      </c>
      <c r="X482" s="10">
        <f t="shared" si="1008"/>
        <v>3439.4</v>
      </c>
      <c r="Y482" s="10">
        <f t="shared" si="1009"/>
        <v>3439.4</v>
      </c>
      <c r="Z482" s="10">
        <f t="shared" si="1010"/>
        <v>3439.4</v>
      </c>
      <c r="AA482" s="10">
        <f>AA483+AA484+AA485</f>
        <v>0</v>
      </c>
      <c r="AB482" s="10">
        <f>AB483+AB484+AB485</f>
        <v>0</v>
      </c>
      <c r="AC482" s="10">
        <f>AC483+AC484+AC485</f>
        <v>0</v>
      </c>
      <c r="AD482" s="10">
        <f t="shared" si="1011"/>
        <v>3439.4</v>
      </c>
      <c r="AE482" s="10">
        <f t="shared" si="1012"/>
        <v>3439.4</v>
      </c>
      <c r="AF482" s="10">
        <f t="shared" si="1013"/>
        <v>3439.4</v>
      </c>
      <c r="AG482" s="10">
        <f>AG483+AG484+AG485</f>
        <v>0</v>
      </c>
      <c r="AH482" s="10">
        <f t="shared" si="1014"/>
        <v>3439.4</v>
      </c>
      <c r="AI482" s="10">
        <f t="shared" si="1015"/>
        <v>3439.4</v>
      </c>
      <c r="AJ482" s="10">
        <f t="shared" si="1016"/>
        <v>3439.4</v>
      </c>
      <c r="AK482" s="10">
        <f>AK483+AK484+AK485</f>
        <v>0</v>
      </c>
      <c r="AL482" s="10">
        <f>AL483+AL484+AL485</f>
        <v>0</v>
      </c>
      <c r="AM482" s="10">
        <f>AM483+AM484+AM485</f>
        <v>0</v>
      </c>
      <c r="AN482" s="10">
        <f t="shared" si="1017"/>
        <v>3439.4</v>
      </c>
      <c r="AO482" s="10">
        <f t="shared" si="1018"/>
        <v>3439.4</v>
      </c>
      <c r="AP482" s="10">
        <f t="shared" si="1019"/>
        <v>3439.4</v>
      </c>
      <c r="AQ482" s="10">
        <f>AQ483+AQ484+AQ485</f>
        <v>0</v>
      </c>
      <c r="AR482" s="10">
        <f>AR483+AR484+AR485</f>
        <v>0</v>
      </c>
      <c r="AS482" s="10">
        <f>AS483+AS484+AS485</f>
        <v>0</v>
      </c>
      <c r="AT482" s="10">
        <f t="shared" si="1020"/>
        <v>3439.4</v>
      </c>
      <c r="AU482" s="10">
        <f t="shared" si="1021"/>
        <v>3439.4</v>
      </c>
      <c r="AV482" s="10">
        <f t="shared" si="1022"/>
        <v>3439.4</v>
      </c>
      <c r="AW482" s="10">
        <f>AW483+AW484+AW485</f>
        <v>0</v>
      </c>
      <c r="AX482" s="10">
        <f>AX483+AX484+AX485</f>
        <v>0</v>
      </c>
      <c r="AY482" s="10">
        <f>AY483+AY484+AY485</f>
        <v>0</v>
      </c>
      <c r="AZ482" s="10">
        <f t="shared" si="1023"/>
        <v>3439.4</v>
      </c>
      <c r="BA482" s="10">
        <f>BA483+BA484+BA485</f>
        <v>0</v>
      </c>
      <c r="BB482" s="65">
        <f t="shared" si="1027"/>
        <v>3439.4</v>
      </c>
      <c r="BC482" s="10">
        <f t="shared" si="1024"/>
        <v>3439.4</v>
      </c>
      <c r="BD482" s="10">
        <f>BD483+BD484+BD485</f>
        <v>0</v>
      </c>
      <c r="BE482" s="65">
        <f t="shared" si="1028"/>
        <v>3439.4</v>
      </c>
      <c r="BF482" s="10">
        <f t="shared" si="1025"/>
        <v>3439.4</v>
      </c>
      <c r="BG482" s="10">
        <f>BG483+BG484+BG485</f>
        <v>0</v>
      </c>
      <c r="BH482" s="65">
        <f t="shared" si="1029"/>
        <v>3439.4</v>
      </c>
      <c r="BI482" s="10">
        <f>BI483+BI484+BI485</f>
        <v>0</v>
      </c>
      <c r="BJ482" s="20"/>
      <c r="BK482" s="20"/>
    </row>
    <row r="483" spans="1:63" x14ac:dyDescent="0.3">
      <c r="A483" s="58" t="s">
        <v>353</v>
      </c>
      <c r="B483" s="59" t="s">
        <v>58</v>
      </c>
      <c r="C483" s="58" t="s">
        <v>72</v>
      </c>
      <c r="D483" s="58" t="s">
        <v>72</v>
      </c>
      <c r="E483" s="60" t="s">
        <v>73</v>
      </c>
      <c r="F483" s="10">
        <v>2500</v>
      </c>
      <c r="G483" s="10">
        <v>2500</v>
      </c>
      <c r="H483" s="10">
        <v>2500</v>
      </c>
      <c r="I483" s="10"/>
      <c r="J483" s="10"/>
      <c r="K483" s="10"/>
      <c r="L483" s="10">
        <f t="shared" si="1073"/>
        <v>2500</v>
      </c>
      <c r="M483" s="10">
        <f t="shared" si="1074"/>
        <v>2500</v>
      </c>
      <c r="N483" s="10">
        <f t="shared" si="1075"/>
        <v>2500</v>
      </c>
      <c r="O483" s="10"/>
      <c r="P483" s="10"/>
      <c r="Q483" s="10"/>
      <c r="R483" s="10">
        <f t="shared" si="1005"/>
        <v>2500</v>
      </c>
      <c r="S483" s="10">
        <f t="shared" si="1006"/>
        <v>2500</v>
      </c>
      <c r="T483" s="10">
        <f t="shared" si="1007"/>
        <v>2500</v>
      </c>
      <c r="U483" s="10"/>
      <c r="V483" s="10"/>
      <c r="W483" s="10"/>
      <c r="X483" s="10">
        <f t="shared" si="1008"/>
        <v>2500</v>
      </c>
      <c r="Y483" s="10">
        <f t="shared" si="1009"/>
        <v>2500</v>
      </c>
      <c r="Z483" s="10">
        <f t="shared" si="1010"/>
        <v>2500</v>
      </c>
      <c r="AA483" s="10"/>
      <c r="AB483" s="10"/>
      <c r="AC483" s="10"/>
      <c r="AD483" s="10">
        <f t="shared" si="1011"/>
        <v>2500</v>
      </c>
      <c r="AE483" s="10">
        <f t="shared" si="1012"/>
        <v>2500</v>
      </c>
      <c r="AF483" s="10">
        <f t="shared" si="1013"/>
        <v>2500</v>
      </c>
      <c r="AG483" s="10"/>
      <c r="AH483" s="10">
        <f t="shared" si="1014"/>
        <v>2500</v>
      </c>
      <c r="AI483" s="10">
        <f t="shared" si="1015"/>
        <v>2500</v>
      </c>
      <c r="AJ483" s="10">
        <f t="shared" si="1016"/>
        <v>2500</v>
      </c>
      <c r="AK483" s="10"/>
      <c r="AL483" s="10"/>
      <c r="AM483" s="10"/>
      <c r="AN483" s="10">
        <f t="shared" si="1017"/>
        <v>2500</v>
      </c>
      <c r="AO483" s="10">
        <f t="shared" si="1018"/>
        <v>2500</v>
      </c>
      <c r="AP483" s="10">
        <f t="shared" si="1019"/>
        <v>2500</v>
      </c>
      <c r="AQ483" s="10"/>
      <c r="AR483" s="10"/>
      <c r="AS483" s="10"/>
      <c r="AT483" s="10">
        <f t="shared" si="1020"/>
        <v>2500</v>
      </c>
      <c r="AU483" s="10">
        <f t="shared" si="1021"/>
        <v>2500</v>
      </c>
      <c r="AV483" s="10">
        <f t="shared" si="1022"/>
        <v>2500</v>
      </c>
      <c r="AW483" s="10"/>
      <c r="AX483" s="10"/>
      <c r="AY483" s="10"/>
      <c r="AZ483" s="10">
        <f t="shared" si="1023"/>
        <v>2500</v>
      </c>
      <c r="BA483" s="10"/>
      <c r="BB483" s="65">
        <f t="shared" si="1027"/>
        <v>2500</v>
      </c>
      <c r="BC483" s="10">
        <f t="shared" si="1024"/>
        <v>2500</v>
      </c>
      <c r="BD483" s="10"/>
      <c r="BE483" s="65">
        <f t="shared" si="1028"/>
        <v>2500</v>
      </c>
      <c r="BF483" s="10">
        <f t="shared" si="1025"/>
        <v>2500</v>
      </c>
      <c r="BG483" s="10"/>
      <c r="BH483" s="65">
        <f t="shared" si="1029"/>
        <v>2500</v>
      </c>
      <c r="BI483" s="10"/>
      <c r="BJ483" s="20"/>
      <c r="BK483" s="20"/>
    </row>
    <row r="484" spans="1:63" x14ac:dyDescent="0.3">
      <c r="A484" s="58" t="s">
        <v>353</v>
      </c>
      <c r="B484" s="59" t="s">
        <v>58</v>
      </c>
      <c r="C484" s="58" t="s">
        <v>72</v>
      </c>
      <c r="D484" s="58" t="s">
        <v>74</v>
      </c>
      <c r="E484" s="60" t="s">
        <v>75</v>
      </c>
      <c r="F484" s="10">
        <v>489.4</v>
      </c>
      <c r="G484" s="10">
        <v>489.4</v>
      </c>
      <c r="H484" s="10">
        <v>489.4</v>
      </c>
      <c r="I484" s="10"/>
      <c r="J484" s="10"/>
      <c r="K484" s="10"/>
      <c r="L484" s="10">
        <f t="shared" si="1073"/>
        <v>489.4</v>
      </c>
      <c r="M484" s="10">
        <f t="shared" si="1074"/>
        <v>489.4</v>
      </c>
      <c r="N484" s="10">
        <f t="shared" si="1075"/>
        <v>489.4</v>
      </c>
      <c r="O484" s="10"/>
      <c r="P484" s="10"/>
      <c r="Q484" s="10"/>
      <c r="R484" s="10">
        <f t="shared" si="1005"/>
        <v>489.4</v>
      </c>
      <c r="S484" s="10">
        <f t="shared" si="1006"/>
        <v>489.4</v>
      </c>
      <c r="T484" s="10">
        <f t="shared" si="1007"/>
        <v>489.4</v>
      </c>
      <c r="U484" s="10"/>
      <c r="V484" s="10"/>
      <c r="W484" s="10"/>
      <c r="X484" s="10">
        <f t="shared" si="1008"/>
        <v>489.4</v>
      </c>
      <c r="Y484" s="10">
        <f t="shared" si="1009"/>
        <v>489.4</v>
      </c>
      <c r="Z484" s="10">
        <f t="shared" si="1010"/>
        <v>489.4</v>
      </c>
      <c r="AA484" s="10"/>
      <c r="AB484" s="10"/>
      <c r="AC484" s="10"/>
      <c r="AD484" s="10">
        <f t="shared" si="1011"/>
        <v>489.4</v>
      </c>
      <c r="AE484" s="10">
        <f t="shared" si="1012"/>
        <v>489.4</v>
      </c>
      <c r="AF484" s="10">
        <f t="shared" si="1013"/>
        <v>489.4</v>
      </c>
      <c r="AG484" s="10"/>
      <c r="AH484" s="10">
        <f t="shared" si="1014"/>
        <v>489.4</v>
      </c>
      <c r="AI484" s="10">
        <f t="shared" si="1015"/>
        <v>489.4</v>
      </c>
      <c r="AJ484" s="10">
        <f t="shared" si="1016"/>
        <v>489.4</v>
      </c>
      <c r="AK484" s="10"/>
      <c r="AL484" s="10"/>
      <c r="AM484" s="10"/>
      <c r="AN484" s="10">
        <f t="shared" si="1017"/>
        <v>489.4</v>
      </c>
      <c r="AO484" s="10">
        <f t="shared" si="1018"/>
        <v>489.4</v>
      </c>
      <c r="AP484" s="10">
        <f t="shared" si="1019"/>
        <v>489.4</v>
      </c>
      <c r="AQ484" s="10"/>
      <c r="AR484" s="10"/>
      <c r="AS484" s="10"/>
      <c r="AT484" s="10">
        <f t="shared" si="1020"/>
        <v>489.4</v>
      </c>
      <c r="AU484" s="10">
        <f t="shared" si="1021"/>
        <v>489.4</v>
      </c>
      <c r="AV484" s="10">
        <f t="shared" si="1022"/>
        <v>489.4</v>
      </c>
      <c r="AW484" s="10"/>
      <c r="AX484" s="10"/>
      <c r="AY484" s="10"/>
      <c r="AZ484" s="10">
        <f t="shared" si="1023"/>
        <v>489.4</v>
      </c>
      <c r="BA484" s="10"/>
      <c r="BB484" s="65">
        <f t="shared" si="1027"/>
        <v>489.4</v>
      </c>
      <c r="BC484" s="10">
        <f t="shared" si="1024"/>
        <v>489.4</v>
      </c>
      <c r="BD484" s="10"/>
      <c r="BE484" s="65">
        <f t="shared" si="1028"/>
        <v>489.4</v>
      </c>
      <c r="BF484" s="10">
        <f t="shared" si="1025"/>
        <v>489.4</v>
      </c>
      <c r="BG484" s="10"/>
      <c r="BH484" s="65">
        <f t="shared" si="1029"/>
        <v>489.4</v>
      </c>
      <c r="BI484" s="10"/>
      <c r="BJ484" s="20"/>
      <c r="BK484" s="20"/>
    </row>
    <row r="485" spans="1:63" x14ac:dyDescent="0.3">
      <c r="A485" s="58" t="s">
        <v>353</v>
      </c>
      <c r="B485" s="59" t="s">
        <v>58</v>
      </c>
      <c r="C485" s="58" t="s">
        <v>107</v>
      </c>
      <c r="D485" s="58" t="s">
        <v>337</v>
      </c>
      <c r="E485" s="60" t="s">
        <v>338</v>
      </c>
      <c r="F485" s="10">
        <v>450</v>
      </c>
      <c r="G485" s="10">
        <v>450</v>
      </c>
      <c r="H485" s="10">
        <v>450</v>
      </c>
      <c r="I485" s="10"/>
      <c r="J485" s="10"/>
      <c r="K485" s="10"/>
      <c r="L485" s="10">
        <f t="shared" si="1073"/>
        <v>450</v>
      </c>
      <c r="M485" s="10">
        <f t="shared" si="1074"/>
        <v>450</v>
      </c>
      <c r="N485" s="10">
        <f t="shared" si="1075"/>
        <v>450</v>
      </c>
      <c r="O485" s="10"/>
      <c r="P485" s="10"/>
      <c r="Q485" s="10"/>
      <c r="R485" s="10">
        <f t="shared" si="1005"/>
        <v>450</v>
      </c>
      <c r="S485" s="10">
        <f t="shared" si="1006"/>
        <v>450</v>
      </c>
      <c r="T485" s="10">
        <f t="shared" si="1007"/>
        <v>450</v>
      </c>
      <c r="U485" s="10"/>
      <c r="V485" s="10"/>
      <c r="W485" s="10"/>
      <c r="X485" s="10">
        <f t="shared" si="1008"/>
        <v>450</v>
      </c>
      <c r="Y485" s="10">
        <f t="shared" si="1009"/>
        <v>450</v>
      </c>
      <c r="Z485" s="10">
        <f t="shared" si="1010"/>
        <v>450</v>
      </c>
      <c r="AA485" s="10"/>
      <c r="AB485" s="10"/>
      <c r="AC485" s="10"/>
      <c r="AD485" s="10">
        <f t="shared" si="1011"/>
        <v>450</v>
      </c>
      <c r="AE485" s="10">
        <f t="shared" si="1012"/>
        <v>450</v>
      </c>
      <c r="AF485" s="10">
        <f t="shared" si="1013"/>
        <v>450</v>
      </c>
      <c r="AG485" s="10"/>
      <c r="AH485" s="10">
        <f t="shared" si="1014"/>
        <v>450</v>
      </c>
      <c r="AI485" s="10">
        <f t="shared" si="1015"/>
        <v>450</v>
      </c>
      <c r="AJ485" s="10">
        <f t="shared" si="1016"/>
        <v>450</v>
      </c>
      <c r="AK485" s="10"/>
      <c r="AL485" s="10"/>
      <c r="AM485" s="10"/>
      <c r="AN485" s="10">
        <f t="shared" si="1017"/>
        <v>450</v>
      </c>
      <c r="AO485" s="10">
        <f t="shared" si="1018"/>
        <v>450</v>
      </c>
      <c r="AP485" s="10">
        <f t="shared" si="1019"/>
        <v>450</v>
      </c>
      <c r="AQ485" s="10"/>
      <c r="AR485" s="10"/>
      <c r="AS485" s="10"/>
      <c r="AT485" s="10">
        <f t="shared" si="1020"/>
        <v>450</v>
      </c>
      <c r="AU485" s="10">
        <f t="shared" si="1021"/>
        <v>450</v>
      </c>
      <c r="AV485" s="10">
        <f t="shared" si="1022"/>
        <v>450</v>
      </c>
      <c r="AW485" s="10"/>
      <c r="AX485" s="10"/>
      <c r="AY485" s="10"/>
      <c r="AZ485" s="10">
        <f t="shared" si="1023"/>
        <v>450</v>
      </c>
      <c r="BA485" s="10"/>
      <c r="BB485" s="65">
        <f t="shared" si="1027"/>
        <v>450</v>
      </c>
      <c r="BC485" s="10">
        <f t="shared" si="1024"/>
        <v>450</v>
      </c>
      <c r="BD485" s="10"/>
      <c r="BE485" s="65">
        <f t="shared" si="1028"/>
        <v>450</v>
      </c>
      <c r="BF485" s="10">
        <f t="shared" si="1025"/>
        <v>450</v>
      </c>
      <c r="BG485" s="10"/>
      <c r="BH485" s="65">
        <f t="shared" si="1029"/>
        <v>450</v>
      </c>
      <c r="BI485" s="10"/>
      <c r="BJ485" s="20"/>
      <c r="BK485" s="20"/>
    </row>
    <row r="486" spans="1:63" ht="46.8" x14ac:dyDescent="0.3">
      <c r="A486" s="58" t="s">
        <v>355</v>
      </c>
      <c r="B486" s="59"/>
      <c r="C486" s="58"/>
      <c r="D486" s="58"/>
      <c r="E486" s="60" t="s">
        <v>356</v>
      </c>
      <c r="F486" s="10">
        <f t="shared" ref="F486:K486" si="1083">F487+F489</f>
        <v>22601.899999999998</v>
      </c>
      <c r="G486" s="10">
        <f t="shared" si="1083"/>
        <v>21102.7</v>
      </c>
      <c r="H486" s="10">
        <f t="shared" si="1083"/>
        <v>21102.7</v>
      </c>
      <c r="I486" s="10">
        <f t="shared" si="1083"/>
        <v>0</v>
      </c>
      <c r="J486" s="10">
        <f t="shared" si="1083"/>
        <v>0</v>
      </c>
      <c r="K486" s="10">
        <f t="shared" si="1083"/>
        <v>0</v>
      </c>
      <c r="L486" s="10">
        <f t="shared" si="1073"/>
        <v>22601.899999999998</v>
      </c>
      <c r="M486" s="10">
        <f t="shared" si="1074"/>
        <v>21102.7</v>
      </c>
      <c r="N486" s="10">
        <f t="shared" si="1075"/>
        <v>21102.7</v>
      </c>
      <c r="O486" s="10">
        <f>O487+O489</f>
        <v>0</v>
      </c>
      <c r="P486" s="10">
        <f>P487+P489</f>
        <v>0</v>
      </c>
      <c r="Q486" s="10">
        <f>Q487+Q489</f>
        <v>0</v>
      </c>
      <c r="R486" s="10">
        <f t="shared" si="1005"/>
        <v>22601.899999999998</v>
      </c>
      <c r="S486" s="10">
        <f t="shared" si="1006"/>
        <v>21102.7</v>
      </c>
      <c r="T486" s="10">
        <f t="shared" si="1007"/>
        <v>21102.7</v>
      </c>
      <c r="U486" s="10">
        <f>U487+U489</f>
        <v>0</v>
      </c>
      <c r="V486" s="10">
        <f>V487+V489</f>
        <v>0</v>
      </c>
      <c r="W486" s="10">
        <f>W487+W489</f>
        <v>0</v>
      </c>
      <c r="X486" s="10">
        <f t="shared" si="1008"/>
        <v>22601.899999999998</v>
      </c>
      <c r="Y486" s="10">
        <f t="shared" si="1009"/>
        <v>21102.7</v>
      </c>
      <c r="Z486" s="10">
        <f t="shared" si="1010"/>
        <v>21102.7</v>
      </c>
      <c r="AA486" s="10">
        <f>AA487+AA489</f>
        <v>0</v>
      </c>
      <c r="AB486" s="10">
        <f>AB487+AB489</f>
        <v>0</v>
      </c>
      <c r="AC486" s="10">
        <f>AC487+AC489</f>
        <v>0</v>
      </c>
      <c r="AD486" s="10">
        <f t="shared" si="1011"/>
        <v>22601.899999999998</v>
      </c>
      <c r="AE486" s="10">
        <f t="shared" si="1012"/>
        <v>21102.7</v>
      </c>
      <c r="AF486" s="10">
        <f t="shared" si="1013"/>
        <v>21102.7</v>
      </c>
      <c r="AG486" s="10">
        <f>AG487+AG489</f>
        <v>0</v>
      </c>
      <c r="AH486" s="10">
        <f t="shared" si="1014"/>
        <v>22601.899999999998</v>
      </c>
      <c r="AI486" s="10">
        <f t="shared" si="1015"/>
        <v>21102.7</v>
      </c>
      <c r="AJ486" s="10">
        <f t="shared" si="1016"/>
        <v>21102.7</v>
      </c>
      <c r="AK486" s="10">
        <f>AK487+AK489</f>
        <v>0</v>
      </c>
      <c r="AL486" s="10">
        <f>AL487+AL489</f>
        <v>0</v>
      </c>
      <c r="AM486" s="10">
        <f>AM487+AM489</f>
        <v>0</v>
      </c>
      <c r="AN486" s="10">
        <f t="shared" si="1017"/>
        <v>22601.899999999998</v>
      </c>
      <c r="AO486" s="10">
        <f t="shared" si="1018"/>
        <v>21102.7</v>
      </c>
      <c r="AP486" s="10">
        <f t="shared" si="1019"/>
        <v>21102.7</v>
      </c>
      <c r="AQ486" s="10">
        <f>AQ487+AQ489</f>
        <v>0</v>
      </c>
      <c r="AR486" s="10">
        <f>AR487+AR489</f>
        <v>0</v>
      </c>
      <c r="AS486" s="10">
        <f>AS487+AS489</f>
        <v>0</v>
      </c>
      <c r="AT486" s="10">
        <f t="shared" si="1020"/>
        <v>22601.899999999998</v>
      </c>
      <c r="AU486" s="10">
        <f t="shared" si="1021"/>
        <v>21102.7</v>
      </c>
      <c r="AV486" s="10">
        <f t="shared" si="1022"/>
        <v>21102.7</v>
      </c>
      <c r="AW486" s="10">
        <f>AW487+AW489</f>
        <v>0</v>
      </c>
      <c r="AX486" s="10">
        <f>AX487+AX489</f>
        <v>0</v>
      </c>
      <c r="AY486" s="10">
        <f>AY487+AY489</f>
        <v>0</v>
      </c>
      <c r="AZ486" s="10">
        <f t="shared" si="1023"/>
        <v>22601.899999999998</v>
      </c>
      <c r="BA486" s="10">
        <f>BA487+BA489</f>
        <v>0</v>
      </c>
      <c r="BB486" s="65">
        <f t="shared" si="1027"/>
        <v>22601.899999999998</v>
      </c>
      <c r="BC486" s="10">
        <f t="shared" si="1024"/>
        <v>21102.7</v>
      </c>
      <c r="BD486" s="10">
        <f>BD487+BD489</f>
        <v>0</v>
      </c>
      <c r="BE486" s="65">
        <f t="shared" si="1028"/>
        <v>21102.7</v>
      </c>
      <c r="BF486" s="10">
        <f t="shared" si="1025"/>
        <v>21102.7</v>
      </c>
      <c r="BG486" s="10">
        <f>BG487+BG489</f>
        <v>0</v>
      </c>
      <c r="BH486" s="65">
        <f t="shared" si="1029"/>
        <v>21102.7</v>
      </c>
      <c r="BI486" s="10">
        <f>BI487+BI489</f>
        <v>0</v>
      </c>
      <c r="BJ486" s="20"/>
      <c r="BK486" s="20"/>
    </row>
    <row r="487" spans="1:63" ht="31.2" x14ac:dyDescent="0.3">
      <c r="A487" s="58" t="s">
        <v>355</v>
      </c>
      <c r="B487" s="59" t="s">
        <v>66</v>
      </c>
      <c r="C487" s="58"/>
      <c r="D487" s="58"/>
      <c r="E487" s="60" t="s">
        <v>67</v>
      </c>
      <c r="F487" s="10">
        <f t="shared" ref="F487:K487" si="1084">F488</f>
        <v>1500</v>
      </c>
      <c r="G487" s="10">
        <f t="shared" si="1084"/>
        <v>0</v>
      </c>
      <c r="H487" s="10">
        <f t="shared" si="1084"/>
        <v>0</v>
      </c>
      <c r="I487" s="10">
        <f t="shared" si="1084"/>
        <v>0</v>
      </c>
      <c r="J487" s="10">
        <f t="shared" si="1084"/>
        <v>0</v>
      </c>
      <c r="K487" s="10">
        <f t="shared" si="1084"/>
        <v>0</v>
      </c>
      <c r="L487" s="10">
        <f t="shared" si="1073"/>
        <v>1500</v>
      </c>
      <c r="M487" s="10">
        <f t="shared" si="1074"/>
        <v>0</v>
      </c>
      <c r="N487" s="10">
        <f t="shared" si="1075"/>
        <v>0</v>
      </c>
      <c r="O487" s="10">
        <f>O488</f>
        <v>0</v>
      </c>
      <c r="P487" s="10">
        <f>P488</f>
        <v>0</v>
      </c>
      <c r="Q487" s="10">
        <f>Q488</f>
        <v>0</v>
      </c>
      <c r="R487" s="10">
        <f t="shared" si="1005"/>
        <v>1500</v>
      </c>
      <c r="S487" s="10">
        <f t="shared" si="1006"/>
        <v>0</v>
      </c>
      <c r="T487" s="10">
        <f t="shared" si="1007"/>
        <v>0</v>
      </c>
      <c r="U487" s="10">
        <f>U488</f>
        <v>0</v>
      </c>
      <c r="V487" s="10">
        <f>V488</f>
        <v>0</v>
      </c>
      <c r="W487" s="10">
        <f>W488</f>
        <v>0</v>
      </c>
      <c r="X487" s="10">
        <f t="shared" si="1008"/>
        <v>1500</v>
      </c>
      <c r="Y487" s="10">
        <f t="shared" si="1009"/>
        <v>0</v>
      </c>
      <c r="Z487" s="10">
        <f t="shared" si="1010"/>
        <v>0</v>
      </c>
      <c r="AA487" s="10">
        <f>AA488</f>
        <v>0</v>
      </c>
      <c r="AB487" s="10">
        <f>AB488</f>
        <v>0</v>
      </c>
      <c r="AC487" s="10">
        <f>AC488</f>
        <v>0</v>
      </c>
      <c r="AD487" s="10">
        <f t="shared" si="1011"/>
        <v>1500</v>
      </c>
      <c r="AE487" s="10">
        <f t="shared" si="1012"/>
        <v>0</v>
      </c>
      <c r="AF487" s="10">
        <f t="shared" si="1013"/>
        <v>0</v>
      </c>
      <c r="AG487" s="10">
        <f>AG488</f>
        <v>0</v>
      </c>
      <c r="AH487" s="10">
        <f t="shared" si="1014"/>
        <v>1500</v>
      </c>
      <c r="AI487" s="10">
        <f t="shared" si="1015"/>
        <v>0</v>
      </c>
      <c r="AJ487" s="10">
        <f t="shared" si="1016"/>
        <v>0</v>
      </c>
      <c r="AK487" s="10">
        <f>AK488</f>
        <v>0</v>
      </c>
      <c r="AL487" s="10">
        <f>AL488</f>
        <v>0</v>
      </c>
      <c r="AM487" s="10">
        <f>AM488</f>
        <v>0</v>
      </c>
      <c r="AN487" s="10">
        <f t="shared" si="1017"/>
        <v>1500</v>
      </c>
      <c r="AO487" s="10">
        <f t="shared" si="1018"/>
        <v>0</v>
      </c>
      <c r="AP487" s="10">
        <f t="shared" si="1019"/>
        <v>0</v>
      </c>
      <c r="AQ487" s="10">
        <f>AQ488</f>
        <v>0</v>
      </c>
      <c r="AR487" s="10">
        <f>AR488</f>
        <v>0</v>
      </c>
      <c r="AS487" s="10">
        <f>AS488</f>
        <v>0</v>
      </c>
      <c r="AT487" s="10">
        <f t="shared" si="1020"/>
        <v>1500</v>
      </c>
      <c r="AU487" s="10">
        <f t="shared" si="1021"/>
        <v>0</v>
      </c>
      <c r="AV487" s="10">
        <f t="shared" si="1022"/>
        <v>0</v>
      </c>
      <c r="AW487" s="10">
        <f>AW488</f>
        <v>0</v>
      </c>
      <c r="AX487" s="10">
        <f>AX488</f>
        <v>0</v>
      </c>
      <c r="AY487" s="10">
        <f>AY488</f>
        <v>0</v>
      </c>
      <c r="AZ487" s="10">
        <f t="shared" si="1023"/>
        <v>1500</v>
      </c>
      <c r="BA487" s="10">
        <f>BA488</f>
        <v>0</v>
      </c>
      <c r="BB487" s="65">
        <f t="shared" si="1027"/>
        <v>1500</v>
      </c>
      <c r="BC487" s="10">
        <f t="shared" si="1024"/>
        <v>0</v>
      </c>
      <c r="BD487" s="10">
        <f>BD488</f>
        <v>0</v>
      </c>
      <c r="BE487" s="65">
        <f t="shared" si="1028"/>
        <v>0</v>
      </c>
      <c r="BF487" s="10">
        <f t="shared" si="1025"/>
        <v>0</v>
      </c>
      <c r="BG487" s="10">
        <f>BG488</f>
        <v>0</v>
      </c>
      <c r="BH487" s="65">
        <f t="shared" si="1029"/>
        <v>0</v>
      </c>
      <c r="BI487" s="10">
        <f>BI488</f>
        <v>0</v>
      </c>
      <c r="BJ487" s="20"/>
      <c r="BK487" s="20"/>
    </row>
    <row r="488" spans="1:63" x14ac:dyDescent="0.3">
      <c r="A488" s="58" t="s">
        <v>355</v>
      </c>
      <c r="B488" s="59">
        <v>200</v>
      </c>
      <c r="C488" s="58" t="s">
        <v>107</v>
      </c>
      <c r="D488" s="58" t="s">
        <v>337</v>
      </c>
      <c r="E488" s="60" t="s">
        <v>338</v>
      </c>
      <c r="F488" s="10">
        <v>1500</v>
      </c>
      <c r="G488" s="10">
        <v>0</v>
      </c>
      <c r="H488" s="10">
        <v>0</v>
      </c>
      <c r="I488" s="10"/>
      <c r="J488" s="10"/>
      <c r="K488" s="10"/>
      <c r="L488" s="10">
        <f t="shared" si="1073"/>
        <v>1500</v>
      </c>
      <c r="M488" s="10">
        <f t="shared" si="1074"/>
        <v>0</v>
      </c>
      <c r="N488" s="10">
        <f t="shared" si="1075"/>
        <v>0</v>
      </c>
      <c r="O488" s="10"/>
      <c r="P488" s="10"/>
      <c r="Q488" s="10"/>
      <c r="R488" s="10">
        <f t="shared" si="1005"/>
        <v>1500</v>
      </c>
      <c r="S488" s="10">
        <f t="shared" si="1006"/>
        <v>0</v>
      </c>
      <c r="T488" s="10">
        <f t="shared" si="1007"/>
        <v>0</v>
      </c>
      <c r="U488" s="10"/>
      <c r="V488" s="10"/>
      <c r="W488" s="10"/>
      <c r="X488" s="10">
        <f t="shared" si="1008"/>
        <v>1500</v>
      </c>
      <c r="Y488" s="10">
        <f t="shared" si="1009"/>
        <v>0</v>
      </c>
      <c r="Z488" s="10">
        <f t="shared" si="1010"/>
        <v>0</v>
      </c>
      <c r="AA488" s="10"/>
      <c r="AB488" s="10"/>
      <c r="AC488" s="10"/>
      <c r="AD488" s="10">
        <f t="shared" si="1011"/>
        <v>1500</v>
      </c>
      <c r="AE488" s="10">
        <f t="shared" si="1012"/>
        <v>0</v>
      </c>
      <c r="AF488" s="10">
        <f t="shared" si="1013"/>
        <v>0</v>
      </c>
      <c r="AG488" s="10"/>
      <c r="AH488" s="10">
        <f t="shared" si="1014"/>
        <v>1500</v>
      </c>
      <c r="AI488" s="10">
        <f t="shared" si="1015"/>
        <v>0</v>
      </c>
      <c r="AJ488" s="10">
        <f t="shared" si="1016"/>
        <v>0</v>
      </c>
      <c r="AK488" s="10"/>
      <c r="AL488" s="10"/>
      <c r="AM488" s="10"/>
      <c r="AN488" s="10">
        <f t="shared" si="1017"/>
        <v>1500</v>
      </c>
      <c r="AO488" s="10">
        <f t="shared" si="1018"/>
        <v>0</v>
      </c>
      <c r="AP488" s="10">
        <f t="shared" si="1019"/>
        <v>0</v>
      </c>
      <c r="AQ488" s="10"/>
      <c r="AR488" s="10"/>
      <c r="AS488" s="10"/>
      <c r="AT488" s="10">
        <f t="shared" si="1020"/>
        <v>1500</v>
      </c>
      <c r="AU488" s="10">
        <f t="shared" si="1021"/>
        <v>0</v>
      </c>
      <c r="AV488" s="10">
        <f t="shared" si="1022"/>
        <v>0</v>
      </c>
      <c r="AW488" s="10"/>
      <c r="AX488" s="10"/>
      <c r="AY488" s="10"/>
      <c r="AZ488" s="10">
        <f t="shared" si="1023"/>
        <v>1500</v>
      </c>
      <c r="BA488" s="10"/>
      <c r="BB488" s="65">
        <f t="shared" si="1027"/>
        <v>1500</v>
      </c>
      <c r="BC488" s="10">
        <f t="shared" si="1024"/>
        <v>0</v>
      </c>
      <c r="BD488" s="10"/>
      <c r="BE488" s="65">
        <f t="shared" si="1028"/>
        <v>0</v>
      </c>
      <c r="BF488" s="10">
        <f t="shared" si="1025"/>
        <v>0</v>
      </c>
      <c r="BG488" s="10"/>
      <c r="BH488" s="65">
        <f t="shared" si="1029"/>
        <v>0</v>
      </c>
      <c r="BI488" s="10"/>
      <c r="BJ488" s="20"/>
      <c r="BK488" s="20"/>
    </row>
    <row r="489" spans="1:63" ht="46.8" x14ac:dyDescent="0.3">
      <c r="A489" s="58" t="s">
        <v>355</v>
      </c>
      <c r="B489" s="59" t="s">
        <v>58</v>
      </c>
      <c r="C489" s="58"/>
      <c r="D489" s="58"/>
      <c r="E489" s="60" t="s">
        <v>59</v>
      </c>
      <c r="F489" s="10">
        <f t="shared" ref="F489:K489" si="1085">F490+F491+F492</f>
        <v>21101.899999999998</v>
      </c>
      <c r="G489" s="10">
        <f t="shared" si="1085"/>
        <v>21102.7</v>
      </c>
      <c r="H489" s="10">
        <f t="shared" si="1085"/>
        <v>21102.7</v>
      </c>
      <c r="I489" s="10">
        <f t="shared" si="1085"/>
        <v>0</v>
      </c>
      <c r="J489" s="10">
        <f t="shared" si="1085"/>
        <v>0</v>
      </c>
      <c r="K489" s="10">
        <f t="shared" si="1085"/>
        <v>0</v>
      </c>
      <c r="L489" s="10">
        <f t="shared" si="1073"/>
        <v>21101.899999999998</v>
      </c>
      <c r="M489" s="10">
        <f t="shared" si="1074"/>
        <v>21102.7</v>
      </c>
      <c r="N489" s="10">
        <f t="shared" si="1075"/>
        <v>21102.7</v>
      </c>
      <c r="O489" s="10">
        <f>O490+O491+O492</f>
        <v>0</v>
      </c>
      <c r="P489" s="10">
        <f>P490+P491+P492</f>
        <v>0</v>
      </c>
      <c r="Q489" s="10">
        <f>Q490+Q491+Q492</f>
        <v>0</v>
      </c>
      <c r="R489" s="10">
        <f t="shared" si="1005"/>
        <v>21101.899999999998</v>
      </c>
      <c r="S489" s="10">
        <f t="shared" si="1006"/>
        <v>21102.7</v>
      </c>
      <c r="T489" s="10">
        <f t="shared" si="1007"/>
        <v>21102.7</v>
      </c>
      <c r="U489" s="10">
        <f>U490+U491+U492</f>
        <v>0</v>
      </c>
      <c r="V489" s="10">
        <f>V490+V491+V492</f>
        <v>0</v>
      </c>
      <c r="W489" s="10">
        <f>W490+W491+W492</f>
        <v>0</v>
      </c>
      <c r="X489" s="10">
        <f t="shared" si="1008"/>
        <v>21101.899999999998</v>
      </c>
      <c r="Y489" s="10">
        <f t="shared" si="1009"/>
        <v>21102.7</v>
      </c>
      <c r="Z489" s="10">
        <f t="shared" si="1010"/>
        <v>21102.7</v>
      </c>
      <c r="AA489" s="10">
        <f>AA490+AA491+AA492</f>
        <v>0</v>
      </c>
      <c r="AB489" s="10">
        <f>AB490+AB491+AB492</f>
        <v>0</v>
      </c>
      <c r="AC489" s="10">
        <f>AC490+AC491+AC492</f>
        <v>0</v>
      </c>
      <c r="AD489" s="10">
        <f t="shared" si="1011"/>
        <v>21101.899999999998</v>
      </c>
      <c r="AE489" s="10">
        <f t="shared" si="1012"/>
        <v>21102.7</v>
      </c>
      <c r="AF489" s="10">
        <f t="shared" si="1013"/>
        <v>21102.7</v>
      </c>
      <c r="AG489" s="10">
        <f>AG490+AG491+AG492</f>
        <v>0</v>
      </c>
      <c r="AH489" s="10">
        <f t="shared" si="1014"/>
        <v>21101.899999999998</v>
      </c>
      <c r="AI489" s="10">
        <f t="shared" si="1015"/>
        <v>21102.7</v>
      </c>
      <c r="AJ489" s="10">
        <f t="shared" si="1016"/>
        <v>21102.7</v>
      </c>
      <c r="AK489" s="10">
        <f>AK490+AK491+AK492</f>
        <v>0</v>
      </c>
      <c r="AL489" s="10">
        <f>AL490+AL491+AL492</f>
        <v>0</v>
      </c>
      <c r="AM489" s="10">
        <f>AM490+AM491+AM492</f>
        <v>0</v>
      </c>
      <c r="AN489" s="10">
        <f t="shared" si="1017"/>
        <v>21101.899999999998</v>
      </c>
      <c r="AO489" s="10">
        <f t="shared" si="1018"/>
        <v>21102.7</v>
      </c>
      <c r="AP489" s="10">
        <f t="shared" si="1019"/>
        <v>21102.7</v>
      </c>
      <c r="AQ489" s="10">
        <f>AQ490+AQ491+AQ492</f>
        <v>0</v>
      </c>
      <c r="AR489" s="10">
        <f>AR490+AR491+AR492</f>
        <v>0</v>
      </c>
      <c r="AS489" s="10">
        <f>AS490+AS491+AS492</f>
        <v>0</v>
      </c>
      <c r="AT489" s="10">
        <f t="shared" si="1020"/>
        <v>21101.899999999998</v>
      </c>
      <c r="AU489" s="10">
        <f t="shared" si="1021"/>
        <v>21102.7</v>
      </c>
      <c r="AV489" s="10">
        <f t="shared" si="1022"/>
        <v>21102.7</v>
      </c>
      <c r="AW489" s="10">
        <f>AW490+AW491+AW492</f>
        <v>0</v>
      </c>
      <c r="AX489" s="10">
        <f>AX490+AX491+AX492</f>
        <v>0</v>
      </c>
      <c r="AY489" s="10">
        <f>AY490+AY491+AY492</f>
        <v>0</v>
      </c>
      <c r="AZ489" s="10">
        <f t="shared" si="1023"/>
        <v>21101.899999999998</v>
      </c>
      <c r="BA489" s="10">
        <f>BA490+BA491+BA492</f>
        <v>0</v>
      </c>
      <c r="BB489" s="65">
        <f t="shared" si="1027"/>
        <v>21101.899999999998</v>
      </c>
      <c r="BC489" s="10">
        <f t="shared" si="1024"/>
        <v>21102.7</v>
      </c>
      <c r="BD489" s="10">
        <f>BD490+BD491+BD492</f>
        <v>0</v>
      </c>
      <c r="BE489" s="65">
        <f t="shared" si="1028"/>
        <v>21102.7</v>
      </c>
      <c r="BF489" s="10">
        <f t="shared" si="1025"/>
        <v>21102.7</v>
      </c>
      <c r="BG489" s="10">
        <f>BG490+BG491+BG492</f>
        <v>0</v>
      </c>
      <c r="BH489" s="65">
        <f t="shared" si="1029"/>
        <v>21102.7</v>
      </c>
      <c r="BI489" s="10">
        <f>BI490+BI491+BI492</f>
        <v>0</v>
      </c>
      <c r="BJ489" s="20"/>
      <c r="BK489" s="20"/>
    </row>
    <row r="490" spans="1:63" x14ac:dyDescent="0.3">
      <c r="A490" s="58" t="s">
        <v>355</v>
      </c>
      <c r="B490" s="59" t="s">
        <v>58</v>
      </c>
      <c r="C490" s="58" t="s">
        <v>72</v>
      </c>
      <c r="D490" s="58" t="s">
        <v>303</v>
      </c>
      <c r="E490" s="60" t="s">
        <v>357</v>
      </c>
      <c r="F490" s="10">
        <v>15359.8</v>
      </c>
      <c r="G490" s="10">
        <v>20575</v>
      </c>
      <c r="H490" s="10">
        <v>19554.5</v>
      </c>
      <c r="I490" s="10"/>
      <c r="J490" s="10"/>
      <c r="K490" s="10"/>
      <c r="L490" s="10">
        <f t="shared" si="1073"/>
        <v>15359.8</v>
      </c>
      <c r="M490" s="10">
        <f t="shared" si="1074"/>
        <v>20575</v>
      </c>
      <c r="N490" s="10">
        <f t="shared" si="1075"/>
        <v>19554.5</v>
      </c>
      <c r="O490" s="10"/>
      <c r="P490" s="10"/>
      <c r="Q490" s="10"/>
      <c r="R490" s="10">
        <f t="shared" si="1005"/>
        <v>15359.8</v>
      </c>
      <c r="S490" s="10">
        <f t="shared" si="1006"/>
        <v>20575</v>
      </c>
      <c r="T490" s="10">
        <f t="shared" si="1007"/>
        <v>19554.5</v>
      </c>
      <c r="U490" s="10"/>
      <c r="V490" s="10"/>
      <c r="W490" s="10"/>
      <c r="X490" s="10">
        <f t="shared" si="1008"/>
        <v>15359.8</v>
      </c>
      <c r="Y490" s="10">
        <f t="shared" si="1009"/>
        <v>20575</v>
      </c>
      <c r="Z490" s="10">
        <f t="shared" si="1010"/>
        <v>19554.5</v>
      </c>
      <c r="AA490" s="10"/>
      <c r="AB490" s="10"/>
      <c r="AC490" s="10"/>
      <c r="AD490" s="10">
        <f t="shared" si="1011"/>
        <v>15359.8</v>
      </c>
      <c r="AE490" s="10">
        <f t="shared" si="1012"/>
        <v>20575</v>
      </c>
      <c r="AF490" s="10">
        <f t="shared" si="1013"/>
        <v>19554.5</v>
      </c>
      <c r="AG490" s="10"/>
      <c r="AH490" s="10">
        <f t="shared" si="1014"/>
        <v>15359.8</v>
      </c>
      <c r="AI490" s="10">
        <f t="shared" si="1015"/>
        <v>20575</v>
      </c>
      <c r="AJ490" s="10">
        <f t="shared" si="1016"/>
        <v>19554.5</v>
      </c>
      <c r="AK490" s="10"/>
      <c r="AL490" s="10"/>
      <c r="AM490" s="10"/>
      <c r="AN490" s="10">
        <f t="shared" si="1017"/>
        <v>15359.8</v>
      </c>
      <c r="AO490" s="10">
        <f t="shared" si="1018"/>
        <v>20575</v>
      </c>
      <c r="AP490" s="10">
        <f t="shared" si="1019"/>
        <v>19554.5</v>
      </c>
      <c r="AQ490" s="10"/>
      <c r="AR490" s="10"/>
      <c r="AS490" s="10"/>
      <c r="AT490" s="10">
        <f t="shared" si="1020"/>
        <v>15359.8</v>
      </c>
      <c r="AU490" s="10">
        <f t="shared" si="1021"/>
        <v>20575</v>
      </c>
      <c r="AV490" s="10">
        <f t="shared" si="1022"/>
        <v>19554.5</v>
      </c>
      <c r="AW490" s="10"/>
      <c r="AX490" s="10"/>
      <c r="AY490" s="10"/>
      <c r="AZ490" s="10">
        <f t="shared" si="1023"/>
        <v>15359.8</v>
      </c>
      <c r="BA490" s="10"/>
      <c r="BB490" s="65">
        <f t="shared" si="1027"/>
        <v>15359.8</v>
      </c>
      <c r="BC490" s="10">
        <f t="shared" si="1024"/>
        <v>20575</v>
      </c>
      <c r="BD490" s="10"/>
      <c r="BE490" s="65">
        <f t="shared" si="1028"/>
        <v>20575</v>
      </c>
      <c r="BF490" s="10">
        <f t="shared" si="1025"/>
        <v>19554.5</v>
      </c>
      <c r="BG490" s="10"/>
      <c r="BH490" s="65">
        <f t="shared" si="1029"/>
        <v>19554.5</v>
      </c>
      <c r="BI490" s="10"/>
      <c r="BJ490" s="20"/>
      <c r="BK490" s="20"/>
    </row>
    <row r="491" spans="1:63" x14ac:dyDescent="0.3">
      <c r="A491" s="58" t="s">
        <v>355</v>
      </c>
      <c r="B491" s="59" t="s">
        <v>58</v>
      </c>
      <c r="C491" s="58" t="s">
        <v>72</v>
      </c>
      <c r="D491" s="58" t="s">
        <v>106</v>
      </c>
      <c r="E491" s="60" t="s">
        <v>213</v>
      </c>
      <c r="F491" s="10">
        <v>3438.1</v>
      </c>
      <c r="G491" s="10">
        <v>0</v>
      </c>
      <c r="H491" s="10">
        <v>0</v>
      </c>
      <c r="I491" s="10"/>
      <c r="J491" s="10"/>
      <c r="K491" s="10"/>
      <c r="L491" s="10">
        <f t="shared" si="1073"/>
        <v>3438.1</v>
      </c>
      <c r="M491" s="10">
        <f t="shared" si="1074"/>
        <v>0</v>
      </c>
      <c r="N491" s="10">
        <f t="shared" si="1075"/>
        <v>0</v>
      </c>
      <c r="O491" s="10"/>
      <c r="P491" s="10"/>
      <c r="Q491" s="10"/>
      <c r="R491" s="10">
        <f t="shared" si="1005"/>
        <v>3438.1</v>
      </c>
      <c r="S491" s="10">
        <f t="shared" si="1006"/>
        <v>0</v>
      </c>
      <c r="T491" s="10">
        <f t="shared" si="1007"/>
        <v>0</v>
      </c>
      <c r="U491" s="10"/>
      <c r="V491" s="10"/>
      <c r="W491" s="10"/>
      <c r="X491" s="10">
        <f t="shared" si="1008"/>
        <v>3438.1</v>
      </c>
      <c r="Y491" s="10">
        <f t="shared" si="1009"/>
        <v>0</v>
      </c>
      <c r="Z491" s="10">
        <f t="shared" si="1010"/>
        <v>0</v>
      </c>
      <c r="AA491" s="10"/>
      <c r="AB491" s="10"/>
      <c r="AC491" s="10"/>
      <c r="AD491" s="10">
        <f t="shared" si="1011"/>
        <v>3438.1</v>
      </c>
      <c r="AE491" s="10">
        <f t="shared" si="1012"/>
        <v>0</v>
      </c>
      <c r="AF491" s="10">
        <f t="shared" si="1013"/>
        <v>0</v>
      </c>
      <c r="AG491" s="10"/>
      <c r="AH491" s="10">
        <f t="shared" si="1014"/>
        <v>3438.1</v>
      </c>
      <c r="AI491" s="10">
        <f t="shared" si="1015"/>
        <v>0</v>
      </c>
      <c r="AJ491" s="10">
        <f t="shared" si="1016"/>
        <v>0</v>
      </c>
      <c r="AK491" s="10"/>
      <c r="AL491" s="10"/>
      <c r="AM491" s="10"/>
      <c r="AN491" s="10">
        <f t="shared" si="1017"/>
        <v>3438.1</v>
      </c>
      <c r="AO491" s="10">
        <f t="shared" si="1018"/>
        <v>0</v>
      </c>
      <c r="AP491" s="10">
        <f t="shared" si="1019"/>
        <v>0</v>
      </c>
      <c r="AQ491" s="10"/>
      <c r="AR491" s="10"/>
      <c r="AS491" s="10"/>
      <c r="AT491" s="10">
        <f t="shared" si="1020"/>
        <v>3438.1</v>
      </c>
      <c r="AU491" s="10">
        <f t="shared" si="1021"/>
        <v>0</v>
      </c>
      <c r="AV491" s="10">
        <f t="shared" si="1022"/>
        <v>0</v>
      </c>
      <c r="AW491" s="10"/>
      <c r="AX491" s="10"/>
      <c r="AY491" s="10"/>
      <c r="AZ491" s="10">
        <f t="shared" si="1023"/>
        <v>3438.1</v>
      </c>
      <c r="BA491" s="10"/>
      <c r="BB491" s="65">
        <f t="shared" si="1027"/>
        <v>3438.1</v>
      </c>
      <c r="BC491" s="10">
        <f t="shared" si="1024"/>
        <v>0</v>
      </c>
      <c r="BD491" s="10"/>
      <c r="BE491" s="65">
        <f t="shared" si="1028"/>
        <v>0</v>
      </c>
      <c r="BF491" s="10">
        <f t="shared" si="1025"/>
        <v>0</v>
      </c>
      <c r="BG491" s="10"/>
      <c r="BH491" s="65">
        <f t="shared" si="1029"/>
        <v>0</v>
      </c>
      <c r="BI491" s="10"/>
      <c r="BJ491" s="20"/>
      <c r="BK491" s="20"/>
    </row>
    <row r="492" spans="1:63" x14ac:dyDescent="0.3">
      <c r="A492" s="58" t="s">
        <v>355</v>
      </c>
      <c r="B492" s="59" t="s">
        <v>58</v>
      </c>
      <c r="C492" s="58" t="s">
        <v>70</v>
      </c>
      <c r="D492" s="58" t="s">
        <v>37</v>
      </c>
      <c r="E492" s="60" t="s">
        <v>71</v>
      </c>
      <c r="F492" s="10">
        <v>2304</v>
      </c>
      <c r="G492" s="10">
        <v>527.70000000000005</v>
      </c>
      <c r="H492" s="10">
        <v>1548.2</v>
      </c>
      <c r="I492" s="10"/>
      <c r="J492" s="10"/>
      <c r="K492" s="10"/>
      <c r="L492" s="10">
        <f t="shared" si="1073"/>
        <v>2304</v>
      </c>
      <c r="M492" s="10">
        <f t="shared" si="1074"/>
        <v>527.70000000000005</v>
      </c>
      <c r="N492" s="10">
        <f t="shared" si="1075"/>
        <v>1548.2</v>
      </c>
      <c r="O492" s="10"/>
      <c r="P492" s="10"/>
      <c r="Q492" s="10"/>
      <c r="R492" s="10">
        <f t="shared" si="1005"/>
        <v>2304</v>
      </c>
      <c r="S492" s="10">
        <f t="shared" si="1006"/>
        <v>527.70000000000005</v>
      </c>
      <c r="T492" s="10">
        <f t="shared" si="1007"/>
        <v>1548.2</v>
      </c>
      <c r="U492" s="10"/>
      <c r="V492" s="10"/>
      <c r="W492" s="10"/>
      <c r="X492" s="10">
        <f t="shared" si="1008"/>
        <v>2304</v>
      </c>
      <c r="Y492" s="10">
        <f t="shared" si="1009"/>
        <v>527.70000000000005</v>
      </c>
      <c r="Z492" s="10">
        <f t="shared" si="1010"/>
        <v>1548.2</v>
      </c>
      <c r="AA492" s="10"/>
      <c r="AB492" s="10"/>
      <c r="AC492" s="10"/>
      <c r="AD492" s="10">
        <f t="shared" si="1011"/>
        <v>2304</v>
      </c>
      <c r="AE492" s="10">
        <f t="shared" si="1012"/>
        <v>527.70000000000005</v>
      </c>
      <c r="AF492" s="10">
        <f t="shared" si="1013"/>
        <v>1548.2</v>
      </c>
      <c r="AG492" s="10"/>
      <c r="AH492" s="10">
        <f t="shared" si="1014"/>
        <v>2304</v>
      </c>
      <c r="AI492" s="10">
        <f t="shared" si="1015"/>
        <v>527.70000000000005</v>
      </c>
      <c r="AJ492" s="10">
        <f t="shared" si="1016"/>
        <v>1548.2</v>
      </c>
      <c r="AK492" s="10"/>
      <c r="AL492" s="10"/>
      <c r="AM492" s="10"/>
      <c r="AN492" s="10">
        <f t="shared" si="1017"/>
        <v>2304</v>
      </c>
      <c r="AO492" s="10">
        <f t="shared" si="1018"/>
        <v>527.70000000000005</v>
      </c>
      <c r="AP492" s="10">
        <f t="shared" si="1019"/>
        <v>1548.2</v>
      </c>
      <c r="AQ492" s="10"/>
      <c r="AR492" s="10"/>
      <c r="AS492" s="10"/>
      <c r="AT492" s="10">
        <f t="shared" si="1020"/>
        <v>2304</v>
      </c>
      <c r="AU492" s="10">
        <f t="shared" si="1021"/>
        <v>527.70000000000005</v>
      </c>
      <c r="AV492" s="10">
        <f t="shared" si="1022"/>
        <v>1548.2</v>
      </c>
      <c r="AW492" s="10"/>
      <c r="AX492" s="10"/>
      <c r="AY492" s="10"/>
      <c r="AZ492" s="10">
        <f t="shared" si="1023"/>
        <v>2304</v>
      </c>
      <c r="BA492" s="10"/>
      <c r="BB492" s="65">
        <f t="shared" si="1027"/>
        <v>2304</v>
      </c>
      <c r="BC492" s="10">
        <f t="shared" si="1024"/>
        <v>527.70000000000005</v>
      </c>
      <c r="BD492" s="10"/>
      <c r="BE492" s="65">
        <f t="shared" si="1028"/>
        <v>527.70000000000005</v>
      </c>
      <c r="BF492" s="10">
        <f t="shared" si="1025"/>
        <v>1548.2</v>
      </c>
      <c r="BG492" s="10"/>
      <c r="BH492" s="65">
        <f t="shared" si="1029"/>
        <v>1548.2</v>
      </c>
      <c r="BI492" s="10"/>
      <c r="BJ492" s="20"/>
      <c r="BK492" s="20"/>
    </row>
    <row r="493" spans="1:63" ht="46.8" x14ac:dyDescent="0.3">
      <c r="A493" s="58" t="s">
        <v>358</v>
      </c>
      <c r="B493" s="59"/>
      <c r="C493" s="58"/>
      <c r="D493" s="58"/>
      <c r="E493" s="60" t="s">
        <v>359</v>
      </c>
      <c r="F493" s="10">
        <f t="shared" ref="F493:K493" si="1086">F494+F497+F500+F503+F506+F517+F522</f>
        <v>373717.8</v>
      </c>
      <c r="G493" s="10">
        <f t="shared" si="1086"/>
        <v>374448.4</v>
      </c>
      <c r="H493" s="10">
        <f t="shared" si="1086"/>
        <v>374448.4</v>
      </c>
      <c r="I493" s="10">
        <f t="shared" si="1086"/>
        <v>0</v>
      </c>
      <c r="J493" s="10">
        <f t="shared" si="1086"/>
        <v>0</v>
      </c>
      <c r="K493" s="10">
        <f t="shared" si="1086"/>
        <v>0</v>
      </c>
      <c r="L493" s="10">
        <f t="shared" si="1073"/>
        <v>373717.8</v>
      </c>
      <c r="M493" s="10">
        <f t="shared" si="1074"/>
        <v>374448.4</v>
      </c>
      <c r="N493" s="10">
        <f t="shared" si="1075"/>
        <v>374448.4</v>
      </c>
      <c r="O493" s="10">
        <f>O494+O497+O500+O503+O506+O517+O522</f>
        <v>971.19999999999993</v>
      </c>
      <c r="P493" s="10">
        <f>P494+P497+P500+P503+P506+P517+P522</f>
        <v>0</v>
      </c>
      <c r="Q493" s="10">
        <f>Q494+Q497+Q500+Q503+Q506+Q517+Q522</f>
        <v>0</v>
      </c>
      <c r="R493" s="10">
        <f t="shared" si="1005"/>
        <v>374689</v>
      </c>
      <c r="S493" s="10">
        <f t="shared" si="1006"/>
        <v>374448.4</v>
      </c>
      <c r="T493" s="10">
        <f t="shared" si="1007"/>
        <v>374448.4</v>
      </c>
      <c r="U493" s="10">
        <f>U494+U497+U500+U503+U506+U517+U522</f>
        <v>0</v>
      </c>
      <c r="V493" s="10">
        <f>V494+V497+V500+V503+V506+V517+V522</f>
        <v>0</v>
      </c>
      <c r="W493" s="10">
        <f>W494+W497+W500+W503+W506+W517+W522</f>
        <v>0</v>
      </c>
      <c r="X493" s="10">
        <f t="shared" si="1008"/>
        <v>374689</v>
      </c>
      <c r="Y493" s="10">
        <f t="shared" si="1009"/>
        <v>374448.4</v>
      </c>
      <c r="Z493" s="10">
        <f t="shared" si="1010"/>
        <v>374448.4</v>
      </c>
      <c r="AA493" s="10">
        <f>AA494+AA497+AA500+AA503+AA506+AA517+AA522</f>
        <v>-4.5474735088646412E-13</v>
      </c>
      <c r="AB493" s="10">
        <f>AB494+AB497+AB500+AB503+AB506+AB517+AB522</f>
        <v>0</v>
      </c>
      <c r="AC493" s="10">
        <f>AC494+AC497+AC500+AC503+AC506+AC517+AC522</f>
        <v>0</v>
      </c>
      <c r="AD493" s="10">
        <f t="shared" si="1011"/>
        <v>374689</v>
      </c>
      <c r="AE493" s="10">
        <f t="shared" si="1012"/>
        <v>374448.4</v>
      </c>
      <c r="AF493" s="10">
        <f t="shared" si="1013"/>
        <v>374448.4</v>
      </c>
      <c r="AG493" s="10">
        <f>AG494+AG497+AG500+AG503+AG506+AG517+AG522</f>
        <v>0</v>
      </c>
      <c r="AH493" s="10">
        <f t="shared" si="1014"/>
        <v>374689</v>
      </c>
      <c r="AI493" s="10">
        <f t="shared" si="1015"/>
        <v>374448.4</v>
      </c>
      <c r="AJ493" s="10">
        <f t="shared" si="1016"/>
        <v>374448.4</v>
      </c>
      <c r="AK493" s="10">
        <f>AK494+AK497+AK500+AK503+AK506+AK517+AK522</f>
        <v>0</v>
      </c>
      <c r="AL493" s="10">
        <f>AL494+AL497+AL500+AL503+AL506+AL517+AL522</f>
        <v>0</v>
      </c>
      <c r="AM493" s="10">
        <f>AM494+AM497+AM500+AM503+AM506+AM517+AM522</f>
        <v>0</v>
      </c>
      <c r="AN493" s="10">
        <f t="shared" si="1017"/>
        <v>374689</v>
      </c>
      <c r="AO493" s="10">
        <f t="shared" si="1018"/>
        <v>374448.4</v>
      </c>
      <c r="AP493" s="10">
        <f t="shared" si="1019"/>
        <v>374448.4</v>
      </c>
      <c r="AQ493" s="10">
        <f>AQ494+AQ497+AQ500+AQ503+AQ506+AQ517+AQ522</f>
        <v>0</v>
      </c>
      <c r="AR493" s="10">
        <f>AR494+AR497+AR500+AR503+AR506+AR517+AR522</f>
        <v>0</v>
      </c>
      <c r="AS493" s="10">
        <f>AS494+AS497+AS500+AS503+AS506+AS517+AS522</f>
        <v>0</v>
      </c>
      <c r="AT493" s="10">
        <f t="shared" si="1020"/>
        <v>374689</v>
      </c>
      <c r="AU493" s="10">
        <f t="shared" si="1021"/>
        <v>374448.4</v>
      </c>
      <c r="AV493" s="10">
        <f t="shared" si="1022"/>
        <v>374448.4</v>
      </c>
      <c r="AW493" s="10">
        <f>AW494+AW497+AW500+AW503+AW506+AW517+AW522</f>
        <v>-2.4839999999999236</v>
      </c>
      <c r="AX493" s="10">
        <f>AX494+AX497+AX500+AX503+AX506+AX517+AX522</f>
        <v>0</v>
      </c>
      <c r="AY493" s="10">
        <f>AY494+AY497+AY500+AY503+AY506+AY517+AY522</f>
        <v>0</v>
      </c>
      <c r="AZ493" s="10">
        <f t="shared" si="1023"/>
        <v>374686.516</v>
      </c>
      <c r="BA493" s="10">
        <f>BA494+BA497+BA500+BA503+BA506+BA517+BA522</f>
        <v>0</v>
      </c>
      <c r="BB493" s="65">
        <f t="shared" si="1027"/>
        <v>374686.516</v>
      </c>
      <c r="BC493" s="10">
        <f t="shared" si="1024"/>
        <v>374448.4</v>
      </c>
      <c r="BD493" s="10">
        <f>BD494+BD497+BD500+BD503+BD506+BD517+BD522</f>
        <v>0</v>
      </c>
      <c r="BE493" s="65">
        <f t="shared" si="1028"/>
        <v>374448.4</v>
      </c>
      <c r="BF493" s="10">
        <f t="shared" si="1025"/>
        <v>374448.4</v>
      </c>
      <c r="BG493" s="10">
        <f>BG494+BG497+BG500+BG503+BG506+BG517+BG522</f>
        <v>0</v>
      </c>
      <c r="BH493" s="65">
        <f t="shared" si="1029"/>
        <v>374448.4</v>
      </c>
      <c r="BI493" s="10">
        <f>BI494+BI497+BI500+BI503+BI506+BI517+BI522</f>
        <v>0</v>
      </c>
      <c r="BJ493" s="20"/>
      <c r="BK493" s="20"/>
    </row>
    <row r="494" spans="1:63" ht="46.8" x14ac:dyDescent="0.3">
      <c r="A494" s="58" t="s">
        <v>360</v>
      </c>
      <c r="B494" s="59"/>
      <c r="C494" s="58"/>
      <c r="D494" s="58"/>
      <c r="E494" s="60" t="s">
        <v>147</v>
      </c>
      <c r="F494" s="10">
        <f t="shared" ref="F494:F504" si="1087">F495</f>
        <v>57155</v>
      </c>
      <c r="G494" s="10">
        <f t="shared" ref="G494:G504" si="1088">G495</f>
        <v>58154</v>
      </c>
      <c r="H494" s="10">
        <f t="shared" ref="H494:H504" si="1089">H495</f>
        <v>58154</v>
      </c>
      <c r="I494" s="10">
        <f t="shared" ref="I494:I504" si="1090">I495</f>
        <v>0</v>
      </c>
      <c r="J494" s="10">
        <f t="shared" ref="J494:J504" si="1091">J495</f>
        <v>0</v>
      </c>
      <c r="K494" s="10">
        <f t="shared" ref="K494:K504" si="1092">K495</f>
        <v>0</v>
      </c>
      <c r="L494" s="10">
        <f t="shared" si="1073"/>
        <v>57155</v>
      </c>
      <c r="M494" s="10">
        <f t="shared" si="1074"/>
        <v>58154</v>
      </c>
      <c r="N494" s="10">
        <f t="shared" si="1075"/>
        <v>58154</v>
      </c>
      <c r="O494" s="10">
        <f t="shared" ref="O494:O504" si="1093">O495</f>
        <v>0</v>
      </c>
      <c r="P494" s="10">
        <f t="shared" ref="P494:P504" si="1094">P495</f>
        <v>0</v>
      </c>
      <c r="Q494" s="10">
        <f t="shared" ref="Q494:Q504" si="1095">Q495</f>
        <v>0</v>
      </c>
      <c r="R494" s="10">
        <f t="shared" ref="R494:R557" si="1096">L494+O494</f>
        <v>57155</v>
      </c>
      <c r="S494" s="10">
        <f t="shared" ref="S494:S557" si="1097">M494+P494</f>
        <v>58154</v>
      </c>
      <c r="T494" s="10">
        <f t="shared" ref="T494:T557" si="1098">N494+Q494</f>
        <v>58154</v>
      </c>
      <c r="U494" s="10">
        <f t="shared" ref="U494:U504" si="1099">U495</f>
        <v>0</v>
      </c>
      <c r="V494" s="10">
        <f t="shared" ref="V494:V504" si="1100">V495</f>
        <v>0</v>
      </c>
      <c r="W494" s="10">
        <f t="shared" ref="W494:W504" si="1101">W495</f>
        <v>0</v>
      </c>
      <c r="X494" s="10">
        <f t="shared" ref="X494:X557" si="1102">R494+U494</f>
        <v>57155</v>
      </c>
      <c r="Y494" s="10">
        <f t="shared" ref="Y494:Y557" si="1103">S494+V494</f>
        <v>58154</v>
      </c>
      <c r="Z494" s="10">
        <f t="shared" ref="Z494:Z557" si="1104">T494+W494</f>
        <v>58154</v>
      </c>
      <c r="AA494" s="10">
        <f t="shared" ref="AA494:AA504" si="1105">AA495</f>
        <v>2293.6</v>
      </c>
      <c r="AB494" s="10">
        <f t="shared" ref="AB494:AB504" si="1106">AB495</f>
        <v>0</v>
      </c>
      <c r="AC494" s="10">
        <f t="shared" ref="AC494:AC504" si="1107">AC495</f>
        <v>0</v>
      </c>
      <c r="AD494" s="10">
        <f t="shared" ref="AD494:AD557" si="1108">X494+AA494</f>
        <v>59448.6</v>
      </c>
      <c r="AE494" s="10">
        <f t="shared" ref="AE494:AE557" si="1109">Y494+AB494</f>
        <v>58154</v>
      </c>
      <c r="AF494" s="10">
        <f t="shared" ref="AF494:AF557" si="1110">Z494+AC494</f>
        <v>58154</v>
      </c>
      <c r="AG494" s="10">
        <f t="shared" ref="AG494:AG504" si="1111">AG495</f>
        <v>0</v>
      </c>
      <c r="AH494" s="10">
        <f t="shared" ref="AH494:AH557" si="1112">AD494+AG494</f>
        <v>59448.6</v>
      </c>
      <c r="AI494" s="10">
        <f t="shared" ref="AI494:AI557" si="1113">AE494</f>
        <v>58154</v>
      </c>
      <c r="AJ494" s="10">
        <f t="shared" ref="AJ494:AJ557" si="1114">AF494</f>
        <v>58154</v>
      </c>
      <c r="AK494" s="10">
        <f t="shared" ref="AK494:AK504" si="1115">AK495</f>
        <v>0</v>
      </c>
      <c r="AL494" s="10">
        <f t="shared" ref="AL494:AL504" si="1116">AL495</f>
        <v>0</v>
      </c>
      <c r="AM494" s="10">
        <f t="shared" ref="AM494:AM504" si="1117">AM495</f>
        <v>0</v>
      </c>
      <c r="AN494" s="10">
        <f t="shared" ref="AN494:AN557" si="1118">AH494+AK494</f>
        <v>59448.6</v>
      </c>
      <c r="AO494" s="10">
        <f t="shared" ref="AO494:AO557" si="1119">AI494+AL494</f>
        <v>58154</v>
      </c>
      <c r="AP494" s="10">
        <f t="shared" ref="AP494:AP557" si="1120">AJ494+AM494</f>
        <v>58154</v>
      </c>
      <c r="AQ494" s="10">
        <f t="shared" ref="AQ494:AQ504" si="1121">AQ495</f>
        <v>0</v>
      </c>
      <c r="AR494" s="10">
        <f t="shared" ref="AR494:AR504" si="1122">AR495</f>
        <v>0</v>
      </c>
      <c r="AS494" s="10">
        <f t="shared" ref="AS494:AS504" si="1123">AS495</f>
        <v>0</v>
      </c>
      <c r="AT494" s="10">
        <f t="shared" ref="AT494:AT557" si="1124">AN494+AQ494</f>
        <v>59448.6</v>
      </c>
      <c r="AU494" s="10">
        <f t="shared" ref="AU494:AU557" si="1125">AO494+AR494</f>
        <v>58154</v>
      </c>
      <c r="AV494" s="10">
        <f t="shared" ref="AV494:AV557" si="1126">AP494+AS494</f>
        <v>58154</v>
      </c>
      <c r="AW494" s="10">
        <f t="shared" ref="AW494:AW504" si="1127">AW495</f>
        <v>1309.816</v>
      </c>
      <c r="AX494" s="10">
        <f t="shared" ref="AX494:AX504" si="1128">AX495</f>
        <v>0</v>
      </c>
      <c r="AY494" s="10">
        <f t="shared" ref="AY494:AY504" si="1129">AY495</f>
        <v>0</v>
      </c>
      <c r="AZ494" s="10">
        <f t="shared" ref="AZ494:AZ557" si="1130">AT494+AW494</f>
        <v>60758.415999999997</v>
      </c>
      <c r="BA494" s="10">
        <f t="shared" ref="BA494:BA504" si="1131">BA495</f>
        <v>0</v>
      </c>
      <c r="BB494" s="65">
        <f t="shared" si="1027"/>
        <v>60758.415999999997</v>
      </c>
      <c r="BC494" s="10">
        <f t="shared" ref="BC494:BC557" si="1132">AU494+AX494</f>
        <v>58154</v>
      </c>
      <c r="BD494" s="10">
        <f t="shared" ref="BD494:BI504" si="1133">BD495</f>
        <v>0</v>
      </c>
      <c r="BE494" s="65">
        <f t="shared" si="1028"/>
        <v>58154</v>
      </c>
      <c r="BF494" s="10">
        <f t="shared" ref="BF494:BF557" si="1134">AV494+AY494</f>
        <v>58154</v>
      </c>
      <c r="BG494" s="10">
        <f t="shared" si="1133"/>
        <v>0</v>
      </c>
      <c r="BH494" s="65">
        <f t="shared" si="1029"/>
        <v>58154</v>
      </c>
      <c r="BI494" s="10">
        <f t="shared" si="1133"/>
        <v>0</v>
      </c>
      <c r="BJ494" s="20"/>
      <c r="BK494" s="20"/>
    </row>
    <row r="495" spans="1:63" ht="46.8" x14ac:dyDescent="0.3">
      <c r="A495" s="58" t="s">
        <v>360</v>
      </c>
      <c r="B495" s="59" t="s">
        <v>58</v>
      </c>
      <c r="C495" s="58"/>
      <c r="D495" s="58"/>
      <c r="E495" s="60" t="s">
        <v>59</v>
      </c>
      <c r="F495" s="10">
        <f t="shared" si="1087"/>
        <v>57155</v>
      </c>
      <c r="G495" s="10">
        <f t="shared" si="1088"/>
        <v>58154</v>
      </c>
      <c r="H495" s="10">
        <f t="shared" si="1089"/>
        <v>58154</v>
      </c>
      <c r="I495" s="10">
        <f t="shared" si="1090"/>
        <v>0</v>
      </c>
      <c r="J495" s="10">
        <f t="shared" si="1091"/>
        <v>0</v>
      </c>
      <c r="K495" s="10">
        <f t="shared" si="1092"/>
        <v>0</v>
      </c>
      <c r="L495" s="10">
        <f t="shared" si="1073"/>
        <v>57155</v>
      </c>
      <c r="M495" s="10">
        <f t="shared" si="1074"/>
        <v>58154</v>
      </c>
      <c r="N495" s="10">
        <f t="shared" si="1075"/>
        <v>58154</v>
      </c>
      <c r="O495" s="10">
        <f t="shared" si="1093"/>
        <v>0</v>
      </c>
      <c r="P495" s="10">
        <f t="shared" si="1094"/>
        <v>0</v>
      </c>
      <c r="Q495" s="10">
        <f t="shared" si="1095"/>
        <v>0</v>
      </c>
      <c r="R495" s="10">
        <f t="shared" si="1096"/>
        <v>57155</v>
      </c>
      <c r="S495" s="10">
        <f t="shared" si="1097"/>
        <v>58154</v>
      </c>
      <c r="T495" s="10">
        <f t="shared" si="1098"/>
        <v>58154</v>
      </c>
      <c r="U495" s="10">
        <f t="shared" si="1099"/>
        <v>0</v>
      </c>
      <c r="V495" s="10">
        <f t="shared" si="1100"/>
        <v>0</v>
      </c>
      <c r="W495" s="10">
        <f t="shared" si="1101"/>
        <v>0</v>
      </c>
      <c r="X495" s="10">
        <f t="shared" si="1102"/>
        <v>57155</v>
      </c>
      <c r="Y495" s="10">
        <f t="shared" si="1103"/>
        <v>58154</v>
      </c>
      <c r="Z495" s="10">
        <f t="shared" si="1104"/>
        <v>58154</v>
      </c>
      <c r="AA495" s="10">
        <f t="shared" si="1105"/>
        <v>2293.6</v>
      </c>
      <c r="AB495" s="10">
        <f t="shared" si="1106"/>
        <v>0</v>
      </c>
      <c r="AC495" s="10">
        <f t="shared" si="1107"/>
        <v>0</v>
      </c>
      <c r="AD495" s="10">
        <f t="shared" si="1108"/>
        <v>59448.6</v>
      </c>
      <c r="AE495" s="10">
        <f t="shared" si="1109"/>
        <v>58154</v>
      </c>
      <c r="AF495" s="10">
        <f t="shared" si="1110"/>
        <v>58154</v>
      </c>
      <c r="AG495" s="10">
        <f t="shared" si="1111"/>
        <v>0</v>
      </c>
      <c r="AH495" s="10">
        <f t="shared" si="1112"/>
        <v>59448.6</v>
      </c>
      <c r="AI495" s="10">
        <f t="shared" si="1113"/>
        <v>58154</v>
      </c>
      <c r="AJ495" s="10">
        <f t="shared" si="1114"/>
        <v>58154</v>
      </c>
      <c r="AK495" s="10">
        <f t="shared" si="1115"/>
        <v>0</v>
      </c>
      <c r="AL495" s="10">
        <f t="shared" si="1116"/>
        <v>0</v>
      </c>
      <c r="AM495" s="10">
        <f t="shared" si="1117"/>
        <v>0</v>
      </c>
      <c r="AN495" s="10">
        <f t="shared" si="1118"/>
        <v>59448.6</v>
      </c>
      <c r="AO495" s="10">
        <f t="shared" si="1119"/>
        <v>58154</v>
      </c>
      <c r="AP495" s="10">
        <f t="shared" si="1120"/>
        <v>58154</v>
      </c>
      <c r="AQ495" s="10">
        <f t="shared" si="1121"/>
        <v>0</v>
      </c>
      <c r="AR495" s="10">
        <f t="shared" si="1122"/>
        <v>0</v>
      </c>
      <c r="AS495" s="10">
        <f t="shared" si="1123"/>
        <v>0</v>
      </c>
      <c r="AT495" s="10">
        <f t="shared" si="1124"/>
        <v>59448.6</v>
      </c>
      <c r="AU495" s="10">
        <f t="shared" si="1125"/>
        <v>58154</v>
      </c>
      <c r="AV495" s="10">
        <f t="shared" si="1126"/>
        <v>58154</v>
      </c>
      <c r="AW495" s="10">
        <f t="shared" si="1127"/>
        <v>1309.816</v>
      </c>
      <c r="AX495" s="10">
        <f t="shared" si="1128"/>
        <v>0</v>
      </c>
      <c r="AY495" s="10">
        <f t="shared" si="1129"/>
        <v>0</v>
      </c>
      <c r="AZ495" s="10">
        <f t="shared" si="1130"/>
        <v>60758.415999999997</v>
      </c>
      <c r="BA495" s="10">
        <f t="shared" si="1131"/>
        <v>0</v>
      </c>
      <c r="BB495" s="65">
        <f t="shared" si="1027"/>
        <v>60758.415999999997</v>
      </c>
      <c r="BC495" s="10">
        <f t="shared" si="1132"/>
        <v>58154</v>
      </c>
      <c r="BD495" s="10">
        <f t="shared" si="1133"/>
        <v>0</v>
      </c>
      <c r="BE495" s="65">
        <f t="shared" si="1028"/>
        <v>58154</v>
      </c>
      <c r="BF495" s="10">
        <f t="shared" si="1134"/>
        <v>58154</v>
      </c>
      <c r="BG495" s="10">
        <f t="shared" si="1133"/>
        <v>0</v>
      </c>
      <c r="BH495" s="65">
        <f t="shared" si="1029"/>
        <v>58154</v>
      </c>
      <c r="BI495" s="10">
        <f t="shared" si="1133"/>
        <v>0</v>
      </c>
      <c r="BJ495" s="20"/>
      <c r="BK495" s="20"/>
    </row>
    <row r="496" spans="1:63" x14ac:dyDescent="0.3">
      <c r="A496" s="58" t="s">
        <v>360</v>
      </c>
      <c r="B496" s="59" t="s">
        <v>58</v>
      </c>
      <c r="C496" s="58" t="s">
        <v>72</v>
      </c>
      <c r="D496" s="58" t="s">
        <v>74</v>
      </c>
      <c r="E496" s="60" t="s">
        <v>75</v>
      </c>
      <c r="F496" s="10">
        <v>57155</v>
      </c>
      <c r="G496" s="10">
        <v>58154</v>
      </c>
      <c r="H496" s="10">
        <v>58154</v>
      </c>
      <c r="I496" s="10"/>
      <c r="J496" s="10"/>
      <c r="K496" s="10"/>
      <c r="L496" s="10">
        <f t="shared" si="1073"/>
        <v>57155</v>
      </c>
      <c r="M496" s="10">
        <f t="shared" si="1074"/>
        <v>58154</v>
      </c>
      <c r="N496" s="10">
        <f t="shared" si="1075"/>
        <v>58154</v>
      </c>
      <c r="O496" s="10"/>
      <c r="P496" s="10"/>
      <c r="Q496" s="10"/>
      <c r="R496" s="10">
        <f t="shared" si="1096"/>
        <v>57155</v>
      </c>
      <c r="S496" s="10">
        <f t="shared" si="1097"/>
        <v>58154</v>
      </c>
      <c r="T496" s="10">
        <f t="shared" si="1098"/>
        <v>58154</v>
      </c>
      <c r="U496" s="10"/>
      <c r="V496" s="10"/>
      <c r="W496" s="10"/>
      <c r="X496" s="10">
        <f t="shared" si="1102"/>
        <v>57155</v>
      </c>
      <c r="Y496" s="10">
        <f t="shared" si="1103"/>
        <v>58154</v>
      </c>
      <c r="Z496" s="10">
        <f t="shared" si="1104"/>
        <v>58154</v>
      </c>
      <c r="AA496" s="10">
        <v>2293.6</v>
      </c>
      <c r="AB496" s="10"/>
      <c r="AC496" s="10"/>
      <c r="AD496" s="10">
        <f t="shared" si="1108"/>
        <v>59448.6</v>
      </c>
      <c r="AE496" s="10">
        <f t="shared" si="1109"/>
        <v>58154</v>
      </c>
      <c r="AF496" s="10">
        <f t="shared" si="1110"/>
        <v>58154</v>
      </c>
      <c r="AG496" s="10"/>
      <c r="AH496" s="10">
        <f t="shared" si="1112"/>
        <v>59448.6</v>
      </c>
      <c r="AI496" s="10">
        <f t="shared" si="1113"/>
        <v>58154</v>
      </c>
      <c r="AJ496" s="10">
        <f t="shared" si="1114"/>
        <v>58154</v>
      </c>
      <c r="AK496" s="10"/>
      <c r="AL496" s="10"/>
      <c r="AM496" s="10"/>
      <c r="AN496" s="10">
        <f t="shared" si="1118"/>
        <v>59448.6</v>
      </c>
      <c r="AO496" s="10">
        <f t="shared" si="1119"/>
        <v>58154</v>
      </c>
      <c r="AP496" s="10">
        <f t="shared" si="1120"/>
        <v>58154</v>
      </c>
      <c r="AQ496" s="10"/>
      <c r="AR496" s="10"/>
      <c r="AS496" s="10"/>
      <c r="AT496" s="10">
        <f t="shared" si="1124"/>
        <v>59448.6</v>
      </c>
      <c r="AU496" s="10">
        <f t="shared" si="1125"/>
        <v>58154</v>
      </c>
      <c r="AV496" s="10">
        <f t="shared" si="1126"/>
        <v>58154</v>
      </c>
      <c r="AW496" s="10">
        <v>1309.816</v>
      </c>
      <c r="AX496" s="10"/>
      <c r="AY496" s="10"/>
      <c r="AZ496" s="10">
        <f t="shared" si="1130"/>
        <v>60758.415999999997</v>
      </c>
      <c r="BA496" s="10"/>
      <c r="BB496" s="65">
        <f t="shared" si="1027"/>
        <v>60758.415999999997</v>
      </c>
      <c r="BC496" s="10">
        <f t="shared" si="1132"/>
        <v>58154</v>
      </c>
      <c r="BD496" s="10"/>
      <c r="BE496" s="65">
        <f t="shared" si="1028"/>
        <v>58154</v>
      </c>
      <c r="BF496" s="10">
        <f t="shared" si="1134"/>
        <v>58154</v>
      </c>
      <c r="BG496" s="10"/>
      <c r="BH496" s="65">
        <f t="shared" si="1029"/>
        <v>58154</v>
      </c>
      <c r="BI496" s="10"/>
      <c r="BJ496" s="20"/>
      <c r="BK496" s="20"/>
    </row>
    <row r="497" spans="1:63" s="1" customFormat="1" hidden="1" x14ac:dyDescent="0.3">
      <c r="A497" s="7" t="s">
        <v>361</v>
      </c>
      <c r="B497" s="8"/>
      <c r="C497" s="7"/>
      <c r="D497" s="7"/>
      <c r="E497" s="19" t="s">
        <v>202</v>
      </c>
      <c r="F497" s="10">
        <f t="shared" si="1087"/>
        <v>292.39999999999998</v>
      </c>
      <c r="G497" s="10">
        <f t="shared" si="1088"/>
        <v>0</v>
      </c>
      <c r="H497" s="10">
        <f t="shared" si="1089"/>
        <v>0</v>
      </c>
      <c r="I497" s="10">
        <f t="shared" si="1090"/>
        <v>0</v>
      </c>
      <c r="J497" s="10">
        <f t="shared" si="1091"/>
        <v>0</v>
      </c>
      <c r="K497" s="10">
        <f t="shared" si="1092"/>
        <v>0</v>
      </c>
      <c r="L497" s="10">
        <f t="shared" si="1073"/>
        <v>292.39999999999998</v>
      </c>
      <c r="M497" s="10">
        <f t="shared" si="1074"/>
        <v>0</v>
      </c>
      <c r="N497" s="10">
        <f t="shared" si="1075"/>
        <v>0</v>
      </c>
      <c r="O497" s="10">
        <f t="shared" si="1093"/>
        <v>971.19999999999993</v>
      </c>
      <c r="P497" s="10">
        <f t="shared" si="1094"/>
        <v>0</v>
      </c>
      <c r="Q497" s="10">
        <f t="shared" si="1095"/>
        <v>0</v>
      </c>
      <c r="R497" s="10">
        <f t="shared" si="1096"/>
        <v>1263.5999999999999</v>
      </c>
      <c r="S497" s="10">
        <f t="shared" si="1097"/>
        <v>0</v>
      </c>
      <c r="T497" s="10">
        <f t="shared" si="1098"/>
        <v>0</v>
      </c>
      <c r="U497" s="10">
        <f t="shared" si="1099"/>
        <v>0</v>
      </c>
      <c r="V497" s="10">
        <f t="shared" si="1100"/>
        <v>0</v>
      </c>
      <c r="W497" s="10">
        <f t="shared" si="1101"/>
        <v>0</v>
      </c>
      <c r="X497" s="10">
        <f t="shared" si="1102"/>
        <v>1263.5999999999999</v>
      </c>
      <c r="Y497" s="10">
        <f t="shared" si="1103"/>
        <v>0</v>
      </c>
      <c r="Z497" s="10">
        <f t="shared" si="1104"/>
        <v>0</v>
      </c>
      <c r="AA497" s="10">
        <f t="shared" si="1105"/>
        <v>48.7</v>
      </c>
      <c r="AB497" s="10">
        <f t="shared" si="1106"/>
        <v>0</v>
      </c>
      <c r="AC497" s="10">
        <f t="shared" si="1107"/>
        <v>0</v>
      </c>
      <c r="AD497" s="10">
        <f t="shared" si="1108"/>
        <v>1312.3</v>
      </c>
      <c r="AE497" s="10">
        <f t="shared" si="1109"/>
        <v>0</v>
      </c>
      <c r="AF497" s="10">
        <f t="shared" si="1110"/>
        <v>0</v>
      </c>
      <c r="AG497" s="10">
        <f t="shared" si="1111"/>
        <v>0</v>
      </c>
      <c r="AH497" s="10">
        <f t="shared" si="1112"/>
        <v>1312.3</v>
      </c>
      <c r="AI497" s="10">
        <f t="shared" si="1113"/>
        <v>0</v>
      </c>
      <c r="AJ497" s="10">
        <f t="shared" si="1114"/>
        <v>0</v>
      </c>
      <c r="AK497" s="10">
        <f t="shared" si="1115"/>
        <v>0</v>
      </c>
      <c r="AL497" s="10">
        <f t="shared" si="1116"/>
        <v>0</v>
      </c>
      <c r="AM497" s="10">
        <f t="shared" si="1117"/>
        <v>0</v>
      </c>
      <c r="AN497" s="10">
        <f t="shared" si="1118"/>
        <v>1312.3</v>
      </c>
      <c r="AO497" s="10">
        <f t="shared" si="1119"/>
        <v>0</v>
      </c>
      <c r="AP497" s="10">
        <f t="shared" si="1120"/>
        <v>0</v>
      </c>
      <c r="AQ497" s="10">
        <f t="shared" si="1121"/>
        <v>0</v>
      </c>
      <c r="AR497" s="10">
        <f t="shared" si="1122"/>
        <v>0</v>
      </c>
      <c r="AS497" s="10">
        <f t="shared" si="1123"/>
        <v>0</v>
      </c>
      <c r="AT497" s="10">
        <f t="shared" si="1124"/>
        <v>1312.3</v>
      </c>
      <c r="AU497" s="10">
        <f t="shared" si="1125"/>
        <v>0</v>
      </c>
      <c r="AV497" s="10">
        <f t="shared" si="1126"/>
        <v>0</v>
      </c>
      <c r="AW497" s="10">
        <f t="shared" si="1127"/>
        <v>-1312.3</v>
      </c>
      <c r="AX497" s="10">
        <f t="shared" si="1128"/>
        <v>0</v>
      </c>
      <c r="AY497" s="10">
        <f t="shared" si="1129"/>
        <v>0</v>
      </c>
      <c r="AZ497" s="10">
        <f t="shared" si="1130"/>
        <v>0</v>
      </c>
      <c r="BA497" s="10">
        <f t="shared" si="1131"/>
        <v>0</v>
      </c>
      <c r="BB497" s="10"/>
      <c r="BC497" s="10">
        <f t="shared" si="1132"/>
        <v>0</v>
      </c>
      <c r="BD497" s="10">
        <f t="shared" si="1133"/>
        <v>0</v>
      </c>
      <c r="BE497" s="10"/>
      <c r="BF497" s="10">
        <f t="shared" si="1134"/>
        <v>0</v>
      </c>
      <c r="BG497" s="10">
        <f t="shared" si="1133"/>
        <v>0</v>
      </c>
      <c r="BH497" s="10"/>
      <c r="BI497" s="10">
        <f t="shared" si="1133"/>
        <v>0</v>
      </c>
      <c r="BJ497" s="20">
        <v>0</v>
      </c>
      <c r="BK497" s="20"/>
    </row>
    <row r="498" spans="1:63" s="1" customFormat="1" ht="46.8" hidden="1" x14ac:dyDescent="0.3">
      <c r="A498" s="7" t="s">
        <v>361</v>
      </c>
      <c r="B498" s="8" t="s">
        <v>58</v>
      </c>
      <c r="C498" s="7"/>
      <c r="D498" s="7"/>
      <c r="E498" s="19" t="s">
        <v>59</v>
      </c>
      <c r="F498" s="10">
        <f t="shared" si="1087"/>
        <v>292.39999999999998</v>
      </c>
      <c r="G498" s="10">
        <f t="shared" si="1088"/>
        <v>0</v>
      </c>
      <c r="H498" s="10">
        <f t="shared" si="1089"/>
        <v>0</v>
      </c>
      <c r="I498" s="10">
        <f t="shared" si="1090"/>
        <v>0</v>
      </c>
      <c r="J498" s="10">
        <f t="shared" si="1091"/>
        <v>0</v>
      </c>
      <c r="K498" s="10">
        <f t="shared" si="1092"/>
        <v>0</v>
      </c>
      <c r="L498" s="10">
        <f t="shared" si="1073"/>
        <v>292.39999999999998</v>
      </c>
      <c r="M498" s="10">
        <f t="shared" si="1074"/>
        <v>0</v>
      </c>
      <c r="N498" s="10">
        <f t="shared" si="1075"/>
        <v>0</v>
      </c>
      <c r="O498" s="10">
        <f t="shared" si="1093"/>
        <v>971.19999999999993</v>
      </c>
      <c r="P498" s="10">
        <f t="shared" si="1094"/>
        <v>0</v>
      </c>
      <c r="Q498" s="10">
        <f t="shared" si="1095"/>
        <v>0</v>
      </c>
      <c r="R498" s="10">
        <f t="shared" si="1096"/>
        <v>1263.5999999999999</v>
      </c>
      <c r="S498" s="10">
        <f t="shared" si="1097"/>
        <v>0</v>
      </c>
      <c r="T498" s="10">
        <f t="shared" si="1098"/>
        <v>0</v>
      </c>
      <c r="U498" s="10">
        <f t="shared" si="1099"/>
        <v>0</v>
      </c>
      <c r="V498" s="10">
        <f t="shared" si="1100"/>
        <v>0</v>
      </c>
      <c r="W498" s="10">
        <f t="shared" si="1101"/>
        <v>0</v>
      </c>
      <c r="X498" s="10">
        <f t="shared" si="1102"/>
        <v>1263.5999999999999</v>
      </c>
      <c r="Y498" s="10">
        <f t="shared" si="1103"/>
        <v>0</v>
      </c>
      <c r="Z498" s="10">
        <f t="shared" si="1104"/>
        <v>0</v>
      </c>
      <c r="AA498" s="10">
        <f t="shared" si="1105"/>
        <v>48.7</v>
      </c>
      <c r="AB498" s="10">
        <f t="shared" si="1106"/>
        <v>0</v>
      </c>
      <c r="AC498" s="10">
        <f t="shared" si="1107"/>
        <v>0</v>
      </c>
      <c r="AD498" s="10">
        <f t="shared" si="1108"/>
        <v>1312.3</v>
      </c>
      <c r="AE498" s="10">
        <f t="shared" si="1109"/>
        <v>0</v>
      </c>
      <c r="AF498" s="10">
        <f t="shared" si="1110"/>
        <v>0</v>
      </c>
      <c r="AG498" s="10">
        <f t="shared" si="1111"/>
        <v>0</v>
      </c>
      <c r="AH498" s="10">
        <f t="shared" si="1112"/>
        <v>1312.3</v>
      </c>
      <c r="AI498" s="10">
        <f t="shared" si="1113"/>
        <v>0</v>
      </c>
      <c r="AJ498" s="10">
        <f t="shared" si="1114"/>
        <v>0</v>
      </c>
      <c r="AK498" s="10">
        <f t="shared" si="1115"/>
        <v>0</v>
      </c>
      <c r="AL498" s="10">
        <f t="shared" si="1116"/>
        <v>0</v>
      </c>
      <c r="AM498" s="10">
        <f t="shared" si="1117"/>
        <v>0</v>
      </c>
      <c r="AN498" s="10">
        <f t="shared" si="1118"/>
        <v>1312.3</v>
      </c>
      <c r="AO498" s="10">
        <f t="shared" si="1119"/>
        <v>0</v>
      </c>
      <c r="AP498" s="10">
        <f t="shared" si="1120"/>
        <v>0</v>
      </c>
      <c r="AQ498" s="10">
        <f t="shared" si="1121"/>
        <v>0</v>
      </c>
      <c r="AR498" s="10">
        <f t="shared" si="1122"/>
        <v>0</v>
      </c>
      <c r="AS498" s="10">
        <f t="shared" si="1123"/>
        <v>0</v>
      </c>
      <c r="AT498" s="10">
        <f t="shared" si="1124"/>
        <v>1312.3</v>
      </c>
      <c r="AU498" s="10">
        <f t="shared" si="1125"/>
        <v>0</v>
      </c>
      <c r="AV498" s="10">
        <f t="shared" si="1126"/>
        <v>0</v>
      </c>
      <c r="AW498" s="10">
        <f t="shared" si="1127"/>
        <v>-1312.3</v>
      </c>
      <c r="AX498" s="10">
        <f t="shared" si="1128"/>
        <v>0</v>
      </c>
      <c r="AY498" s="10">
        <f t="shared" si="1129"/>
        <v>0</v>
      </c>
      <c r="AZ498" s="10">
        <f t="shared" si="1130"/>
        <v>0</v>
      </c>
      <c r="BA498" s="10">
        <f t="shared" si="1131"/>
        <v>0</v>
      </c>
      <c r="BB498" s="10"/>
      <c r="BC498" s="10">
        <f t="shared" si="1132"/>
        <v>0</v>
      </c>
      <c r="BD498" s="10">
        <f t="shared" si="1133"/>
        <v>0</v>
      </c>
      <c r="BE498" s="10"/>
      <c r="BF498" s="10">
        <f t="shared" si="1134"/>
        <v>0</v>
      </c>
      <c r="BG498" s="10">
        <f t="shared" si="1133"/>
        <v>0</v>
      </c>
      <c r="BH498" s="10"/>
      <c r="BI498" s="10">
        <f t="shared" si="1133"/>
        <v>0</v>
      </c>
      <c r="BJ498" s="20">
        <v>0</v>
      </c>
      <c r="BK498" s="20"/>
    </row>
    <row r="499" spans="1:63" s="1" customFormat="1" hidden="1" x14ac:dyDescent="0.3">
      <c r="A499" s="7" t="s">
        <v>361</v>
      </c>
      <c r="B499" s="8" t="s">
        <v>58</v>
      </c>
      <c r="C499" s="7" t="s">
        <v>72</v>
      </c>
      <c r="D499" s="7" t="s">
        <v>74</v>
      </c>
      <c r="E499" s="19" t="s">
        <v>75</v>
      </c>
      <c r="F499" s="10">
        <v>292.39999999999998</v>
      </c>
      <c r="G499" s="10">
        <v>0</v>
      </c>
      <c r="H499" s="10">
        <v>0</v>
      </c>
      <c r="I499" s="10"/>
      <c r="J499" s="10"/>
      <c r="K499" s="10"/>
      <c r="L499" s="10">
        <f t="shared" si="1073"/>
        <v>292.39999999999998</v>
      </c>
      <c r="M499" s="10">
        <f t="shared" si="1074"/>
        <v>0</v>
      </c>
      <c r="N499" s="10">
        <f t="shared" si="1075"/>
        <v>0</v>
      </c>
      <c r="O499" s="10">
        <f>21.9+894+55.3</f>
        <v>971.19999999999993</v>
      </c>
      <c r="P499" s="10"/>
      <c r="Q499" s="10"/>
      <c r="R499" s="10">
        <f t="shared" si="1096"/>
        <v>1263.5999999999999</v>
      </c>
      <c r="S499" s="10">
        <f t="shared" si="1097"/>
        <v>0</v>
      </c>
      <c r="T499" s="10">
        <f t="shared" si="1098"/>
        <v>0</v>
      </c>
      <c r="U499" s="10"/>
      <c r="V499" s="10"/>
      <c r="W499" s="10"/>
      <c r="X499" s="10">
        <f t="shared" si="1102"/>
        <v>1263.5999999999999</v>
      </c>
      <c r="Y499" s="10">
        <f t="shared" si="1103"/>
        <v>0</v>
      </c>
      <c r="Z499" s="10">
        <f t="shared" si="1104"/>
        <v>0</v>
      </c>
      <c r="AA499" s="10">
        <v>48.7</v>
      </c>
      <c r="AB499" s="10"/>
      <c r="AC499" s="10"/>
      <c r="AD499" s="10">
        <f t="shared" si="1108"/>
        <v>1312.3</v>
      </c>
      <c r="AE499" s="10">
        <f t="shared" si="1109"/>
        <v>0</v>
      </c>
      <c r="AF499" s="10">
        <f t="shared" si="1110"/>
        <v>0</v>
      </c>
      <c r="AG499" s="10"/>
      <c r="AH499" s="10">
        <f t="shared" si="1112"/>
        <v>1312.3</v>
      </c>
      <c r="AI499" s="10">
        <f t="shared" si="1113"/>
        <v>0</v>
      </c>
      <c r="AJ499" s="10">
        <f t="shared" si="1114"/>
        <v>0</v>
      </c>
      <c r="AK499" s="10"/>
      <c r="AL499" s="10"/>
      <c r="AM499" s="10"/>
      <c r="AN499" s="10">
        <f t="shared" si="1118"/>
        <v>1312.3</v>
      </c>
      <c r="AO499" s="10">
        <f t="shared" si="1119"/>
        <v>0</v>
      </c>
      <c r="AP499" s="10">
        <f t="shared" si="1120"/>
        <v>0</v>
      </c>
      <c r="AQ499" s="10"/>
      <c r="AR499" s="10"/>
      <c r="AS499" s="10"/>
      <c r="AT499" s="10">
        <f t="shared" si="1124"/>
        <v>1312.3</v>
      </c>
      <c r="AU499" s="10">
        <f t="shared" si="1125"/>
        <v>0</v>
      </c>
      <c r="AV499" s="10">
        <f t="shared" si="1126"/>
        <v>0</v>
      </c>
      <c r="AW499" s="10">
        <f>-28.5-1160.516-120.8-2.484</f>
        <v>-1312.3</v>
      </c>
      <c r="AX499" s="10"/>
      <c r="AY499" s="10"/>
      <c r="AZ499" s="10">
        <f t="shared" si="1130"/>
        <v>0</v>
      </c>
      <c r="BA499" s="10"/>
      <c r="BB499" s="10"/>
      <c r="BC499" s="10">
        <f t="shared" si="1132"/>
        <v>0</v>
      </c>
      <c r="BD499" s="10"/>
      <c r="BE499" s="10"/>
      <c r="BF499" s="10">
        <f t="shared" si="1134"/>
        <v>0</v>
      </c>
      <c r="BG499" s="10"/>
      <c r="BH499" s="10"/>
      <c r="BI499" s="10"/>
      <c r="BJ499" s="20">
        <v>0</v>
      </c>
      <c r="BK499" s="20"/>
    </row>
    <row r="500" spans="1:63" ht="46.8" x14ac:dyDescent="0.3">
      <c r="A500" s="58" t="s">
        <v>362</v>
      </c>
      <c r="B500" s="59"/>
      <c r="C500" s="58"/>
      <c r="D500" s="58"/>
      <c r="E500" s="60" t="s">
        <v>363</v>
      </c>
      <c r="F500" s="10">
        <f t="shared" si="1087"/>
        <v>3500</v>
      </c>
      <c r="G500" s="10">
        <f t="shared" si="1088"/>
        <v>3500</v>
      </c>
      <c r="H500" s="10">
        <f t="shared" si="1089"/>
        <v>3500</v>
      </c>
      <c r="I500" s="10">
        <f t="shared" si="1090"/>
        <v>0</v>
      </c>
      <c r="J500" s="10">
        <f t="shared" si="1091"/>
        <v>0</v>
      </c>
      <c r="K500" s="10">
        <f t="shared" si="1092"/>
        <v>0</v>
      </c>
      <c r="L500" s="10">
        <f t="shared" si="1073"/>
        <v>3500</v>
      </c>
      <c r="M500" s="10">
        <f t="shared" si="1074"/>
        <v>3500</v>
      </c>
      <c r="N500" s="10">
        <f t="shared" si="1075"/>
        <v>3500</v>
      </c>
      <c r="O500" s="10">
        <f t="shared" si="1093"/>
        <v>0</v>
      </c>
      <c r="P500" s="10">
        <f t="shared" si="1094"/>
        <v>0</v>
      </c>
      <c r="Q500" s="10">
        <f t="shared" si="1095"/>
        <v>0</v>
      </c>
      <c r="R500" s="10">
        <f t="shared" si="1096"/>
        <v>3500</v>
      </c>
      <c r="S500" s="10">
        <f t="shared" si="1097"/>
        <v>3500</v>
      </c>
      <c r="T500" s="10">
        <f t="shared" si="1098"/>
        <v>3500</v>
      </c>
      <c r="U500" s="10">
        <f t="shared" si="1099"/>
        <v>0</v>
      </c>
      <c r="V500" s="10">
        <f t="shared" si="1100"/>
        <v>0</v>
      </c>
      <c r="W500" s="10">
        <f t="shared" si="1101"/>
        <v>0</v>
      </c>
      <c r="X500" s="10">
        <f t="shared" si="1102"/>
        <v>3500</v>
      </c>
      <c r="Y500" s="10">
        <f t="shared" si="1103"/>
        <v>3500</v>
      </c>
      <c r="Z500" s="10">
        <f t="shared" si="1104"/>
        <v>3500</v>
      </c>
      <c r="AA500" s="10">
        <f t="shared" si="1105"/>
        <v>0</v>
      </c>
      <c r="AB500" s="10">
        <f t="shared" si="1106"/>
        <v>0</v>
      </c>
      <c r="AC500" s="10">
        <f t="shared" si="1107"/>
        <v>0</v>
      </c>
      <c r="AD500" s="10">
        <f t="shared" si="1108"/>
        <v>3500</v>
      </c>
      <c r="AE500" s="10">
        <f t="shared" si="1109"/>
        <v>3500</v>
      </c>
      <c r="AF500" s="10">
        <f t="shared" si="1110"/>
        <v>3500</v>
      </c>
      <c r="AG500" s="10">
        <f t="shared" si="1111"/>
        <v>0</v>
      </c>
      <c r="AH500" s="10">
        <f t="shared" si="1112"/>
        <v>3500</v>
      </c>
      <c r="AI500" s="10">
        <f t="shared" si="1113"/>
        <v>3500</v>
      </c>
      <c r="AJ500" s="10">
        <f t="shared" si="1114"/>
        <v>3500</v>
      </c>
      <c r="AK500" s="10">
        <f t="shared" si="1115"/>
        <v>0</v>
      </c>
      <c r="AL500" s="10">
        <f t="shared" si="1116"/>
        <v>0</v>
      </c>
      <c r="AM500" s="10">
        <f t="shared" si="1117"/>
        <v>0</v>
      </c>
      <c r="AN500" s="10">
        <f t="shared" si="1118"/>
        <v>3500</v>
      </c>
      <c r="AO500" s="10">
        <f t="shared" si="1119"/>
        <v>3500</v>
      </c>
      <c r="AP500" s="10">
        <f t="shared" si="1120"/>
        <v>3500</v>
      </c>
      <c r="AQ500" s="10">
        <f t="shared" si="1121"/>
        <v>0</v>
      </c>
      <c r="AR500" s="10">
        <f t="shared" si="1122"/>
        <v>0</v>
      </c>
      <c r="AS500" s="10">
        <f t="shared" si="1123"/>
        <v>0</v>
      </c>
      <c r="AT500" s="10">
        <f t="shared" si="1124"/>
        <v>3500</v>
      </c>
      <c r="AU500" s="10">
        <f t="shared" si="1125"/>
        <v>3500</v>
      </c>
      <c r="AV500" s="10">
        <f t="shared" si="1126"/>
        <v>3500</v>
      </c>
      <c r="AW500" s="10">
        <f t="shared" si="1127"/>
        <v>0</v>
      </c>
      <c r="AX500" s="10">
        <f t="shared" si="1128"/>
        <v>0</v>
      </c>
      <c r="AY500" s="10">
        <f t="shared" si="1129"/>
        <v>0</v>
      </c>
      <c r="AZ500" s="10">
        <f t="shared" si="1130"/>
        <v>3500</v>
      </c>
      <c r="BA500" s="10">
        <f t="shared" si="1131"/>
        <v>0</v>
      </c>
      <c r="BB500" s="65">
        <f t="shared" ref="BB500:BB544" si="1135">AZ500+BA500</f>
        <v>3500</v>
      </c>
      <c r="BC500" s="10">
        <f t="shared" si="1132"/>
        <v>3500</v>
      </c>
      <c r="BD500" s="10">
        <f t="shared" si="1133"/>
        <v>0</v>
      </c>
      <c r="BE500" s="65">
        <f t="shared" ref="BE500:BE544" si="1136">BC500+BD500</f>
        <v>3500</v>
      </c>
      <c r="BF500" s="10">
        <f t="shared" si="1134"/>
        <v>3500</v>
      </c>
      <c r="BG500" s="10">
        <f t="shared" si="1133"/>
        <v>0</v>
      </c>
      <c r="BH500" s="65">
        <f t="shared" ref="BH500:BH544" si="1137">BF500+BG500</f>
        <v>3500</v>
      </c>
      <c r="BI500" s="10">
        <f t="shared" si="1133"/>
        <v>0</v>
      </c>
      <c r="BJ500" s="20"/>
      <c r="BK500" s="20"/>
    </row>
    <row r="501" spans="1:63" ht="31.2" x14ac:dyDescent="0.3">
      <c r="A501" s="58" t="s">
        <v>362</v>
      </c>
      <c r="B501" s="59" t="s">
        <v>66</v>
      </c>
      <c r="C501" s="58"/>
      <c r="D501" s="58"/>
      <c r="E501" s="60" t="s">
        <v>67</v>
      </c>
      <c r="F501" s="10">
        <f t="shared" si="1087"/>
        <v>3500</v>
      </c>
      <c r="G501" s="10">
        <f t="shared" si="1088"/>
        <v>3500</v>
      </c>
      <c r="H501" s="10">
        <f t="shared" si="1089"/>
        <v>3500</v>
      </c>
      <c r="I501" s="10">
        <f t="shared" si="1090"/>
        <v>0</v>
      </c>
      <c r="J501" s="10">
        <f t="shared" si="1091"/>
        <v>0</v>
      </c>
      <c r="K501" s="10">
        <f t="shared" si="1092"/>
        <v>0</v>
      </c>
      <c r="L501" s="10">
        <f t="shared" si="1073"/>
        <v>3500</v>
      </c>
      <c r="M501" s="10">
        <f t="shared" si="1074"/>
        <v>3500</v>
      </c>
      <c r="N501" s="10">
        <f t="shared" si="1075"/>
        <v>3500</v>
      </c>
      <c r="O501" s="10">
        <f t="shared" si="1093"/>
        <v>0</v>
      </c>
      <c r="P501" s="10">
        <f t="shared" si="1094"/>
        <v>0</v>
      </c>
      <c r="Q501" s="10">
        <f t="shared" si="1095"/>
        <v>0</v>
      </c>
      <c r="R501" s="10">
        <f t="shared" si="1096"/>
        <v>3500</v>
      </c>
      <c r="S501" s="10">
        <f t="shared" si="1097"/>
        <v>3500</v>
      </c>
      <c r="T501" s="10">
        <f t="shared" si="1098"/>
        <v>3500</v>
      </c>
      <c r="U501" s="10">
        <f t="shared" si="1099"/>
        <v>0</v>
      </c>
      <c r="V501" s="10">
        <f t="shared" si="1100"/>
        <v>0</v>
      </c>
      <c r="W501" s="10">
        <f t="shared" si="1101"/>
        <v>0</v>
      </c>
      <c r="X501" s="10">
        <f t="shared" si="1102"/>
        <v>3500</v>
      </c>
      <c r="Y501" s="10">
        <f t="shared" si="1103"/>
        <v>3500</v>
      </c>
      <c r="Z501" s="10">
        <f t="shared" si="1104"/>
        <v>3500</v>
      </c>
      <c r="AA501" s="10">
        <f t="shared" si="1105"/>
        <v>0</v>
      </c>
      <c r="AB501" s="10">
        <f t="shared" si="1106"/>
        <v>0</v>
      </c>
      <c r="AC501" s="10">
        <f t="shared" si="1107"/>
        <v>0</v>
      </c>
      <c r="AD501" s="10">
        <f t="shared" si="1108"/>
        <v>3500</v>
      </c>
      <c r="AE501" s="10">
        <f t="shared" si="1109"/>
        <v>3500</v>
      </c>
      <c r="AF501" s="10">
        <f t="shared" si="1110"/>
        <v>3500</v>
      </c>
      <c r="AG501" s="10">
        <f t="shared" si="1111"/>
        <v>0</v>
      </c>
      <c r="AH501" s="10">
        <f t="shared" si="1112"/>
        <v>3500</v>
      </c>
      <c r="AI501" s="10">
        <f t="shared" si="1113"/>
        <v>3500</v>
      </c>
      <c r="AJ501" s="10">
        <f t="shared" si="1114"/>
        <v>3500</v>
      </c>
      <c r="AK501" s="10">
        <f t="shared" si="1115"/>
        <v>0</v>
      </c>
      <c r="AL501" s="10">
        <f t="shared" si="1116"/>
        <v>0</v>
      </c>
      <c r="AM501" s="10">
        <f t="shared" si="1117"/>
        <v>0</v>
      </c>
      <c r="AN501" s="10">
        <f t="shared" si="1118"/>
        <v>3500</v>
      </c>
      <c r="AO501" s="10">
        <f t="shared" si="1119"/>
        <v>3500</v>
      </c>
      <c r="AP501" s="10">
        <f t="shared" si="1120"/>
        <v>3500</v>
      </c>
      <c r="AQ501" s="10">
        <f t="shared" si="1121"/>
        <v>0</v>
      </c>
      <c r="AR501" s="10">
        <f t="shared" si="1122"/>
        <v>0</v>
      </c>
      <c r="AS501" s="10">
        <f t="shared" si="1123"/>
        <v>0</v>
      </c>
      <c r="AT501" s="10">
        <f t="shared" si="1124"/>
        <v>3500</v>
      </c>
      <c r="AU501" s="10">
        <f t="shared" si="1125"/>
        <v>3500</v>
      </c>
      <c r="AV501" s="10">
        <f t="shared" si="1126"/>
        <v>3500</v>
      </c>
      <c r="AW501" s="10">
        <f t="shared" si="1127"/>
        <v>0</v>
      </c>
      <c r="AX501" s="10">
        <f t="shared" si="1128"/>
        <v>0</v>
      </c>
      <c r="AY501" s="10">
        <f t="shared" si="1129"/>
        <v>0</v>
      </c>
      <c r="AZ501" s="10">
        <f t="shared" si="1130"/>
        <v>3500</v>
      </c>
      <c r="BA501" s="10">
        <f t="shared" si="1131"/>
        <v>0</v>
      </c>
      <c r="BB501" s="65">
        <f t="shared" si="1135"/>
        <v>3500</v>
      </c>
      <c r="BC501" s="10">
        <f t="shared" si="1132"/>
        <v>3500</v>
      </c>
      <c r="BD501" s="10">
        <f t="shared" si="1133"/>
        <v>0</v>
      </c>
      <c r="BE501" s="65">
        <f t="shared" si="1136"/>
        <v>3500</v>
      </c>
      <c r="BF501" s="10">
        <f t="shared" si="1134"/>
        <v>3500</v>
      </c>
      <c r="BG501" s="10">
        <f t="shared" si="1133"/>
        <v>0</v>
      </c>
      <c r="BH501" s="65">
        <f t="shared" si="1137"/>
        <v>3500</v>
      </c>
      <c r="BI501" s="10">
        <f t="shared" si="1133"/>
        <v>0</v>
      </c>
      <c r="BJ501" s="20"/>
      <c r="BK501" s="20"/>
    </row>
    <row r="502" spans="1:63" x14ac:dyDescent="0.3">
      <c r="A502" s="58" t="s">
        <v>362</v>
      </c>
      <c r="B502" s="59">
        <v>200</v>
      </c>
      <c r="C502" s="58" t="s">
        <v>72</v>
      </c>
      <c r="D502" s="58" t="s">
        <v>72</v>
      </c>
      <c r="E502" s="60" t="s">
        <v>73</v>
      </c>
      <c r="F502" s="10">
        <v>3500</v>
      </c>
      <c r="G502" s="10">
        <v>3500</v>
      </c>
      <c r="H502" s="10">
        <v>3500</v>
      </c>
      <c r="I502" s="10"/>
      <c r="J502" s="10"/>
      <c r="K502" s="10"/>
      <c r="L502" s="10">
        <f t="shared" si="1073"/>
        <v>3500</v>
      </c>
      <c r="M502" s="10">
        <f t="shared" si="1074"/>
        <v>3500</v>
      </c>
      <c r="N502" s="10">
        <f t="shared" si="1075"/>
        <v>3500</v>
      </c>
      <c r="O502" s="10"/>
      <c r="P502" s="10"/>
      <c r="Q502" s="10"/>
      <c r="R502" s="10">
        <f t="shared" si="1096"/>
        <v>3500</v>
      </c>
      <c r="S502" s="10">
        <f t="shared" si="1097"/>
        <v>3500</v>
      </c>
      <c r="T502" s="10">
        <f t="shared" si="1098"/>
        <v>3500</v>
      </c>
      <c r="U502" s="10"/>
      <c r="V502" s="10"/>
      <c r="W502" s="10"/>
      <c r="X502" s="10">
        <f t="shared" si="1102"/>
        <v>3500</v>
      </c>
      <c r="Y502" s="10">
        <f t="shared" si="1103"/>
        <v>3500</v>
      </c>
      <c r="Z502" s="10">
        <f t="shared" si="1104"/>
        <v>3500</v>
      </c>
      <c r="AA502" s="10"/>
      <c r="AB502" s="10"/>
      <c r="AC502" s="10"/>
      <c r="AD502" s="10">
        <f t="shared" si="1108"/>
        <v>3500</v>
      </c>
      <c r="AE502" s="10">
        <f t="shared" si="1109"/>
        <v>3500</v>
      </c>
      <c r="AF502" s="10">
        <f t="shared" si="1110"/>
        <v>3500</v>
      </c>
      <c r="AG502" s="10"/>
      <c r="AH502" s="10">
        <f t="shared" si="1112"/>
        <v>3500</v>
      </c>
      <c r="AI502" s="10">
        <f t="shared" si="1113"/>
        <v>3500</v>
      </c>
      <c r="AJ502" s="10">
        <f t="shared" si="1114"/>
        <v>3500</v>
      </c>
      <c r="AK502" s="10"/>
      <c r="AL502" s="10"/>
      <c r="AM502" s="10"/>
      <c r="AN502" s="10">
        <f t="shared" si="1118"/>
        <v>3500</v>
      </c>
      <c r="AO502" s="10">
        <f t="shared" si="1119"/>
        <v>3500</v>
      </c>
      <c r="AP502" s="10">
        <f t="shared" si="1120"/>
        <v>3500</v>
      </c>
      <c r="AQ502" s="10"/>
      <c r="AR502" s="10"/>
      <c r="AS502" s="10"/>
      <c r="AT502" s="10">
        <f t="shared" si="1124"/>
        <v>3500</v>
      </c>
      <c r="AU502" s="10">
        <f t="shared" si="1125"/>
        <v>3500</v>
      </c>
      <c r="AV502" s="10">
        <f t="shared" si="1126"/>
        <v>3500</v>
      </c>
      <c r="AW502" s="10"/>
      <c r="AX502" s="10"/>
      <c r="AY502" s="10"/>
      <c r="AZ502" s="10">
        <f t="shared" si="1130"/>
        <v>3500</v>
      </c>
      <c r="BA502" s="10"/>
      <c r="BB502" s="65">
        <f t="shared" si="1135"/>
        <v>3500</v>
      </c>
      <c r="BC502" s="10">
        <f t="shared" si="1132"/>
        <v>3500</v>
      </c>
      <c r="BD502" s="10"/>
      <c r="BE502" s="65">
        <f t="shared" si="1136"/>
        <v>3500</v>
      </c>
      <c r="BF502" s="10">
        <f t="shared" si="1134"/>
        <v>3500</v>
      </c>
      <c r="BG502" s="10"/>
      <c r="BH502" s="65">
        <f t="shared" si="1137"/>
        <v>3500</v>
      </c>
      <c r="BI502" s="10"/>
      <c r="BJ502" s="20"/>
      <c r="BK502" s="20"/>
    </row>
    <row r="503" spans="1:63" ht="31.2" x14ac:dyDescent="0.3">
      <c r="A503" s="58" t="s">
        <v>364</v>
      </c>
      <c r="B503" s="59"/>
      <c r="C503" s="58"/>
      <c r="D503" s="58"/>
      <c r="E503" s="60" t="s">
        <v>365</v>
      </c>
      <c r="F503" s="10">
        <f t="shared" si="1087"/>
        <v>89.9</v>
      </c>
      <c r="G503" s="10">
        <f t="shared" si="1088"/>
        <v>89.9</v>
      </c>
      <c r="H503" s="10">
        <f t="shared" si="1089"/>
        <v>89.9</v>
      </c>
      <c r="I503" s="10">
        <f t="shared" si="1090"/>
        <v>0</v>
      </c>
      <c r="J503" s="10">
        <f t="shared" si="1091"/>
        <v>0</v>
      </c>
      <c r="K503" s="10">
        <f t="shared" si="1092"/>
        <v>0</v>
      </c>
      <c r="L503" s="10">
        <f t="shared" si="1073"/>
        <v>89.9</v>
      </c>
      <c r="M503" s="10">
        <f t="shared" si="1074"/>
        <v>89.9</v>
      </c>
      <c r="N503" s="10">
        <f t="shared" si="1075"/>
        <v>89.9</v>
      </c>
      <c r="O503" s="10">
        <f t="shared" si="1093"/>
        <v>0</v>
      </c>
      <c r="P503" s="10">
        <f t="shared" si="1094"/>
        <v>0</v>
      </c>
      <c r="Q503" s="10">
        <f t="shared" si="1095"/>
        <v>0</v>
      </c>
      <c r="R503" s="10">
        <f t="shared" si="1096"/>
        <v>89.9</v>
      </c>
      <c r="S503" s="10">
        <f t="shared" si="1097"/>
        <v>89.9</v>
      </c>
      <c r="T503" s="10">
        <f t="shared" si="1098"/>
        <v>89.9</v>
      </c>
      <c r="U503" s="10">
        <f t="shared" si="1099"/>
        <v>0</v>
      </c>
      <c r="V503" s="10">
        <f t="shared" si="1100"/>
        <v>0</v>
      </c>
      <c r="W503" s="10">
        <f t="shared" si="1101"/>
        <v>0</v>
      </c>
      <c r="X503" s="10">
        <f t="shared" si="1102"/>
        <v>89.9</v>
      </c>
      <c r="Y503" s="10">
        <f t="shared" si="1103"/>
        <v>89.9</v>
      </c>
      <c r="Z503" s="10">
        <f t="shared" si="1104"/>
        <v>89.9</v>
      </c>
      <c r="AA503" s="10">
        <f t="shared" si="1105"/>
        <v>0</v>
      </c>
      <c r="AB503" s="10">
        <f t="shared" si="1106"/>
        <v>0</v>
      </c>
      <c r="AC503" s="10">
        <f t="shared" si="1107"/>
        <v>0</v>
      </c>
      <c r="AD503" s="10">
        <f t="shared" si="1108"/>
        <v>89.9</v>
      </c>
      <c r="AE503" s="10">
        <f t="shared" si="1109"/>
        <v>89.9</v>
      </c>
      <c r="AF503" s="10">
        <f t="shared" si="1110"/>
        <v>89.9</v>
      </c>
      <c r="AG503" s="10">
        <f t="shared" si="1111"/>
        <v>0</v>
      </c>
      <c r="AH503" s="10">
        <f t="shared" si="1112"/>
        <v>89.9</v>
      </c>
      <c r="AI503" s="10">
        <f t="shared" si="1113"/>
        <v>89.9</v>
      </c>
      <c r="AJ503" s="10">
        <f t="shared" si="1114"/>
        <v>89.9</v>
      </c>
      <c r="AK503" s="10">
        <f t="shared" si="1115"/>
        <v>0</v>
      </c>
      <c r="AL503" s="10">
        <f t="shared" si="1116"/>
        <v>0</v>
      </c>
      <c r="AM503" s="10">
        <f t="shared" si="1117"/>
        <v>0</v>
      </c>
      <c r="AN503" s="10">
        <f t="shared" si="1118"/>
        <v>89.9</v>
      </c>
      <c r="AO503" s="10">
        <f t="shared" si="1119"/>
        <v>89.9</v>
      </c>
      <c r="AP503" s="10">
        <f t="shared" si="1120"/>
        <v>89.9</v>
      </c>
      <c r="AQ503" s="10">
        <f t="shared" si="1121"/>
        <v>0</v>
      </c>
      <c r="AR503" s="10">
        <f t="shared" si="1122"/>
        <v>0</v>
      </c>
      <c r="AS503" s="10">
        <f t="shared" si="1123"/>
        <v>0</v>
      </c>
      <c r="AT503" s="10">
        <f t="shared" si="1124"/>
        <v>89.9</v>
      </c>
      <c r="AU503" s="10">
        <f t="shared" si="1125"/>
        <v>89.9</v>
      </c>
      <c r="AV503" s="10">
        <f t="shared" si="1126"/>
        <v>89.9</v>
      </c>
      <c r="AW503" s="10">
        <f t="shared" si="1127"/>
        <v>0</v>
      </c>
      <c r="AX503" s="10">
        <f t="shared" si="1128"/>
        <v>0</v>
      </c>
      <c r="AY503" s="10">
        <f t="shared" si="1129"/>
        <v>0</v>
      </c>
      <c r="AZ503" s="10">
        <f t="shared" si="1130"/>
        <v>89.9</v>
      </c>
      <c r="BA503" s="10">
        <f t="shared" si="1131"/>
        <v>0</v>
      </c>
      <c r="BB503" s="65">
        <f t="shared" si="1135"/>
        <v>89.9</v>
      </c>
      <c r="BC503" s="10">
        <f t="shared" si="1132"/>
        <v>89.9</v>
      </c>
      <c r="BD503" s="10">
        <f t="shared" si="1133"/>
        <v>0</v>
      </c>
      <c r="BE503" s="65">
        <f t="shared" si="1136"/>
        <v>89.9</v>
      </c>
      <c r="BF503" s="10">
        <f t="shared" si="1134"/>
        <v>89.9</v>
      </c>
      <c r="BG503" s="10">
        <f t="shared" si="1133"/>
        <v>0</v>
      </c>
      <c r="BH503" s="65">
        <f t="shared" si="1137"/>
        <v>89.9</v>
      </c>
      <c r="BI503" s="10">
        <f t="shared" si="1133"/>
        <v>0</v>
      </c>
      <c r="BJ503" s="20"/>
      <c r="BK503" s="20"/>
    </row>
    <row r="504" spans="1:63" ht="31.2" x14ac:dyDescent="0.3">
      <c r="A504" s="58" t="s">
        <v>364</v>
      </c>
      <c r="B504" s="59" t="s">
        <v>66</v>
      </c>
      <c r="C504" s="58"/>
      <c r="D504" s="58"/>
      <c r="E504" s="60" t="s">
        <v>67</v>
      </c>
      <c r="F504" s="10">
        <f t="shared" si="1087"/>
        <v>89.9</v>
      </c>
      <c r="G504" s="10">
        <f t="shared" si="1088"/>
        <v>89.9</v>
      </c>
      <c r="H504" s="10">
        <f t="shared" si="1089"/>
        <v>89.9</v>
      </c>
      <c r="I504" s="10">
        <f t="shared" si="1090"/>
        <v>0</v>
      </c>
      <c r="J504" s="10">
        <f t="shared" si="1091"/>
        <v>0</v>
      </c>
      <c r="K504" s="10">
        <f t="shared" si="1092"/>
        <v>0</v>
      </c>
      <c r="L504" s="10">
        <f t="shared" si="1073"/>
        <v>89.9</v>
      </c>
      <c r="M504" s="10">
        <f t="shared" si="1074"/>
        <v>89.9</v>
      </c>
      <c r="N504" s="10">
        <f t="shared" si="1075"/>
        <v>89.9</v>
      </c>
      <c r="O504" s="10">
        <f t="shared" si="1093"/>
        <v>0</v>
      </c>
      <c r="P504" s="10">
        <f t="shared" si="1094"/>
        <v>0</v>
      </c>
      <c r="Q504" s="10">
        <f t="shared" si="1095"/>
        <v>0</v>
      </c>
      <c r="R504" s="10">
        <f t="shared" si="1096"/>
        <v>89.9</v>
      </c>
      <c r="S504" s="10">
        <f t="shared" si="1097"/>
        <v>89.9</v>
      </c>
      <c r="T504" s="10">
        <f t="shared" si="1098"/>
        <v>89.9</v>
      </c>
      <c r="U504" s="10">
        <f t="shared" si="1099"/>
        <v>0</v>
      </c>
      <c r="V504" s="10">
        <f t="shared" si="1100"/>
        <v>0</v>
      </c>
      <c r="W504" s="10">
        <f t="shared" si="1101"/>
        <v>0</v>
      </c>
      <c r="X504" s="10">
        <f t="shared" si="1102"/>
        <v>89.9</v>
      </c>
      <c r="Y504" s="10">
        <f t="shared" si="1103"/>
        <v>89.9</v>
      </c>
      <c r="Z504" s="10">
        <f t="shared" si="1104"/>
        <v>89.9</v>
      </c>
      <c r="AA504" s="10">
        <f t="shared" si="1105"/>
        <v>0</v>
      </c>
      <c r="AB504" s="10">
        <f t="shared" si="1106"/>
        <v>0</v>
      </c>
      <c r="AC504" s="10">
        <f t="shared" si="1107"/>
        <v>0</v>
      </c>
      <c r="AD504" s="10">
        <f t="shared" si="1108"/>
        <v>89.9</v>
      </c>
      <c r="AE504" s="10">
        <f t="shared" si="1109"/>
        <v>89.9</v>
      </c>
      <c r="AF504" s="10">
        <f t="shared" si="1110"/>
        <v>89.9</v>
      </c>
      <c r="AG504" s="10">
        <f t="shared" si="1111"/>
        <v>0</v>
      </c>
      <c r="AH504" s="10">
        <f t="shared" si="1112"/>
        <v>89.9</v>
      </c>
      <c r="AI504" s="10">
        <f t="shared" si="1113"/>
        <v>89.9</v>
      </c>
      <c r="AJ504" s="10">
        <f t="shared" si="1114"/>
        <v>89.9</v>
      </c>
      <c r="AK504" s="10">
        <f t="shared" si="1115"/>
        <v>0</v>
      </c>
      <c r="AL504" s="10">
        <f t="shared" si="1116"/>
        <v>0</v>
      </c>
      <c r="AM504" s="10">
        <f t="shared" si="1117"/>
        <v>0</v>
      </c>
      <c r="AN504" s="10">
        <f t="shared" si="1118"/>
        <v>89.9</v>
      </c>
      <c r="AO504" s="10">
        <f t="shared" si="1119"/>
        <v>89.9</v>
      </c>
      <c r="AP504" s="10">
        <f t="shared" si="1120"/>
        <v>89.9</v>
      </c>
      <c r="AQ504" s="10">
        <f t="shared" si="1121"/>
        <v>0</v>
      </c>
      <c r="AR504" s="10">
        <f t="shared" si="1122"/>
        <v>0</v>
      </c>
      <c r="AS504" s="10">
        <f t="shared" si="1123"/>
        <v>0</v>
      </c>
      <c r="AT504" s="10">
        <f t="shared" si="1124"/>
        <v>89.9</v>
      </c>
      <c r="AU504" s="10">
        <f t="shared" si="1125"/>
        <v>89.9</v>
      </c>
      <c r="AV504" s="10">
        <f t="shared" si="1126"/>
        <v>89.9</v>
      </c>
      <c r="AW504" s="10">
        <f t="shared" si="1127"/>
        <v>0</v>
      </c>
      <c r="AX504" s="10">
        <f t="shared" si="1128"/>
        <v>0</v>
      </c>
      <c r="AY504" s="10">
        <f t="shared" si="1129"/>
        <v>0</v>
      </c>
      <c r="AZ504" s="10">
        <f t="shared" si="1130"/>
        <v>89.9</v>
      </c>
      <c r="BA504" s="10">
        <f t="shared" si="1131"/>
        <v>0</v>
      </c>
      <c r="BB504" s="65">
        <f t="shared" si="1135"/>
        <v>89.9</v>
      </c>
      <c r="BC504" s="10">
        <f t="shared" si="1132"/>
        <v>89.9</v>
      </c>
      <c r="BD504" s="10">
        <f t="shared" si="1133"/>
        <v>0</v>
      </c>
      <c r="BE504" s="65">
        <f t="shared" si="1136"/>
        <v>89.9</v>
      </c>
      <c r="BF504" s="10">
        <f t="shared" si="1134"/>
        <v>89.9</v>
      </c>
      <c r="BG504" s="10">
        <f t="shared" si="1133"/>
        <v>0</v>
      </c>
      <c r="BH504" s="65">
        <f t="shared" si="1137"/>
        <v>89.9</v>
      </c>
      <c r="BI504" s="10">
        <f t="shared" si="1133"/>
        <v>0</v>
      </c>
      <c r="BJ504" s="20"/>
      <c r="BK504" s="20"/>
    </row>
    <row r="505" spans="1:63" x14ac:dyDescent="0.3">
      <c r="A505" s="58" t="s">
        <v>364</v>
      </c>
      <c r="B505" s="59">
        <v>200</v>
      </c>
      <c r="C505" s="58" t="s">
        <v>72</v>
      </c>
      <c r="D505" s="58" t="s">
        <v>74</v>
      </c>
      <c r="E505" s="60" t="s">
        <v>75</v>
      </c>
      <c r="F505" s="10">
        <v>89.9</v>
      </c>
      <c r="G505" s="10">
        <v>89.9</v>
      </c>
      <c r="H505" s="10">
        <v>89.9</v>
      </c>
      <c r="I505" s="10"/>
      <c r="J505" s="10"/>
      <c r="K505" s="10"/>
      <c r="L505" s="10">
        <f t="shared" si="1073"/>
        <v>89.9</v>
      </c>
      <c r="M505" s="10">
        <f t="shared" si="1074"/>
        <v>89.9</v>
      </c>
      <c r="N505" s="10">
        <f t="shared" si="1075"/>
        <v>89.9</v>
      </c>
      <c r="O505" s="10"/>
      <c r="P505" s="10"/>
      <c r="Q505" s="10"/>
      <c r="R505" s="10">
        <f t="shared" si="1096"/>
        <v>89.9</v>
      </c>
      <c r="S505" s="10">
        <f t="shared" si="1097"/>
        <v>89.9</v>
      </c>
      <c r="T505" s="10">
        <f t="shared" si="1098"/>
        <v>89.9</v>
      </c>
      <c r="U505" s="10"/>
      <c r="V505" s="10"/>
      <c r="W505" s="10"/>
      <c r="X505" s="10">
        <f t="shared" si="1102"/>
        <v>89.9</v>
      </c>
      <c r="Y505" s="10">
        <f t="shared" si="1103"/>
        <v>89.9</v>
      </c>
      <c r="Z505" s="10">
        <f t="shared" si="1104"/>
        <v>89.9</v>
      </c>
      <c r="AA505" s="10"/>
      <c r="AB505" s="10"/>
      <c r="AC505" s="10"/>
      <c r="AD505" s="10">
        <f t="shared" si="1108"/>
        <v>89.9</v>
      </c>
      <c r="AE505" s="10">
        <f t="shared" si="1109"/>
        <v>89.9</v>
      </c>
      <c r="AF505" s="10">
        <f t="shared" si="1110"/>
        <v>89.9</v>
      </c>
      <c r="AG505" s="10"/>
      <c r="AH505" s="10">
        <f t="shared" si="1112"/>
        <v>89.9</v>
      </c>
      <c r="AI505" s="10">
        <f t="shared" si="1113"/>
        <v>89.9</v>
      </c>
      <c r="AJ505" s="10">
        <f t="shared" si="1114"/>
        <v>89.9</v>
      </c>
      <c r="AK505" s="10"/>
      <c r="AL505" s="10"/>
      <c r="AM505" s="10"/>
      <c r="AN505" s="10">
        <f t="shared" si="1118"/>
        <v>89.9</v>
      </c>
      <c r="AO505" s="10">
        <f t="shared" si="1119"/>
        <v>89.9</v>
      </c>
      <c r="AP505" s="10">
        <f t="shared" si="1120"/>
        <v>89.9</v>
      </c>
      <c r="AQ505" s="10"/>
      <c r="AR505" s="10"/>
      <c r="AS505" s="10"/>
      <c r="AT505" s="10">
        <f t="shared" si="1124"/>
        <v>89.9</v>
      </c>
      <c r="AU505" s="10">
        <f t="shared" si="1125"/>
        <v>89.9</v>
      </c>
      <c r="AV505" s="10">
        <f t="shared" si="1126"/>
        <v>89.9</v>
      </c>
      <c r="AW505" s="10"/>
      <c r="AX505" s="10"/>
      <c r="AY505" s="10"/>
      <c r="AZ505" s="10">
        <f t="shared" si="1130"/>
        <v>89.9</v>
      </c>
      <c r="BA505" s="10"/>
      <c r="BB505" s="65">
        <f t="shared" si="1135"/>
        <v>89.9</v>
      </c>
      <c r="BC505" s="10">
        <f t="shared" si="1132"/>
        <v>89.9</v>
      </c>
      <c r="BD505" s="10"/>
      <c r="BE505" s="65">
        <f t="shared" si="1136"/>
        <v>89.9</v>
      </c>
      <c r="BF505" s="10">
        <f t="shared" si="1134"/>
        <v>89.9</v>
      </c>
      <c r="BG505" s="10"/>
      <c r="BH505" s="65">
        <f t="shared" si="1137"/>
        <v>89.9</v>
      </c>
      <c r="BI505" s="10"/>
      <c r="BJ505" s="20"/>
      <c r="BK505" s="20"/>
    </row>
    <row r="506" spans="1:63" x14ac:dyDescent="0.3">
      <c r="A506" s="58" t="s">
        <v>366</v>
      </c>
      <c r="B506" s="59"/>
      <c r="C506" s="58"/>
      <c r="D506" s="58"/>
      <c r="E506" s="60" t="s">
        <v>367</v>
      </c>
      <c r="F506" s="10">
        <f t="shared" ref="F506:K506" si="1138">F507+F509+F511+F513+F515</f>
        <v>298916.3</v>
      </c>
      <c r="G506" s="10">
        <f t="shared" si="1138"/>
        <v>298916.3</v>
      </c>
      <c r="H506" s="10">
        <f t="shared" si="1138"/>
        <v>298916.3</v>
      </c>
      <c r="I506" s="10">
        <f t="shared" si="1138"/>
        <v>0</v>
      </c>
      <c r="J506" s="10">
        <f t="shared" si="1138"/>
        <v>0</v>
      </c>
      <c r="K506" s="10">
        <f t="shared" si="1138"/>
        <v>0</v>
      </c>
      <c r="L506" s="10">
        <f t="shared" si="1073"/>
        <v>298916.3</v>
      </c>
      <c r="M506" s="10">
        <f t="shared" si="1074"/>
        <v>298916.3</v>
      </c>
      <c r="N506" s="10">
        <f t="shared" si="1075"/>
        <v>298916.3</v>
      </c>
      <c r="O506" s="10">
        <f>O507+O509+O511+O513+O515</f>
        <v>0</v>
      </c>
      <c r="P506" s="10">
        <f>P507+P509+P511+P513+P515</f>
        <v>0</v>
      </c>
      <c r="Q506" s="10">
        <f>Q507+Q509+Q511+Q513+Q515</f>
        <v>0</v>
      </c>
      <c r="R506" s="10">
        <f t="shared" si="1096"/>
        <v>298916.3</v>
      </c>
      <c r="S506" s="10">
        <f t="shared" si="1097"/>
        <v>298916.3</v>
      </c>
      <c r="T506" s="10">
        <f t="shared" si="1098"/>
        <v>298916.3</v>
      </c>
      <c r="U506" s="10">
        <f>U507+U509+U511+U513+U515</f>
        <v>0</v>
      </c>
      <c r="V506" s="10">
        <f>V507+V509+V511+V513+V515</f>
        <v>0</v>
      </c>
      <c r="W506" s="10">
        <f>W507+W509+W511+W513+W515</f>
        <v>0</v>
      </c>
      <c r="X506" s="10">
        <f t="shared" si="1102"/>
        <v>298916.3</v>
      </c>
      <c r="Y506" s="10">
        <f t="shared" si="1103"/>
        <v>298916.3</v>
      </c>
      <c r="Z506" s="10">
        <f t="shared" si="1104"/>
        <v>298916.3</v>
      </c>
      <c r="AA506" s="10">
        <f>AA507+AA509+AA511+AA513+AA515</f>
        <v>0</v>
      </c>
      <c r="AB506" s="10">
        <f>AB507+AB509+AB511+AB513+AB515</f>
        <v>0</v>
      </c>
      <c r="AC506" s="10">
        <f>AC507+AC509+AC511+AC513+AC515</f>
        <v>0</v>
      </c>
      <c r="AD506" s="10">
        <f t="shared" si="1108"/>
        <v>298916.3</v>
      </c>
      <c r="AE506" s="10">
        <f t="shared" si="1109"/>
        <v>298916.3</v>
      </c>
      <c r="AF506" s="10">
        <f t="shared" si="1110"/>
        <v>298916.3</v>
      </c>
      <c r="AG506" s="10">
        <f>AG507+AG509+AG511+AG513+AG515</f>
        <v>0</v>
      </c>
      <c r="AH506" s="10">
        <f t="shared" si="1112"/>
        <v>298916.3</v>
      </c>
      <c r="AI506" s="10">
        <f t="shared" si="1113"/>
        <v>298916.3</v>
      </c>
      <c r="AJ506" s="10">
        <f t="shared" si="1114"/>
        <v>298916.3</v>
      </c>
      <c r="AK506" s="10">
        <f>AK507+AK509+AK511+AK513+AK515</f>
        <v>0</v>
      </c>
      <c r="AL506" s="10">
        <f>AL507+AL509+AL511+AL513+AL515</f>
        <v>0</v>
      </c>
      <c r="AM506" s="10">
        <f>AM507+AM509+AM511+AM513+AM515</f>
        <v>0</v>
      </c>
      <c r="AN506" s="10">
        <f t="shared" si="1118"/>
        <v>298916.3</v>
      </c>
      <c r="AO506" s="10">
        <f t="shared" si="1119"/>
        <v>298916.3</v>
      </c>
      <c r="AP506" s="10">
        <f t="shared" si="1120"/>
        <v>298916.3</v>
      </c>
      <c r="AQ506" s="10">
        <f>AQ507+AQ509+AQ511+AQ513+AQ515</f>
        <v>0</v>
      </c>
      <c r="AR506" s="10">
        <f>AR507+AR509+AR511+AR513+AR515</f>
        <v>0</v>
      </c>
      <c r="AS506" s="10">
        <f>AS507+AS509+AS511+AS513+AS515</f>
        <v>0</v>
      </c>
      <c r="AT506" s="10">
        <f t="shared" si="1124"/>
        <v>298916.3</v>
      </c>
      <c r="AU506" s="10">
        <f t="shared" si="1125"/>
        <v>298916.3</v>
      </c>
      <c r="AV506" s="10">
        <f t="shared" si="1126"/>
        <v>298916.3</v>
      </c>
      <c r="AW506" s="10">
        <f>AW507+AW509+AW511+AW513+AW515</f>
        <v>0</v>
      </c>
      <c r="AX506" s="10">
        <f>AX507+AX509+AX511+AX513+AX515</f>
        <v>0</v>
      </c>
      <c r="AY506" s="10">
        <f>AY507+AY509+AY511+AY513+AY515</f>
        <v>0</v>
      </c>
      <c r="AZ506" s="10">
        <f t="shared" si="1130"/>
        <v>298916.3</v>
      </c>
      <c r="BA506" s="10">
        <f>BA507+BA509+BA511+BA513+BA515</f>
        <v>0</v>
      </c>
      <c r="BB506" s="65">
        <f t="shared" si="1135"/>
        <v>298916.3</v>
      </c>
      <c r="BC506" s="10">
        <f t="shared" si="1132"/>
        <v>298916.3</v>
      </c>
      <c r="BD506" s="10">
        <f>BD507+BD509+BD511+BD513+BD515</f>
        <v>0</v>
      </c>
      <c r="BE506" s="65">
        <f t="shared" si="1136"/>
        <v>298916.3</v>
      </c>
      <c r="BF506" s="10">
        <f t="shared" si="1134"/>
        <v>298916.3</v>
      </c>
      <c r="BG506" s="10">
        <f>BG507+BG509+BG511+BG513+BG515</f>
        <v>0</v>
      </c>
      <c r="BH506" s="65">
        <f t="shared" si="1137"/>
        <v>298916.3</v>
      </c>
      <c r="BI506" s="10">
        <f>BI507+BI509+BI511+BI513+BI515</f>
        <v>0</v>
      </c>
      <c r="BJ506" s="20"/>
      <c r="BK506" s="20"/>
    </row>
    <row r="507" spans="1:63" ht="78" x14ac:dyDescent="0.3">
      <c r="A507" s="58" t="s">
        <v>366</v>
      </c>
      <c r="B507" s="59" t="s">
        <v>148</v>
      </c>
      <c r="C507" s="58"/>
      <c r="D507" s="58"/>
      <c r="E507" s="60" t="s">
        <v>149</v>
      </c>
      <c r="F507" s="10">
        <f t="shared" ref="F507:K507" si="1139">F508</f>
        <v>4972</v>
      </c>
      <c r="G507" s="10">
        <f t="shared" si="1139"/>
        <v>5124.8999999999996</v>
      </c>
      <c r="H507" s="10">
        <f t="shared" si="1139"/>
        <v>5124.8999999999996</v>
      </c>
      <c r="I507" s="10">
        <f t="shared" si="1139"/>
        <v>0</v>
      </c>
      <c r="J507" s="10">
        <f t="shared" si="1139"/>
        <v>0</v>
      </c>
      <c r="K507" s="10">
        <f t="shared" si="1139"/>
        <v>0</v>
      </c>
      <c r="L507" s="10">
        <f t="shared" si="1073"/>
        <v>4972</v>
      </c>
      <c r="M507" s="10">
        <f t="shared" si="1074"/>
        <v>5124.8999999999996</v>
      </c>
      <c r="N507" s="10">
        <f t="shared" si="1075"/>
        <v>5124.8999999999996</v>
      </c>
      <c r="O507" s="10">
        <f>O508</f>
        <v>0</v>
      </c>
      <c r="P507" s="10">
        <f>P508</f>
        <v>0</v>
      </c>
      <c r="Q507" s="10">
        <f>Q508</f>
        <v>0</v>
      </c>
      <c r="R507" s="10">
        <f t="shared" si="1096"/>
        <v>4972</v>
      </c>
      <c r="S507" s="10">
        <f t="shared" si="1097"/>
        <v>5124.8999999999996</v>
      </c>
      <c r="T507" s="10">
        <f t="shared" si="1098"/>
        <v>5124.8999999999996</v>
      </c>
      <c r="U507" s="10">
        <f>U508</f>
        <v>0</v>
      </c>
      <c r="V507" s="10">
        <f>V508</f>
        <v>0</v>
      </c>
      <c r="W507" s="10">
        <f>W508</f>
        <v>0</v>
      </c>
      <c r="X507" s="10">
        <f t="shared" si="1102"/>
        <v>4972</v>
      </c>
      <c r="Y507" s="10">
        <f t="shared" si="1103"/>
        <v>5124.8999999999996</v>
      </c>
      <c r="Z507" s="10">
        <f t="shared" si="1104"/>
        <v>5124.8999999999996</v>
      </c>
      <c r="AA507" s="10">
        <f>AA508</f>
        <v>0</v>
      </c>
      <c r="AB507" s="10">
        <f>AB508</f>
        <v>0</v>
      </c>
      <c r="AC507" s="10">
        <f>AC508</f>
        <v>0</v>
      </c>
      <c r="AD507" s="10">
        <f t="shared" si="1108"/>
        <v>4972</v>
      </c>
      <c r="AE507" s="10">
        <f t="shared" si="1109"/>
        <v>5124.8999999999996</v>
      </c>
      <c r="AF507" s="10">
        <f t="shared" si="1110"/>
        <v>5124.8999999999996</v>
      </c>
      <c r="AG507" s="10">
        <f>AG508</f>
        <v>0</v>
      </c>
      <c r="AH507" s="10">
        <f t="shared" si="1112"/>
        <v>4972</v>
      </c>
      <c r="AI507" s="10">
        <f t="shared" si="1113"/>
        <v>5124.8999999999996</v>
      </c>
      <c r="AJ507" s="10">
        <f t="shared" si="1114"/>
        <v>5124.8999999999996</v>
      </c>
      <c r="AK507" s="10">
        <f>AK508</f>
        <v>0</v>
      </c>
      <c r="AL507" s="10">
        <f>AL508</f>
        <v>0</v>
      </c>
      <c r="AM507" s="10">
        <f>AM508</f>
        <v>0</v>
      </c>
      <c r="AN507" s="10">
        <f t="shared" si="1118"/>
        <v>4972</v>
      </c>
      <c r="AO507" s="10">
        <f t="shared" si="1119"/>
        <v>5124.8999999999996</v>
      </c>
      <c r="AP507" s="10">
        <f t="shared" si="1120"/>
        <v>5124.8999999999996</v>
      </c>
      <c r="AQ507" s="10">
        <f>AQ508</f>
        <v>0</v>
      </c>
      <c r="AR507" s="10">
        <f>AR508</f>
        <v>0</v>
      </c>
      <c r="AS507" s="10">
        <f>AS508</f>
        <v>0</v>
      </c>
      <c r="AT507" s="10">
        <f t="shared" si="1124"/>
        <v>4972</v>
      </c>
      <c r="AU507" s="10">
        <f t="shared" si="1125"/>
        <v>5124.8999999999996</v>
      </c>
      <c r="AV507" s="10">
        <f t="shared" si="1126"/>
        <v>5124.8999999999996</v>
      </c>
      <c r="AW507" s="10">
        <f>AW508</f>
        <v>0</v>
      </c>
      <c r="AX507" s="10">
        <f>AX508</f>
        <v>0</v>
      </c>
      <c r="AY507" s="10">
        <f>AY508</f>
        <v>0</v>
      </c>
      <c r="AZ507" s="10">
        <f t="shared" si="1130"/>
        <v>4972</v>
      </c>
      <c r="BA507" s="10">
        <f>BA508</f>
        <v>0</v>
      </c>
      <c r="BB507" s="65">
        <f t="shared" si="1135"/>
        <v>4972</v>
      </c>
      <c r="BC507" s="10">
        <f t="shared" si="1132"/>
        <v>5124.8999999999996</v>
      </c>
      <c r="BD507" s="10">
        <f>BD508</f>
        <v>0</v>
      </c>
      <c r="BE507" s="65">
        <f t="shared" si="1136"/>
        <v>5124.8999999999996</v>
      </c>
      <c r="BF507" s="10">
        <f t="shared" si="1134"/>
        <v>5124.8999999999996</v>
      </c>
      <c r="BG507" s="10">
        <f>BG508</f>
        <v>0</v>
      </c>
      <c r="BH507" s="65">
        <f t="shared" si="1137"/>
        <v>5124.8999999999996</v>
      </c>
      <c r="BI507" s="10">
        <f>BI508</f>
        <v>0</v>
      </c>
      <c r="BJ507" s="20"/>
      <c r="BK507" s="20"/>
    </row>
    <row r="508" spans="1:63" x14ac:dyDescent="0.3">
      <c r="A508" s="58" t="s">
        <v>366</v>
      </c>
      <c r="B508" s="59" t="s">
        <v>148</v>
      </c>
      <c r="C508" s="58" t="s">
        <v>107</v>
      </c>
      <c r="D508" s="58" t="s">
        <v>337</v>
      </c>
      <c r="E508" s="60" t="s">
        <v>338</v>
      </c>
      <c r="F508" s="10">
        <v>4972</v>
      </c>
      <c r="G508" s="10">
        <v>5124.8999999999996</v>
      </c>
      <c r="H508" s="10">
        <v>5124.8999999999996</v>
      </c>
      <c r="I508" s="10"/>
      <c r="J508" s="10"/>
      <c r="K508" s="10"/>
      <c r="L508" s="10">
        <f t="shared" si="1073"/>
        <v>4972</v>
      </c>
      <c r="M508" s="10">
        <f t="shared" si="1074"/>
        <v>5124.8999999999996</v>
      </c>
      <c r="N508" s="10">
        <f t="shared" si="1075"/>
        <v>5124.8999999999996</v>
      </c>
      <c r="O508" s="10"/>
      <c r="P508" s="10"/>
      <c r="Q508" s="10"/>
      <c r="R508" s="10">
        <f t="shared" si="1096"/>
        <v>4972</v>
      </c>
      <c r="S508" s="10">
        <f t="shared" si="1097"/>
        <v>5124.8999999999996</v>
      </c>
      <c r="T508" s="10">
        <f t="shared" si="1098"/>
        <v>5124.8999999999996</v>
      </c>
      <c r="U508" s="10"/>
      <c r="V508" s="10"/>
      <c r="W508" s="10"/>
      <c r="X508" s="10">
        <f t="shared" si="1102"/>
        <v>4972</v>
      </c>
      <c r="Y508" s="10">
        <f t="shared" si="1103"/>
        <v>5124.8999999999996</v>
      </c>
      <c r="Z508" s="10">
        <f t="shared" si="1104"/>
        <v>5124.8999999999996</v>
      </c>
      <c r="AA508" s="10"/>
      <c r="AB508" s="10"/>
      <c r="AC508" s="10"/>
      <c r="AD508" s="10">
        <f t="shared" si="1108"/>
        <v>4972</v>
      </c>
      <c r="AE508" s="10">
        <f t="shared" si="1109"/>
        <v>5124.8999999999996</v>
      </c>
      <c r="AF508" s="10">
        <f t="shared" si="1110"/>
        <v>5124.8999999999996</v>
      </c>
      <c r="AG508" s="10"/>
      <c r="AH508" s="10">
        <f t="shared" si="1112"/>
        <v>4972</v>
      </c>
      <c r="AI508" s="10">
        <f t="shared" si="1113"/>
        <v>5124.8999999999996</v>
      </c>
      <c r="AJ508" s="10">
        <f t="shared" si="1114"/>
        <v>5124.8999999999996</v>
      </c>
      <c r="AK508" s="10"/>
      <c r="AL508" s="10"/>
      <c r="AM508" s="10"/>
      <c r="AN508" s="10">
        <f t="shared" si="1118"/>
        <v>4972</v>
      </c>
      <c r="AO508" s="10">
        <f t="shared" si="1119"/>
        <v>5124.8999999999996</v>
      </c>
      <c r="AP508" s="10">
        <f t="shared" si="1120"/>
        <v>5124.8999999999996</v>
      </c>
      <c r="AQ508" s="10"/>
      <c r="AR508" s="10"/>
      <c r="AS508" s="10"/>
      <c r="AT508" s="10">
        <f t="shared" si="1124"/>
        <v>4972</v>
      </c>
      <c r="AU508" s="10">
        <f t="shared" si="1125"/>
        <v>5124.8999999999996</v>
      </c>
      <c r="AV508" s="10">
        <f t="shared" si="1126"/>
        <v>5124.8999999999996</v>
      </c>
      <c r="AW508" s="10"/>
      <c r="AX508" s="10"/>
      <c r="AY508" s="10"/>
      <c r="AZ508" s="10">
        <f t="shared" si="1130"/>
        <v>4972</v>
      </c>
      <c r="BA508" s="10"/>
      <c r="BB508" s="65">
        <f t="shared" si="1135"/>
        <v>4972</v>
      </c>
      <c r="BC508" s="10">
        <f t="shared" si="1132"/>
        <v>5124.8999999999996</v>
      </c>
      <c r="BD508" s="10"/>
      <c r="BE508" s="65">
        <f t="shared" si="1136"/>
        <v>5124.8999999999996</v>
      </c>
      <c r="BF508" s="10">
        <f t="shared" si="1134"/>
        <v>5124.8999999999996</v>
      </c>
      <c r="BG508" s="10"/>
      <c r="BH508" s="65">
        <f t="shared" si="1137"/>
        <v>5124.8999999999996</v>
      </c>
      <c r="BI508" s="10"/>
      <c r="BJ508" s="20"/>
      <c r="BK508" s="20"/>
    </row>
    <row r="509" spans="1:63" ht="31.2" x14ac:dyDescent="0.3">
      <c r="A509" s="58" t="s">
        <v>366</v>
      </c>
      <c r="B509" s="59" t="s">
        <v>66</v>
      </c>
      <c r="C509" s="58"/>
      <c r="D509" s="58"/>
      <c r="E509" s="60" t="s">
        <v>67</v>
      </c>
      <c r="F509" s="10">
        <f t="shared" ref="F509:K509" si="1140">F510</f>
        <v>1285.2</v>
      </c>
      <c r="G509" s="10">
        <f t="shared" si="1140"/>
        <v>1132.3</v>
      </c>
      <c r="H509" s="10">
        <f t="shared" si="1140"/>
        <v>1132.3</v>
      </c>
      <c r="I509" s="10">
        <f t="shared" si="1140"/>
        <v>0</v>
      </c>
      <c r="J509" s="10">
        <f t="shared" si="1140"/>
        <v>0</v>
      </c>
      <c r="K509" s="10">
        <f t="shared" si="1140"/>
        <v>0</v>
      </c>
      <c r="L509" s="10">
        <f t="shared" si="1073"/>
        <v>1285.2</v>
      </c>
      <c r="M509" s="10">
        <f t="shared" si="1074"/>
        <v>1132.3</v>
      </c>
      <c r="N509" s="10">
        <f t="shared" si="1075"/>
        <v>1132.3</v>
      </c>
      <c r="O509" s="10">
        <f>O510</f>
        <v>0</v>
      </c>
      <c r="P509" s="10">
        <f>P510</f>
        <v>0</v>
      </c>
      <c r="Q509" s="10">
        <f>Q510</f>
        <v>0</v>
      </c>
      <c r="R509" s="10">
        <f t="shared" si="1096"/>
        <v>1285.2</v>
      </c>
      <c r="S509" s="10">
        <f t="shared" si="1097"/>
        <v>1132.3</v>
      </c>
      <c r="T509" s="10">
        <f t="shared" si="1098"/>
        <v>1132.3</v>
      </c>
      <c r="U509" s="10">
        <f>U510</f>
        <v>0</v>
      </c>
      <c r="V509" s="10">
        <f>V510</f>
        <v>0</v>
      </c>
      <c r="W509" s="10">
        <f>W510</f>
        <v>0</v>
      </c>
      <c r="X509" s="10">
        <f t="shared" si="1102"/>
        <v>1285.2</v>
      </c>
      <c r="Y509" s="10">
        <f t="shared" si="1103"/>
        <v>1132.3</v>
      </c>
      <c r="Z509" s="10">
        <f t="shared" si="1104"/>
        <v>1132.3</v>
      </c>
      <c r="AA509" s="10">
        <f>AA510</f>
        <v>0</v>
      </c>
      <c r="AB509" s="10">
        <f>AB510</f>
        <v>0</v>
      </c>
      <c r="AC509" s="10">
        <f>AC510</f>
        <v>0</v>
      </c>
      <c r="AD509" s="10">
        <f t="shared" si="1108"/>
        <v>1285.2</v>
      </c>
      <c r="AE509" s="10">
        <f t="shared" si="1109"/>
        <v>1132.3</v>
      </c>
      <c r="AF509" s="10">
        <f t="shared" si="1110"/>
        <v>1132.3</v>
      </c>
      <c r="AG509" s="10">
        <f>AG510</f>
        <v>0</v>
      </c>
      <c r="AH509" s="10">
        <f t="shared" si="1112"/>
        <v>1285.2</v>
      </c>
      <c r="AI509" s="10">
        <f t="shared" si="1113"/>
        <v>1132.3</v>
      </c>
      <c r="AJ509" s="10">
        <f t="shared" si="1114"/>
        <v>1132.3</v>
      </c>
      <c r="AK509" s="10">
        <f>AK510</f>
        <v>0</v>
      </c>
      <c r="AL509" s="10">
        <f>AL510</f>
        <v>0</v>
      </c>
      <c r="AM509" s="10">
        <f>AM510</f>
        <v>0</v>
      </c>
      <c r="AN509" s="10">
        <f t="shared" si="1118"/>
        <v>1285.2</v>
      </c>
      <c r="AO509" s="10">
        <f t="shared" si="1119"/>
        <v>1132.3</v>
      </c>
      <c r="AP509" s="10">
        <f t="shared" si="1120"/>
        <v>1132.3</v>
      </c>
      <c r="AQ509" s="10">
        <f>AQ510</f>
        <v>0</v>
      </c>
      <c r="AR509" s="10">
        <f>AR510</f>
        <v>0</v>
      </c>
      <c r="AS509" s="10">
        <f>AS510</f>
        <v>0</v>
      </c>
      <c r="AT509" s="10">
        <f t="shared" si="1124"/>
        <v>1285.2</v>
      </c>
      <c r="AU509" s="10">
        <f t="shared" si="1125"/>
        <v>1132.3</v>
      </c>
      <c r="AV509" s="10">
        <f t="shared" si="1126"/>
        <v>1132.3</v>
      </c>
      <c r="AW509" s="10">
        <f>AW510</f>
        <v>0</v>
      </c>
      <c r="AX509" s="10">
        <f>AX510</f>
        <v>0</v>
      </c>
      <c r="AY509" s="10">
        <f>AY510</f>
        <v>0</v>
      </c>
      <c r="AZ509" s="10">
        <f t="shared" si="1130"/>
        <v>1285.2</v>
      </c>
      <c r="BA509" s="10">
        <f>BA510</f>
        <v>0</v>
      </c>
      <c r="BB509" s="65">
        <f t="shared" si="1135"/>
        <v>1285.2</v>
      </c>
      <c r="BC509" s="10">
        <f t="shared" si="1132"/>
        <v>1132.3</v>
      </c>
      <c r="BD509" s="10">
        <f>BD510</f>
        <v>0</v>
      </c>
      <c r="BE509" s="65">
        <f t="shared" si="1136"/>
        <v>1132.3</v>
      </c>
      <c r="BF509" s="10">
        <f t="shared" si="1134"/>
        <v>1132.3</v>
      </c>
      <c r="BG509" s="10">
        <f>BG510</f>
        <v>0</v>
      </c>
      <c r="BH509" s="65">
        <f t="shared" si="1137"/>
        <v>1132.3</v>
      </c>
      <c r="BI509" s="10">
        <f>BI510</f>
        <v>0</v>
      </c>
      <c r="BJ509" s="20"/>
      <c r="BK509" s="20"/>
    </row>
    <row r="510" spans="1:63" x14ac:dyDescent="0.3">
      <c r="A510" s="58" t="s">
        <v>366</v>
      </c>
      <c r="B510" s="59" t="s">
        <v>66</v>
      </c>
      <c r="C510" s="58" t="s">
        <v>107</v>
      </c>
      <c r="D510" s="58" t="s">
        <v>337</v>
      </c>
      <c r="E510" s="60" t="s">
        <v>338</v>
      </c>
      <c r="F510" s="10">
        <v>1285.2</v>
      </c>
      <c r="G510" s="10">
        <v>1132.3</v>
      </c>
      <c r="H510" s="10">
        <v>1132.3</v>
      </c>
      <c r="I510" s="10"/>
      <c r="J510" s="10"/>
      <c r="K510" s="10"/>
      <c r="L510" s="10">
        <f t="shared" si="1073"/>
        <v>1285.2</v>
      </c>
      <c r="M510" s="10">
        <f t="shared" si="1074"/>
        <v>1132.3</v>
      </c>
      <c r="N510" s="10">
        <f t="shared" si="1075"/>
        <v>1132.3</v>
      </c>
      <c r="O510" s="10"/>
      <c r="P510" s="10"/>
      <c r="Q510" s="10"/>
      <c r="R510" s="10">
        <f t="shared" si="1096"/>
        <v>1285.2</v>
      </c>
      <c r="S510" s="10">
        <f t="shared" si="1097"/>
        <v>1132.3</v>
      </c>
      <c r="T510" s="10">
        <f t="shared" si="1098"/>
        <v>1132.3</v>
      </c>
      <c r="U510" s="10"/>
      <c r="V510" s="10"/>
      <c r="W510" s="10"/>
      <c r="X510" s="10">
        <f t="shared" si="1102"/>
        <v>1285.2</v>
      </c>
      <c r="Y510" s="10">
        <f t="shared" si="1103"/>
        <v>1132.3</v>
      </c>
      <c r="Z510" s="10">
        <f t="shared" si="1104"/>
        <v>1132.3</v>
      </c>
      <c r="AA510" s="10"/>
      <c r="AB510" s="10"/>
      <c r="AC510" s="10"/>
      <c r="AD510" s="10">
        <f t="shared" si="1108"/>
        <v>1285.2</v>
      </c>
      <c r="AE510" s="10">
        <f t="shared" si="1109"/>
        <v>1132.3</v>
      </c>
      <c r="AF510" s="10">
        <f t="shared" si="1110"/>
        <v>1132.3</v>
      </c>
      <c r="AG510" s="10"/>
      <c r="AH510" s="10">
        <f t="shared" si="1112"/>
        <v>1285.2</v>
      </c>
      <c r="AI510" s="10">
        <f t="shared" si="1113"/>
        <v>1132.3</v>
      </c>
      <c r="AJ510" s="10">
        <f t="shared" si="1114"/>
        <v>1132.3</v>
      </c>
      <c r="AK510" s="10"/>
      <c r="AL510" s="10"/>
      <c r="AM510" s="10"/>
      <c r="AN510" s="10">
        <f t="shared" si="1118"/>
        <v>1285.2</v>
      </c>
      <c r="AO510" s="10">
        <f t="shared" si="1119"/>
        <v>1132.3</v>
      </c>
      <c r="AP510" s="10">
        <f t="shared" si="1120"/>
        <v>1132.3</v>
      </c>
      <c r="AQ510" s="10"/>
      <c r="AR510" s="10"/>
      <c r="AS510" s="10"/>
      <c r="AT510" s="10">
        <f t="shared" si="1124"/>
        <v>1285.2</v>
      </c>
      <c r="AU510" s="10">
        <f t="shared" si="1125"/>
        <v>1132.3</v>
      </c>
      <c r="AV510" s="10">
        <f t="shared" si="1126"/>
        <v>1132.3</v>
      </c>
      <c r="AW510" s="10"/>
      <c r="AX510" s="10"/>
      <c r="AY510" s="10"/>
      <c r="AZ510" s="10">
        <f t="shared" si="1130"/>
        <v>1285.2</v>
      </c>
      <c r="BA510" s="10"/>
      <c r="BB510" s="65">
        <f t="shared" si="1135"/>
        <v>1285.2</v>
      </c>
      <c r="BC510" s="10">
        <f t="shared" si="1132"/>
        <v>1132.3</v>
      </c>
      <c r="BD510" s="10"/>
      <c r="BE510" s="65">
        <f t="shared" si="1136"/>
        <v>1132.3</v>
      </c>
      <c r="BF510" s="10">
        <f t="shared" si="1134"/>
        <v>1132.3</v>
      </c>
      <c r="BG510" s="10"/>
      <c r="BH510" s="65">
        <f t="shared" si="1137"/>
        <v>1132.3</v>
      </c>
      <c r="BI510" s="10"/>
      <c r="BJ510" s="20"/>
      <c r="BK510" s="20"/>
    </row>
    <row r="511" spans="1:63" ht="31.2" x14ac:dyDescent="0.3">
      <c r="A511" s="58" t="s">
        <v>366</v>
      </c>
      <c r="B511" s="59" t="s">
        <v>192</v>
      </c>
      <c r="C511" s="58"/>
      <c r="D511" s="58"/>
      <c r="E511" s="60" t="s">
        <v>193</v>
      </c>
      <c r="F511" s="10">
        <f t="shared" ref="F511:K511" si="1141">F512</f>
        <v>14696.7</v>
      </c>
      <c r="G511" s="10">
        <f t="shared" si="1141"/>
        <v>14696.7</v>
      </c>
      <c r="H511" s="10">
        <f t="shared" si="1141"/>
        <v>14696.7</v>
      </c>
      <c r="I511" s="10">
        <f t="shared" si="1141"/>
        <v>0</v>
      </c>
      <c r="J511" s="10">
        <f t="shared" si="1141"/>
        <v>0</v>
      </c>
      <c r="K511" s="10">
        <f t="shared" si="1141"/>
        <v>0</v>
      </c>
      <c r="L511" s="10">
        <f t="shared" si="1073"/>
        <v>14696.7</v>
      </c>
      <c r="M511" s="10">
        <f t="shared" si="1074"/>
        <v>14696.7</v>
      </c>
      <c r="N511" s="10">
        <f t="shared" si="1075"/>
        <v>14696.7</v>
      </c>
      <c r="O511" s="10">
        <f>O512</f>
        <v>0</v>
      </c>
      <c r="P511" s="10">
        <f>P512</f>
        <v>0</v>
      </c>
      <c r="Q511" s="10">
        <f>Q512</f>
        <v>0</v>
      </c>
      <c r="R511" s="10">
        <f t="shared" si="1096"/>
        <v>14696.7</v>
      </c>
      <c r="S511" s="10">
        <f t="shared" si="1097"/>
        <v>14696.7</v>
      </c>
      <c r="T511" s="10">
        <f t="shared" si="1098"/>
        <v>14696.7</v>
      </c>
      <c r="U511" s="10">
        <f>U512</f>
        <v>0</v>
      </c>
      <c r="V511" s="10">
        <f>V512</f>
        <v>0</v>
      </c>
      <c r="W511" s="10">
        <f>W512</f>
        <v>0</v>
      </c>
      <c r="X511" s="10">
        <f t="shared" si="1102"/>
        <v>14696.7</v>
      </c>
      <c r="Y511" s="10">
        <f t="shared" si="1103"/>
        <v>14696.7</v>
      </c>
      <c r="Z511" s="10">
        <f t="shared" si="1104"/>
        <v>14696.7</v>
      </c>
      <c r="AA511" s="10">
        <f>AA512</f>
        <v>0</v>
      </c>
      <c r="AB511" s="10">
        <f>AB512</f>
        <v>0</v>
      </c>
      <c r="AC511" s="10">
        <f>AC512</f>
        <v>0</v>
      </c>
      <c r="AD511" s="10">
        <f t="shared" si="1108"/>
        <v>14696.7</v>
      </c>
      <c r="AE511" s="10">
        <f t="shared" si="1109"/>
        <v>14696.7</v>
      </c>
      <c r="AF511" s="10">
        <f t="shared" si="1110"/>
        <v>14696.7</v>
      </c>
      <c r="AG511" s="10">
        <f>AG512</f>
        <v>0</v>
      </c>
      <c r="AH511" s="10">
        <f t="shared" si="1112"/>
        <v>14696.7</v>
      </c>
      <c r="AI511" s="10">
        <f t="shared" si="1113"/>
        <v>14696.7</v>
      </c>
      <c r="AJ511" s="10">
        <f t="shared" si="1114"/>
        <v>14696.7</v>
      </c>
      <c r="AK511" s="10">
        <f>AK512</f>
        <v>0</v>
      </c>
      <c r="AL511" s="10">
        <f>AL512</f>
        <v>0</v>
      </c>
      <c r="AM511" s="10">
        <f>AM512</f>
        <v>0</v>
      </c>
      <c r="AN511" s="10">
        <f t="shared" si="1118"/>
        <v>14696.7</v>
      </c>
      <c r="AO511" s="10">
        <f t="shared" si="1119"/>
        <v>14696.7</v>
      </c>
      <c r="AP511" s="10">
        <f t="shared" si="1120"/>
        <v>14696.7</v>
      </c>
      <c r="AQ511" s="10">
        <f>AQ512</f>
        <v>0</v>
      </c>
      <c r="AR511" s="10">
        <f>AR512</f>
        <v>0</v>
      </c>
      <c r="AS511" s="10">
        <f>AS512</f>
        <v>0</v>
      </c>
      <c r="AT511" s="10">
        <f t="shared" si="1124"/>
        <v>14696.7</v>
      </c>
      <c r="AU511" s="10">
        <f t="shared" si="1125"/>
        <v>14696.7</v>
      </c>
      <c r="AV511" s="10">
        <f t="shared" si="1126"/>
        <v>14696.7</v>
      </c>
      <c r="AW511" s="10">
        <f>AW512</f>
        <v>0</v>
      </c>
      <c r="AX511" s="10">
        <f>AX512</f>
        <v>0</v>
      </c>
      <c r="AY511" s="10">
        <f>AY512</f>
        <v>0</v>
      </c>
      <c r="AZ511" s="10">
        <f t="shared" si="1130"/>
        <v>14696.7</v>
      </c>
      <c r="BA511" s="10">
        <f>BA512</f>
        <v>0</v>
      </c>
      <c r="BB511" s="65">
        <f t="shared" si="1135"/>
        <v>14696.7</v>
      </c>
      <c r="BC511" s="10">
        <f t="shared" si="1132"/>
        <v>14696.7</v>
      </c>
      <c r="BD511" s="10">
        <f>BD512</f>
        <v>0</v>
      </c>
      <c r="BE511" s="65">
        <f t="shared" si="1136"/>
        <v>14696.7</v>
      </c>
      <c r="BF511" s="10">
        <f t="shared" si="1134"/>
        <v>14696.7</v>
      </c>
      <c r="BG511" s="10">
        <f>BG512</f>
        <v>0</v>
      </c>
      <c r="BH511" s="65">
        <f t="shared" si="1137"/>
        <v>14696.7</v>
      </c>
      <c r="BI511" s="10">
        <f>BI512</f>
        <v>0</v>
      </c>
      <c r="BJ511" s="20"/>
      <c r="BK511" s="20"/>
    </row>
    <row r="512" spans="1:63" x14ac:dyDescent="0.3">
      <c r="A512" s="58" t="s">
        <v>366</v>
      </c>
      <c r="B512" s="59" t="s">
        <v>192</v>
      </c>
      <c r="C512" s="58" t="s">
        <v>72</v>
      </c>
      <c r="D512" s="58" t="s">
        <v>74</v>
      </c>
      <c r="E512" s="60" t="s">
        <v>75</v>
      </c>
      <c r="F512" s="10">
        <v>14696.7</v>
      </c>
      <c r="G512" s="28">
        <v>14696.7</v>
      </c>
      <c r="H512" s="28">
        <v>14696.7</v>
      </c>
      <c r="I512" s="10"/>
      <c r="J512" s="10"/>
      <c r="K512" s="10"/>
      <c r="L512" s="10">
        <f t="shared" si="1073"/>
        <v>14696.7</v>
      </c>
      <c r="M512" s="10">
        <f t="shared" si="1074"/>
        <v>14696.7</v>
      </c>
      <c r="N512" s="10">
        <f t="shared" si="1075"/>
        <v>14696.7</v>
      </c>
      <c r="O512" s="10"/>
      <c r="P512" s="10"/>
      <c r="Q512" s="10"/>
      <c r="R512" s="10">
        <f t="shared" si="1096"/>
        <v>14696.7</v>
      </c>
      <c r="S512" s="10">
        <f t="shared" si="1097"/>
        <v>14696.7</v>
      </c>
      <c r="T512" s="10">
        <f t="shared" si="1098"/>
        <v>14696.7</v>
      </c>
      <c r="U512" s="10"/>
      <c r="V512" s="10"/>
      <c r="W512" s="10"/>
      <c r="X512" s="10">
        <f t="shared" si="1102"/>
        <v>14696.7</v>
      </c>
      <c r="Y512" s="10">
        <f t="shared" si="1103"/>
        <v>14696.7</v>
      </c>
      <c r="Z512" s="10">
        <f t="shared" si="1104"/>
        <v>14696.7</v>
      </c>
      <c r="AA512" s="10"/>
      <c r="AB512" s="10"/>
      <c r="AC512" s="10"/>
      <c r="AD512" s="10">
        <f t="shared" si="1108"/>
        <v>14696.7</v>
      </c>
      <c r="AE512" s="10">
        <f t="shared" si="1109"/>
        <v>14696.7</v>
      </c>
      <c r="AF512" s="10">
        <f t="shared" si="1110"/>
        <v>14696.7</v>
      </c>
      <c r="AG512" s="10"/>
      <c r="AH512" s="10">
        <f t="shared" si="1112"/>
        <v>14696.7</v>
      </c>
      <c r="AI512" s="10">
        <f t="shared" si="1113"/>
        <v>14696.7</v>
      </c>
      <c r="AJ512" s="10">
        <f t="shared" si="1114"/>
        <v>14696.7</v>
      </c>
      <c r="AK512" s="10"/>
      <c r="AL512" s="10"/>
      <c r="AM512" s="10"/>
      <c r="AN512" s="10">
        <f t="shared" si="1118"/>
        <v>14696.7</v>
      </c>
      <c r="AO512" s="10">
        <f t="shared" si="1119"/>
        <v>14696.7</v>
      </c>
      <c r="AP512" s="10">
        <f t="shared" si="1120"/>
        <v>14696.7</v>
      </c>
      <c r="AQ512" s="10"/>
      <c r="AR512" s="10"/>
      <c r="AS512" s="10"/>
      <c r="AT512" s="10">
        <f t="shared" si="1124"/>
        <v>14696.7</v>
      </c>
      <c r="AU512" s="10">
        <f t="shared" si="1125"/>
        <v>14696.7</v>
      </c>
      <c r="AV512" s="10">
        <f t="shared" si="1126"/>
        <v>14696.7</v>
      </c>
      <c r="AW512" s="10"/>
      <c r="AX512" s="10"/>
      <c r="AY512" s="10"/>
      <c r="AZ512" s="10">
        <f t="shared" si="1130"/>
        <v>14696.7</v>
      </c>
      <c r="BA512" s="10"/>
      <c r="BB512" s="65">
        <f t="shared" si="1135"/>
        <v>14696.7</v>
      </c>
      <c r="BC512" s="10">
        <f t="shared" si="1132"/>
        <v>14696.7</v>
      </c>
      <c r="BD512" s="10"/>
      <c r="BE512" s="65">
        <f t="shared" si="1136"/>
        <v>14696.7</v>
      </c>
      <c r="BF512" s="10">
        <f t="shared" si="1134"/>
        <v>14696.7</v>
      </c>
      <c r="BG512" s="10"/>
      <c r="BH512" s="65">
        <f t="shared" si="1137"/>
        <v>14696.7</v>
      </c>
      <c r="BI512" s="10"/>
      <c r="BJ512" s="20"/>
      <c r="BK512" s="20"/>
    </row>
    <row r="513" spans="1:63" ht="46.8" x14ac:dyDescent="0.3">
      <c r="A513" s="58" t="s">
        <v>366</v>
      </c>
      <c r="B513" s="59" t="s">
        <v>58</v>
      </c>
      <c r="C513" s="58"/>
      <c r="D513" s="58"/>
      <c r="E513" s="60" t="s">
        <v>59</v>
      </c>
      <c r="F513" s="10">
        <f t="shared" ref="F513:K513" si="1142">F514</f>
        <v>16871.5</v>
      </c>
      <c r="G513" s="10">
        <f t="shared" si="1142"/>
        <v>16871.5</v>
      </c>
      <c r="H513" s="10">
        <f t="shared" si="1142"/>
        <v>16871.5</v>
      </c>
      <c r="I513" s="10">
        <f t="shared" si="1142"/>
        <v>0</v>
      </c>
      <c r="J513" s="10">
        <f t="shared" si="1142"/>
        <v>0</v>
      </c>
      <c r="K513" s="10">
        <f t="shared" si="1142"/>
        <v>0</v>
      </c>
      <c r="L513" s="10">
        <f t="shared" si="1073"/>
        <v>16871.5</v>
      </c>
      <c r="M513" s="10">
        <f t="shared" si="1074"/>
        <v>16871.5</v>
      </c>
      <c r="N513" s="10">
        <f t="shared" si="1075"/>
        <v>16871.5</v>
      </c>
      <c r="O513" s="10">
        <f>O514</f>
        <v>0</v>
      </c>
      <c r="P513" s="10">
        <f>P514</f>
        <v>0</v>
      </c>
      <c r="Q513" s="10">
        <f>Q514</f>
        <v>0</v>
      </c>
      <c r="R513" s="10">
        <f t="shared" si="1096"/>
        <v>16871.5</v>
      </c>
      <c r="S513" s="10">
        <f t="shared" si="1097"/>
        <v>16871.5</v>
      </c>
      <c r="T513" s="10">
        <f t="shared" si="1098"/>
        <v>16871.5</v>
      </c>
      <c r="U513" s="10">
        <f>U514</f>
        <v>0</v>
      </c>
      <c r="V513" s="10">
        <f>V514</f>
        <v>0</v>
      </c>
      <c r="W513" s="10">
        <f>W514</f>
        <v>0</v>
      </c>
      <c r="X513" s="10">
        <f t="shared" si="1102"/>
        <v>16871.5</v>
      </c>
      <c r="Y513" s="10">
        <f t="shared" si="1103"/>
        <v>16871.5</v>
      </c>
      <c r="Z513" s="10">
        <f t="shared" si="1104"/>
        <v>16871.5</v>
      </c>
      <c r="AA513" s="10">
        <f>AA514</f>
        <v>0</v>
      </c>
      <c r="AB513" s="10">
        <f>AB514</f>
        <v>0</v>
      </c>
      <c r="AC513" s="10">
        <f>AC514</f>
        <v>0</v>
      </c>
      <c r="AD513" s="10">
        <f t="shared" si="1108"/>
        <v>16871.5</v>
      </c>
      <c r="AE513" s="10">
        <f t="shared" si="1109"/>
        <v>16871.5</v>
      </c>
      <c r="AF513" s="10">
        <f t="shared" si="1110"/>
        <v>16871.5</v>
      </c>
      <c r="AG513" s="10">
        <f>AG514</f>
        <v>0</v>
      </c>
      <c r="AH513" s="10">
        <f t="shared" si="1112"/>
        <v>16871.5</v>
      </c>
      <c r="AI513" s="10">
        <f t="shared" si="1113"/>
        <v>16871.5</v>
      </c>
      <c r="AJ513" s="10">
        <f t="shared" si="1114"/>
        <v>16871.5</v>
      </c>
      <c r="AK513" s="10">
        <f>AK514</f>
        <v>0</v>
      </c>
      <c r="AL513" s="10">
        <f>AL514</f>
        <v>0</v>
      </c>
      <c r="AM513" s="10">
        <f>AM514</f>
        <v>0</v>
      </c>
      <c r="AN513" s="10">
        <f t="shared" si="1118"/>
        <v>16871.5</v>
      </c>
      <c r="AO513" s="10">
        <f t="shared" si="1119"/>
        <v>16871.5</v>
      </c>
      <c r="AP513" s="10">
        <f t="shared" si="1120"/>
        <v>16871.5</v>
      </c>
      <c r="AQ513" s="10">
        <f>AQ514</f>
        <v>0</v>
      </c>
      <c r="AR513" s="10">
        <f>AR514</f>
        <v>0</v>
      </c>
      <c r="AS513" s="10">
        <f>AS514</f>
        <v>0</v>
      </c>
      <c r="AT513" s="10">
        <f t="shared" si="1124"/>
        <v>16871.5</v>
      </c>
      <c r="AU513" s="10">
        <f t="shared" si="1125"/>
        <v>16871.5</v>
      </c>
      <c r="AV513" s="10">
        <f t="shared" si="1126"/>
        <v>16871.5</v>
      </c>
      <c r="AW513" s="10">
        <f>AW514</f>
        <v>0</v>
      </c>
      <c r="AX513" s="10">
        <f>AX514</f>
        <v>0</v>
      </c>
      <c r="AY513" s="10">
        <f>AY514</f>
        <v>0</v>
      </c>
      <c r="AZ513" s="10">
        <f t="shared" si="1130"/>
        <v>16871.5</v>
      </c>
      <c r="BA513" s="10">
        <f>BA514</f>
        <v>0</v>
      </c>
      <c r="BB513" s="65">
        <f t="shared" si="1135"/>
        <v>16871.5</v>
      </c>
      <c r="BC513" s="10">
        <f t="shared" si="1132"/>
        <v>16871.5</v>
      </c>
      <c r="BD513" s="10">
        <f>BD514</f>
        <v>0</v>
      </c>
      <c r="BE513" s="65">
        <f t="shared" si="1136"/>
        <v>16871.5</v>
      </c>
      <c r="BF513" s="10">
        <f t="shared" si="1134"/>
        <v>16871.5</v>
      </c>
      <c r="BG513" s="10">
        <f>BG514</f>
        <v>0</v>
      </c>
      <c r="BH513" s="65">
        <f t="shared" si="1137"/>
        <v>16871.5</v>
      </c>
      <c r="BI513" s="10">
        <f>BI514</f>
        <v>0</v>
      </c>
      <c r="BJ513" s="20"/>
      <c r="BK513" s="20"/>
    </row>
    <row r="514" spans="1:63" x14ac:dyDescent="0.3">
      <c r="A514" s="58" t="s">
        <v>366</v>
      </c>
      <c r="B514" s="59" t="s">
        <v>58</v>
      </c>
      <c r="C514" s="58" t="s">
        <v>72</v>
      </c>
      <c r="D514" s="58" t="s">
        <v>74</v>
      </c>
      <c r="E514" s="60" t="s">
        <v>75</v>
      </c>
      <c r="F514" s="10">
        <v>16871.5</v>
      </c>
      <c r="G514" s="10">
        <f>10734.3+6137.2</f>
        <v>16871.5</v>
      </c>
      <c r="H514" s="10">
        <f>10734.3+6137.2</f>
        <v>16871.5</v>
      </c>
      <c r="I514" s="10"/>
      <c r="J514" s="10"/>
      <c r="K514" s="10"/>
      <c r="L514" s="10">
        <f t="shared" si="1073"/>
        <v>16871.5</v>
      </c>
      <c r="M514" s="10">
        <f t="shared" si="1074"/>
        <v>16871.5</v>
      </c>
      <c r="N514" s="10">
        <f t="shared" si="1075"/>
        <v>16871.5</v>
      </c>
      <c r="O514" s="10"/>
      <c r="P514" s="10"/>
      <c r="Q514" s="10"/>
      <c r="R514" s="10">
        <f t="shared" si="1096"/>
        <v>16871.5</v>
      </c>
      <c r="S514" s="10">
        <f t="shared" si="1097"/>
        <v>16871.5</v>
      </c>
      <c r="T514" s="10">
        <f t="shared" si="1098"/>
        <v>16871.5</v>
      </c>
      <c r="U514" s="10"/>
      <c r="V514" s="10"/>
      <c r="W514" s="10"/>
      <c r="X514" s="10">
        <f t="shared" si="1102"/>
        <v>16871.5</v>
      </c>
      <c r="Y514" s="10">
        <f t="shared" si="1103"/>
        <v>16871.5</v>
      </c>
      <c r="Z514" s="10">
        <f t="shared" si="1104"/>
        <v>16871.5</v>
      </c>
      <c r="AA514" s="10"/>
      <c r="AB514" s="10"/>
      <c r="AC514" s="10"/>
      <c r="AD514" s="10">
        <f t="shared" si="1108"/>
        <v>16871.5</v>
      </c>
      <c r="AE514" s="10">
        <f t="shared" si="1109"/>
        <v>16871.5</v>
      </c>
      <c r="AF514" s="10">
        <f t="shared" si="1110"/>
        <v>16871.5</v>
      </c>
      <c r="AG514" s="10"/>
      <c r="AH514" s="10">
        <f t="shared" si="1112"/>
        <v>16871.5</v>
      </c>
      <c r="AI514" s="10">
        <f t="shared" si="1113"/>
        <v>16871.5</v>
      </c>
      <c r="AJ514" s="10">
        <f t="shared" si="1114"/>
        <v>16871.5</v>
      </c>
      <c r="AK514" s="10"/>
      <c r="AL514" s="10"/>
      <c r="AM514" s="10"/>
      <c r="AN514" s="10">
        <f t="shared" si="1118"/>
        <v>16871.5</v>
      </c>
      <c r="AO514" s="10">
        <f t="shared" si="1119"/>
        <v>16871.5</v>
      </c>
      <c r="AP514" s="10">
        <f t="shared" si="1120"/>
        <v>16871.5</v>
      </c>
      <c r="AQ514" s="10"/>
      <c r="AR514" s="10"/>
      <c r="AS514" s="10"/>
      <c r="AT514" s="10">
        <f t="shared" si="1124"/>
        <v>16871.5</v>
      </c>
      <c r="AU514" s="10">
        <f t="shared" si="1125"/>
        <v>16871.5</v>
      </c>
      <c r="AV514" s="10">
        <f t="shared" si="1126"/>
        <v>16871.5</v>
      </c>
      <c r="AW514" s="10"/>
      <c r="AX514" s="10"/>
      <c r="AY514" s="10"/>
      <c r="AZ514" s="10">
        <f t="shared" si="1130"/>
        <v>16871.5</v>
      </c>
      <c r="BA514" s="10"/>
      <c r="BB514" s="65">
        <f t="shared" si="1135"/>
        <v>16871.5</v>
      </c>
      <c r="BC514" s="10">
        <f t="shared" si="1132"/>
        <v>16871.5</v>
      </c>
      <c r="BD514" s="10"/>
      <c r="BE514" s="65">
        <f t="shared" si="1136"/>
        <v>16871.5</v>
      </c>
      <c r="BF514" s="10">
        <f t="shared" si="1134"/>
        <v>16871.5</v>
      </c>
      <c r="BG514" s="10"/>
      <c r="BH514" s="65">
        <f t="shared" si="1137"/>
        <v>16871.5</v>
      </c>
      <c r="BI514" s="10"/>
      <c r="BJ514" s="20"/>
      <c r="BK514" s="20"/>
    </row>
    <row r="515" spans="1:63" x14ac:dyDescent="0.3">
      <c r="A515" s="58" t="s">
        <v>366</v>
      </c>
      <c r="B515" s="59" t="s">
        <v>52</v>
      </c>
      <c r="C515" s="58"/>
      <c r="D515" s="58"/>
      <c r="E515" s="60" t="s">
        <v>53</v>
      </c>
      <c r="F515" s="10">
        <f t="shared" ref="F515:K515" si="1143">F516</f>
        <v>261090.9</v>
      </c>
      <c r="G515" s="10">
        <f t="shared" si="1143"/>
        <v>261090.9</v>
      </c>
      <c r="H515" s="10">
        <f t="shared" si="1143"/>
        <v>261090.9</v>
      </c>
      <c r="I515" s="10">
        <f t="shared" si="1143"/>
        <v>0</v>
      </c>
      <c r="J515" s="10">
        <f t="shared" si="1143"/>
        <v>0</v>
      </c>
      <c r="K515" s="10">
        <f t="shared" si="1143"/>
        <v>0</v>
      </c>
      <c r="L515" s="10">
        <f t="shared" si="1073"/>
        <v>261090.9</v>
      </c>
      <c r="M515" s="10">
        <f t="shared" si="1074"/>
        <v>261090.9</v>
      </c>
      <c r="N515" s="10">
        <f t="shared" si="1075"/>
        <v>261090.9</v>
      </c>
      <c r="O515" s="10">
        <f>O516</f>
        <v>0</v>
      </c>
      <c r="P515" s="10">
        <f>P516</f>
        <v>0</v>
      </c>
      <c r="Q515" s="10">
        <f>Q516</f>
        <v>0</v>
      </c>
      <c r="R515" s="10">
        <f t="shared" si="1096"/>
        <v>261090.9</v>
      </c>
      <c r="S515" s="10">
        <f t="shared" si="1097"/>
        <v>261090.9</v>
      </c>
      <c r="T515" s="10">
        <f t="shared" si="1098"/>
        <v>261090.9</v>
      </c>
      <c r="U515" s="10">
        <f>U516</f>
        <v>0</v>
      </c>
      <c r="V515" s="10">
        <f>V516</f>
        <v>0</v>
      </c>
      <c r="W515" s="10">
        <f>W516</f>
        <v>0</v>
      </c>
      <c r="X515" s="10">
        <f t="shared" si="1102"/>
        <v>261090.9</v>
      </c>
      <c r="Y515" s="10">
        <f t="shared" si="1103"/>
        <v>261090.9</v>
      </c>
      <c r="Z515" s="10">
        <f t="shared" si="1104"/>
        <v>261090.9</v>
      </c>
      <c r="AA515" s="10">
        <f>AA516</f>
        <v>0</v>
      </c>
      <c r="AB515" s="10">
        <f>AB516</f>
        <v>0</v>
      </c>
      <c r="AC515" s="10">
        <f>AC516</f>
        <v>0</v>
      </c>
      <c r="AD515" s="10">
        <f t="shared" si="1108"/>
        <v>261090.9</v>
      </c>
      <c r="AE515" s="10">
        <f t="shared" si="1109"/>
        <v>261090.9</v>
      </c>
      <c r="AF515" s="10">
        <f t="shared" si="1110"/>
        <v>261090.9</v>
      </c>
      <c r="AG515" s="10">
        <f>AG516</f>
        <v>0</v>
      </c>
      <c r="AH515" s="10">
        <f t="shared" si="1112"/>
        <v>261090.9</v>
      </c>
      <c r="AI515" s="10">
        <f t="shared" si="1113"/>
        <v>261090.9</v>
      </c>
      <c r="AJ515" s="10">
        <f t="shared" si="1114"/>
        <v>261090.9</v>
      </c>
      <c r="AK515" s="10">
        <f>AK516</f>
        <v>0</v>
      </c>
      <c r="AL515" s="10">
        <f>AL516</f>
        <v>0</v>
      </c>
      <c r="AM515" s="10">
        <f>AM516</f>
        <v>0</v>
      </c>
      <c r="AN515" s="10">
        <f t="shared" si="1118"/>
        <v>261090.9</v>
      </c>
      <c r="AO515" s="10">
        <f t="shared" si="1119"/>
        <v>261090.9</v>
      </c>
      <c r="AP515" s="10">
        <f t="shared" si="1120"/>
        <v>261090.9</v>
      </c>
      <c r="AQ515" s="10">
        <f>AQ516</f>
        <v>0</v>
      </c>
      <c r="AR515" s="10">
        <f>AR516</f>
        <v>0</v>
      </c>
      <c r="AS515" s="10">
        <f>AS516</f>
        <v>0</v>
      </c>
      <c r="AT515" s="10">
        <f t="shared" si="1124"/>
        <v>261090.9</v>
      </c>
      <c r="AU515" s="10">
        <f t="shared" si="1125"/>
        <v>261090.9</v>
      </c>
      <c r="AV515" s="10">
        <f t="shared" si="1126"/>
        <v>261090.9</v>
      </c>
      <c r="AW515" s="10">
        <f>AW516</f>
        <v>0</v>
      </c>
      <c r="AX515" s="10">
        <f>AX516</f>
        <v>0</v>
      </c>
      <c r="AY515" s="10">
        <f>AY516</f>
        <v>0</v>
      </c>
      <c r="AZ515" s="10">
        <f t="shared" si="1130"/>
        <v>261090.9</v>
      </c>
      <c r="BA515" s="10">
        <f>BA516</f>
        <v>0</v>
      </c>
      <c r="BB515" s="65">
        <f t="shared" si="1135"/>
        <v>261090.9</v>
      </c>
      <c r="BC515" s="10">
        <f t="shared" si="1132"/>
        <v>261090.9</v>
      </c>
      <c r="BD515" s="10">
        <f>BD516</f>
        <v>0</v>
      </c>
      <c r="BE515" s="65">
        <f t="shared" si="1136"/>
        <v>261090.9</v>
      </c>
      <c r="BF515" s="10">
        <f t="shared" si="1134"/>
        <v>261090.9</v>
      </c>
      <c r="BG515" s="10">
        <f>BG516</f>
        <v>0</v>
      </c>
      <c r="BH515" s="65">
        <f t="shared" si="1137"/>
        <v>261090.9</v>
      </c>
      <c r="BI515" s="10">
        <f>BI516</f>
        <v>0</v>
      </c>
      <c r="BJ515" s="20"/>
      <c r="BK515" s="20"/>
    </row>
    <row r="516" spans="1:63" x14ac:dyDescent="0.3">
      <c r="A516" s="58" t="s">
        <v>366</v>
      </c>
      <c r="B516" s="59" t="s">
        <v>52</v>
      </c>
      <c r="C516" s="58" t="s">
        <v>72</v>
      </c>
      <c r="D516" s="58" t="s">
        <v>74</v>
      </c>
      <c r="E516" s="60" t="s">
        <v>75</v>
      </c>
      <c r="F516" s="10">
        <v>261090.9</v>
      </c>
      <c r="G516" s="28">
        <v>261090.9</v>
      </c>
      <c r="H516" s="28">
        <v>261090.9</v>
      </c>
      <c r="I516" s="10"/>
      <c r="J516" s="10"/>
      <c r="K516" s="10"/>
      <c r="L516" s="10">
        <f t="shared" si="1073"/>
        <v>261090.9</v>
      </c>
      <c r="M516" s="10">
        <f t="shared" si="1074"/>
        <v>261090.9</v>
      </c>
      <c r="N516" s="10">
        <f t="shared" si="1075"/>
        <v>261090.9</v>
      </c>
      <c r="O516" s="10"/>
      <c r="P516" s="10"/>
      <c r="Q516" s="10"/>
      <c r="R516" s="10">
        <f t="shared" si="1096"/>
        <v>261090.9</v>
      </c>
      <c r="S516" s="10">
        <f t="shared" si="1097"/>
        <v>261090.9</v>
      </c>
      <c r="T516" s="10">
        <f t="shared" si="1098"/>
        <v>261090.9</v>
      </c>
      <c r="U516" s="10"/>
      <c r="V516" s="10"/>
      <c r="W516" s="10"/>
      <c r="X516" s="10">
        <f t="shared" si="1102"/>
        <v>261090.9</v>
      </c>
      <c r="Y516" s="10">
        <f t="shared" si="1103"/>
        <v>261090.9</v>
      </c>
      <c r="Z516" s="10">
        <f t="shared" si="1104"/>
        <v>261090.9</v>
      </c>
      <c r="AA516" s="10"/>
      <c r="AB516" s="10"/>
      <c r="AC516" s="10"/>
      <c r="AD516" s="10">
        <f t="shared" si="1108"/>
        <v>261090.9</v>
      </c>
      <c r="AE516" s="10">
        <f t="shared" si="1109"/>
        <v>261090.9</v>
      </c>
      <c r="AF516" s="10">
        <f t="shared" si="1110"/>
        <v>261090.9</v>
      </c>
      <c r="AG516" s="10"/>
      <c r="AH516" s="10">
        <f t="shared" si="1112"/>
        <v>261090.9</v>
      </c>
      <c r="AI516" s="10">
        <f t="shared" si="1113"/>
        <v>261090.9</v>
      </c>
      <c r="AJ516" s="10">
        <f t="shared" si="1114"/>
        <v>261090.9</v>
      </c>
      <c r="AK516" s="10"/>
      <c r="AL516" s="10"/>
      <c r="AM516" s="10"/>
      <c r="AN516" s="10">
        <f t="shared" si="1118"/>
        <v>261090.9</v>
      </c>
      <c r="AO516" s="10">
        <f t="shared" si="1119"/>
        <v>261090.9</v>
      </c>
      <c r="AP516" s="10">
        <f t="shared" si="1120"/>
        <v>261090.9</v>
      </c>
      <c r="AQ516" s="10"/>
      <c r="AR516" s="10"/>
      <c r="AS516" s="10"/>
      <c r="AT516" s="10">
        <f t="shared" si="1124"/>
        <v>261090.9</v>
      </c>
      <c r="AU516" s="10">
        <f t="shared" si="1125"/>
        <v>261090.9</v>
      </c>
      <c r="AV516" s="10">
        <f t="shared" si="1126"/>
        <v>261090.9</v>
      </c>
      <c r="AW516" s="10"/>
      <c r="AX516" s="10"/>
      <c r="AY516" s="10"/>
      <c r="AZ516" s="10">
        <f t="shared" si="1130"/>
        <v>261090.9</v>
      </c>
      <c r="BA516" s="10"/>
      <c r="BB516" s="65">
        <f t="shared" si="1135"/>
        <v>261090.9</v>
      </c>
      <c r="BC516" s="10">
        <f t="shared" si="1132"/>
        <v>261090.9</v>
      </c>
      <c r="BD516" s="10"/>
      <c r="BE516" s="65">
        <f t="shared" si="1136"/>
        <v>261090.9</v>
      </c>
      <c r="BF516" s="10">
        <f t="shared" si="1134"/>
        <v>261090.9</v>
      </c>
      <c r="BG516" s="10"/>
      <c r="BH516" s="65">
        <f t="shared" si="1137"/>
        <v>261090.9</v>
      </c>
      <c r="BI516" s="10"/>
      <c r="BJ516" s="20"/>
      <c r="BK516" s="20"/>
    </row>
    <row r="517" spans="1:63" ht="62.4" x14ac:dyDescent="0.3">
      <c r="A517" s="58" t="s">
        <v>368</v>
      </c>
      <c r="B517" s="59"/>
      <c r="C517" s="58"/>
      <c r="D517" s="58"/>
      <c r="E517" s="60" t="s">
        <v>369</v>
      </c>
      <c r="F517" s="10">
        <f t="shared" ref="F517:K517" si="1144">F518+F520</f>
        <v>2915.7</v>
      </c>
      <c r="G517" s="10">
        <f t="shared" si="1144"/>
        <v>2939.7</v>
      </c>
      <c r="H517" s="10">
        <f t="shared" si="1144"/>
        <v>2939.7</v>
      </c>
      <c r="I517" s="10">
        <f t="shared" si="1144"/>
        <v>0</v>
      </c>
      <c r="J517" s="10">
        <f t="shared" si="1144"/>
        <v>0</v>
      </c>
      <c r="K517" s="10">
        <f t="shared" si="1144"/>
        <v>0</v>
      </c>
      <c r="L517" s="10">
        <f t="shared" si="1073"/>
        <v>2915.7</v>
      </c>
      <c r="M517" s="10">
        <f t="shared" si="1074"/>
        <v>2939.7</v>
      </c>
      <c r="N517" s="10">
        <f t="shared" si="1075"/>
        <v>2939.7</v>
      </c>
      <c r="O517" s="10">
        <f>O518+O520</f>
        <v>0</v>
      </c>
      <c r="P517" s="10">
        <f>P518+P520</f>
        <v>0</v>
      </c>
      <c r="Q517" s="10">
        <f>Q518+Q520</f>
        <v>0</v>
      </c>
      <c r="R517" s="10">
        <f t="shared" si="1096"/>
        <v>2915.7</v>
      </c>
      <c r="S517" s="10">
        <f t="shared" si="1097"/>
        <v>2939.7</v>
      </c>
      <c r="T517" s="10">
        <f t="shared" si="1098"/>
        <v>2939.7</v>
      </c>
      <c r="U517" s="10">
        <f>U518+U520</f>
        <v>0</v>
      </c>
      <c r="V517" s="10">
        <f>V518+V520</f>
        <v>0</v>
      </c>
      <c r="W517" s="10">
        <f>W518+W520</f>
        <v>0</v>
      </c>
      <c r="X517" s="10">
        <f t="shared" si="1102"/>
        <v>2915.7</v>
      </c>
      <c r="Y517" s="10">
        <f t="shared" si="1103"/>
        <v>2939.7</v>
      </c>
      <c r="Z517" s="10">
        <f t="shared" si="1104"/>
        <v>2939.7</v>
      </c>
      <c r="AA517" s="10">
        <f>AA518+AA520</f>
        <v>-2342.3000000000002</v>
      </c>
      <c r="AB517" s="10">
        <f>AB518+AB520</f>
        <v>0</v>
      </c>
      <c r="AC517" s="10">
        <f>AC518+AC520</f>
        <v>0</v>
      </c>
      <c r="AD517" s="10">
        <f t="shared" si="1108"/>
        <v>573.39999999999964</v>
      </c>
      <c r="AE517" s="10">
        <f t="shared" si="1109"/>
        <v>2939.7</v>
      </c>
      <c r="AF517" s="10">
        <f t="shared" si="1110"/>
        <v>2939.7</v>
      </c>
      <c r="AG517" s="10">
        <f>AG518+AG520</f>
        <v>0</v>
      </c>
      <c r="AH517" s="10">
        <f t="shared" si="1112"/>
        <v>573.39999999999964</v>
      </c>
      <c r="AI517" s="10">
        <f t="shared" si="1113"/>
        <v>2939.7</v>
      </c>
      <c r="AJ517" s="10">
        <f t="shared" si="1114"/>
        <v>2939.7</v>
      </c>
      <c r="AK517" s="10">
        <f>AK518+AK520</f>
        <v>0</v>
      </c>
      <c r="AL517" s="10">
        <f>AL518+AL520</f>
        <v>0</v>
      </c>
      <c r="AM517" s="10">
        <f>AM518+AM520</f>
        <v>0</v>
      </c>
      <c r="AN517" s="10">
        <f t="shared" si="1118"/>
        <v>573.39999999999964</v>
      </c>
      <c r="AO517" s="10">
        <f t="shared" si="1119"/>
        <v>2939.7</v>
      </c>
      <c r="AP517" s="10">
        <f t="shared" si="1120"/>
        <v>2939.7</v>
      </c>
      <c r="AQ517" s="10">
        <f>AQ518+AQ520</f>
        <v>0</v>
      </c>
      <c r="AR517" s="10">
        <f>AR518+AR520</f>
        <v>0</v>
      </c>
      <c r="AS517" s="10">
        <f>AS518+AS520</f>
        <v>0</v>
      </c>
      <c r="AT517" s="10">
        <f t="shared" si="1124"/>
        <v>573.39999999999964</v>
      </c>
      <c r="AU517" s="10">
        <f t="shared" si="1125"/>
        <v>2939.7</v>
      </c>
      <c r="AV517" s="10">
        <f t="shared" si="1126"/>
        <v>2939.7</v>
      </c>
      <c r="AW517" s="10">
        <f>AW518+AW520</f>
        <v>0</v>
      </c>
      <c r="AX517" s="10">
        <f>AX518+AX520</f>
        <v>0</v>
      </c>
      <c r="AY517" s="10">
        <f>AY518+AY520</f>
        <v>0</v>
      </c>
      <c r="AZ517" s="10">
        <f t="shared" si="1130"/>
        <v>573.39999999999964</v>
      </c>
      <c r="BA517" s="10">
        <f>BA518+BA520</f>
        <v>0</v>
      </c>
      <c r="BB517" s="65">
        <f t="shared" si="1135"/>
        <v>573.39999999999964</v>
      </c>
      <c r="BC517" s="10">
        <f t="shared" si="1132"/>
        <v>2939.7</v>
      </c>
      <c r="BD517" s="10">
        <f>BD518+BD520</f>
        <v>0</v>
      </c>
      <c r="BE517" s="65">
        <f t="shared" si="1136"/>
        <v>2939.7</v>
      </c>
      <c r="BF517" s="10">
        <f t="shared" si="1134"/>
        <v>2939.7</v>
      </c>
      <c r="BG517" s="10">
        <f>BG518+BG520</f>
        <v>0</v>
      </c>
      <c r="BH517" s="65">
        <f t="shared" si="1137"/>
        <v>2939.7</v>
      </c>
      <c r="BI517" s="10">
        <f>BI518+BI520</f>
        <v>0</v>
      </c>
      <c r="BJ517" s="20"/>
      <c r="BK517" s="20"/>
    </row>
    <row r="518" spans="1:63" ht="46.8" x14ac:dyDescent="0.3">
      <c r="A518" s="58" t="s">
        <v>368</v>
      </c>
      <c r="B518" s="59" t="s">
        <v>58</v>
      </c>
      <c r="C518" s="58"/>
      <c r="D518" s="58"/>
      <c r="E518" s="60" t="s">
        <v>59</v>
      </c>
      <c r="F518" s="10">
        <f t="shared" ref="F518:K518" si="1145">F519</f>
        <v>1093.7</v>
      </c>
      <c r="G518" s="10">
        <f t="shared" si="1145"/>
        <v>1104</v>
      </c>
      <c r="H518" s="10">
        <f t="shared" si="1145"/>
        <v>1104</v>
      </c>
      <c r="I518" s="10">
        <f t="shared" si="1145"/>
        <v>0</v>
      </c>
      <c r="J518" s="10">
        <f t="shared" si="1145"/>
        <v>0</v>
      </c>
      <c r="K518" s="10">
        <f t="shared" si="1145"/>
        <v>0</v>
      </c>
      <c r="L518" s="10">
        <f t="shared" si="1073"/>
        <v>1093.7</v>
      </c>
      <c r="M518" s="10">
        <f t="shared" si="1074"/>
        <v>1104</v>
      </c>
      <c r="N518" s="10">
        <f t="shared" si="1075"/>
        <v>1104</v>
      </c>
      <c r="O518" s="10">
        <f>O519</f>
        <v>0</v>
      </c>
      <c r="P518" s="10">
        <f>P519</f>
        <v>0</v>
      </c>
      <c r="Q518" s="10">
        <f>Q519</f>
        <v>0</v>
      </c>
      <c r="R518" s="10">
        <f t="shared" si="1096"/>
        <v>1093.7</v>
      </c>
      <c r="S518" s="10">
        <f t="shared" si="1097"/>
        <v>1104</v>
      </c>
      <c r="T518" s="10">
        <f t="shared" si="1098"/>
        <v>1104</v>
      </c>
      <c r="U518" s="10">
        <f>U519</f>
        <v>0</v>
      </c>
      <c r="V518" s="10">
        <f>V519</f>
        <v>0</v>
      </c>
      <c r="W518" s="10">
        <f>W519</f>
        <v>0</v>
      </c>
      <c r="X518" s="10">
        <f t="shared" si="1102"/>
        <v>1093.7</v>
      </c>
      <c r="Y518" s="10">
        <f t="shared" si="1103"/>
        <v>1104</v>
      </c>
      <c r="Z518" s="10">
        <f t="shared" si="1104"/>
        <v>1104</v>
      </c>
      <c r="AA518" s="10">
        <f>AA519</f>
        <v>-520.29999999999995</v>
      </c>
      <c r="AB518" s="10">
        <f>AB519</f>
        <v>0</v>
      </c>
      <c r="AC518" s="10">
        <f>AC519</f>
        <v>0</v>
      </c>
      <c r="AD518" s="10">
        <f t="shared" si="1108"/>
        <v>573.40000000000009</v>
      </c>
      <c r="AE518" s="10">
        <f t="shared" si="1109"/>
        <v>1104</v>
      </c>
      <c r="AF518" s="10">
        <f t="shared" si="1110"/>
        <v>1104</v>
      </c>
      <c r="AG518" s="10">
        <f>AG519</f>
        <v>0</v>
      </c>
      <c r="AH518" s="10">
        <f t="shared" si="1112"/>
        <v>573.40000000000009</v>
      </c>
      <c r="AI518" s="10">
        <f t="shared" si="1113"/>
        <v>1104</v>
      </c>
      <c r="AJ518" s="10">
        <f t="shared" si="1114"/>
        <v>1104</v>
      </c>
      <c r="AK518" s="10">
        <f>AK519</f>
        <v>0</v>
      </c>
      <c r="AL518" s="10">
        <f>AL519</f>
        <v>0</v>
      </c>
      <c r="AM518" s="10">
        <f>AM519</f>
        <v>0</v>
      </c>
      <c r="AN518" s="10">
        <f t="shared" si="1118"/>
        <v>573.40000000000009</v>
      </c>
      <c r="AO518" s="10">
        <f t="shared" si="1119"/>
        <v>1104</v>
      </c>
      <c r="AP518" s="10">
        <f t="shared" si="1120"/>
        <v>1104</v>
      </c>
      <c r="AQ518" s="10">
        <f>AQ519</f>
        <v>0</v>
      </c>
      <c r="AR518" s="10">
        <f>AR519</f>
        <v>0</v>
      </c>
      <c r="AS518" s="10">
        <f>AS519</f>
        <v>0</v>
      </c>
      <c r="AT518" s="10">
        <f t="shared" si="1124"/>
        <v>573.40000000000009</v>
      </c>
      <c r="AU518" s="10">
        <f t="shared" si="1125"/>
        <v>1104</v>
      </c>
      <c r="AV518" s="10">
        <f t="shared" si="1126"/>
        <v>1104</v>
      </c>
      <c r="AW518" s="10">
        <f>AW519</f>
        <v>0</v>
      </c>
      <c r="AX518" s="10">
        <f>AX519</f>
        <v>0</v>
      </c>
      <c r="AY518" s="10">
        <f>AY519</f>
        <v>0</v>
      </c>
      <c r="AZ518" s="10">
        <f t="shared" si="1130"/>
        <v>573.40000000000009</v>
      </c>
      <c r="BA518" s="10">
        <f>BA519</f>
        <v>0</v>
      </c>
      <c r="BB518" s="65">
        <f t="shared" si="1135"/>
        <v>573.40000000000009</v>
      </c>
      <c r="BC518" s="10">
        <f t="shared" si="1132"/>
        <v>1104</v>
      </c>
      <c r="BD518" s="10">
        <f>BD519</f>
        <v>0</v>
      </c>
      <c r="BE518" s="65">
        <f t="shared" si="1136"/>
        <v>1104</v>
      </c>
      <c r="BF518" s="10">
        <f t="shared" si="1134"/>
        <v>1104</v>
      </c>
      <c r="BG518" s="10">
        <f>BG519</f>
        <v>0</v>
      </c>
      <c r="BH518" s="65">
        <f t="shared" si="1137"/>
        <v>1104</v>
      </c>
      <c r="BI518" s="10">
        <f>BI519</f>
        <v>0</v>
      </c>
      <c r="BJ518" s="20"/>
      <c r="BK518" s="20"/>
    </row>
    <row r="519" spans="1:63" x14ac:dyDescent="0.3">
      <c r="A519" s="58" t="s">
        <v>368</v>
      </c>
      <c r="B519" s="59" t="s">
        <v>58</v>
      </c>
      <c r="C519" s="58" t="s">
        <v>72</v>
      </c>
      <c r="D519" s="58" t="s">
        <v>74</v>
      </c>
      <c r="E519" s="60" t="s">
        <v>75</v>
      </c>
      <c r="F519" s="10">
        <v>1093.7</v>
      </c>
      <c r="G519" s="10">
        <v>1104</v>
      </c>
      <c r="H519" s="10">
        <v>1104</v>
      </c>
      <c r="I519" s="10"/>
      <c r="J519" s="10"/>
      <c r="K519" s="10"/>
      <c r="L519" s="10">
        <f t="shared" si="1073"/>
        <v>1093.7</v>
      </c>
      <c r="M519" s="10">
        <f t="shared" si="1074"/>
        <v>1104</v>
      </c>
      <c r="N519" s="10">
        <f t="shared" si="1075"/>
        <v>1104</v>
      </c>
      <c r="O519" s="10"/>
      <c r="P519" s="10"/>
      <c r="Q519" s="10"/>
      <c r="R519" s="10">
        <f t="shared" si="1096"/>
        <v>1093.7</v>
      </c>
      <c r="S519" s="10">
        <f t="shared" si="1097"/>
        <v>1104</v>
      </c>
      <c r="T519" s="10">
        <f t="shared" si="1098"/>
        <v>1104</v>
      </c>
      <c r="U519" s="10"/>
      <c r="V519" s="10"/>
      <c r="W519" s="10"/>
      <c r="X519" s="10">
        <f t="shared" si="1102"/>
        <v>1093.7</v>
      </c>
      <c r="Y519" s="10">
        <f t="shared" si="1103"/>
        <v>1104</v>
      </c>
      <c r="Z519" s="10">
        <f t="shared" si="1104"/>
        <v>1104</v>
      </c>
      <c r="AA519" s="10">
        <v>-520.29999999999995</v>
      </c>
      <c r="AB519" s="10"/>
      <c r="AC519" s="10"/>
      <c r="AD519" s="10">
        <f t="shared" si="1108"/>
        <v>573.40000000000009</v>
      </c>
      <c r="AE519" s="10">
        <f t="shared" si="1109"/>
        <v>1104</v>
      </c>
      <c r="AF519" s="10">
        <f t="shared" si="1110"/>
        <v>1104</v>
      </c>
      <c r="AG519" s="10"/>
      <c r="AH519" s="10">
        <f t="shared" si="1112"/>
        <v>573.40000000000009</v>
      </c>
      <c r="AI519" s="10">
        <f t="shared" si="1113"/>
        <v>1104</v>
      </c>
      <c r="AJ519" s="10">
        <f t="shared" si="1114"/>
        <v>1104</v>
      </c>
      <c r="AK519" s="10"/>
      <c r="AL519" s="10"/>
      <c r="AM519" s="10"/>
      <c r="AN519" s="10">
        <f t="shared" si="1118"/>
        <v>573.40000000000009</v>
      </c>
      <c r="AO519" s="10">
        <f t="shared" si="1119"/>
        <v>1104</v>
      </c>
      <c r="AP519" s="10">
        <f t="shared" si="1120"/>
        <v>1104</v>
      </c>
      <c r="AQ519" s="10"/>
      <c r="AR519" s="10"/>
      <c r="AS519" s="10"/>
      <c r="AT519" s="10">
        <f t="shared" si="1124"/>
        <v>573.40000000000009</v>
      </c>
      <c r="AU519" s="10">
        <f t="shared" si="1125"/>
        <v>1104</v>
      </c>
      <c r="AV519" s="10">
        <f t="shared" si="1126"/>
        <v>1104</v>
      </c>
      <c r="AW519" s="10"/>
      <c r="AX519" s="10"/>
      <c r="AY519" s="10"/>
      <c r="AZ519" s="10">
        <f t="shared" si="1130"/>
        <v>573.40000000000009</v>
      </c>
      <c r="BA519" s="10"/>
      <c r="BB519" s="65">
        <f t="shared" si="1135"/>
        <v>573.40000000000009</v>
      </c>
      <c r="BC519" s="10">
        <f t="shared" si="1132"/>
        <v>1104</v>
      </c>
      <c r="BD519" s="10"/>
      <c r="BE519" s="65">
        <f t="shared" si="1136"/>
        <v>1104</v>
      </c>
      <c r="BF519" s="10">
        <f t="shared" si="1134"/>
        <v>1104</v>
      </c>
      <c r="BG519" s="10"/>
      <c r="BH519" s="65">
        <f t="shared" si="1137"/>
        <v>1104</v>
      </c>
      <c r="BI519" s="10"/>
      <c r="BJ519" s="20"/>
      <c r="BK519" s="20"/>
    </row>
    <row r="520" spans="1:63" x14ac:dyDescent="0.3">
      <c r="A520" s="58" t="s">
        <v>368</v>
      </c>
      <c r="B520" s="59" t="s">
        <v>52</v>
      </c>
      <c r="C520" s="58"/>
      <c r="D520" s="58"/>
      <c r="E520" s="60" t="s">
        <v>53</v>
      </c>
      <c r="F520" s="10">
        <f t="shared" ref="F520:K520" si="1146">F521</f>
        <v>1822</v>
      </c>
      <c r="G520" s="10">
        <f t="shared" si="1146"/>
        <v>1835.7</v>
      </c>
      <c r="H520" s="10">
        <f t="shared" si="1146"/>
        <v>1835.7</v>
      </c>
      <c r="I520" s="10">
        <f t="shared" si="1146"/>
        <v>0</v>
      </c>
      <c r="J520" s="10">
        <f t="shared" si="1146"/>
        <v>0</v>
      </c>
      <c r="K520" s="10">
        <f t="shared" si="1146"/>
        <v>0</v>
      </c>
      <c r="L520" s="10">
        <f t="shared" si="1073"/>
        <v>1822</v>
      </c>
      <c r="M520" s="10">
        <f t="shared" si="1074"/>
        <v>1835.7</v>
      </c>
      <c r="N520" s="10">
        <f t="shared" si="1075"/>
        <v>1835.7</v>
      </c>
      <c r="O520" s="10">
        <f>O521</f>
        <v>0</v>
      </c>
      <c r="P520" s="10">
        <f>P521</f>
        <v>0</v>
      </c>
      <c r="Q520" s="10">
        <f>Q521</f>
        <v>0</v>
      </c>
      <c r="R520" s="10">
        <f t="shared" si="1096"/>
        <v>1822</v>
      </c>
      <c r="S520" s="10">
        <f t="shared" si="1097"/>
        <v>1835.7</v>
      </c>
      <c r="T520" s="10">
        <f t="shared" si="1098"/>
        <v>1835.7</v>
      </c>
      <c r="U520" s="10">
        <f>U521</f>
        <v>0</v>
      </c>
      <c r="V520" s="10">
        <f>V521</f>
        <v>0</v>
      </c>
      <c r="W520" s="10">
        <f>W521</f>
        <v>0</v>
      </c>
      <c r="X520" s="10">
        <f t="shared" si="1102"/>
        <v>1822</v>
      </c>
      <c r="Y520" s="10">
        <f t="shared" si="1103"/>
        <v>1835.7</v>
      </c>
      <c r="Z520" s="10">
        <f t="shared" si="1104"/>
        <v>1835.7</v>
      </c>
      <c r="AA520" s="10">
        <f>AA521</f>
        <v>-1822</v>
      </c>
      <c r="AB520" s="10">
        <f>AB521</f>
        <v>0</v>
      </c>
      <c r="AC520" s="10">
        <f>AC521</f>
        <v>0</v>
      </c>
      <c r="AD520" s="10">
        <f t="shared" si="1108"/>
        <v>0</v>
      </c>
      <c r="AE520" s="10">
        <f t="shared" si="1109"/>
        <v>1835.7</v>
      </c>
      <c r="AF520" s="10">
        <f t="shared" si="1110"/>
        <v>1835.7</v>
      </c>
      <c r="AG520" s="10">
        <f>AG521</f>
        <v>0</v>
      </c>
      <c r="AH520" s="10">
        <f t="shared" si="1112"/>
        <v>0</v>
      </c>
      <c r="AI520" s="10">
        <f t="shared" si="1113"/>
        <v>1835.7</v>
      </c>
      <c r="AJ520" s="10">
        <f t="shared" si="1114"/>
        <v>1835.7</v>
      </c>
      <c r="AK520" s="10">
        <f>AK521</f>
        <v>0</v>
      </c>
      <c r="AL520" s="10">
        <f>AL521</f>
        <v>0</v>
      </c>
      <c r="AM520" s="10">
        <f>AM521</f>
        <v>0</v>
      </c>
      <c r="AN520" s="10">
        <f t="shared" si="1118"/>
        <v>0</v>
      </c>
      <c r="AO520" s="10">
        <f t="shared" si="1119"/>
        <v>1835.7</v>
      </c>
      <c r="AP520" s="10">
        <f t="shared" si="1120"/>
        <v>1835.7</v>
      </c>
      <c r="AQ520" s="10">
        <f>AQ521</f>
        <v>0</v>
      </c>
      <c r="AR520" s="10">
        <f>AR521</f>
        <v>0</v>
      </c>
      <c r="AS520" s="10">
        <f>AS521</f>
        <v>0</v>
      </c>
      <c r="AT520" s="10">
        <f t="shared" si="1124"/>
        <v>0</v>
      </c>
      <c r="AU520" s="10">
        <f t="shared" si="1125"/>
        <v>1835.7</v>
      </c>
      <c r="AV520" s="10">
        <f t="shared" si="1126"/>
        <v>1835.7</v>
      </c>
      <c r="AW520" s="10">
        <f>AW521</f>
        <v>0</v>
      </c>
      <c r="AX520" s="10">
        <f>AX521</f>
        <v>0</v>
      </c>
      <c r="AY520" s="10">
        <f>AY521</f>
        <v>0</v>
      </c>
      <c r="AZ520" s="10">
        <f t="shared" si="1130"/>
        <v>0</v>
      </c>
      <c r="BA520" s="10">
        <f>BA521</f>
        <v>0</v>
      </c>
      <c r="BB520" s="65">
        <f t="shared" si="1135"/>
        <v>0</v>
      </c>
      <c r="BC520" s="10">
        <f t="shared" si="1132"/>
        <v>1835.7</v>
      </c>
      <c r="BD520" s="10">
        <f>BD521</f>
        <v>0</v>
      </c>
      <c r="BE520" s="65">
        <f t="shared" si="1136"/>
        <v>1835.7</v>
      </c>
      <c r="BF520" s="10">
        <f t="shared" si="1134"/>
        <v>1835.7</v>
      </c>
      <c r="BG520" s="10">
        <f>BG521</f>
        <v>0</v>
      </c>
      <c r="BH520" s="65">
        <f t="shared" si="1137"/>
        <v>1835.7</v>
      </c>
      <c r="BI520" s="10">
        <f>BI521</f>
        <v>0</v>
      </c>
      <c r="BJ520" s="20"/>
      <c r="BK520" s="20"/>
    </row>
    <row r="521" spans="1:63" x14ac:dyDescent="0.3">
      <c r="A521" s="58" t="s">
        <v>368</v>
      </c>
      <c r="B521" s="59" t="s">
        <v>52</v>
      </c>
      <c r="C521" s="58" t="s">
        <v>72</v>
      </c>
      <c r="D521" s="58" t="s">
        <v>74</v>
      </c>
      <c r="E521" s="60" t="s">
        <v>75</v>
      </c>
      <c r="F521" s="10">
        <v>1822</v>
      </c>
      <c r="G521" s="10">
        <v>1835.7</v>
      </c>
      <c r="H521" s="10">
        <v>1835.7</v>
      </c>
      <c r="I521" s="10"/>
      <c r="J521" s="10"/>
      <c r="K521" s="10"/>
      <c r="L521" s="10">
        <f t="shared" si="1073"/>
        <v>1822</v>
      </c>
      <c r="M521" s="10">
        <f t="shared" si="1074"/>
        <v>1835.7</v>
      </c>
      <c r="N521" s="10">
        <f t="shared" si="1075"/>
        <v>1835.7</v>
      </c>
      <c r="O521" s="10"/>
      <c r="P521" s="10"/>
      <c r="Q521" s="10"/>
      <c r="R521" s="10">
        <f t="shared" si="1096"/>
        <v>1822</v>
      </c>
      <c r="S521" s="10">
        <f t="shared" si="1097"/>
        <v>1835.7</v>
      </c>
      <c r="T521" s="10">
        <f t="shared" si="1098"/>
        <v>1835.7</v>
      </c>
      <c r="U521" s="10"/>
      <c r="V521" s="10"/>
      <c r="W521" s="10"/>
      <c r="X521" s="10">
        <f t="shared" si="1102"/>
        <v>1822</v>
      </c>
      <c r="Y521" s="10">
        <f t="shared" si="1103"/>
        <v>1835.7</v>
      </c>
      <c r="Z521" s="10">
        <f t="shared" si="1104"/>
        <v>1835.7</v>
      </c>
      <c r="AA521" s="10">
        <v>-1822</v>
      </c>
      <c r="AB521" s="10"/>
      <c r="AC521" s="10"/>
      <c r="AD521" s="10">
        <f t="shared" si="1108"/>
        <v>0</v>
      </c>
      <c r="AE521" s="10">
        <f t="shared" si="1109"/>
        <v>1835.7</v>
      </c>
      <c r="AF521" s="10">
        <f t="shared" si="1110"/>
        <v>1835.7</v>
      </c>
      <c r="AG521" s="10"/>
      <c r="AH521" s="10">
        <f t="shared" si="1112"/>
        <v>0</v>
      </c>
      <c r="AI521" s="10">
        <f t="shared" si="1113"/>
        <v>1835.7</v>
      </c>
      <c r="AJ521" s="10">
        <f t="shared" si="1114"/>
        <v>1835.7</v>
      </c>
      <c r="AK521" s="10"/>
      <c r="AL521" s="10"/>
      <c r="AM521" s="10"/>
      <c r="AN521" s="10">
        <f t="shared" si="1118"/>
        <v>0</v>
      </c>
      <c r="AO521" s="10">
        <f t="shared" si="1119"/>
        <v>1835.7</v>
      </c>
      <c r="AP521" s="10">
        <f t="shared" si="1120"/>
        <v>1835.7</v>
      </c>
      <c r="AQ521" s="10"/>
      <c r="AR521" s="10"/>
      <c r="AS521" s="10"/>
      <c r="AT521" s="10">
        <f t="shared" si="1124"/>
        <v>0</v>
      </c>
      <c r="AU521" s="10">
        <f t="shared" si="1125"/>
        <v>1835.7</v>
      </c>
      <c r="AV521" s="10">
        <f t="shared" si="1126"/>
        <v>1835.7</v>
      </c>
      <c r="AW521" s="10"/>
      <c r="AX521" s="10"/>
      <c r="AY521" s="10"/>
      <c r="AZ521" s="10">
        <f t="shared" si="1130"/>
        <v>0</v>
      </c>
      <c r="BA521" s="10"/>
      <c r="BB521" s="65">
        <f t="shared" si="1135"/>
        <v>0</v>
      </c>
      <c r="BC521" s="10">
        <f t="shared" si="1132"/>
        <v>1835.7</v>
      </c>
      <c r="BD521" s="10"/>
      <c r="BE521" s="65">
        <f t="shared" si="1136"/>
        <v>1835.7</v>
      </c>
      <c r="BF521" s="10">
        <f t="shared" si="1134"/>
        <v>1835.7</v>
      </c>
      <c r="BG521" s="10"/>
      <c r="BH521" s="65">
        <f t="shared" si="1137"/>
        <v>1835.7</v>
      </c>
      <c r="BI521" s="10"/>
      <c r="BJ521" s="20"/>
      <c r="BK521" s="20"/>
    </row>
    <row r="522" spans="1:63" ht="62.4" x14ac:dyDescent="0.3">
      <c r="A522" s="58" t="s">
        <v>370</v>
      </c>
      <c r="B522" s="59"/>
      <c r="C522" s="58"/>
      <c r="D522" s="58"/>
      <c r="E522" s="60" t="s">
        <v>371</v>
      </c>
      <c r="F522" s="10">
        <f t="shared" ref="F522:K522" si="1147">F523+F525</f>
        <v>10848.5</v>
      </c>
      <c r="G522" s="10">
        <f t="shared" si="1147"/>
        <v>10848.5</v>
      </c>
      <c r="H522" s="10">
        <f t="shared" si="1147"/>
        <v>10848.5</v>
      </c>
      <c r="I522" s="10">
        <f t="shared" si="1147"/>
        <v>0</v>
      </c>
      <c r="J522" s="10">
        <f t="shared" si="1147"/>
        <v>0</v>
      </c>
      <c r="K522" s="10">
        <f t="shared" si="1147"/>
        <v>0</v>
      </c>
      <c r="L522" s="10">
        <f t="shared" si="1073"/>
        <v>10848.5</v>
      </c>
      <c r="M522" s="10">
        <f t="shared" si="1074"/>
        <v>10848.5</v>
      </c>
      <c r="N522" s="10">
        <f t="shared" si="1075"/>
        <v>10848.5</v>
      </c>
      <c r="O522" s="10">
        <f>O523+O525</f>
        <v>0</v>
      </c>
      <c r="P522" s="10">
        <f>P523+P525</f>
        <v>0</v>
      </c>
      <c r="Q522" s="10">
        <f>Q523+Q525</f>
        <v>0</v>
      </c>
      <c r="R522" s="10">
        <f t="shared" si="1096"/>
        <v>10848.5</v>
      </c>
      <c r="S522" s="10">
        <f t="shared" si="1097"/>
        <v>10848.5</v>
      </c>
      <c r="T522" s="10">
        <f t="shared" si="1098"/>
        <v>10848.5</v>
      </c>
      <c r="U522" s="10">
        <f>U523+U525</f>
        <v>0</v>
      </c>
      <c r="V522" s="10">
        <f>V523+V525</f>
        <v>0</v>
      </c>
      <c r="W522" s="10">
        <f>W523+W525</f>
        <v>0</v>
      </c>
      <c r="X522" s="10">
        <f t="shared" si="1102"/>
        <v>10848.5</v>
      </c>
      <c r="Y522" s="10">
        <f t="shared" si="1103"/>
        <v>10848.5</v>
      </c>
      <c r="Z522" s="10">
        <f t="shared" si="1104"/>
        <v>10848.5</v>
      </c>
      <c r="AA522" s="10">
        <f>AA523+AA525</f>
        <v>0</v>
      </c>
      <c r="AB522" s="10">
        <f>AB523+AB525</f>
        <v>0</v>
      </c>
      <c r="AC522" s="10">
        <f>AC523+AC525</f>
        <v>0</v>
      </c>
      <c r="AD522" s="10">
        <f t="shared" si="1108"/>
        <v>10848.5</v>
      </c>
      <c r="AE522" s="10">
        <f t="shared" si="1109"/>
        <v>10848.5</v>
      </c>
      <c r="AF522" s="10">
        <f t="shared" si="1110"/>
        <v>10848.5</v>
      </c>
      <c r="AG522" s="10">
        <f>AG523+AG525</f>
        <v>0</v>
      </c>
      <c r="AH522" s="10">
        <f t="shared" si="1112"/>
        <v>10848.5</v>
      </c>
      <c r="AI522" s="10">
        <f t="shared" si="1113"/>
        <v>10848.5</v>
      </c>
      <c r="AJ522" s="10">
        <f t="shared" si="1114"/>
        <v>10848.5</v>
      </c>
      <c r="AK522" s="10">
        <f>AK523+AK525</f>
        <v>0</v>
      </c>
      <c r="AL522" s="10">
        <f>AL523+AL525</f>
        <v>0</v>
      </c>
      <c r="AM522" s="10">
        <f>AM523+AM525</f>
        <v>0</v>
      </c>
      <c r="AN522" s="10">
        <f t="shared" si="1118"/>
        <v>10848.5</v>
      </c>
      <c r="AO522" s="10">
        <f t="shared" si="1119"/>
        <v>10848.5</v>
      </c>
      <c r="AP522" s="10">
        <f t="shared" si="1120"/>
        <v>10848.5</v>
      </c>
      <c r="AQ522" s="10">
        <f>AQ523+AQ525</f>
        <v>0</v>
      </c>
      <c r="AR522" s="10">
        <f>AR523+AR525</f>
        <v>0</v>
      </c>
      <c r="AS522" s="10">
        <f>AS523+AS525</f>
        <v>0</v>
      </c>
      <c r="AT522" s="10">
        <f t="shared" si="1124"/>
        <v>10848.5</v>
      </c>
      <c r="AU522" s="10">
        <f t="shared" si="1125"/>
        <v>10848.5</v>
      </c>
      <c r="AV522" s="10">
        <f t="shared" si="1126"/>
        <v>10848.5</v>
      </c>
      <c r="AW522" s="10">
        <f>AW523+AW525</f>
        <v>0</v>
      </c>
      <c r="AX522" s="10">
        <f>AX523+AX525</f>
        <v>0</v>
      </c>
      <c r="AY522" s="10">
        <f>AY523+AY525</f>
        <v>0</v>
      </c>
      <c r="AZ522" s="10">
        <f t="shared" si="1130"/>
        <v>10848.5</v>
      </c>
      <c r="BA522" s="10">
        <f>BA523+BA525</f>
        <v>0</v>
      </c>
      <c r="BB522" s="65">
        <f t="shared" si="1135"/>
        <v>10848.5</v>
      </c>
      <c r="BC522" s="10">
        <f t="shared" si="1132"/>
        <v>10848.5</v>
      </c>
      <c r="BD522" s="10">
        <f>BD523+BD525</f>
        <v>0</v>
      </c>
      <c r="BE522" s="65">
        <f t="shared" si="1136"/>
        <v>10848.5</v>
      </c>
      <c r="BF522" s="10">
        <f t="shared" si="1134"/>
        <v>10848.5</v>
      </c>
      <c r="BG522" s="10">
        <f>BG523+BG525</f>
        <v>0</v>
      </c>
      <c r="BH522" s="65">
        <f t="shared" si="1137"/>
        <v>10848.5</v>
      </c>
      <c r="BI522" s="10">
        <f>BI523+BI525</f>
        <v>0</v>
      </c>
      <c r="BJ522" s="20"/>
      <c r="BK522" s="20"/>
    </row>
    <row r="523" spans="1:63" ht="46.8" x14ac:dyDescent="0.3">
      <c r="A523" s="58" t="s">
        <v>370</v>
      </c>
      <c r="B523" s="59" t="s">
        <v>58</v>
      </c>
      <c r="C523" s="58"/>
      <c r="D523" s="58"/>
      <c r="E523" s="60" t="s">
        <v>59</v>
      </c>
      <c r="F523" s="10">
        <f t="shared" ref="F523:K523" si="1148">F524</f>
        <v>684.4</v>
      </c>
      <c r="G523" s="10">
        <f t="shared" si="1148"/>
        <v>684.4</v>
      </c>
      <c r="H523" s="10">
        <f t="shared" si="1148"/>
        <v>684.4</v>
      </c>
      <c r="I523" s="10">
        <f t="shared" si="1148"/>
        <v>0</v>
      </c>
      <c r="J523" s="10">
        <f t="shared" si="1148"/>
        <v>0</v>
      </c>
      <c r="K523" s="10">
        <f t="shared" si="1148"/>
        <v>0</v>
      </c>
      <c r="L523" s="10">
        <f t="shared" si="1073"/>
        <v>684.4</v>
      </c>
      <c r="M523" s="10">
        <f t="shared" si="1074"/>
        <v>684.4</v>
      </c>
      <c r="N523" s="10">
        <f t="shared" si="1075"/>
        <v>684.4</v>
      </c>
      <c r="O523" s="10">
        <f>O524</f>
        <v>0</v>
      </c>
      <c r="P523" s="10">
        <f>P524</f>
        <v>0</v>
      </c>
      <c r="Q523" s="10">
        <f>Q524</f>
        <v>0</v>
      </c>
      <c r="R523" s="10">
        <f t="shared" si="1096"/>
        <v>684.4</v>
      </c>
      <c r="S523" s="10">
        <f t="shared" si="1097"/>
        <v>684.4</v>
      </c>
      <c r="T523" s="10">
        <f t="shared" si="1098"/>
        <v>684.4</v>
      </c>
      <c r="U523" s="10">
        <f>U524</f>
        <v>0</v>
      </c>
      <c r="V523" s="10">
        <f>V524</f>
        <v>0</v>
      </c>
      <c r="W523" s="10">
        <f>W524</f>
        <v>0</v>
      </c>
      <c r="X523" s="10">
        <f t="shared" si="1102"/>
        <v>684.4</v>
      </c>
      <c r="Y523" s="10">
        <f t="shared" si="1103"/>
        <v>684.4</v>
      </c>
      <c r="Z523" s="10">
        <f t="shared" si="1104"/>
        <v>684.4</v>
      </c>
      <c r="AA523" s="10">
        <f>AA524</f>
        <v>0</v>
      </c>
      <c r="AB523" s="10">
        <f>AB524</f>
        <v>0</v>
      </c>
      <c r="AC523" s="10">
        <f>AC524</f>
        <v>0</v>
      </c>
      <c r="AD523" s="10">
        <f t="shared" si="1108"/>
        <v>684.4</v>
      </c>
      <c r="AE523" s="10">
        <f t="shared" si="1109"/>
        <v>684.4</v>
      </c>
      <c r="AF523" s="10">
        <f t="shared" si="1110"/>
        <v>684.4</v>
      </c>
      <c r="AG523" s="10">
        <f>AG524</f>
        <v>0</v>
      </c>
      <c r="AH523" s="10">
        <f t="shared" si="1112"/>
        <v>684.4</v>
      </c>
      <c r="AI523" s="10">
        <f t="shared" si="1113"/>
        <v>684.4</v>
      </c>
      <c r="AJ523" s="10">
        <f t="shared" si="1114"/>
        <v>684.4</v>
      </c>
      <c r="AK523" s="10">
        <f>AK524</f>
        <v>0</v>
      </c>
      <c r="AL523" s="10">
        <f>AL524</f>
        <v>0</v>
      </c>
      <c r="AM523" s="10">
        <f>AM524</f>
        <v>0</v>
      </c>
      <c r="AN523" s="10">
        <f t="shared" si="1118"/>
        <v>684.4</v>
      </c>
      <c r="AO523" s="10">
        <f t="shared" si="1119"/>
        <v>684.4</v>
      </c>
      <c r="AP523" s="10">
        <f t="shared" si="1120"/>
        <v>684.4</v>
      </c>
      <c r="AQ523" s="10">
        <f>AQ524</f>
        <v>0</v>
      </c>
      <c r="AR523" s="10">
        <f>AR524</f>
        <v>0</v>
      </c>
      <c r="AS523" s="10">
        <f>AS524</f>
        <v>0</v>
      </c>
      <c r="AT523" s="10">
        <f t="shared" si="1124"/>
        <v>684.4</v>
      </c>
      <c r="AU523" s="10">
        <f t="shared" si="1125"/>
        <v>684.4</v>
      </c>
      <c r="AV523" s="10">
        <f t="shared" si="1126"/>
        <v>684.4</v>
      </c>
      <c r="AW523" s="10">
        <f>AW524</f>
        <v>0</v>
      </c>
      <c r="AX523" s="10">
        <f>AX524</f>
        <v>0</v>
      </c>
      <c r="AY523" s="10">
        <f>AY524</f>
        <v>0</v>
      </c>
      <c r="AZ523" s="10">
        <f t="shared" si="1130"/>
        <v>684.4</v>
      </c>
      <c r="BA523" s="10">
        <f>BA524</f>
        <v>0</v>
      </c>
      <c r="BB523" s="65">
        <f t="shared" si="1135"/>
        <v>684.4</v>
      </c>
      <c r="BC523" s="10">
        <f t="shared" si="1132"/>
        <v>684.4</v>
      </c>
      <c r="BD523" s="10">
        <f>BD524</f>
        <v>0</v>
      </c>
      <c r="BE523" s="65">
        <f t="shared" si="1136"/>
        <v>684.4</v>
      </c>
      <c r="BF523" s="10">
        <f t="shared" si="1134"/>
        <v>684.4</v>
      </c>
      <c r="BG523" s="10">
        <f>BG524</f>
        <v>0</v>
      </c>
      <c r="BH523" s="65">
        <f t="shared" si="1137"/>
        <v>684.4</v>
      </c>
      <c r="BI523" s="10">
        <f>BI524</f>
        <v>0</v>
      </c>
      <c r="BJ523" s="20"/>
      <c r="BK523" s="20"/>
    </row>
    <row r="524" spans="1:63" x14ac:dyDescent="0.3">
      <c r="A524" s="58" t="s">
        <v>370</v>
      </c>
      <c r="B524" s="59" t="s">
        <v>58</v>
      </c>
      <c r="C524" s="58" t="s">
        <v>72</v>
      </c>
      <c r="D524" s="58" t="s">
        <v>74</v>
      </c>
      <c r="E524" s="60" t="s">
        <v>75</v>
      </c>
      <c r="F524" s="10">
        <v>684.4</v>
      </c>
      <c r="G524" s="10">
        <v>684.4</v>
      </c>
      <c r="H524" s="10">
        <v>684.4</v>
      </c>
      <c r="I524" s="10"/>
      <c r="J524" s="10"/>
      <c r="K524" s="10"/>
      <c r="L524" s="10">
        <f t="shared" si="1073"/>
        <v>684.4</v>
      </c>
      <c r="M524" s="10">
        <f t="shared" si="1074"/>
        <v>684.4</v>
      </c>
      <c r="N524" s="10">
        <f t="shared" si="1075"/>
        <v>684.4</v>
      </c>
      <c r="O524" s="10"/>
      <c r="P524" s="10"/>
      <c r="Q524" s="10"/>
      <c r="R524" s="10">
        <f t="shared" si="1096"/>
        <v>684.4</v>
      </c>
      <c r="S524" s="10">
        <f t="shared" si="1097"/>
        <v>684.4</v>
      </c>
      <c r="T524" s="10">
        <f t="shared" si="1098"/>
        <v>684.4</v>
      </c>
      <c r="U524" s="10"/>
      <c r="V524" s="10"/>
      <c r="W524" s="10"/>
      <c r="X524" s="10">
        <f t="shared" si="1102"/>
        <v>684.4</v>
      </c>
      <c r="Y524" s="10">
        <f t="shared" si="1103"/>
        <v>684.4</v>
      </c>
      <c r="Z524" s="10">
        <f t="shared" si="1104"/>
        <v>684.4</v>
      </c>
      <c r="AA524" s="10"/>
      <c r="AB524" s="10"/>
      <c r="AC524" s="10"/>
      <c r="AD524" s="10">
        <f t="shared" si="1108"/>
        <v>684.4</v>
      </c>
      <c r="AE524" s="10">
        <f t="shared" si="1109"/>
        <v>684.4</v>
      </c>
      <c r="AF524" s="10">
        <f t="shared" si="1110"/>
        <v>684.4</v>
      </c>
      <c r="AG524" s="10"/>
      <c r="AH524" s="10">
        <f t="shared" si="1112"/>
        <v>684.4</v>
      </c>
      <c r="AI524" s="10">
        <f t="shared" si="1113"/>
        <v>684.4</v>
      </c>
      <c r="AJ524" s="10">
        <f t="shared" si="1114"/>
        <v>684.4</v>
      </c>
      <c r="AK524" s="10"/>
      <c r="AL524" s="10"/>
      <c r="AM524" s="10"/>
      <c r="AN524" s="10">
        <f t="shared" si="1118"/>
        <v>684.4</v>
      </c>
      <c r="AO524" s="10">
        <f t="shared" si="1119"/>
        <v>684.4</v>
      </c>
      <c r="AP524" s="10">
        <f t="shared" si="1120"/>
        <v>684.4</v>
      </c>
      <c r="AQ524" s="10"/>
      <c r="AR524" s="10"/>
      <c r="AS524" s="10"/>
      <c r="AT524" s="10">
        <f t="shared" si="1124"/>
        <v>684.4</v>
      </c>
      <c r="AU524" s="10">
        <f t="shared" si="1125"/>
        <v>684.4</v>
      </c>
      <c r="AV524" s="10">
        <f t="shared" si="1126"/>
        <v>684.4</v>
      </c>
      <c r="AW524" s="10"/>
      <c r="AX524" s="10"/>
      <c r="AY524" s="10"/>
      <c r="AZ524" s="10">
        <f t="shared" si="1130"/>
        <v>684.4</v>
      </c>
      <c r="BA524" s="10"/>
      <c r="BB524" s="65">
        <f t="shared" si="1135"/>
        <v>684.4</v>
      </c>
      <c r="BC524" s="10">
        <f t="shared" si="1132"/>
        <v>684.4</v>
      </c>
      <c r="BD524" s="10"/>
      <c r="BE524" s="65">
        <f t="shared" si="1136"/>
        <v>684.4</v>
      </c>
      <c r="BF524" s="10">
        <f t="shared" si="1134"/>
        <v>684.4</v>
      </c>
      <c r="BG524" s="10"/>
      <c r="BH524" s="65">
        <f t="shared" si="1137"/>
        <v>684.4</v>
      </c>
      <c r="BI524" s="10"/>
      <c r="BJ524" s="20"/>
      <c r="BK524" s="20"/>
    </row>
    <row r="525" spans="1:63" x14ac:dyDescent="0.3">
      <c r="A525" s="58" t="s">
        <v>370</v>
      </c>
      <c r="B525" s="59" t="s">
        <v>52</v>
      </c>
      <c r="C525" s="58"/>
      <c r="D525" s="58"/>
      <c r="E525" s="60" t="s">
        <v>53</v>
      </c>
      <c r="F525" s="10">
        <f t="shared" ref="F525:K525" si="1149">F526</f>
        <v>10164.1</v>
      </c>
      <c r="G525" s="10">
        <f t="shared" si="1149"/>
        <v>10164.1</v>
      </c>
      <c r="H525" s="10">
        <f t="shared" si="1149"/>
        <v>10164.1</v>
      </c>
      <c r="I525" s="10">
        <f t="shared" si="1149"/>
        <v>0</v>
      </c>
      <c r="J525" s="10">
        <f t="shared" si="1149"/>
        <v>0</v>
      </c>
      <c r="K525" s="10">
        <f t="shared" si="1149"/>
        <v>0</v>
      </c>
      <c r="L525" s="10">
        <f t="shared" si="1073"/>
        <v>10164.1</v>
      </c>
      <c r="M525" s="10">
        <f t="shared" si="1074"/>
        <v>10164.1</v>
      </c>
      <c r="N525" s="10">
        <f t="shared" si="1075"/>
        <v>10164.1</v>
      </c>
      <c r="O525" s="10">
        <f>O526</f>
        <v>0</v>
      </c>
      <c r="P525" s="10">
        <f>P526</f>
        <v>0</v>
      </c>
      <c r="Q525" s="10">
        <f>Q526</f>
        <v>0</v>
      </c>
      <c r="R525" s="10">
        <f t="shared" si="1096"/>
        <v>10164.1</v>
      </c>
      <c r="S525" s="10">
        <f t="shared" si="1097"/>
        <v>10164.1</v>
      </c>
      <c r="T525" s="10">
        <f t="shared" si="1098"/>
        <v>10164.1</v>
      </c>
      <c r="U525" s="10">
        <f>U526</f>
        <v>0</v>
      </c>
      <c r="V525" s="10">
        <f>V526</f>
        <v>0</v>
      </c>
      <c r="W525" s="10">
        <f>W526</f>
        <v>0</v>
      </c>
      <c r="X525" s="10">
        <f t="shared" si="1102"/>
        <v>10164.1</v>
      </c>
      <c r="Y525" s="10">
        <f t="shared" si="1103"/>
        <v>10164.1</v>
      </c>
      <c r="Z525" s="10">
        <f t="shared" si="1104"/>
        <v>10164.1</v>
      </c>
      <c r="AA525" s="10">
        <f>AA526</f>
        <v>0</v>
      </c>
      <c r="AB525" s="10">
        <f>AB526</f>
        <v>0</v>
      </c>
      <c r="AC525" s="10">
        <f>AC526</f>
        <v>0</v>
      </c>
      <c r="AD525" s="10">
        <f t="shared" si="1108"/>
        <v>10164.1</v>
      </c>
      <c r="AE525" s="10">
        <f t="shared" si="1109"/>
        <v>10164.1</v>
      </c>
      <c r="AF525" s="10">
        <f t="shared" si="1110"/>
        <v>10164.1</v>
      </c>
      <c r="AG525" s="10">
        <f>AG526</f>
        <v>0</v>
      </c>
      <c r="AH525" s="10">
        <f t="shared" si="1112"/>
        <v>10164.1</v>
      </c>
      <c r="AI525" s="10">
        <f t="shared" si="1113"/>
        <v>10164.1</v>
      </c>
      <c r="AJ525" s="10">
        <f t="shared" si="1114"/>
        <v>10164.1</v>
      </c>
      <c r="AK525" s="10">
        <f>AK526</f>
        <v>0</v>
      </c>
      <c r="AL525" s="10">
        <f>AL526</f>
        <v>0</v>
      </c>
      <c r="AM525" s="10">
        <f>AM526</f>
        <v>0</v>
      </c>
      <c r="AN525" s="10">
        <f t="shared" si="1118"/>
        <v>10164.1</v>
      </c>
      <c r="AO525" s="10">
        <f t="shared" si="1119"/>
        <v>10164.1</v>
      </c>
      <c r="AP525" s="10">
        <f t="shared" si="1120"/>
        <v>10164.1</v>
      </c>
      <c r="AQ525" s="10">
        <f>AQ526</f>
        <v>0</v>
      </c>
      <c r="AR525" s="10">
        <f>AR526</f>
        <v>0</v>
      </c>
      <c r="AS525" s="10">
        <f>AS526</f>
        <v>0</v>
      </c>
      <c r="AT525" s="10">
        <f t="shared" si="1124"/>
        <v>10164.1</v>
      </c>
      <c r="AU525" s="10">
        <f t="shared" si="1125"/>
        <v>10164.1</v>
      </c>
      <c r="AV525" s="10">
        <f t="shared" si="1126"/>
        <v>10164.1</v>
      </c>
      <c r="AW525" s="10">
        <f>AW526</f>
        <v>0</v>
      </c>
      <c r="AX525" s="10">
        <f>AX526</f>
        <v>0</v>
      </c>
      <c r="AY525" s="10">
        <f>AY526</f>
        <v>0</v>
      </c>
      <c r="AZ525" s="10">
        <f t="shared" si="1130"/>
        <v>10164.1</v>
      </c>
      <c r="BA525" s="10">
        <f>BA526</f>
        <v>0</v>
      </c>
      <c r="BB525" s="65">
        <f t="shared" si="1135"/>
        <v>10164.1</v>
      </c>
      <c r="BC525" s="10">
        <f t="shared" si="1132"/>
        <v>10164.1</v>
      </c>
      <c r="BD525" s="10">
        <f>BD526</f>
        <v>0</v>
      </c>
      <c r="BE525" s="65">
        <f t="shared" si="1136"/>
        <v>10164.1</v>
      </c>
      <c r="BF525" s="10">
        <f t="shared" si="1134"/>
        <v>10164.1</v>
      </c>
      <c r="BG525" s="10">
        <f>BG526</f>
        <v>0</v>
      </c>
      <c r="BH525" s="65">
        <f t="shared" si="1137"/>
        <v>10164.1</v>
      </c>
      <c r="BI525" s="10">
        <f>BI526</f>
        <v>0</v>
      </c>
      <c r="BJ525" s="20"/>
      <c r="BK525" s="20"/>
    </row>
    <row r="526" spans="1:63" x14ac:dyDescent="0.3">
      <c r="A526" s="58" t="s">
        <v>370</v>
      </c>
      <c r="B526" s="59" t="s">
        <v>52</v>
      </c>
      <c r="C526" s="58" t="s">
        <v>72</v>
      </c>
      <c r="D526" s="58" t="s">
        <v>74</v>
      </c>
      <c r="E526" s="60" t="s">
        <v>75</v>
      </c>
      <c r="F526" s="10">
        <v>10164.1</v>
      </c>
      <c r="G526" s="10">
        <v>10164.1</v>
      </c>
      <c r="H526" s="10">
        <v>10164.1</v>
      </c>
      <c r="I526" s="10"/>
      <c r="J526" s="10"/>
      <c r="K526" s="10"/>
      <c r="L526" s="10">
        <f t="shared" si="1073"/>
        <v>10164.1</v>
      </c>
      <c r="M526" s="10">
        <f t="shared" si="1074"/>
        <v>10164.1</v>
      </c>
      <c r="N526" s="10">
        <f t="shared" si="1075"/>
        <v>10164.1</v>
      </c>
      <c r="O526" s="10"/>
      <c r="P526" s="10"/>
      <c r="Q526" s="10"/>
      <c r="R526" s="10">
        <f t="shared" si="1096"/>
        <v>10164.1</v>
      </c>
      <c r="S526" s="10">
        <f t="shared" si="1097"/>
        <v>10164.1</v>
      </c>
      <c r="T526" s="10">
        <f t="shared" si="1098"/>
        <v>10164.1</v>
      </c>
      <c r="U526" s="10"/>
      <c r="V526" s="10"/>
      <c r="W526" s="10"/>
      <c r="X526" s="10">
        <f t="shared" si="1102"/>
        <v>10164.1</v>
      </c>
      <c r="Y526" s="10">
        <f t="shared" si="1103"/>
        <v>10164.1</v>
      </c>
      <c r="Z526" s="10">
        <f t="shared" si="1104"/>
        <v>10164.1</v>
      </c>
      <c r="AA526" s="10"/>
      <c r="AB526" s="10"/>
      <c r="AC526" s="10"/>
      <c r="AD526" s="10">
        <f t="shared" si="1108"/>
        <v>10164.1</v>
      </c>
      <c r="AE526" s="10">
        <f t="shared" si="1109"/>
        <v>10164.1</v>
      </c>
      <c r="AF526" s="10">
        <f t="shared" si="1110"/>
        <v>10164.1</v>
      </c>
      <c r="AG526" s="10"/>
      <c r="AH526" s="10">
        <f t="shared" si="1112"/>
        <v>10164.1</v>
      </c>
      <c r="AI526" s="10">
        <f t="shared" si="1113"/>
        <v>10164.1</v>
      </c>
      <c r="AJ526" s="10">
        <f t="shared" si="1114"/>
        <v>10164.1</v>
      </c>
      <c r="AK526" s="10"/>
      <c r="AL526" s="10"/>
      <c r="AM526" s="10"/>
      <c r="AN526" s="10">
        <f t="shared" si="1118"/>
        <v>10164.1</v>
      </c>
      <c r="AO526" s="10">
        <f t="shared" si="1119"/>
        <v>10164.1</v>
      </c>
      <c r="AP526" s="10">
        <f t="shared" si="1120"/>
        <v>10164.1</v>
      </c>
      <c r="AQ526" s="10"/>
      <c r="AR526" s="10"/>
      <c r="AS526" s="10"/>
      <c r="AT526" s="10">
        <f t="shared" si="1124"/>
        <v>10164.1</v>
      </c>
      <c r="AU526" s="10">
        <f t="shared" si="1125"/>
        <v>10164.1</v>
      </c>
      <c r="AV526" s="10">
        <f t="shared" si="1126"/>
        <v>10164.1</v>
      </c>
      <c r="AW526" s="10"/>
      <c r="AX526" s="10"/>
      <c r="AY526" s="10"/>
      <c r="AZ526" s="10">
        <f t="shared" si="1130"/>
        <v>10164.1</v>
      </c>
      <c r="BA526" s="10"/>
      <c r="BB526" s="65">
        <f t="shared" si="1135"/>
        <v>10164.1</v>
      </c>
      <c r="BC526" s="10">
        <f t="shared" si="1132"/>
        <v>10164.1</v>
      </c>
      <c r="BD526" s="10"/>
      <c r="BE526" s="65">
        <f t="shared" si="1136"/>
        <v>10164.1</v>
      </c>
      <c r="BF526" s="10">
        <f t="shared" si="1134"/>
        <v>10164.1</v>
      </c>
      <c r="BG526" s="10"/>
      <c r="BH526" s="65">
        <f t="shared" si="1137"/>
        <v>10164.1</v>
      </c>
      <c r="BI526" s="10"/>
      <c r="BJ526" s="20"/>
      <c r="BK526" s="20"/>
    </row>
    <row r="527" spans="1:63" ht="78" x14ac:dyDescent="0.3">
      <c r="A527" s="58" t="s">
        <v>372</v>
      </c>
      <c r="B527" s="59"/>
      <c r="C527" s="58"/>
      <c r="D527" s="58"/>
      <c r="E527" s="60" t="s">
        <v>373</v>
      </c>
      <c r="F527" s="10">
        <f t="shared" ref="F527:K527" si="1150">F528+F533</f>
        <v>112295</v>
      </c>
      <c r="G527" s="10">
        <f t="shared" si="1150"/>
        <v>115603.6</v>
      </c>
      <c r="H527" s="10">
        <f t="shared" si="1150"/>
        <v>115603.6</v>
      </c>
      <c r="I527" s="10">
        <f t="shared" si="1150"/>
        <v>0</v>
      </c>
      <c r="J527" s="10">
        <f t="shared" si="1150"/>
        <v>0</v>
      </c>
      <c r="K527" s="10">
        <f t="shared" si="1150"/>
        <v>0</v>
      </c>
      <c r="L527" s="10">
        <f t="shared" si="1073"/>
        <v>112295</v>
      </c>
      <c r="M527" s="10">
        <f t="shared" si="1074"/>
        <v>115603.6</v>
      </c>
      <c r="N527" s="10">
        <f t="shared" si="1075"/>
        <v>115603.6</v>
      </c>
      <c r="O527" s="10">
        <f>O528+O533</f>
        <v>5895.7</v>
      </c>
      <c r="P527" s="10">
        <f>P528+P533</f>
        <v>7183</v>
      </c>
      <c r="Q527" s="10">
        <f>Q528+Q533</f>
        <v>7183</v>
      </c>
      <c r="R527" s="10">
        <f t="shared" si="1096"/>
        <v>118190.7</v>
      </c>
      <c r="S527" s="10">
        <f t="shared" si="1097"/>
        <v>122786.6</v>
      </c>
      <c r="T527" s="10">
        <f t="shared" si="1098"/>
        <v>122786.6</v>
      </c>
      <c r="U527" s="10">
        <f>U528+U533</f>
        <v>0</v>
      </c>
      <c r="V527" s="10">
        <f>V528+V533</f>
        <v>0</v>
      </c>
      <c r="W527" s="10">
        <f>W528+W533</f>
        <v>0</v>
      </c>
      <c r="X527" s="10">
        <f t="shared" si="1102"/>
        <v>118190.7</v>
      </c>
      <c r="Y527" s="10">
        <f t="shared" si="1103"/>
        <v>122786.6</v>
      </c>
      <c r="Z527" s="10">
        <f t="shared" si="1104"/>
        <v>122786.6</v>
      </c>
      <c r="AA527" s="10">
        <f>AA528+AA533</f>
        <v>0</v>
      </c>
      <c r="AB527" s="10">
        <f>AB528+AB533</f>
        <v>0</v>
      </c>
      <c r="AC527" s="10">
        <f>AC528+AC533</f>
        <v>0</v>
      </c>
      <c r="AD527" s="10">
        <f t="shared" si="1108"/>
        <v>118190.7</v>
      </c>
      <c r="AE527" s="10">
        <f t="shared" si="1109"/>
        <v>122786.6</v>
      </c>
      <c r="AF527" s="10">
        <f t="shared" si="1110"/>
        <v>122786.6</v>
      </c>
      <c r="AG527" s="10">
        <f>AG528+AG533</f>
        <v>0</v>
      </c>
      <c r="AH527" s="10">
        <f t="shared" si="1112"/>
        <v>118190.7</v>
      </c>
      <c r="AI527" s="10">
        <f t="shared" si="1113"/>
        <v>122786.6</v>
      </c>
      <c r="AJ527" s="10">
        <f t="shared" si="1114"/>
        <v>122786.6</v>
      </c>
      <c r="AK527" s="10">
        <f>AK528+AK533</f>
        <v>0</v>
      </c>
      <c r="AL527" s="10">
        <f>AL528+AL533</f>
        <v>0</v>
      </c>
      <c r="AM527" s="10">
        <f>AM528+AM533</f>
        <v>0</v>
      </c>
      <c r="AN527" s="10">
        <f t="shared" si="1118"/>
        <v>118190.7</v>
      </c>
      <c r="AO527" s="10">
        <f t="shared" si="1119"/>
        <v>122786.6</v>
      </c>
      <c r="AP527" s="10">
        <f t="shared" si="1120"/>
        <v>122786.6</v>
      </c>
      <c r="AQ527" s="10">
        <f>AQ528+AQ533</f>
        <v>0</v>
      </c>
      <c r="AR527" s="10">
        <f>AR528+AR533</f>
        <v>0</v>
      </c>
      <c r="AS527" s="10">
        <f>AS528+AS533</f>
        <v>0</v>
      </c>
      <c r="AT527" s="10">
        <f t="shared" si="1124"/>
        <v>118190.7</v>
      </c>
      <c r="AU527" s="10">
        <f t="shared" si="1125"/>
        <v>122786.6</v>
      </c>
      <c r="AV527" s="10">
        <f t="shared" si="1126"/>
        <v>122786.6</v>
      </c>
      <c r="AW527" s="10">
        <f>AW528+AW533</f>
        <v>0</v>
      </c>
      <c r="AX527" s="10">
        <f>AX528+AX533</f>
        <v>0</v>
      </c>
      <c r="AY527" s="10">
        <f>AY528+AY533</f>
        <v>0</v>
      </c>
      <c r="AZ527" s="10">
        <f t="shared" si="1130"/>
        <v>118190.7</v>
      </c>
      <c r="BA527" s="10">
        <f>BA528+BA533</f>
        <v>0</v>
      </c>
      <c r="BB527" s="65">
        <f t="shared" si="1135"/>
        <v>118190.7</v>
      </c>
      <c r="BC527" s="10">
        <f t="shared" si="1132"/>
        <v>122786.6</v>
      </c>
      <c r="BD527" s="10">
        <f>BD528+BD533</f>
        <v>0</v>
      </c>
      <c r="BE527" s="65">
        <f t="shared" si="1136"/>
        <v>122786.6</v>
      </c>
      <c r="BF527" s="10">
        <f t="shared" si="1134"/>
        <v>122786.6</v>
      </c>
      <c r="BG527" s="10">
        <f>BG528+BG533</f>
        <v>0</v>
      </c>
      <c r="BH527" s="65">
        <f t="shared" si="1137"/>
        <v>122786.6</v>
      </c>
      <c r="BI527" s="10">
        <f>BI528+BI533</f>
        <v>0</v>
      </c>
      <c r="BJ527" s="20"/>
      <c r="BK527" s="20"/>
    </row>
    <row r="528" spans="1:63" ht="31.2" x14ac:dyDescent="0.3">
      <c r="A528" s="58" t="s">
        <v>374</v>
      </c>
      <c r="B528" s="59"/>
      <c r="C528" s="58"/>
      <c r="D528" s="58"/>
      <c r="E528" s="60" t="s">
        <v>176</v>
      </c>
      <c r="F528" s="10">
        <f t="shared" ref="F528:K528" si="1151">F529+F531</f>
        <v>42022.1</v>
      </c>
      <c r="G528" s="10">
        <f t="shared" si="1151"/>
        <v>43249.600000000006</v>
      </c>
      <c r="H528" s="10">
        <f t="shared" si="1151"/>
        <v>43249.600000000006</v>
      </c>
      <c r="I528" s="10">
        <f t="shared" si="1151"/>
        <v>0</v>
      </c>
      <c r="J528" s="10">
        <f t="shared" si="1151"/>
        <v>0</v>
      </c>
      <c r="K528" s="10">
        <f t="shared" si="1151"/>
        <v>0</v>
      </c>
      <c r="L528" s="10">
        <f t="shared" si="1073"/>
        <v>42022.1</v>
      </c>
      <c r="M528" s="10">
        <f t="shared" si="1074"/>
        <v>43249.600000000006</v>
      </c>
      <c r="N528" s="10">
        <f t="shared" si="1075"/>
        <v>43249.600000000006</v>
      </c>
      <c r="O528" s="10">
        <f>O529+O531</f>
        <v>5895.7</v>
      </c>
      <c r="P528" s="10">
        <f>P529+P531</f>
        <v>7183</v>
      </c>
      <c r="Q528" s="10">
        <f>Q529+Q531</f>
        <v>7183</v>
      </c>
      <c r="R528" s="10">
        <f t="shared" si="1096"/>
        <v>47917.799999999996</v>
      </c>
      <c r="S528" s="10">
        <f t="shared" si="1097"/>
        <v>50432.600000000006</v>
      </c>
      <c r="T528" s="10">
        <f t="shared" si="1098"/>
        <v>50432.600000000006</v>
      </c>
      <c r="U528" s="10">
        <f>U529+U531</f>
        <v>0</v>
      </c>
      <c r="V528" s="10">
        <f>V529+V531</f>
        <v>0</v>
      </c>
      <c r="W528" s="10">
        <f>W529+W531</f>
        <v>0</v>
      </c>
      <c r="X528" s="10">
        <f t="shared" si="1102"/>
        <v>47917.799999999996</v>
      </c>
      <c r="Y528" s="10">
        <f t="shared" si="1103"/>
        <v>50432.600000000006</v>
      </c>
      <c r="Z528" s="10">
        <f t="shared" si="1104"/>
        <v>50432.600000000006</v>
      </c>
      <c r="AA528" s="10">
        <f>AA529+AA531</f>
        <v>0</v>
      </c>
      <c r="AB528" s="10">
        <f>AB529+AB531</f>
        <v>0</v>
      </c>
      <c r="AC528" s="10">
        <f>AC529+AC531</f>
        <v>0</v>
      </c>
      <c r="AD528" s="10">
        <f t="shared" si="1108"/>
        <v>47917.799999999996</v>
      </c>
      <c r="AE528" s="10">
        <f t="shared" si="1109"/>
        <v>50432.600000000006</v>
      </c>
      <c r="AF528" s="10">
        <f t="shared" si="1110"/>
        <v>50432.600000000006</v>
      </c>
      <c r="AG528" s="10">
        <f>AG529+AG531</f>
        <v>0</v>
      </c>
      <c r="AH528" s="10">
        <f t="shared" si="1112"/>
        <v>47917.799999999996</v>
      </c>
      <c r="AI528" s="10">
        <f t="shared" si="1113"/>
        <v>50432.600000000006</v>
      </c>
      <c r="AJ528" s="10">
        <f t="shared" si="1114"/>
        <v>50432.600000000006</v>
      </c>
      <c r="AK528" s="10">
        <f>AK529+AK531</f>
        <v>0</v>
      </c>
      <c r="AL528" s="10">
        <f>AL529+AL531</f>
        <v>0</v>
      </c>
      <c r="AM528" s="10">
        <f>AM529+AM531</f>
        <v>0</v>
      </c>
      <c r="AN528" s="10">
        <f t="shared" si="1118"/>
        <v>47917.799999999996</v>
      </c>
      <c r="AO528" s="10">
        <f t="shared" si="1119"/>
        <v>50432.600000000006</v>
      </c>
      <c r="AP528" s="10">
        <f t="shared" si="1120"/>
        <v>50432.600000000006</v>
      </c>
      <c r="AQ528" s="10">
        <f>AQ529+AQ531</f>
        <v>0</v>
      </c>
      <c r="AR528" s="10">
        <f>AR529+AR531</f>
        <v>0</v>
      </c>
      <c r="AS528" s="10">
        <f>AS529+AS531</f>
        <v>0</v>
      </c>
      <c r="AT528" s="10">
        <f t="shared" si="1124"/>
        <v>47917.799999999996</v>
      </c>
      <c r="AU528" s="10">
        <f t="shared" si="1125"/>
        <v>50432.600000000006</v>
      </c>
      <c r="AV528" s="10">
        <f t="shared" si="1126"/>
        <v>50432.600000000006</v>
      </c>
      <c r="AW528" s="10">
        <f>AW529+AW531</f>
        <v>0</v>
      </c>
      <c r="AX528" s="10">
        <f>AX529+AX531</f>
        <v>0</v>
      </c>
      <c r="AY528" s="10">
        <f>AY529+AY531</f>
        <v>0</v>
      </c>
      <c r="AZ528" s="10">
        <f t="shared" si="1130"/>
        <v>47917.799999999996</v>
      </c>
      <c r="BA528" s="10">
        <f>BA529+BA531</f>
        <v>0</v>
      </c>
      <c r="BB528" s="65">
        <f t="shared" si="1135"/>
        <v>47917.799999999996</v>
      </c>
      <c r="BC528" s="10">
        <f t="shared" si="1132"/>
        <v>50432.600000000006</v>
      </c>
      <c r="BD528" s="10">
        <f>BD529+BD531</f>
        <v>0</v>
      </c>
      <c r="BE528" s="65">
        <f t="shared" si="1136"/>
        <v>50432.600000000006</v>
      </c>
      <c r="BF528" s="10">
        <f t="shared" si="1134"/>
        <v>50432.600000000006</v>
      </c>
      <c r="BG528" s="10">
        <f>BG529+BG531</f>
        <v>0</v>
      </c>
      <c r="BH528" s="65">
        <f t="shared" si="1137"/>
        <v>50432.600000000006</v>
      </c>
      <c r="BI528" s="10">
        <f>BI529+BI531</f>
        <v>0</v>
      </c>
      <c r="BJ528" s="20"/>
      <c r="BK528" s="20"/>
    </row>
    <row r="529" spans="1:68" ht="78" x14ac:dyDescent="0.3">
      <c r="A529" s="58" t="s">
        <v>374</v>
      </c>
      <c r="B529" s="59" t="s">
        <v>148</v>
      </c>
      <c r="C529" s="58"/>
      <c r="D529" s="58"/>
      <c r="E529" s="60" t="s">
        <v>149</v>
      </c>
      <c r="F529" s="10">
        <f t="shared" ref="F529:K529" si="1152">F530</f>
        <v>39909.1</v>
      </c>
      <c r="G529" s="10">
        <f t="shared" si="1152"/>
        <v>41136.600000000006</v>
      </c>
      <c r="H529" s="10">
        <f t="shared" si="1152"/>
        <v>41136.600000000006</v>
      </c>
      <c r="I529" s="10">
        <f t="shared" si="1152"/>
        <v>0</v>
      </c>
      <c r="J529" s="10">
        <f t="shared" si="1152"/>
        <v>0</v>
      </c>
      <c r="K529" s="10">
        <f t="shared" si="1152"/>
        <v>0</v>
      </c>
      <c r="L529" s="10">
        <f t="shared" si="1073"/>
        <v>39909.1</v>
      </c>
      <c r="M529" s="10">
        <f t="shared" si="1074"/>
        <v>41136.600000000006</v>
      </c>
      <c r="N529" s="10">
        <f t="shared" si="1075"/>
        <v>41136.600000000006</v>
      </c>
      <c r="O529" s="10">
        <f>O530</f>
        <v>5895.7</v>
      </c>
      <c r="P529" s="10">
        <f>P530</f>
        <v>7183</v>
      </c>
      <c r="Q529" s="10">
        <f>Q530</f>
        <v>7183</v>
      </c>
      <c r="R529" s="10">
        <f t="shared" si="1096"/>
        <v>45804.799999999996</v>
      </c>
      <c r="S529" s="10">
        <f t="shared" si="1097"/>
        <v>48319.600000000006</v>
      </c>
      <c r="T529" s="10">
        <f t="shared" si="1098"/>
        <v>48319.600000000006</v>
      </c>
      <c r="U529" s="10">
        <f>U530</f>
        <v>0</v>
      </c>
      <c r="V529" s="10">
        <f>V530</f>
        <v>0</v>
      </c>
      <c r="W529" s="10">
        <f>W530</f>
        <v>0</v>
      </c>
      <c r="X529" s="10">
        <f t="shared" si="1102"/>
        <v>45804.799999999996</v>
      </c>
      <c r="Y529" s="10">
        <f t="shared" si="1103"/>
        <v>48319.600000000006</v>
      </c>
      <c r="Z529" s="10">
        <f t="shared" si="1104"/>
        <v>48319.600000000006</v>
      </c>
      <c r="AA529" s="10">
        <f>AA530</f>
        <v>0</v>
      </c>
      <c r="AB529" s="10">
        <f>AB530</f>
        <v>0</v>
      </c>
      <c r="AC529" s="10">
        <f>AC530</f>
        <v>0</v>
      </c>
      <c r="AD529" s="10">
        <f t="shared" si="1108"/>
        <v>45804.799999999996</v>
      </c>
      <c r="AE529" s="10">
        <f t="shared" si="1109"/>
        <v>48319.600000000006</v>
      </c>
      <c r="AF529" s="10">
        <f t="shared" si="1110"/>
        <v>48319.600000000006</v>
      </c>
      <c r="AG529" s="10">
        <f>AG530</f>
        <v>0</v>
      </c>
      <c r="AH529" s="10">
        <f t="shared" si="1112"/>
        <v>45804.799999999996</v>
      </c>
      <c r="AI529" s="10">
        <f t="shared" si="1113"/>
        <v>48319.600000000006</v>
      </c>
      <c r="AJ529" s="10">
        <f t="shared" si="1114"/>
        <v>48319.600000000006</v>
      </c>
      <c r="AK529" s="10">
        <f>AK530</f>
        <v>0</v>
      </c>
      <c r="AL529" s="10">
        <f>AL530</f>
        <v>0</v>
      </c>
      <c r="AM529" s="10">
        <f>AM530</f>
        <v>0</v>
      </c>
      <c r="AN529" s="10">
        <f t="shared" si="1118"/>
        <v>45804.799999999996</v>
      </c>
      <c r="AO529" s="10">
        <f t="shared" si="1119"/>
        <v>48319.600000000006</v>
      </c>
      <c r="AP529" s="10">
        <f t="shared" si="1120"/>
        <v>48319.600000000006</v>
      </c>
      <c r="AQ529" s="10">
        <f>AQ530</f>
        <v>0</v>
      </c>
      <c r="AR529" s="10">
        <f>AR530</f>
        <v>0</v>
      </c>
      <c r="AS529" s="10">
        <f>AS530</f>
        <v>0</v>
      </c>
      <c r="AT529" s="10">
        <f t="shared" si="1124"/>
        <v>45804.799999999996</v>
      </c>
      <c r="AU529" s="10">
        <f t="shared" si="1125"/>
        <v>48319.600000000006</v>
      </c>
      <c r="AV529" s="10">
        <f t="shared" si="1126"/>
        <v>48319.600000000006</v>
      </c>
      <c r="AW529" s="10">
        <f>AW530</f>
        <v>0</v>
      </c>
      <c r="AX529" s="10">
        <f>AX530</f>
        <v>0</v>
      </c>
      <c r="AY529" s="10">
        <f>AY530</f>
        <v>0</v>
      </c>
      <c r="AZ529" s="10">
        <f t="shared" si="1130"/>
        <v>45804.799999999996</v>
      </c>
      <c r="BA529" s="10">
        <f>BA530</f>
        <v>0</v>
      </c>
      <c r="BB529" s="65">
        <f t="shared" si="1135"/>
        <v>45804.799999999996</v>
      </c>
      <c r="BC529" s="10">
        <f t="shared" si="1132"/>
        <v>48319.600000000006</v>
      </c>
      <c r="BD529" s="10">
        <f>BD530</f>
        <v>0</v>
      </c>
      <c r="BE529" s="65">
        <f t="shared" si="1136"/>
        <v>48319.600000000006</v>
      </c>
      <c r="BF529" s="10">
        <f t="shared" si="1134"/>
        <v>48319.600000000006</v>
      </c>
      <c r="BG529" s="10">
        <f>BG530</f>
        <v>0</v>
      </c>
      <c r="BH529" s="65">
        <f t="shared" si="1137"/>
        <v>48319.600000000006</v>
      </c>
      <c r="BI529" s="10">
        <f>BI530</f>
        <v>0</v>
      </c>
      <c r="BJ529" s="20"/>
      <c r="BK529" s="20"/>
    </row>
    <row r="530" spans="1:68" x14ac:dyDescent="0.3">
      <c r="A530" s="58" t="s">
        <v>374</v>
      </c>
      <c r="B530" s="59">
        <v>100</v>
      </c>
      <c r="C530" s="58" t="s">
        <v>107</v>
      </c>
      <c r="D530" s="58" t="s">
        <v>337</v>
      </c>
      <c r="E530" s="60" t="s">
        <v>338</v>
      </c>
      <c r="F530" s="10">
        <v>39909.1</v>
      </c>
      <c r="G530" s="10">
        <v>41136.600000000006</v>
      </c>
      <c r="H530" s="10">
        <v>41136.600000000006</v>
      </c>
      <c r="I530" s="10"/>
      <c r="J530" s="10"/>
      <c r="K530" s="10"/>
      <c r="L530" s="10">
        <f t="shared" si="1073"/>
        <v>39909.1</v>
      </c>
      <c r="M530" s="10">
        <f t="shared" si="1074"/>
        <v>41136.600000000006</v>
      </c>
      <c r="N530" s="10">
        <f t="shared" si="1075"/>
        <v>41136.600000000006</v>
      </c>
      <c r="O530" s="10">
        <v>5895.7</v>
      </c>
      <c r="P530" s="10">
        <v>7183</v>
      </c>
      <c r="Q530" s="10">
        <v>7183</v>
      </c>
      <c r="R530" s="10">
        <f t="shared" si="1096"/>
        <v>45804.799999999996</v>
      </c>
      <c r="S530" s="10">
        <f t="shared" si="1097"/>
        <v>48319.600000000006</v>
      </c>
      <c r="T530" s="10">
        <f t="shared" si="1098"/>
        <v>48319.600000000006</v>
      </c>
      <c r="U530" s="10"/>
      <c r="V530" s="10"/>
      <c r="W530" s="10"/>
      <c r="X530" s="10">
        <f t="shared" si="1102"/>
        <v>45804.799999999996</v>
      </c>
      <c r="Y530" s="10">
        <f t="shared" si="1103"/>
        <v>48319.600000000006</v>
      </c>
      <c r="Z530" s="10">
        <f t="shared" si="1104"/>
        <v>48319.600000000006</v>
      </c>
      <c r="AA530" s="10"/>
      <c r="AB530" s="10"/>
      <c r="AC530" s="10"/>
      <c r="AD530" s="10">
        <f t="shared" si="1108"/>
        <v>45804.799999999996</v>
      </c>
      <c r="AE530" s="10">
        <f t="shared" si="1109"/>
        <v>48319.600000000006</v>
      </c>
      <c r="AF530" s="10">
        <f t="shared" si="1110"/>
        <v>48319.600000000006</v>
      </c>
      <c r="AG530" s="10"/>
      <c r="AH530" s="10">
        <f t="shared" si="1112"/>
        <v>45804.799999999996</v>
      </c>
      <c r="AI530" s="10">
        <f t="shared" si="1113"/>
        <v>48319.600000000006</v>
      </c>
      <c r="AJ530" s="10">
        <f t="shared" si="1114"/>
        <v>48319.600000000006</v>
      </c>
      <c r="AK530" s="10"/>
      <c r="AL530" s="10"/>
      <c r="AM530" s="10"/>
      <c r="AN530" s="10">
        <f t="shared" si="1118"/>
        <v>45804.799999999996</v>
      </c>
      <c r="AO530" s="10">
        <f t="shared" si="1119"/>
        <v>48319.600000000006</v>
      </c>
      <c r="AP530" s="10">
        <f t="shared" si="1120"/>
        <v>48319.600000000006</v>
      </c>
      <c r="AQ530" s="10"/>
      <c r="AR530" s="10"/>
      <c r="AS530" s="10"/>
      <c r="AT530" s="10">
        <f t="shared" si="1124"/>
        <v>45804.799999999996</v>
      </c>
      <c r="AU530" s="10">
        <f t="shared" si="1125"/>
        <v>48319.600000000006</v>
      </c>
      <c r="AV530" s="10">
        <f t="shared" si="1126"/>
        <v>48319.600000000006</v>
      </c>
      <c r="AW530" s="10"/>
      <c r="AX530" s="10"/>
      <c r="AY530" s="10"/>
      <c r="AZ530" s="10">
        <f t="shared" si="1130"/>
        <v>45804.799999999996</v>
      </c>
      <c r="BA530" s="10"/>
      <c r="BB530" s="65">
        <f t="shared" si="1135"/>
        <v>45804.799999999996</v>
      </c>
      <c r="BC530" s="10">
        <f t="shared" si="1132"/>
        <v>48319.600000000006</v>
      </c>
      <c r="BD530" s="10"/>
      <c r="BE530" s="65">
        <f t="shared" si="1136"/>
        <v>48319.600000000006</v>
      </c>
      <c r="BF530" s="10">
        <f t="shared" si="1134"/>
        <v>48319.600000000006</v>
      </c>
      <c r="BG530" s="10"/>
      <c r="BH530" s="65">
        <f t="shared" si="1137"/>
        <v>48319.600000000006</v>
      </c>
      <c r="BI530" s="10"/>
      <c r="BJ530" s="20"/>
      <c r="BK530" s="20"/>
    </row>
    <row r="531" spans="1:68" ht="31.2" x14ac:dyDescent="0.3">
      <c r="A531" s="58" t="s">
        <v>374</v>
      </c>
      <c r="B531" s="59" t="s">
        <v>66</v>
      </c>
      <c r="C531" s="58"/>
      <c r="D531" s="58"/>
      <c r="E531" s="60" t="s">
        <v>67</v>
      </c>
      <c r="F531" s="10">
        <f t="shared" ref="F531:K531" si="1153">F532</f>
        <v>2113</v>
      </c>
      <c r="G531" s="10">
        <f t="shared" si="1153"/>
        <v>2113</v>
      </c>
      <c r="H531" s="10">
        <f t="shared" si="1153"/>
        <v>2113</v>
      </c>
      <c r="I531" s="10">
        <f t="shared" si="1153"/>
        <v>0</v>
      </c>
      <c r="J531" s="10">
        <f t="shared" si="1153"/>
        <v>0</v>
      </c>
      <c r="K531" s="10">
        <f t="shared" si="1153"/>
        <v>0</v>
      </c>
      <c r="L531" s="10">
        <f t="shared" ref="L531:L594" si="1154">F531+I531</f>
        <v>2113</v>
      </c>
      <c r="M531" s="10">
        <f t="shared" ref="M531:M594" si="1155">G531+J531</f>
        <v>2113</v>
      </c>
      <c r="N531" s="10">
        <f t="shared" ref="N531:N594" si="1156">H531+K531</f>
        <v>2113</v>
      </c>
      <c r="O531" s="10">
        <f>O532</f>
        <v>0</v>
      </c>
      <c r="P531" s="10">
        <f>P532</f>
        <v>0</v>
      </c>
      <c r="Q531" s="10">
        <f>Q532</f>
        <v>0</v>
      </c>
      <c r="R531" s="10">
        <f t="shared" si="1096"/>
        <v>2113</v>
      </c>
      <c r="S531" s="10">
        <f t="shared" si="1097"/>
        <v>2113</v>
      </c>
      <c r="T531" s="10">
        <f t="shared" si="1098"/>
        <v>2113</v>
      </c>
      <c r="U531" s="10">
        <f>U532</f>
        <v>0</v>
      </c>
      <c r="V531" s="10">
        <f>V532</f>
        <v>0</v>
      </c>
      <c r="W531" s="10">
        <f>W532</f>
        <v>0</v>
      </c>
      <c r="X531" s="10">
        <f t="shared" si="1102"/>
        <v>2113</v>
      </c>
      <c r="Y531" s="10">
        <f t="shared" si="1103"/>
        <v>2113</v>
      </c>
      <c r="Z531" s="10">
        <f t="shared" si="1104"/>
        <v>2113</v>
      </c>
      <c r="AA531" s="10">
        <f>AA532</f>
        <v>0</v>
      </c>
      <c r="AB531" s="10">
        <f>AB532</f>
        <v>0</v>
      </c>
      <c r="AC531" s="10">
        <f>AC532</f>
        <v>0</v>
      </c>
      <c r="AD531" s="10">
        <f t="shared" si="1108"/>
        <v>2113</v>
      </c>
      <c r="AE531" s="10">
        <f t="shared" si="1109"/>
        <v>2113</v>
      </c>
      <c r="AF531" s="10">
        <f t="shared" si="1110"/>
        <v>2113</v>
      </c>
      <c r="AG531" s="10">
        <f>AG532</f>
        <v>0</v>
      </c>
      <c r="AH531" s="10">
        <f t="shared" si="1112"/>
        <v>2113</v>
      </c>
      <c r="AI531" s="10">
        <f t="shared" si="1113"/>
        <v>2113</v>
      </c>
      <c r="AJ531" s="10">
        <f t="shared" si="1114"/>
        <v>2113</v>
      </c>
      <c r="AK531" s="10">
        <f>AK532</f>
        <v>0</v>
      </c>
      <c r="AL531" s="10">
        <f>AL532</f>
        <v>0</v>
      </c>
      <c r="AM531" s="10">
        <f>AM532</f>
        <v>0</v>
      </c>
      <c r="AN531" s="10">
        <f t="shared" si="1118"/>
        <v>2113</v>
      </c>
      <c r="AO531" s="10">
        <f t="shared" si="1119"/>
        <v>2113</v>
      </c>
      <c r="AP531" s="10">
        <f t="shared" si="1120"/>
        <v>2113</v>
      </c>
      <c r="AQ531" s="10">
        <f>AQ532</f>
        <v>0</v>
      </c>
      <c r="AR531" s="10">
        <f>AR532</f>
        <v>0</v>
      </c>
      <c r="AS531" s="10">
        <f>AS532</f>
        <v>0</v>
      </c>
      <c r="AT531" s="10">
        <f t="shared" si="1124"/>
        <v>2113</v>
      </c>
      <c r="AU531" s="10">
        <f t="shared" si="1125"/>
        <v>2113</v>
      </c>
      <c r="AV531" s="10">
        <f t="shared" si="1126"/>
        <v>2113</v>
      </c>
      <c r="AW531" s="10">
        <f>AW532</f>
        <v>0</v>
      </c>
      <c r="AX531" s="10">
        <f>AX532</f>
        <v>0</v>
      </c>
      <c r="AY531" s="10">
        <f>AY532</f>
        <v>0</v>
      </c>
      <c r="AZ531" s="10">
        <f t="shared" si="1130"/>
        <v>2113</v>
      </c>
      <c r="BA531" s="10">
        <f>BA532</f>
        <v>0</v>
      </c>
      <c r="BB531" s="65">
        <f t="shared" si="1135"/>
        <v>2113</v>
      </c>
      <c r="BC531" s="10">
        <f t="shared" si="1132"/>
        <v>2113</v>
      </c>
      <c r="BD531" s="10">
        <f>BD532</f>
        <v>0</v>
      </c>
      <c r="BE531" s="65">
        <f t="shared" si="1136"/>
        <v>2113</v>
      </c>
      <c r="BF531" s="10">
        <f t="shared" si="1134"/>
        <v>2113</v>
      </c>
      <c r="BG531" s="10">
        <f>BG532</f>
        <v>0</v>
      </c>
      <c r="BH531" s="65">
        <f t="shared" si="1137"/>
        <v>2113</v>
      </c>
      <c r="BI531" s="10">
        <f>BI532</f>
        <v>0</v>
      </c>
      <c r="BJ531" s="20"/>
      <c r="BK531" s="20"/>
    </row>
    <row r="532" spans="1:68" x14ac:dyDescent="0.3">
      <c r="A532" s="58" t="s">
        <v>374</v>
      </c>
      <c r="B532" s="59">
        <v>200</v>
      </c>
      <c r="C532" s="58" t="s">
        <v>107</v>
      </c>
      <c r="D532" s="58" t="s">
        <v>337</v>
      </c>
      <c r="E532" s="60" t="s">
        <v>338</v>
      </c>
      <c r="F532" s="10">
        <v>2113</v>
      </c>
      <c r="G532" s="10">
        <v>2113</v>
      </c>
      <c r="H532" s="10">
        <v>2113</v>
      </c>
      <c r="I532" s="10"/>
      <c r="J532" s="10"/>
      <c r="K532" s="10"/>
      <c r="L532" s="10">
        <f t="shared" si="1154"/>
        <v>2113</v>
      </c>
      <c r="M532" s="10">
        <f t="shared" si="1155"/>
        <v>2113</v>
      </c>
      <c r="N532" s="10">
        <f t="shared" si="1156"/>
        <v>2113</v>
      </c>
      <c r="O532" s="10"/>
      <c r="P532" s="10"/>
      <c r="Q532" s="10"/>
      <c r="R532" s="10">
        <f t="shared" si="1096"/>
        <v>2113</v>
      </c>
      <c r="S532" s="10">
        <f t="shared" si="1097"/>
        <v>2113</v>
      </c>
      <c r="T532" s="10">
        <f t="shared" si="1098"/>
        <v>2113</v>
      </c>
      <c r="U532" s="10"/>
      <c r="V532" s="10"/>
      <c r="W532" s="10"/>
      <c r="X532" s="10">
        <f t="shared" si="1102"/>
        <v>2113</v>
      </c>
      <c r="Y532" s="10">
        <f t="shared" si="1103"/>
        <v>2113</v>
      </c>
      <c r="Z532" s="10">
        <f t="shared" si="1104"/>
        <v>2113</v>
      </c>
      <c r="AA532" s="10"/>
      <c r="AB532" s="10"/>
      <c r="AC532" s="10"/>
      <c r="AD532" s="10">
        <f t="shared" si="1108"/>
        <v>2113</v>
      </c>
      <c r="AE532" s="10">
        <f t="shared" si="1109"/>
        <v>2113</v>
      </c>
      <c r="AF532" s="10">
        <f t="shared" si="1110"/>
        <v>2113</v>
      </c>
      <c r="AG532" s="10"/>
      <c r="AH532" s="10">
        <f t="shared" si="1112"/>
        <v>2113</v>
      </c>
      <c r="AI532" s="10">
        <f t="shared" si="1113"/>
        <v>2113</v>
      </c>
      <c r="AJ532" s="10">
        <f t="shared" si="1114"/>
        <v>2113</v>
      </c>
      <c r="AK532" s="10"/>
      <c r="AL532" s="10"/>
      <c r="AM532" s="10"/>
      <c r="AN532" s="10">
        <f t="shared" si="1118"/>
        <v>2113</v>
      </c>
      <c r="AO532" s="10">
        <f t="shared" si="1119"/>
        <v>2113</v>
      </c>
      <c r="AP532" s="10">
        <f t="shared" si="1120"/>
        <v>2113</v>
      </c>
      <c r="AQ532" s="10"/>
      <c r="AR532" s="10"/>
      <c r="AS532" s="10"/>
      <c r="AT532" s="10">
        <f t="shared" si="1124"/>
        <v>2113</v>
      </c>
      <c r="AU532" s="10">
        <f t="shared" si="1125"/>
        <v>2113</v>
      </c>
      <c r="AV532" s="10">
        <f t="shared" si="1126"/>
        <v>2113</v>
      </c>
      <c r="AW532" s="10"/>
      <c r="AX532" s="10"/>
      <c r="AY532" s="10"/>
      <c r="AZ532" s="10">
        <f t="shared" si="1130"/>
        <v>2113</v>
      </c>
      <c r="BA532" s="10"/>
      <c r="BB532" s="65">
        <f t="shared" si="1135"/>
        <v>2113</v>
      </c>
      <c r="BC532" s="10">
        <f t="shared" si="1132"/>
        <v>2113</v>
      </c>
      <c r="BD532" s="10"/>
      <c r="BE532" s="65">
        <f t="shared" si="1136"/>
        <v>2113</v>
      </c>
      <c r="BF532" s="10">
        <f t="shared" si="1134"/>
        <v>2113</v>
      </c>
      <c r="BG532" s="10"/>
      <c r="BH532" s="65">
        <f t="shared" si="1137"/>
        <v>2113</v>
      </c>
      <c r="BI532" s="10"/>
      <c r="BJ532" s="20"/>
      <c r="BK532" s="20"/>
    </row>
    <row r="533" spans="1:68" ht="46.8" x14ac:dyDescent="0.3">
      <c r="A533" s="58" t="s">
        <v>375</v>
      </c>
      <c r="B533" s="59"/>
      <c r="C533" s="58"/>
      <c r="D533" s="58"/>
      <c r="E533" s="60" t="s">
        <v>376</v>
      </c>
      <c r="F533" s="10">
        <f t="shared" ref="F533:K533" si="1157">F534+F536</f>
        <v>70272.900000000009</v>
      </c>
      <c r="G533" s="10">
        <f t="shared" si="1157"/>
        <v>72354</v>
      </c>
      <c r="H533" s="10">
        <f t="shared" si="1157"/>
        <v>72354</v>
      </c>
      <c r="I533" s="10">
        <f t="shared" si="1157"/>
        <v>0</v>
      </c>
      <c r="J533" s="10">
        <f t="shared" si="1157"/>
        <v>0</v>
      </c>
      <c r="K533" s="10">
        <f t="shared" si="1157"/>
        <v>0</v>
      </c>
      <c r="L533" s="10">
        <f t="shared" si="1154"/>
        <v>70272.900000000009</v>
      </c>
      <c r="M533" s="10">
        <f t="shared" si="1155"/>
        <v>72354</v>
      </c>
      <c r="N533" s="10">
        <f t="shared" si="1156"/>
        <v>72354</v>
      </c>
      <c r="O533" s="10">
        <f>O534+O536</f>
        <v>0</v>
      </c>
      <c r="P533" s="10">
        <f>P534+P536</f>
        <v>0</v>
      </c>
      <c r="Q533" s="10">
        <f>Q534+Q536</f>
        <v>0</v>
      </c>
      <c r="R533" s="10">
        <f t="shared" si="1096"/>
        <v>70272.900000000009</v>
      </c>
      <c r="S533" s="10">
        <f t="shared" si="1097"/>
        <v>72354</v>
      </c>
      <c r="T533" s="10">
        <f t="shared" si="1098"/>
        <v>72354</v>
      </c>
      <c r="U533" s="10">
        <f>U534+U536</f>
        <v>0</v>
      </c>
      <c r="V533" s="10">
        <f>V534+V536</f>
        <v>0</v>
      </c>
      <c r="W533" s="10">
        <f>W534+W536</f>
        <v>0</v>
      </c>
      <c r="X533" s="10">
        <f t="shared" si="1102"/>
        <v>70272.900000000009</v>
      </c>
      <c r="Y533" s="10">
        <f t="shared" si="1103"/>
        <v>72354</v>
      </c>
      <c r="Z533" s="10">
        <f t="shared" si="1104"/>
        <v>72354</v>
      </c>
      <c r="AA533" s="10">
        <f>AA534+AA536</f>
        <v>0</v>
      </c>
      <c r="AB533" s="10">
        <f>AB534+AB536</f>
        <v>0</v>
      </c>
      <c r="AC533" s="10">
        <f>AC534+AC536</f>
        <v>0</v>
      </c>
      <c r="AD533" s="10">
        <f t="shared" si="1108"/>
        <v>70272.900000000009</v>
      </c>
      <c r="AE533" s="10">
        <f t="shared" si="1109"/>
        <v>72354</v>
      </c>
      <c r="AF533" s="10">
        <f t="shared" si="1110"/>
        <v>72354</v>
      </c>
      <c r="AG533" s="10">
        <f>AG534+AG536</f>
        <v>0</v>
      </c>
      <c r="AH533" s="10">
        <f t="shared" si="1112"/>
        <v>70272.900000000009</v>
      </c>
      <c r="AI533" s="10">
        <f t="shared" si="1113"/>
        <v>72354</v>
      </c>
      <c r="AJ533" s="10">
        <f t="shared" si="1114"/>
        <v>72354</v>
      </c>
      <c r="AK533" s="10">
        <f>AK534+AK536</f>
        <v>0</v>
      </c>
      <c r="AL533" s="10">
        <f>AL534+AL536</f>
        <v>0</v>
      </c>
      <c r="AM533" s="10">
        <f>AM534+AM536</f>
        <v>0</v>
      </c>
      <c r="AN533" s="10">
        <f t="shared" si="1118"/>
        <v>70272.900000000009</v>
      </c>
      <c r="AO533" s="10">
        <f t="shared" si="1119"/>
        <v>72354</v>
      </c>
      <c r="AP533" s="10">
        <f t="shared" si="1120"/>
        <v>72354</v>
      </c>
      <c r="AQ533" s="10">
        <f>AQ534+AQ536</f>
        <v>0</v>
      </c>
      <c r="AR533" s="10">
        <f>AR534+AR536</f>
        <v>0</v>
      </c>
      <c r="AS533" s="10">
        <f>AS534+AS536</f>
        <v>0</v>
      </c>
      <c r="AT533" s="10">
        <f t="shared" si="1124"/>
        <v>70272.900000000009</v>
      </c>
      <c r="AU533" s="10">
        <f t="shared" si="1125"/>
        <v>72354</v>
      </c>
      <c r="AV533" s="10">
        <f t="shared" si="1126"/>
        <v>72354</v>
      </c>
      <c r="AW533" s="10">
        <f>AW534+AW536</f>
        <v>0</v>
      </c>
      <c r="AX533" s="10">
        <f>AX534+AX536</f>
        <v>0</v>
      </c>
      <c r="AY533" s="10">
        <f>AY534+AY536</f>
        <v>0</v>
      </c>
      <c r="AZ533" s="10">
        <f t="shared" si="1130"/>
        <v>70272.900000000009</v>
      </c>
      <c r="BA533" s="10">
        <f>BA534+BA536</f>
        <v>0</v>
      </c>
      <c r="BB533" s="65">
        <f t="shared" si="1135"/>
        <v>70272.900000000009</v>
      </c>
      <c r="BC533" s="10">
        <f t="shared" si="1132"/>
        <v>72354</v>
      </c>
      <c r="BD533" s="10">
        <f>BD534+BD536</f>
        <v>0</v>
      </c>
      <c r="BE533" s="65">
        <f t="shared" si="1136"/>
        <v>72354</v>
      </c>
      <c r="BF533" s="10">
        <f t="shared" si="1134"/>
        <v>72354</v>
      </c>
      <c r="BG533" s="10">
        <f>BG534+BG536</f>
        <v>0</v>
      </c>
      <c r="BH533" s="65">
        <f t="shared" si="1137"/>
        <v>72354</v>
      </c>
      <c r="BI533" s="10">
        <f>BI534+BI536</f>
        <v>0</v>
      </c>
      <c r="BJ533" s="20"/>
      <c r="BK533" s="20"/>
    </row>
    <row r="534" spans="1:68" ht="78" x14ac:dyDescent="0.3">
      <c r="A534" s="58" t="s">
        <v>375</v>
      </c>
      <c r="B534" s="59" t="s">
        <v>148</v>
      </c>
      <c r="C534" s="58"/>
      <c r="D534" s="58"/>
      <c r="E534" s="60" t="s">
        <v>149</v>
      </c>
      <c r="F534" s="10">
        <f t="shared" ref="F534:K534" si="1158">F535</f>
        <v>67681.8</v>
      </c>
      <c r="G534" s="10">
        <f t="shared" si="1158"/>
        <v>69763</v>
      </c>
      <c r="H534" s="10">
        <f t="shared" si="1158"/>
        <v>69763</v>
      </c>
      <c r="I534" s="10">
        <f t="shared" si="1158"/>
        <v>0</v>
      </c>
      <c r="J534" s="10">
        <f t="shared" si="1158"/>
        <v>0</v>
      </c>
      <c r="K534" s="10">
        <f t="shared" si="1158"/>
        <v>0</v>
      </c>
      <c r="L534" s="10">
        <f t="shared" si="1154"/>
        <v>67681.8</v>
      </c>
      <c r="M534" s="10">
        <f t="shared" si="1155"/>
        <v>69763</v>
      </c>
      <c r="N534" s="10">
        <f t="shared" si="1156"/>
        <v>69763</v>
      </c>
      <c r="O534" s="10">
        <f>O535</f>
        <v>0</v>
      </c>
      <c r="P534" s="10">
        <f>P535</f>
        <v>0</v>
      </c>
      <c r="Q534" s="10">
        <f>Q535</f>
        <v>0</v>
      </c>
      <c r="R534" s="10">
        <f t="shared" si="1096"/>
        <v>67681.8</v>
      </c>
      <c r="S534" s="10">
        <f t="shared" si="1097"/>
        <v>69763</v>
      </c>
      <c r="T534" s="10">
        <f t="shared" si="1098"/>
        <v>69763</v>
      </c>
      <c r="U534" s="10">
        <f>U535</f>
        <v>0</v>
      </c>
      <c r="V534" s="10">
        <f>V535</f>
        <v>0</v>
      </c>
      <c r="W534" s="10">
        <f>W535</f>
        <v>0</v>
      </c>
      <c r="X534" s="10">
        <f t="shared" si="1102"/>
        <v>67681.8</v>
      </c>
      <c r="Y534" s="10">
        <f t="shared" si="1103"/>
        <v>69763</v>
      </c>
      <c r="Z534" s="10">
        <f t="shared" si="1104"/>
        <v>69763</v>
      </c>
      <c r="AA534" s="10">
        <f>AA535</f>
        <v>0</v>
      </c>
      <c r="AB534" s="10">
        <f>AB535</f>
        <v>0</v>
      </c>
      <c r="AC534" s="10">
        <f>AC535</f>
        <v>0</v>
      </c>
      <c r="AD534" s="10">
        <f t="shared" si="1108"/>
        <v>67681.8</v>
      </c>
      <c r="AE534" s="10">
        <f t="shared" si="1109"/>
        <v>69763</v>
      </c>
      <c r="AF534" s="10">
        <f t="shared" si="1110"/>
        <v>69763</v>
      </c>
      <c r="AG534" s="10">
        <f>AG535</f>
        <v>0</v>
      </c>
      <c r="AH534" s="10">
        <f t="shared" si="1112"/>
        <v>67681.8</v>
      </c>
      <c r="AI534" s="10">
        <f t="shared" si="1113"/>
        <v>69763</v>
      </c>
      <c r="AJ534" s="10">
        <f t="shared" si="1114"/>
        <v>69763</v>
      </c>
      <c r="AK534" s="10">
        <f>AK535</f>
        <v>0</v>
      </c>
      <c r="AL534" s="10">
        <f>AL535</f>
        <v>0</v>
      </c>
      <c r="AM534" s="10">
        <f>AM535</f>
        <v>0</v>
      </c>
      <c r="AN534" s="10">
        <f t="shared" si="1118"/>
        <v>67681.8</v>
      </c>
      <c r="AO534" s="10">
        <f t="shared" si="1119"/>
        <v>69763</v>
      </c>
      <c r="AP534" s="10">
        <f t="shared" si="1120"/>
        <v>69763</v>
      </c>
      <c r="AQ534" s="10">
        <f>AQ535</f>
        <v>0</v>
      </c>
      <c r="AR534" s="10">
        <f>AR535</f>
        <v>0</v>
      </c>
      <c r="AS534" s="10">
        <f>AS535</f>
        <v>0</v>
      </c>
      <c r="AT534" s="10">
        <f t="shared" si="1124"/>
        <v>67681.8</v>
      </c>
      <c r="AU534" s="10">
        <f t="shared" si="1125"/>
        <v>69763</v>
      </c>
      <c r="AV534" s="10">
        <f t="shared" si="1126"/>
        <v>69763</v>
      </c>
      <c r="AW534" s="10">
        <f>AW535</f>
        <v>0</v>
      </c>
      <c r="AX534" s="10">
        <f>AX535</f>
        <v>0</v>
      </c>
      <c r="AY534" s="10">
        <f>AY535</f>
        <v>0</v>
      </c>
      <c r="AZ534" s="10">
        <f t="shared" si="1130"/>
        <v>67681.8</v>
      </c>
      <c r="BA534" s="10">
        <f>BA535</f>
        <v>0</v>
      </c>
      <c r="BB534" s="65">
        <f t="shared" si="1135"/>
        <v>67681.8</v>
      </c>
      <c r="BC534" s="10">
        <f t="shared" si="1132"/>
        <v>69763</v>
      </c>
      <c r="BD534" s="10">
        <f>BD535</f>
        <v>0</v>
      </c>
      <c r="BE534" s="65">
        <f t="shared" si="1136"/>
        <v>69763</v>
      </c>
      <c r="BF534" s="10">
        <f t="shared" si="1134"/>
        <v>69763</v>
      </c>
      <c r="BG534" s="10">
        <f>BG535</f>
        <v>0</v>
      </c>
      <c r="BH534" s="65">
        <f t="shared" si="1137"/>
        <v>69763</v>
      </c>
      <c r="BI534" s="10">
        <f>BI535</f>
        <v>0</v>
      </c>
      <c r="BJ534" s="20"/>
      <c r="BK534" s="20"/>
    </row>
    <row r="535" spans="1:68" ht="62.4" x14ac:dyDescent="0.3">
      <c r="A535" s="58" t="s">
        <v>375</v>
      </c>
      <c r="B535" s="59" t="s">
        <v>148</v>
      </c>
      <c r="C535" s="58" t="s">
        <v>37</v>
      </c>
      <c r="D535" s="58" t="s">
        <v>242</v>
      </c>
      <c r="E535" s="60" t="s">
        <v>377</v>
      </c>
      <c r="F535" s="10">
        <v>67681.8</v>
      </c>
      <c r="G535" s="10">
        <f>69762.9+0.1</f>
        <v>69763</v>
      </c>
      <c r="H535" s="10">
        <f>69762.9+0.1</f>
        <v>69763</v>
      </c>
      <c r="I535" s="10"/>
      <c r="J535" s="10"/>
      <c r="K535" s="10"/>
      <c r="L535" s="10">
        <f t="shared" si="1154"/>
        <v>67681.8</v>
      </c>
      <c r="M535" s="10">
        <f t="shared" si="1155"/>
        <v>69763</v>
      </c>
      <c r="N535" s="10">
        <f t="shared" si="1156"/>
        <v>69763</v>
      </c>
      <c r="O535" s="10"/>
      <c r="P535" s="10"/>
      <c r="Q535" s="10"/>
      <c r="R535" s="10">
        <f t="shared" si="1096"/>
        <v>67681.8</v>
      </c>
      <c r="S535" s="10">
        <f t="shared" si="1097"/>
        <v>69763</v>
      </c>
      <c r="T535" s="10">
        <f t="shared" si="1098"/>
        <v>69763</v>
      </c>
      <c r="U535" s="10"/>
      <c r="V535" s="10"/>
      <c r="W535" s="10"/>
      <c r="X535" s="10">
        <f t="shared" si="1102"/>
        <v>67681.8</v>
      </c>
      <c r="Y535" s="10">
        <f t="shared" si="1103"/>
        <v>69763</v>
      </c>
      <c r="Z535" s="10">
        <f t="shared" si="1104"/>
        <v>69763</v>
      </c>
      <c r="AA535" s="10"/>
      <c r="AB535" s="10"/>
      <c r="AC535" s="10"/>
      <c r="AD535" s="10">
        <f t="shared" si="1108"/>
        <v>67681.8</v>
      </c>
      <c r="AE535" s="10">
        <f t="shared" si="1109"/>
        <v>69763</v>
      </c>
      <c r="AF535" s="10">
        <f t="shared" si="1110"/>
        <v>69763</v>
      </c>
      <c r="AG535" s="10"/>
      <c r="AH535" s="10">
        <f t="shared" si="1112"/>
        <v>67681.8</v>
      </c>
      <c r="AI535" s="10">
        <f t="shared" si="1113"/>
        <v>69763</v>
      </c>
      <c r="AJ535" s="10">
        <f t="shared" si="1114"/>
        <v>69763</v>
      </c>
      <c r="AK535" s="10"/>
      <c r="AL535" s="10"/>
      <c r="AM535" s="10"/>
      <c r="AN535" s="10">
        <f t="shared" si="1118"/>
        <v>67681.8</v>
      </c>
      <c r="AO535" s="10">
        <f t="shared" si="1119"/>
        <v>69763</v>
      </c>
      <c r="AP535" s="10">
        <f t="shared" si="1120"/>
        <v>69763</v>
      </c>
      <c r="AQ535" s="10"/>
      <c r="AR535" s="10"/>
      <c r="AS535" s="10"/>
      <c r="AT535" s="10">
        <f t="shared" si="1124"/>
        <v>67681.8</v>
      </c>
      <c r="AU535" s="10">
        <f t="shared" si="1125"/>
        <v>69763</v>
      </c>
      <c r="AV535" s="10">
        <f t="shared" si="1126"/>
        <v>69763</v>
      </c>
      <c r="AW535" s="10"/>
      <c r="AX535" s="10"/>
      <c r="AY535" s="10"/>
      <c r="AZ535" s="10">
        <f t="shared" si="1130"/>
        <v>67681.8</v>
      </c>
      <c r="BA535" s="10"/>
      <c r="BB535" s="65">
        <f t="shared" si="1135"/>
        <v>67681.8</v>
      </c>
      <c r="BC535" s="10">
        <f t="shared" si="1132"/>
        <v>69763</v>
      </c>
      <c r="BD535" s="10"/>
      <c r="BE535" s="65">
        <f t="shared" si="1136"/>
        <v>69763</v>
      </c>
      <c r="BF535" s="10">
        <f t="shared" si="1134"/>
        <v>69763</v>
      </c>
      <c r="BG535" s="10"/>
      <c r="BH535" s="65">
        <f t="shared" si="1137"/>
        <v>69763</v>
      </c>
      <c r="BI535" s="10"/>
      <c r="BJ535" s="20"/>
      <c r="BK535" s="20"/>
    </row>
    <row r="536" spans="1:68" ht="31.2" x14ac:dyDescent="0.3">
      <c r="A536" s="58" t="s">
        <v>375</v>
      </c>
      <c r="B536" s="59" t="s">
        <v>66</v>
      </c>
      <c r="C536" s="58"/>
      <c r="D536" s="58"/>
      <c r="E536" s="60" t="s">
        <v>67</v>
      </c>
      <c r="F536" s="10">
        <f t="shared" ref="F536:K536" si="1159">F537</f>
        <v>2591.1</v>
      </c>
      <c r="G536" s="10">
        <f t="shared" si="1159"/>
        <v>2591</v>
      </c>
      <c r="H536" s="10">
        <f t="shared" si="1159"/>
        <v>2591</v>
      </c>
      <c r="I536" s="10">
        <f t="shared" si="1159"/>
        <v>0</v>
      </c>
      <c r="J536" s="10">
        <f t="shared" si="1159"/>
        <v>0</v>
      </c>
      <c r="K536" s="10">
        <f t="shared" si="1159"/>
        <v>0</v>
      </c>
      <c r="L536" s="10">
        <f t="shared" si="1154"/>
        <v>2591.1</v>
      </c>
      <c r="M536" s="10">
        <f t="shared" si="1155"/>
        <v>2591</v>
      </c>
      <c r="N536" s="10">
        <f t="shared" si="1156"/>
        <v>2591</v>
      </c>
      <c r="O536" s="10">
        <f>O537</f>
        <v>0</v>
      </c>
      <c r="P536" s="10">
        <f>P537</f>
        <v>0</v>
      </c>
      <c r="Q536" s="10">
        <f>Q537</f>
        <v>0</v>
      </c>
      <c r="R536" s="10">
        <f t="shared" si="1096"/>
        <v>2591.1</v>
      </c>
      <c r="S536" s="10">
        <f t="shared" si="1097"/>
        <v>2591</v>
      </c>
      <c r="T536" s="10">
        <f t="shared" si="1098"/>
        <v>2591</v>
      </c>
      <c r="U536" s="10">
        <f>U537</f>
        <v>0</v>
      </c>
      <c r="V536" s="10">
        <f>V537</f>
        <v>0</v>
      </c>
      <c r="W536" s="10">
        <f>W537</f>
        <v>0</v>
      </c>
      <c r="X536" s="10">
        <f t="shared" si="1102"/>
        <v>2591.1</v>
      </c>
      <c r="Y536" s="10">
        <f t="shared" si="1103"/>
        <v>2591</v>
      </c>
      <c r="Z536" s="10">
        <f t="shared" si="1104"/>
        <v>2591</v>
      </c>
      <c r="AA536" s="10">
        <f>AA537</f>
        <v>0</v>
      </c>
      <c r="AB536" s="10">
        <f>AB537</f>
        <v>0</v>
      </c>
      <c r="AC536" s="10">
        <f>AC537</f>
        <v>0</v>
      </c>
      <c r="AD536" s="10">
        <f t="shared" si="1108"/>
        <v>2591.1</v>
      </c>
      <c r="AE536" s="10">
        <f t="shared" si="1109"/>
        <v>2591</v>
      </c>
      <c r="AF536" s="10">
        <f t="shared" si="1110"/>
        <v>2591</v>
      </c>
      <c r="AG536" s="10">
        <f>AG537</f>
        <v>0</v>
      </c>
      <c r="AH536" s="10">
        <f t="shared" si="1112"/>
        <v>2591.1</v>
      </c>
      <c r="AI536" s="10">
        <f t="shared" si="1113"/>
        <v>2591</v>
      </c>
      <c r="AJ536" s="10">
        <f t="shared" si="1114"/>
        <v>2591</v>
      </c>
      <c r="AK536" s="10">
        <f>AK537</f>
        <v>0</v>
      </c>
      <c r="AL536" s="10">
        <f>AL537</f>
        <v>0</v>
      </c>
      <c r="AM536" s="10">
        <f>AM537</f>
        <v>0</v>
      </c>
      <c r="AN536" s="10">
        <f t="shared" si="1118"/>
        <v>2591.1</v>
      </c>
      <c r="AO536" s="10">
        <f t="shared" si="1119"/>
        <v>2591</v>
      </c>
      <c r="AP536" s="10">
        <f t="shared" si="1120"/>
        <v>2591</v>
      </c>
      <c r="AQ536" s="10">
        <f>AQ537</f>
        <v>0</v>
      </c>
      <c r="AR536" s="10">
        <f>AR537</f>
        <v>0</v>
      </c>
      <c r="AS536" s="10">
        <f>AS537</f>
        <v>0</v>
      </c>
      <c r="AT536" s="10">
        <f t="shared" si="1124"/>
        <v>2591.1</v>
      </c>
      <c r="AU536" s="10">
        <f t="shared" si="1125"/>
        <v>2591</v>
      </c>
      <c r="AV536" s="10">
        <f t="shared" si="1126"/>
        <v>2591</v>
      </c>
      <c r="AW536" s="10">
        <f>AW537</f>
        <v>0</v>
      </c>
      <c r="AX536" s="10">
        <f>AX537</f>
        <v>0</v>
      </c>
      <c r="AY536" s="10">
        <f>AY537</f>
        <v>0</v>
      </c>
      <c r="AZ536" s="10">
        <f t="shared" si="1130"/>
        <v>2591.1</v>
      </c>
      <c r="BA536" s="10">
        <f>BA537</f>
        <v>0</v>
      </c>
      <c r="BB536" s="65">
        <f t="shared" si="1135"/>
        <v>2591.1</v>
      </c>
      <c r="BC536" s="10">
        <f t="shared" si="1132"/>
        <v>2591</v>
      </c>
      <c r="BD536" s="10">
        <f>BD537</f>
        <v>0</v>
      </c>
      <c r="BE536" s="65">
        <f t="shared" si="1136"/>
        <v>2591</v>
      </c>
      <c r="BF536" s="10">
        <f t="shared" si="1134"/>
        <v>2591</v>
      </c>
      <c r="BG536" s="10">
        <f>BG537</f>
        <v>0</v>
      </c>
      <c r="BH536" s="65">
        <f t="shared" si="1137"/>
        <v>2591</v>
      </c>
      <c r="BI536" s="10">
        <f>BI537</f>
        <v>0</v>
      </c>
      <c r="BJ536" s="20"/>
      <c r="BK536" s="20"/>
    </row>
    <row r="537" spans="1:68" ht="62.4" x14ac:dyDescent="0.3">
      <c r="A537" s="58" t="s">
        <v>375</v>
      </c>
      <c r="B537" s="59" t="s">
        <v>66</v>
      </c>
      <c r="C537" s="58" t="s">
        <v>37</v>
      </c>
      <c r="D537" s="58" t="s">
        <v>242</v>
      </c>
      <c r="E537" s="60" t="s">
        <v>377</v>
      </c>
      <c r="F537" s="10">
        <v>2591.1</v>
      </c>
      <c r="G537" s="10">
        <v>2591</v>
      </c>
      <c r="H537" s="10">
        <v>2591</v>
      </c>
      <c r="I537" s="10"/>
      <c r="J537" s="10"/>
      <c r="K537" s="10"/>
      <c r="L537" s="10">
        <f t="shared" si="1154"/>
        <v>2591.1</v>
      </c>
      <c r="M537" s="10">
        <f t="shared" si="1155"/>
        <v>2591</v>
      </c>
      <c r="N537" s="10">
        <f t="shared" si="1156"/>
        <v>2591</v>
      </c>
      <c r="O537" s="10"/>
      <c r="P537" s="10"/>
      <c r="Q537" s="10"/>
      <c r="R537" s="10">
        <f t="shared" si="1096"/>
        <v>2591.1</v>
      </c>
      <c r="S537" s="10">
        <f t="shared" si="1097"/>
        <v>2591</v>
      </c>
      <c r="T537" s="10">
        <f t="shared" si="1098"/>
        <v>2591</v>
      </c>
      <c r="U537" s="10"/>
      <c r="V537" s="10"/>
      <c r="W537" s="10"/>
      <c r="X537" s="10">
        <f t="shared" si="1102"/>
        <v>2591.1</v>
      </c>
      <c r="Y537" s="10">
        <f t="shared" si="1103"/>
        <v>2591</v>
      </c>
      <c r="Z537" s="10">
        <f t="shared" si="1104"/>
        <v>2591</v>
      </c>
      <c r="AA537" s="10"/>
      <c r="AB537" s="10"/>
      <c r="AC537" s="10"/>
      <c r="AD537" s="10">
        <f t="shared" si="1108"/>
        <v>2591.1</v>
      </c>
      <c r="AE537" s="10">
        <f t="shared" si="1109"/>
        <v>2591</v>
      </c>
      <c r="AF537" s="10">
        <f t="shared" si="1110"/>
        <v>2591</v>
      </c>
      <c r="AG537" s="10"/>
      <c r="AH537" s="10">
        <f t="shared" si="1112"/>
        <v>2591.1</v>
      </c>
      <c r="AI537" s="10">
        <f t="shared" si="1113"/>
        <v>2591</v>
      </c>
      <c r="AJ537" s="10">
        <f t="shared" si="1114"/>
        <v>2591</v>
      </c>
      <c r="AK537" s="10"/>
      <c r="AL537" s="10"/>
      <c r="AM537" s="10"/>
      <c r="AN537" s="10">
        <f t="shared" si="1118"/>
        <v>2591.1</v>
      </c>
      <c r="AO537" s="10">
        <f t="shared" si="1119"/>
        <v>2591</v>
      </c>
      <c r="AP537" s="10">
        <f t="shared" si="1120"/>
        <v>2591</v>
      </c>
      <c r="AQ537" s="10"/>
      <c r="AR537" s="10"/>
      <c r="AS537" s="10"/>
      <c r="AT537" s="10">
        <f t="shared" si="1124"/>
        <v>2591.1</v>
      </c>
      <c r="AU537" s="10">
        <f t="shared" si="1125"/>
        <v>2591</v>
      </c>
      <c r="AV537" s="10">
        <f t="shared" si="1126"/>
        <v>2591</v>
      </c>
      <c r="AW537" s="10"/>
      <c r="AX537" s="10"/>
      <c r="AY537" s="10"/>
      <c r="AZ537" s="10">
        <f t="shared" si="1130"/>
        <v>2591.1</v>
      </c>
      <c r="BA537" s="10"/>
      <c r="BB537" s="65">
        <f t="shared" si="1135"/>
        <v>2591.1</v>
      </c>
      <c r="BC537" s="10">
        <f t="shared" si="1132"/>
        <v>2591</v>
      </c>
      <c r="BD537" s="10"/>
      <c r="BE537" s="65">
        <f t="shared" si="1136"/>
        <v>2591</v>
      </c>
      <c r="BF537" s="10">
        <f t="shared" si="1134"/>
        <v>2591</v>
      </c>
      <c r="BG537" s="10"/>
      <c r="BH537" s="65">
        <f t="shared" si="1137"/>
        <v>2591</v>
      </c>
      <c r="BI537" s="10"/>
      <c r="BJ537" s="20"/>
      <c r="BK537" s="20"/>
    </row>
    <row r="538" spans="1:68" s="66" customFormat="1" ht="31.2" x14ac:dyDescent="0.3">
      <c r="A538" s="52" t="s">
        <v>378</v>
      </c>
      <c r="B538" s="53"/>
      <c r="C538" s="52"/>
      <c r="D538" s="52"/>
      <c r="E538" s="54" t="s">
        <v>379</v>
      </c>
      <c r="F538" s="14">
        <f t="shared" ref="F538:K538" si="1160">F551+F571+F588+F539</f>
        <v>24107677.600000001</v>
      </c>
      <c r="G538" s="14">
        <f t="shared" si="1160"/>
        <v>27039805.300000004</v>
      </c>
      <c r="H538" s="14">
        <f t="shared" si="1160"/>
        <v>23962898.800000001</v>
      </c>
      <c r="I538" s="14">
        <f t="shared" si="1160"/>
        <v>-62881.499999999993</v>
      </c>
      <c r="J538" s="14">
        <f t="shared" si="1160"/>
        <v>-63216.6</v>
      </c>
      <c r="K538" s="14">
        <f t="shared" si="1160"/>
        <v>-63216.6</v>
      </c>
      <c r="L538" s="14">
        <f t="shared" si="1154"/>
        <v>24044796.100000001</v>
      </c>
      <c r="M538" s="14">
        <f t="shared" si="1155"/>
        <v>26976588.700000003</v>
      </c>
      <c r="N538" s="14">
        <f t="shared" si="1156"/>
        <v>23899682.199999999</v>
      </c>
      <c r="O538" s="14">
        <f>O551+O571+O588+O539</f>
        <v>836133.68261999998</v>
      </c>
      <c r="P538" s="14">
        <f>P551+P571+P588+P539</f>
        <v>-186768.25200000004</v>
      </c>
      <c r="Q538" s="14">
        <f>Q551+Q571+Q588+Q539</f>
        <v>21096.7</v>
      </c>
      <c r="R538" s="14">
        <f t="shared" si="1096"/>
        <v>24880929.782620002</v>
      </c>
      <c r="S538" s="14">
        <f t="shared" si="1097"/>
        <v>26789820.448000003</v>
      </c>
      <c r="T538" s="14">
        <f t="shared" si="1098"/>
        <v>23920778.899999999</v>
      </c>
      <c r="U538" s="14">
        <f>U551+U571+U588+U539</f>
        <v>0</v>
      </c>
      <c r="V538" s="14">
        <f>V551+V571+V588+V539</f>
        <v>0</v>
      </c>
      <c r="W538" s="14">
        <f>W551+W571+W588+W539</f>
        <v>0</v>
      </c>
      <c r="X538" s="14">
        <f t="shared" si="1102"/>
        <v>24880929.782620002</v>
      </c>
      <c r="Y538" s="14">
        <f t="shared" si="1103"/>
        <v>26789820.448000003</v>
      </c>
      <c r="Z538" s="14">
        <f t="shared" si="1104"/>
        <v>23920778.899999999</v>
      </c>
      <c r="AA538" s="14">
        <f>AA551+AA571+AA588+AA539</f>
        <v>654473.68099999998</v>
      </c>
      <c r="AB538" s="14">
        <f>AB551+AB571+AB588+AB539</f>
        <v>-99188.26800000004</v>
      </c>
      <c r="AC538" s="14">
        <f>AC551+AC571+AC588+AC539</f>
        <v>442526.96499999997</v>
      </c>
      <c r="AD538" s="14">
        <f t="shared" si="1108"/>
        <v>25535403.463620003</v>
      </c>
      <c r="AE538" s="14">
        <f t="shared" si="1109"/>
        <v>26690632.180000003</v>
      </c>
      <c r="AF538" s="14">
        <f t="shared" si="1110"/>
        <v>24363305.864999998</v>
      </c>
      <c r="AG538" s="14">
        <f>AG551+AG571+AG588+AG539</f>
        <v>0</v>
      </c>
      <c r="AH538" s="14">
        <f t="shared" si="1112"/>
        <v>25535403.463620003</v>
      </c>
      <c r="AI538" s="14">
        <f t="shared" si="1113"/>
        <v>26690632.180000003</v>
      </c>
      <c r="AJ538" s="14">
        <f t="shared" si="1114"/>
        <v>24363305.864999998</v>
      </c>
      <c r="AK538" s="14">
        <f>AK551+AK571+AK588+AK539</f>
        <v>484350.36</v>
      </c>
      <c r="AL538" s="14">
        <f>AL551+AL571+AL588+AL539</f>
        <v>20754.097000000002</v>
      </c>
      <c r="AM538" s="14">
        <f>AM551+AM571+AM588+AM539</f>
        <v>-277.33600000000001</v>
      </c>
      <c r="AN538" s="14">
        <f t="shared" si="1118"/>
        <v>26019753.823620003</v>
      </c>
      <c r="AO538" s="14">
        <f t="shared" si="1119"/>
        <v>26711386.277000003</v>
      </c>
      <c r="AP538" s="14">
        <f t="shared" si="1120"/>
        <v>24363028.528999999</v>
      </c>
      <c r="AQ538" s="14">
        <f>AQ551+AQ571+AQ588+AQ539</f>
        <v>-14171.133</v>
      </c>
      <c r="AR538" s="14">
        <f>AR551+AR571+AR588+AR539</f>
        <v>0</v>
      </c>
      <c r="AS538" s="14">
        <f>AS551+AS571+AS588+AS539</f>
        <v>0</v>
      </c>
      <c r="AT538" s="14">
        <f t="shared" si="1124"/>
        <v>26005582.690620001</v>
      </c>
      <c r="AU538" s="14">
        <f t="shared" si="1125"/>
        <v>26711386.277000003</v>
      </c>
      <c r="AV538" s="14">
        <f t="shared" si="1126"/>
        <v>24363028.528999999</v>
      </c>
      <c r="AW538" s="14">
        <f>AW551+AW571+AW588+AW539</f>
        <v>-153683.86200000002</v>
      </c>
      <c r="AX538" s="14">
        <f>AX551+AX571+AX588+AX539</f>
        <v>33192.121000000006</v>
      </c>
      <c r="AY538" s="14">
        <f>AY551+AY571+AY588+AY539</f>
        <v>269036.22499999998</v>
      </c>
      <c r="AZ538" s="14">
        <f t="shared" si="1130"/>
        <v>25851898.828620002</v>
      </c>
      <c r="BA538" s="14">
        <f>BA551+BA571+BA588+BA539</f>
        <v>0</v>
      </c>
      <c r="BB538" s="63">
        <f t="shared" si="1135"/>
        <v>25851898.828620002</v>
      </c>
      <c r="BC538" s="14">
        <f t="shared" si="1132"/>
        <v>26744578.398000002</v>
      </c>
      <c r="BD538" s="14">
        <f>BD551+BD571+BD588+BD539</f>
        <v>0</v>
      </c>
      <c r="BE538" s="63">
        <f t="shared" si="1136"/>
        <v>26744578.398000002</v>
      </c>
      <c r="BF538" s="14">
        <f t="shared" si="1134"/>
        <v>24632064.754000001</v>
      </c>
      <c r="BG538" s="14">
        <f>BG551+BG571+BG588+BG539</f>
        <v>0</v>
      </c>
      <c r="BH538" s="63">
        <f t="shared" si="1137"/>
        <v>24632064.754000001</v>
      </c>
      <c r="BI538" s="14">
        <f>BI551+BI571+BI588+BI539</f>
        <v>0</v>
      </c>
      <c r="BJ538" s="15"/>
      <c r="BK538" s="15"/>
      <c r="BL538" s="11"/>
      <c r="BM538" s="11"/>
      <c r="BN538" s="11"/>
      <c r="BO538" s="11"/>
      <c r="BP538" s="11"/>
    </row>
    <row r="539" spans="1:68" s="67" customFormat="1" ht="31.2" x14ac:dyDescent="0.3">
      <c r="A539" s="55" t="s">
        <v>380</v>
      </c>
      <c r="B539" s="56"/>
      <c r="C539" s="55"/>
      <c r="D539" s="55"/>
      <c r="E539" s="57" t="s">
        <v>381</v>
      </c>
      <c r="F539" s="17">
        <f t="shared" ref="F539:F551" si="1161">F540</f>
        <v>36729.1</v>
      </c>
      <c r="G539" s="17">
        <f t="shared" ref="G539:G551" si="1162">G540</f>
        <v>44406.6</v>
      </c>
      <c r="H539" s="17">
        <f t="shared" ref="H539:H551" si="1163">H540</f>
        <v>44406.6</v>
      </c>
      <c r="I539" s="17">
        <f t="shared" ref="I539:I551" si="1164">I540</f>
        <v>0</v>
      </c>
      <c r="J539" s="17">
        <f t="shared" ref="J539:J551" si="1165">J540</f>
        <v>0</v>
      </c>
      <c r="K539" s="17">
        <f t="shared" ref="K539:K551" si="1166">K540</f>
        <v>0</v>
      </c>
      <c r="L539" s="17">
        <f t="shared" si="1154"/>
        <v>36729.1</v>
      </c>
      <c r="M539" s="17">
        <f t="shared" si="1155"/>
        <v>44406.6</v>
      </c>
      <c r="N539" s="17">
        <f t="shared" si="1156"/>
        <v>44406.6</v>
      </c>
      <c r="O539" s="17">
        <f t="shared" ref="O539:O551" si="1167">O540</f>
        <v>0</v>
      </c>
      <c r="P539" s="17">
        <f t="shared" ref="P539:P551" si="1168">P540</f>
        <v>0</v>
      </c>
      <c r="Q539" s="17">
        <f t="shared" ref="Q539:Q551" si="1169">Q540</f>
        <v>0</v>
      </c>
      <c r="R539" s="17">
        <f t="shared" si="1096"/>
        <v>36729.1</v>
      </c>
      <c r="S539" s="17">
        <f t="shared" si="1097"/>
        <v>44406.6</v>
      </c>
      <c r="T539" s="17">
        <f t="shared" si="1098"/>
        <v>44406.6</v>
      </c>
      <c r="U539" s="17">
        <f t="shared" ref="U539:U551" si="1170">U540</f>
        <v>0</v>
      </c>
      <c r="V539" s="17">
        <f t="shared" ref="V539:V551" si="1171">V540</f>
        <v>0</v>
      </c>
      <c r="W539" s="17">
        <f t="shared" ref="W539:W551" si="1172">W540</f>
        <v>0</v>
      </c>
      <c r="X539" s="17">
        <f t="shared" si="1102"/>
        <v>36729.1</v>
      </c>
      <c r="Y539" s="17">
        <f t="shared" si="1103"/>
        <v>44406.6</v>
      </c>
      <c r="Z539" s="17">
        <f t="shared" si="1104"/>
        <v>44406.6</v>
      </c>
      <c r="AA539" s="17">
        <f>AA540+AA544</f>
        <v>519666.37600000005</v>
      </c>
      <c r="AB539" s="17">
        <f>AB540+AB544</f>
        <v>700210.73199999996</v>
      </c>
      <c r="AC539" s="17">
        <f>AC540+AC544</f>
        <v>643526.96499999997</v>
      </c>
      <c r="AD539" s="17">
        <f t="shared" si="1108"/>
        <v>556395.47600000002</v>
      </c>
      <c r="AE539" s="17">
        <f t="shared" si="1109"/>
        <v>744617.33199999994</v>
      </c>
      <c r="AF539" s="17">
        <f t="shared" si="1110"/>
        <v>687933.56499999994</v>
      </c>
      <c r="AG539" s="17">
        <f>AG540+AG544</f>
        <v>0</v>
      </c>
      <c r="AH539" s="17">
        <f t="shared" si="1112"/>
        <v>556395.47600000002</v>
      </c>
      <c r="AI539" s="17">
        <f t="shared" si="1113"/>
        <v>744617.33199999994</v>
      </c>
      <c r="AJ539" s="17">
        <f t="shared" si="1114"/>
        <v>687933.56499999994</v>
      </c>
      <c r="AK539" s="17">
        <f>AK540+AK544</f>
        <v>0</v>
      </c>
      <c r="AL539" s="17">
        <f>AL540+AL544</f>
        <v>0</v>
      </c>
      <c r="AM539" s="17">
        <f>AM540+AM544</f>
        <v>0</v>
      </c>
      <c r="AN539" s="17">
        <f t="shared" si="1118"/>
        <v>556395.47600000002</v>
      </c>
      <c r="AO539" s="17">
        <f t="shared" si="1119"/>
        <v>744617.33199999994</v>
      </c>
      <c r="AP539" s="17">
        <f t="shared" si="1120"/>
        <v>687933.56499999994</v>
      </c>
      <c r="AQ539" s="17">
        <f>AQ540+AQ544</f>
        <v>0</v>
      </c>
      <c r="AR539" s="17">
        <f>AR540+AR544</f>
        <v>0</v>
      </c>
      <c r="AS539" s="17">
        <f>AS540+AS544</f>
        <v>0</v>
      </c>
      <c r="AT539" s="17">
        <f t="shared" si="1124"/>
        <v>556395.47600000002</v>
      </c>
      <c r="AU539" s="17">
        <f t="shared" si="1125"/>
        <v>744617.33199999994</v>
      </c>
      <c r="AV539" s="17">
        <f t="shared" si="1126"/>
        <v>687933.56499999994</v>
      </c>
      <c r="AW539" s="17">
        <f>AW540+AW544</f>
        <v>-227028.53</v>
      </c>
      <c r="AX539" s="17">
        <f>AX540+AX544</f>
        <v>0</v>
      </c>
      <c r="AY539" s="17">
        <f>AY540+AY544</f>
        <v>0</v>
      </c>
      <c r="AZ539" s="17">
        <f t="shared" si="1130"/>
        <v>329366.946</v>
      </c>
      <c r="BA539" s="17">
        <f>BA540+BA544</f>
        <v>0</v>
      </c>
      <c r="BB539" s="64">
        <f t="shared" si="1135"/>
        <v>329366.946</v>
      </c>
      <c r="BC539" s="17">
        <f t="shared" si="1132"/>
        <v>744617.33199999994</v>
      </c>
      <c r="BD539" s="17">
        <f>BD540+BD544</f>
        <v>0</v>
      </c>
      <c r="BE539" s="64">
        <f t="shared" si="1136"/>
        <v>744617.33199999994</v>
      </c>
      <c r="BF539" s="17">
        <f t="shared" si="1134"/>
        <v>687933.56499999994</v>
      </c>
      <c r="BG539" s="17">
        <f>BG540+BG544</f>
        <v>0</v>
      </c>
      <c r="BH539" s="64">
        <f t="shared" si="1137"/>
        <v>687933.56499999994</v>
      </c>
      <c r="BI539" s="17">
        <f>BI540+BI544</f>
        <v>0</v>
      </c>
      <c r="BJ539" s="18"/>
      <c r="BK539" s="18"/>
      <c r="BL539" s="16"/>
      <c r="BM539" s="16"/>
      <c r="BN539" s="16"/>
      <c r="BO539" s="16"/>
      <c r="BP539" s="16"/>
    </row>
    <row r="540" spans="1:68" ht="31.2" x14ac:dyDescent="0.3">
      <c r="A540" s="58" t="s">
        <v>382</v>
      </c>
      <c r="B540" s="59"/>
      <c r="C540" s="58"/>
      <c r="D540" s="58"/>
      <c r="E540" s="60" t="s">
        <v>383</v>
      </c>
      <c r="F540" s="10">
        <f t="shared" si="1161"/>
        <v>36729.1</v>
      </c>
      <c r="G540" s="10">
        <f t="shared" si="1162"/>
        <v>44406.6</v>
      </c>
      <c r="H540" s="10">
        <f t="shared" si="1163"/>
        <v>44406.6</v>
      </c>
      <c r="I540" s="10">
        <f t="shared" si="1164"/>
        <v>0</v>
      </c>
      <c r="J540" s="10">
        <f t="shared" si="1165"/>
        <v>0</v>
      </c>
      <c r="K540" s="10">
        <f t="shared" si="1166"/>
        <v>0</v>
      </c>
      <c r="L540" s="10">
        <f t="shared" si="1154"/>
        <v>36729.1</v>
      </c>
      <c r="M540" s="10">
        <f t="shared" si="1155"/>
        <v>44406.6</v>
      </c>
      <c r="N540" s="10">
        <f t="shared" si="1156"/>
        <v>44406.6</v>
      </c>
      <c r="O540" s="10">
        <f t="shared" si="1167"/>
        <v>0</v>
      </c>
      <c r="P540" s="10">
        <f t="shared" si="1168"/>
        <v>0</v>
      </c>
      <c r="Q540" s="10">
        <f t="shared" si="1169"/>
        <v>0</v>
      </c>
      <c r="R540" s="10">
        <f t="shared" si="1096"/>
        <v>36729.1</v>
      </c>
      <c r="S540" s="10">
        <f t="shared" si="1097"/>
        <v>44406.6</v>
      </c>
      <c r="T540" s="10">
        <f t="shared" si="1098"/>
        <v>44406.6</v>
      </c>
      <c r="U540" s="10">
        <f t="shared" si="1170"/>
        <v>0</v>
      </c>
      <c r="V540" s="10">
        <f t="shared" si="1171"/>
        <v>0</v>
      </c>
      <c r="W540" s="10">
        <f t="shared" si="1172"/>
        <v>0</v>
      </c>
      <c r="X540" s="10">
        <f t="shared" si="1102"/>
        <v>36729.1</v>
      </c>
      <c r="Y540" s="10">
        <f t="shared" si="1103"/>
        <v>44406.6</v>
      </c>
      <c r="Z540" s="10">
        <f t="shared" si="1104"/>
        <v>44406.6</v>
      </c>
      <c r="AA540" s="10">
        <f t="shared" ref="AA540:AA551" si="1173">AA541</f>
        <v>0</v>
      </c>
      <c r="AB540" s="10">
        <f t="shared" ref="AB540:AB551" si="1174">AB541</f>
        <v>0</v>
      </c>
      <c r="AC540" s="10">
        <f t="shared" ref="AC540:AC551" si="1175">AC541</f>
        <v>0</v>
      </c>
      <c r="AD540" s="10">
        <f t="shared" si="1108"/>
        <v>36729.1</v>
      </c>
      <c r="AE540" s="10">
        <f t="shared" si="1109"/>
        <v>44406.6</v>
      </c>
      <c r="AF540" s="10">
        <f t="shared" si="1110"/>
        <v>44406.6</v>
      </c>
      <c r="AG540" s="10">
        <f t="shared" ref="AG540:AG542" si="1176">AG541</f>
        <v>0</v>
      </c>
      <c r="AH540" s="10">
        <f t="shared" si="1112"/>
        <v>36729.1</v>
      </c>
      <c r="AI540" s="10">
        <f t="shared" si="1113"/>
        <v>44406.6</v>
      </c>
      <c r="AJ540" s="10">
        <f t="shared" si="1114"/>
        <v>44406.6</v>
      </c>
      <c r="AK540" s="10">
        <f t="shared" ref="AK540:AK542" si="1177">AK541</f>
        <v>0</v>
      </c>
      <c r="AL540" s="10">
        <f t="shared" ref="AL540:AL542" si="1178">AL541</f>
        <v>0</v>
      </c>
      <c r="AM540" s="10">
        <f t="shared" ref="AM540:AM542" si="1179">AM541</f>
        <v>0</v>
      </c>
      <c r="AN540" s="10">
        <f t="shared" si="1118"/>
        <v>36729.1</v>
      </c>
      <c r="AO540" s="10">
        <f t="shared" si="1119"/>
        <v>44406.6</v>
      </c>
      <c r="AP540" s="10">
        <f t="shared" si="1120"/>
        <v>44406.6</v>
      </c>
      <c r="AQ540" s="10">
        <f t="shared" ref="AQ540:AQ542" si="1180">AQ541</f>
        <v>0</v>
      </c>
      <c r="AR540" s="10">
        <f t="shared" ref="AR540:AR542" si="1181">AR541</f>
        <v>0</v>
      </c>
      <c r="AS540" s="10">
        <f t="shared" ref="AS540:AS542" si="1182">AS541</f>
        <v>0</v>
      </c>
      <c r="AT540" s="10">
        <f t="shared" si="1124"/>
        <v>36729.1</v>
      </c>
      <c r="AU540" s="10">
        <f t="shared" si="1125"/>
        <v>44406.6</v>
      </c>
      <c r="AV540" s="10">
        <f t="shared" si="1126"/>
        <v>44406.6</v>
      </c>
      <c r="AW540" s="10">
        <f t="shared" ref="AW540:AW542" si="1183">AW541</f>
        <v>0</v>
      </c>
      <c r="AX540" s="10">
        <f t="shared" ref="AX540:AX542" si="1184">AX541</f>
        <v>0</v>
      </c>
      <c r="AY540" s="10">
        <f t="shared" ref="AY540:AY542" si="1185">AY541</f>
        <v>0</v>
      </c>
      <c r="AZ540" s="10">
        <f t="shared" si="1130"/>
        <v>36729.1</v>
      </c>
      <c r="BA540" s="10">
        <f t="shared" ref="BA540:BA542" si="1186">BA541</f>
        <v>0</v>
      </c>
      <c r="BB540" s="65">
        <f t="shared" si="1135"/>
        <v>36729.1</v>
      </c>
      <c r="BC540" s="10">
        <f t="shared" si="1132"/>
        <v>44406.6</v>
      </c>
      <c r="BD540" s="10">
        <f t="shared" ref="BD540:BI542" si="1187">BD541</f>
        <v>0</v>
      </c>
      <c r="BE540" s="65">
        <f t="shared" si="1136"/>
        <v>44406.6</v>
      </c>
      <c r="BF540" s="10">
        <f t="shared" si="1134"/>
        <v>44406.6</v>
      </c>
      <c r="BG540" s="10">
        <f t="shared" si="1187"/>
        <v>0</v>
      </c>
      <c r="BH540" s="65">
        <f t="shared" si="1137"/>
        <v>44406.6</v>
      </c>
      <c r="BI540" s="10">
        <f t="shared" si="1187"/>
        <v>0</v>
      </c>
      <c r="BJ540" s="20"/>
      <c r="BK540" s="20"/>
    </row>
    <row r="541" spans="1:68" ht="78" x14ac:dyDescent="0.3">
      <c r="A541" s="58" t="s">
        <v>384</v>
      </c>
      <c r="B541" s="59"/>
      <c r="C541" s="58"/>
      <c r="D541" s="58"/>
      <c r="E541" s="60" t="s">
        <v>385</v>
      </c>
      <c r="F541" s="10">
        <f t="shared" si="1161"/>
        <v>36729.1</v>
      </c>
      <c r="G541" s="10">
        <f t="shared" si="1162"/>
        <v>44406.6</v>
      </c>
      <c r="H541" s="10">
        <f t="shared" si="1163"/>
        <v>44406.6</v>
      </c>
      <c r="I541" s="10">
        <f t="shared" si="1164"/>
        <v>0</v>
      </c>
      <c r="J541" s="10">
        <f t="shared" si="1165"/>
        <v>0</v>
      </c>
      <c r="K541" s="10">
        <f t="shared" si="1166"/>
        <v>0</v>
      </c>
      <c r="L541" s="10">
        <f t="shared" si="1154"/>
        <v>36729.1</v>
      </c>
      <c r="M541" s="10">
        <f t="shared" si="1155"/>
        <v>44406.6</v>
      </c>
      <c r="N541" s="10">
        <f t="shared" si="1156"/>
        <v>44406.6</v>
      </c>
      <c r="O541" s="10">
        <f t="shared" si="1167"/>
        <v>0</v>
      </c>
      <c r="P541" s="10">
        <f t="shared" si="1168"/>
        <v>0</v>
      </c>
      <c r="Q541" s="10">
        <f t="shared" si="1169"/>
        <v>0</v>
      </c>
      <c r="R541" s="10">
        <f t="shared" si="1096"/>
        <v>36729.1</v>
      </c>
      <c r="S541" s="10">
        <f t="shared" si="1097"/>
        <v>44406.6</v>
      </c>
      <c r="T541" s="10">
        <f t="shared" si="1098"/>
        <v>44406.6</v>
      </c>
      <c r="U541" s="10">
        <f t="shared" si="1170"/>
        <v>0</v>
      </c>
      <c r="V541" s="10">
        <f t="shared" si="1171"/>
        <v>0</v>
      </c>
      <c r="W541" s="10">
        <f t="shared" si="1172"/>
        <v>0</v>
      </c>
      <c r="X541" s="10">
        <f t="shared" si="1102"/>
        <v>36729.1</v>
      </c>
      <c r="Y541" s="10">
        <f t="shared" si="1103"/>
        <v>44406.6</v>
      </c>
      <c r="Z541" s="10">
        <f t="shared" si="1104"/>
        <v>44406.6</v>
      </c>
      <c r="AA541" s="10">
        <f t="shared" si="1173"/>
        <v>0</v>
      </c>
      <c r="AB541" s="10">
        <f t="shared" si="1174"/>
        <v>0</v>
      </c>
      <c r="AC541" s="10">
        <f t="shared" si="1175"/>
        <v>0</v>
      </c>
      <c r="AD541" s="10">
        <f t="shared" si="1108"/>
        <v>36729.1</v>
      </c>
      <c r="AE541" s="10">
        <f t="shared" si="1109"/>
        <v>44406.6</v>
      </c>
      <c r="AF541" s="10">
        <f t="shared" si="1110"/>
        <v>44406.6</v>
      </c>
      <c r="AG541" s="10">
        <f t="shared" si="1176"/>
        <v>0</v>
      </c>
      <c r="AH541" s="10">
        <f t="shared" si="1112"/>
        <v>36729.1</v>
      </c>
      <c r="AI541" s="10">
        <f t="shared" si="1113"/>
        <v>44406.6</v>
      </c>
      <c r="AJ541" s="10">
        <f t="shared" si="1114"/>
        <v>44406.6</v>
      </c>
      <c r="AK541" s="10">
        <f t="shared" si="1177"/>
        <v>0</v>
      </c>
      <c r="AL541" s="10">
        <f t="shared" si="1178"/>
        <v>0</v>
      </c>
      <c r="AM541" s="10">
        <f t="shared" si="1179"/>
        <v>0</v>
      </c>
      <c r="AN541" s="10">
        <f t="shared" si="1118"/>
        <v>36729.1</v>
      </c>
      <c r="AO541" s="10">
        <f t="shared" si="1119"/>
        <v>44406.6</v>
      </c>
      <c r="AP541" s="10">
        <f t="shared" si="1120"/>
        <v>44406.6</v>
      </c>
      <c r="AQ541" s="10">
        <f t="shared" si="1180"/>
        <v>0</v>
      </c>
      <c r="AR541" s="10">
        <f t="shared" si="1181"/>
        <v>0</v>
      </c>
      <c r="AS541" s="10">
        <f t="shared" si="1182"/>
        <v>0</v>
      </c>
      <c r="AT541" s="10">
        <f t="shared" si="1124"/>
        <v>36729.1</v>
      </c>
      <c r="AU541" s="10">
        <f t="shared" si="1125"/>
        <v>44406.6</v>
      </c>
      <c r="AV541" s="10">
        <f t="shared" si="1126"/>
        <v>44406.6</v>
      </c>
      <c r="AW541" s="10">
        <f t="shared" si="1183"/>
        <v>0</v>
      </c>
      <c r="AX541" s="10">
        <f t="shared" si="1184"/>
        <v>0</v>
      </c>
      <c r="AY541" s="10">
        <f t="shared" si="1185"/>
        <v>0</v>
      </c>
      <c r="AZ541" s="10">
        <f t="shared" si="1130"/>
        <v>36729.1</v>
      </c>
      <c r="BA541" s="10">
        <f t="shared" si="1186"/>
        <v>0</v>
      </c>
      <c r="BB541" s="65">
        <f t="shared" si="1135"/>
        <v>36729.1</v>
      </c>
      <c r="BC541" s="10">
        <f t="shared" si="1132"/>
        <v>44406.6</v>
      </c>
      <c r="BD541" s="10">
        <f t="shared" si="1187"/>
        <v>0</v>
      </c>
      <c r="BE541" s="65">
        <f t="shared" si="1136"/>
        <v>44406.6</v>
      </c>
      <c r="BF541" s="10">
        <f t="shared" si="1134"/>
        <v>44406.6</v>
      </c>
      <c r="BG541" s="10">
        <f t="shared" si="1187"/>
        <v>0</v>
      </c>
      <c r="BH541" s="65">
        <f t="shared" si="1137"/>
        <v>44406.6</v>
      </c>
      <c r="BI541" s="10">
        <f t="shared" si="1187"/>
        <v>0</v>
      </c>
      <c r="BJ541" s="20"/>
      <c r="BK541" s="20"/>
    </row>
    <row r="542" spans="1:68" ht="46.8" x14ac:dyDescent="0.3">
      <c r="A542" s="58" t="s">
        <v>384</v>
      </c>
      <c r="B542" s="59" t="s">
        <v>58</v>
      </c>
      <c r="C542" s="58"/>
      <c r="D542" s="58"/>
      <c r="E542" s="60" t="s">
        <v>59</v>
      </c>
      <c r="F542" s="10">
        <f t="shared" si="1161"/>
        <v>36729.1</v>
      </c>
      <c r="G542" s="10">
        <f t="shared" si="1162"/>
        <v>44406.6</v>
      </c>
      <c r="H542" s="10">
        <f t="shared" si="1163"/>
        <v>44406.6</v>
      </c>
      <c r="I542" s="10">
        <f t="shared" si="1164"/>
        <v>0</v>
      </c>
      <c r="J542" s="10">
        <f t="shared" si="1165"/>
        <v>0</v>
      </c>
      <c r="K542" s="10">
        <f t="shared" si="1166"/>
        <v>0</v>
      </c>
      <c r="L542" s="10">
        <f t="shared" si="1154"/>
        <v>36729.1</v>
      </c>
      <c r="M542" s="10">
        <f t="shared" si="1155"/>
        <v>44406.6</v>
      </c>
      <c r="N542" s="10">
        <f t="shared" si="1156"/>
        <v>44406.6</v>
      </c>
      <c r="O542" s="10">
        <f t="shared" si="1167"/>
        <v>0</v>
      </c>
      <c r="P542" s="10">
        <f t="shared" si="1168"/>
        <v>0</v>
      </c>
      <c r="Q542" s="10">
        <f t="shared" si="1169"/>
        <v>0</v>
      </c>
      <c r="R542" s="10">
        <f t="shared" si="1096"/>
        <v>36729.1</v>
      </c>
      <c r="S542" s="10">
        <f t="shared" si="1097"/>
        <v>44406.6</v>
      </c>
      <c r="T542" s="10">
        <f t="shared" si="1098"/>
        <v>44406.6</v>
      </c>
      <c r="U542" s="10">
        <f t="shared" si="1170"/>
        <v>0</v>
      </c>
      <c r="V542" s="10">
        <f t="shared" si="1171"/>
        <v>0</v>
      </c>
      <c r="W542" s="10">
        <f t="shared" si="1172"/>
        <v>0</v>
      </c>
      <c r="X542" s="10">
        <f t="shared" si="1102"/>
        <v>36729.1</v>
      </c>
      <c r="Y542" s="10">
        <f t="shared" si="1103"/>
        <v>44406.6</v>
      </c>
      <c r="Z542" s="10">
        <f t="shared" si="1104"/>
        <v>44406.6</v>
      </c>
      <c r="AA542" s="10">
        <f t="shared" si="1173"/>
        <v>0</v>
      </c>
      <c r="AB542" s="10">
        <f t="shared" si="1174"/>
        <v>0</v>
      </c>
      <c r="AC542" s="10">
        <f t="shared" si="1175"/>
        <v>0</v>
      </c>
      <c r="AD542" s="10">
        <f t="shared" si="1108"/>
        <v>36729.1</v>
      </c>
      <c r="AE542" s="10">
        <f t="shared" si="1109"/>
        <v>44406.6</v>
      </c>
      <c r="AF542" s="10">
        <f t="shared" si="1110"/>
        <v>44406.6</v>
      </c>
      <c r="AG542" s="10">
        <f t="shared" si="1176"/>
        <v>0</v>
      </c>
      <c r="AH542" s="10">
        <f t="shared" si="1112"/>
        <v>36729.1</v>
      </c>
      <c r="AI542" s="10">
        <f t="shared" si="1113"/>
        <v>44406.6</v>
      </c>
      <c r="AJ542" s="10">
        <f t="shared" si="1114"/>
        <v>44406.6</v>
      </c>
      <c r="AK542" s="10">
        <f t="shared" si="1177"/>
        <v>0</v>
      </c>
      <c r="AL542" s="10">
        <f t="shared" si="1178"/>
        <v>0</v>
      </c>
      <c r="AM542" s="10">
        <f t="shared" si="1179"/>
        <v>0</v>
      </c>
      <c r="AN542" s="10">
        <f t="shared" si="1118"/>
        <v>36729.1</v>
      </c>
      <c r="AO542" s="10">
        <f t="shared" si="1119"/>
        <v>44406.6</v>
      </c>
      <c r="AP542" s="10">
        <f t="shared" si="1120"/>
        <v>44406.6</v>
      </c>
      <c r="AQ542" s="10">
        <f t="shared" si="1180"/>
        <v>0</v>
      </c>
      <c r="AR542" s="10">
        <f t="shared" si="1181"/>
        <v>0</v>
      </c>
      <c r="AS542" s="10">
        <f t="shared" si="1182"/>
        <v>0</v>
      </c>
      <c r="AT542" s="10">
        <f t="shared" si="1124"/>
        <v>36729.1</v>
      </c>
      <c r="AU542" s="10">
        <f t="shared" si="1125"/>
        <v>44406.6</v>
      </c>
      <c r="AV542" s="10">
        <f t="shared" si="1126"/>
        <v>44406.6</v>
      </c>
      <c r="AW542" s="10">
        <f t="shared" si="1183"/>
        <v>0</v>
      </c>
      <c r="AX542" s="10">
        <f t="shared" si="1184"/>
        <v>0</v>
      </c>
      <c r="AY542" s="10">
        <f t="shared" si="1185"/>
        <v>0</v>
      </c>
      <c r="AZ542" s="10">
        <f t="shared" si="1130"/>
        <v>36729.1</v>
      </c>
      <c r="BA542" s="10">
        <f t="shared" si="1186"/>
        <v>0</v>
      </c>
      <c r="BB542" s="65">
        <f t="shared" si="1135"/>
        <v>36729.1</v>
      </c>
      <c r="BC542" s="10">
        <f t="shared" si="1132"/>
        <v>44406.6</v>
      </c>
      <c r="BD542" s="10">
        <f t="shared" si="1187"/>
        <v>0</v>
      </c>
      <c r="BE542" s="65">
        <f t="shared" si="1136"/>
        <v>44406.6</v>
      </c>
      <c r="BF542" s="10">
        <f t="shared" si="1134"/>
        <v>44406.6</v>
      </c>
      <c r="BG542" s="10">
        <f t="shared" si="1187"/>
        <v>0</v>
      </c>
      <c r="BH542" s="65">
        <f t="shared" si="1137"/>
        <v>44406.6</v>
      </c>
      <c r="BI542" s="10">
        <f t="shared" si="1187"/>
        <v>0</v>
      </c>
      <c r="BJ542" s="20"/>
      <c r="BK542" s="20"/>
    </row>
    <row r="543" spans="1:68" x14ac:dyDescent="0.3">
      <c r="A543" s="58" t="s">
        <v>384</v>
      </c>
      <c r="B543" s="59" t="s">
        <v>58</v>
      </c>
      <c r="C543" s="58" t="s">
        <v>72</v>
      </c>
      <c r="D543" s="58" t="s">
        <v>303</v>
      </c>
      <c r="E543" s="60" t="s">
        <v>357</v>
      </c>
      <c r="F543" s="10">
        <v>36729.1</v>
      </c>
      <c r="G543" s="10">
        <v>44406.6</v>
      </c>
      <c r="H543" s="10">
        <v>44406.6</v>
      </c>
      <c r="I543" s="10"/>
      <c r="J543" s="10"/>
      <c r="K543" s="10"/>
      <c r="L543" s="10">
        <f t="shared" si="1154"/>
        <v>36729.1</v>
      </c>
      <c r="M543" s="10">
        <f t="shared" si="1155"/>
        <v>44406.6</v>
      </c>
      <c r="N543" s="10">
        <f t="shared" si="1156"/>
        <v>44406.6</v>
      </c>
      <c r="O543" s="10"/>
      <c r="P543" s="10"/>
      <c r="Q543" s="10"/>
      <c r="R543" s="10">
        <f t="shared" si="1096"/>
        <v>36729.1</v>
      </c>
      <c r="S543" s="10">
        <f t="shared" si="1097"/>
        <v>44406.6</v>
      </c>
      <c r="T543" s="10">
        <f t="shared" si="1098"/>
        <v>44406.6</v>
      </c>
      <c r="U543" s="10"/>
      <c r="V543" s="10"/>
      <c r="W543" s="10"/>
      <c r="X543" s="10">
        <f t="shared" si="1102"/>
        <v>36729.1</v>
      </c>
      <c r="Y543" s="10">
        <f t="shared" si="1103"/>
        <v>44406.6</v>
      </c>
      <c r="Z543" s="10">
        <f t="shared" si="1104"/>
        <v>44406.6</v>
      </c>
      <c r="AA543" s="10"/>
      <c r="AB543" s="10"/>
      <c r="AC543" s="10"/>
      <c r="AD543" s="10">
        <f t="shared" si="1108"/>
        <v>36729.1</v>
      </c>
      <c r="AE543" s="10">
        <f t="shared" si="1109"/>
        <v>44406.6</v>
      </c>
      <c r="AF543" s="10">
        <f t="shared" si="1110"/>
        <v>44406.6</v>
      </c>
      <c r="AG543" s="10"/>
      <c r="AH543" s="10">
        <f t="shared" si="1112"/>
        <v>36729.1</v>
      </c>
      <c r="AI543" s="10">
        <f t="shared" si="1113"/>
        <v>44406.6</v>
      </c>
      <c r="AJ543" s="10">
        <f t="shared" si="1114"/>
        <v>44406.6</v>
      </c>
      <c r="AK543" s="10"/>
      <c r="AL543" s="10"/>
      <c r="AM543" s="10"/>
      <c r="AN543" s="10">
        <f t="shared" si="1118"/>
        <v>36729.1</v>
      </c>
      <c r="AO543" s="10">
        <f t="shared" si="1119"/>
        <v>44406.6</v>
      </c>
      <c r="AP543" s="10">
        <f t="shared" si="1120"/>
        <v>44406.6</v>
      </c>
      <c r="AQ543" s="10"/>
      <c r="AR543" s="10"/>
      <c r="AS543" s="10"/>
      <c r="AT543" s="10">
        <f t="shared" si="1124"/>
        <v>36729.1</v>
      </c>
      <c r="AU543" s="10">
        <f t="shared" si="1125"/>
        <v>44406.6</v>
      </c>
      <c r="AV543" s="10">
        <f t="shared" si="1126"/>
        <v>44406.6</v>
      </c>
      <c r="AW543" s="10"/>
      <c r="AX543" s="10"/>
      <c r="AY543" s="10"/>
      <c r="AZ543" s="10">
        <f t="shared" si="1130"/>
        <v>36729.1</v>
      </c>
      <c r="BA543" s="10"/>
      <c r="BB543" s="65">
        <f t="shared" si="1135"/>
        <v>36729.1</v>
      </c>
      <c r="BC543" s="10">
        <f t="shared" si="1132"/>
        <v>44406.6</v>
      </c>
      <c r="BD543" s="10"/>
      <c r="BE543" s="65">
        <f t="shared" si="1136"/>
        <v>44406.6</v>
      </c>
      <c r="BF543" s="10">
        <f t="shared" si="1134"/>
        <v>44406.6</v>
      </c>
      <c r="BG543" s="10"/>
      <c r="BH543" s="65">
        <f t="shared" si="1137"/>
        <v>44406.6</v>
      </c>
      <c r="BI543" s="10"/>
      <c r="BJ543" s="20"/>
      <c r="BK543" s="20"/>
    </row>
    <row r="544" spans="1:68" x14ac:dyDescent="0.3">
      <c r="A544" s="58" t="s">
        <v>386</v>
      </c>
      <c r="B544" s="59"/>
      <c r="C544" s="58"/>
      <c r="D544" s="58"/>
      <c r="E544" s="61" t="s">
        <v>387</v>
      </c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>
        <f>AA545+AA548</f>
        <v>519666.37600000005</v>
      </c>
      <c r="AB544" s="10">
        <f>AB545+AB548</f>
        <v>700210.73199999996</v>
      </c>
      <c r="AC544" s="10">
        <f>AC545+AC548</f>
        <v>643526.96499999997</v>
      </c>
      <c r="AD544" s="10">
        <f t="shared" si="1108"/>
        <v>519666.37600000005</v>
      </c>
      <c r="AE544" s="10">
        <f t="shared" si="1109"/>
        <v>700210.73199999996</v>
      </c>
      <c r="AF544" s="10">
        <f t="shared" si="1110"/>
        <v>643526.96499999997</v>
      </c>
      <c r="AG544" s="10">
        <f>AG545+AG548</f>
        <v>0</v>
      </c>
      <c r="AH544" s="10">
        <f t="shared" si="1112"/>
        <v>519666.37600000005</v>
      </c>
      <c r="AI544" s="10">
        <f t="shared" si="1113"/>
        <v>700210.73199999996</v>
      </c>
      <c r="AJ544" s="10">
        <f t="shared" si="1114"/>
        <v>643526.96499999997</v>
      </c>
      <c r="AK544" s="10">
        <f>AK545+AK548</f>
        <v>0</v>
      </c>
      <c r="AL544" s="10">
        <f>AL545+AL548</f>
        <v>0</v>
      </c>
      <c r="AM544" s="10">
        <f>AM545+AM548</f>
        <v>0</v>
      </c>
      <c r="AN544" s="10">
        <f t="shared" si="1118"/>
        <v>519666.37600000005</v>
      </c>
      <c r="AO544" s="10">
        <f t="shared" si="1119"/>
        <v>700210.73199999996</v>
      </c>
      <c r="AP544" s="10">
        <f t="shared" si="1120"/>
        <v>643526.96499999997</v>
      </c>
      <c r="AQ544" s="10">
        <f>AQ545+AQ548</f>
        <v>0</v>
      </c>
      <c r="AR544" s="10">
        <f>AR545+AR548</f>
        <v>0</v>
      </c>
      <c r="AS544" s="10">
        <f>AS545+AS548</f>
        <v>0</v>
      </c>
      <c r="AT544" s="10">
        <f t="shared" si="1124"/>
        <v>519666.37600000005</v>
      </c>
      <c r="AU544" s="10">
        <f t="shared" si="1125"/>
        <v>700210.73199999996</v>
      </c>
      <c r="AV544" s="10">
        <f t="shared" si="1126"/>
        <v>643526.96499999997</v>
      </c>
      <c r="AW544" s="10">
        <f>AW545+AW548</f>
        <v>-227028.53</v>
      </c>
      <c r="AX544" s="10">
        <f>AX545+AX548</f>
        <v>0</v>
      </c>
      <c r="AY544" s="10">
        <f>AY545+AY548</f>
        <v>0</v>
      </c>
      <c r="AZ544" s="10">
        <f t="shared" si="1130"/>
        <v>292637.84600000002</v>
      </c>
      <c r="BA544" s="10">
        <f>BA545+BA548</f>
        <v>0</v>
      </c>
      <c r="BB544" s="65">
        <f t="shared" si="1135"/>
        <v>292637.84600000002</v>
      </c>
      <c r="BC544" s="10">
        <f t="shared" si="1132"/>
        <v>700210.73199999996</v>
      </c>
      <c r="BD544" s="10">
        <f>BD545+BD548</f>
        <v>0</v>
      </c>
      <c r="BE544" s="65">
        <f t="shared" si="1136"/>
        <v>700210.73199999996</v>
      </c>
      <c r="BF544" s="10">
        <f t="shared" si="1134"/>
        <v>643526.96499999997</v>
      </c>
      <c r="BG544" s="10">
        <f>BG545+BG548</f>
        <v>0</v>
      </c>
      <c r="BH544" s="65">
        <f t="shared" si="1137"/>
        <v>643526.96499999997</v>
      </c>
      <c r="BI544" s="10">
        <f>BI545+BI548</f>
        <v>0</v>
      </c>
      <c r="BJ544" s="20"/>
      <c r="BK544" s="20"/>
    </row>
    <row r="545" spans="1:68" s="1" customFormat="1" ht="46.8" hidden="1" x14ac:dyDescent="0.3">
      <c r="A545" s="7" t="s">
        <v>388</v>
      </c>
      <c r="B545" s="8"/>
      <c r="C545" s="7"/>
      <c r="D545" s="7"/>
      <c r="E545" s="21" t="s">
        <v>389</v>
      </c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>
        <f t="shared" ref="AA545:AA546" si="1188">AA546</f>
        <v>227028.53</v>
      </c>
      <c r="AB545" s="10">
        <f t="shared" ref="AB545:AB549" si="1189">AB546</f>
        <v>0</v>
      </c>
      <c r="AC545" s="10">
        <f t="shared" ref="AC545:AC549" si="1190">AC546</f>
        <v>0</v>
      </c>
      <c r="AD545" s="10">
        <f t="shared" si="1108"/>
        <v>227028.53</v>
      </c>
      <c r="AE545" s="10">
        <f t="shared" si="1109"/>
        <v>0</v>
      </c>
      <c r="AF545" s="10">
        <f t="shared" si="1110"/>
        <v>0</v>
      </c>
      <c r="AG545" s="10">
        <f t="shared" ref="AG545:AG551" si="1191">AG546</f>
        <v>0</v>
      </c>
      <c r="AH545" s="10">
        <f t="shared" si="1112"/>
        <v>227028.53</v>
      </c>
      <c r="AI545" s="10">
        <f t="shared" si="1113"/>
        <v>0</v>
      </c>
      <c r="AJ545" s="10">
        <f t="shared" si="1114"/>
        <v>0</v>
      </c>
      <c r="AK545" s="10">
        <f t="shared" ref="AK545:AK551" si="1192">AK546</f>
        <v>0</v>
      </c>
      <c r="AL545" s="10">
        <f t="shared" ref="AL545:AL551" si="1193">AL546</f>
        <v>0</v>
      </c>
      <c r="AM545" s="10">
        <f t="shared" ref="AM545:AM551" si="1194">AM546</f>
        <v>0</v>
      </c>
      <c r="AN545" s="10">
        <f t="shared" si="1118"/>
        <v>227028.53</v>
      </c>
      <c r="AO545" s="10">
        <f t="shared" si="1119"/>
        <v>0</v>
      </c>
      <c r="AP545" s="10">
        <f t="shared" si="1120"/>
        <v>0</v>
      </c>
      <c r="AQ545" s="10">
        <f t="shared" ref="AQ545:AQ551" si="1195">AQ546</f>
        <v>0</v>
      </c>
      <c r="AR545" s="10">
        <f t="shared" ref="AR545:AR551" si="1196">AR546</f>
        <v>0</v>
      </c>
      <c r="AS545" s="10">
        <f t="shared" ref="AS545:AS551" si="1197">AS546</f>
        <v>0</v>
      </c>
      <c r="AT545" s="10">
        <f t="shared" si="1124"/>
        <v>227028.53</v>
      </c>
      <c r="AU545" s="10">
        <f t="shared" si="1125"/>
        <v>0</v>
      </c>
      <c r="AV545" s="10">
        <f t="shared" si="1126"/>
        <v>0</v>
      </c>
      <c r="AW545" s="10">
        <f t="shared" ref="AW545:AW551" si="1198">AW546</f>
        <v>-227028.53</v>
      </c>
      <c r="AX545" s="10">
        <f t="shared" ref="AX545:AX551" si="1199">AX546</f>
        <v>0</v>
      </c>
      <c r="AY545" s="10">
        <f t="shared" ref="AY545:AY551" si="1200">AY546</f>
        <v>0</v>
      </c>
      <c r="AZ545" s="10">
        <f t="shared" si="1130"/>
        <v>0</v>
      </c>
      <c r="BA545" s="10">
        <f t="shared" ref="BA545:BA551" si="1201">BA546</f>
        <v>0</v>
      </c>
      <c r="BB545" s="10"/>
      <c r="BC545" s="10">
        <f t="shared" si="1132"/>
        <v>0</v>
      </c>
      <c r="BD545" s="10">
        <f t="shared" ref="BD545:BI551" si="1202">BD546</f>
        <v>0</v>
      </c>
      <c r="BE545" s="10"/>
      <c r="BF545" s="10">
        <f t="shared" si="1134"/>
        <v>0</v>
      </c>
      <c r="BG545" s="10">
        <f t="shared" si="1202"/>
        <v>0</v>
      </c>
      <c r="BH545" s="10"/>
      <c r="BI545" s="10">
        <f t="shared" si="1202"/>
        <v>0</v>
      </c>
      <c r="BJ545" s="20">
        <v>0</v>
      </c>
      <c r="BK545" s="20"/>
    </row>
    <row r="546" spans="1:68" s="1" customFormat="1" ht="46.8" hidden="1" x14ac:dyDescent="0.3">
      <c r="A546" s="7" t="s">
        <v>388</v>
      </c>
      <c r="B546" s="8" t="s">
        <v>35</v>
      </c>
      <c r="C546" s="7"/>
      <c r="D546" s="7"/>
      <c r="E546" s="19" t="s">
        <v>36</v>
      </c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>
        <f t="shared" si="1188"/>
        <v>227028.53</v>
      </c>
      <c r="AB546" s="10">
        <f t="shared" si="1189"/>
        <v>0</v>
      </c>
      <c r="AC546" s="10">
        <f t="shared" si="1190"/>
        <v>0</v>
      </c>
      <c r="AD546" s="10">
        <f t="shared" si="1108"/>
        <v>227028.53</v>
      </c>
      <c r="AE546" s="10">
        <f t="shared" si="1109"/>
        <v>0</v>
      </c>
      <c r="AF546" s="10">
        <f t="shared" si="1110"/>
        <v>0</v>
      </c>
      <c r="AG546" s="10">
        <f t="shared" si="1191"/>
        <v>0</v>
      </c>
      <c r="AH546" s="10">
        <f t="shared" si="1112"/>
        <v>227028.53</v>
      </c>
      <c r="AI546" s="10">
        <f t="shared" si="1113"/>
        <v>0</v>
      </c>
      <c r="AJ546" s="10">
        <f t="shared" si="1114"/>
        <v>0</v>
      </c>
      <c r="AK546" s="10">
        <f t="shared" si="1192"/>
        <v>0</v>
      </c>
      <c r="AL546" s="10">
        <f t="shared" si="1193"/>
        <v>0</v>
      </c>
      <c r="AM546" s="10">
        <f t="shared" si="1194"/>
        <v>0</v>
      </c>
      <c r="AN546" s="10">
        <f t="shared" si="1118"/>
        <v>227028.53</v>
      </c>
      <c r="AO546" s="10">
        <f t="shared" si="1119"/>
        <v>0</v>
      </c>
      <c r="AP546" s="10">
        <f t="shared" si="1120"/>
        <v>0</v>
      </c>
      <c r="AQ546" s="10">
        <f t="shared" si="1195"/>
        <v>0</v>
      </c>
      <c r="AR546" s="10">
        <f t="shared" si="1196"/>
        <v>0</v>
      </c>
      <c r="AS546" s="10">
        <f t="shared" si="1197"/>
        <v>0</v>
      </c>
      <c r="AT546" s="10">
        <f t="shared" si="1124"/>
        <v>227028.53</v>
      </c>
      <c r="AU546" s="10">
        <f t="shared" si="1125"/>
        <v>0</v>
      </c>
      <c r="AV546" s="10">
        <f t="shared" si="1126"/>
        <v>0</v>
      </c>
      <c r="AW546" s="10">
        <f t="shared" si="1198"/>
        <v>-227028.53</v>
      </c>
      <c r="AX546" s="10">
        <f t="shared" si="1199"/>
        <v>0</v>
      </c>
      <c r="AY546" s="10">
        <f t="shared" si="1200"/>
        <v>0</v>
      </c>
      <c r="AZ546" s="10">
        <f t="shared" si="1130"/>
        <v>0</v>
      </c>
      <c r="BA546" s="10">
        <f t="shared" si="1201"/>
        <v>0</v>
      </c>
      <c r="BB546" s="10"/>
      <c r="BC546" s="10">
        <f t="shared" si="1132"/>
        <v>0</v>
      </c>
      <c r="BD546" s="10">
        <f t="shared" si="1202"/>
        <v>0</v>
      </c>
      <c r="BE546" s="10"/>
      <c r="BF546" s="10">
        <f t="shared" si="1134"/>
        <v>0</v>
      </c>
      <c r="BG546" s="10">
        <f t="shared" si="1202"/>
        <v>0</v>
      </c>
      <c r="BH546" s="10"/>
      <c r="BI546" s="10">
        <f t="shared" si="1202"/>
        <v>0</v>
      </c>
      <c r="BJ546" s="20">
        <v>0</v>
      </c>
      <c r="BK546" s="20"/>
    </row>
    <row r="547" spans="1:68" s="1" customFormat="1" hidden="1" x14ac:dyDescent="0.3">
      <c r="A547" s="7" t="s">
        <v>388</v>
      </c>
      <c r="B547" s="8">
        <v>400</v>
      </c>
      <c r="C547" s="7" t="s">
        <v>72</v>
      </c>
      <c r="D547" s="7" t="s">
        <v>303</v>
      </c>
      <c r="E547" s="19" t="s">
        <v>357</v>
      </c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>
        <f>211682.759+15345.771</f>
        <v>227028.53</v>
      </c>
      <c r="AB547" s="10"/>
      <c r="AC547" s="10"/>
      <c r="AD547" s="10">
        <f t="shared" si="1108"/>
        <v>227028.53</v>
      </c>
      <c r="AE547" s="10">
        <f t="shared" si="1109"/>
        <v>0</v>
      </c>
      <c r="AF547" s="10">
        <f t="shared" si="1110"/>
        <v>0</v>
      </c>
      <c r="AG547" s="10"/>
      <c r="AH547" s="10">
        <f t="shared" si="1112"/>
        <v>227028.53</v>
      </c>
      <c r="AI547" s="10">
        <f t="shared" si="1113"/>
        <v>0</v>
      </c>
      <c r="AJ547" s="10">
        <f t="shared" si="1114"/>
        <v>0</v>
      </c>
      <c r="AK547" s="10"/>
      <c r="AL547" s="10"/>
      <c r="AM547" s="10"/>
      <c r="AN547" s="10">
        <f t="shared" si="1118"/>
        <v>227028.53</v>
      </c>
      <c r="AO547" s="10">
        <f t="shared" si="1119"/>
        <v>0</v>
      </c>
      <c r="AP547" s="10">
        <f t="shared" si="1120"/>
        <v>0</v>
      </c>
      <c r="AQ547" s="10"/>
      <c r="AR547" s="10"/>
      <c r="AS547" s="10"/>
      <c r="AT547" s="10">
        <f t="shared" si="1124"/>
        <v>227028.53</v>
      </c>
      <c r="AU547" s="10">
        <f t="shared" si="1125"/>
        <v>0</v>
      </c>
      <c r="AV547" s="10">
        <f t="shared" si="1126"/>
        <v>0</v>
      </c>
      <c r="AW547" s="10">
        <v>-227028.53</v>
      </c>
      <c r="AX547" s="10"/>
      <c r="AY547" s="10"/>
      <c r="AZ547" s="10">
        <f t="shared" si="1130"/>
        <v>0</v>
      </c>
      <c r="BA547" s="10"/>
      <c r="BB547" s="10"/>
      <c r="BC547" s="10">
        <f t="shared" si="1132"/>
        <v>0</v>
      </c>
      <c r="BD547" s="10"/>
      <c r="BE547" s="10"/>
      <c r="BF547" s="10">
        <f t="shared" si="1134"/>
        <v>0</v>
      </c>
      <c r="BG547" s="10"/>
      <c r="BH547" s="10"/>
      <c r="BI547" s="10"/>
      <c r="BJ547" s="20">
        <v>0</v>
      </c>
      <c r="BK547" s="20"/>
    </row>
    <row r="548" spans="1:68" ht="46.8" x14ac:dyDescent="0.3">
      <c r="A548" s="58" t="s">
        <v>390</v>
      </c>
      <c r="B548" s="59"/>
      <c r="C548" s="58"/>
      <c r="D548" s="58"/>
      <c r="E548" s="61" t="s">
        <v>391</v>
      </c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>
        <f t="shared" ref="AA548:AA549" si="1203">AA549</f>
        <v>292637.84600000002</v>
      </c>
      <c r="AB548" s="10">
        <f t="shared" si="1189"/>
        <v>700210.73199999996</v>
      </c>
      <c r="AC548" s="10">
        <f t="shared" si="1190"/>
        <v>643526.96499999997</v>
      </c>
      <c r="AD548" s="10">
        <f t="shared" si="1108"/>
        <v>292637.84600000002</v>
      </c>
      <c r="AE548" s="10">
        <f t="shared" si="1109"/>
        <v>700210.73199999996</v>
      </c>
      <c r="AF548" s="10">
        <f t="shared" si="1110"/>
        <v>643526.96499999997</v>
      </c>
      <c r="AG548" s="10">
        <f t="shared" si="1191"/>
        <v>0</v>
      </c>
      <c r="AH548" s="10">
        <f t="shared" si="1112"/>
        <v>292637.84600000002</v>
      </c>
      <c r="AI548" s="10">
        <f t="shared" si="1113"/>
        <v>700210.73199999996</v>
      </c>
      <c r="AJ548" s="10">
        <f t="shared" si="1114"/>
        <v>643526.96499999997</v>
      </c>
      <c r="AK548" s="10">
        <f t="shared" si="1192"/>
        <v>0</v>
      </c>
      <c r="AL548" s="10">
        <f t="shared" si="1193"/>
        <v>0</v>
      </c>
      <c r="AM548" s="10">
        <f t="shared" si="1194"/>
        <v>0</v>
      </c>
      <c r="AN548" s="10">
        <f t="shared" si="1118"/>
        <v>292637.84600000002</v>
      </c>
      <c r="AO548" s="10">
        <f t="shared" si="1119"/>
        <v>700210.73199999996</v>
      </c>
      <c r="AP548" s="10">
        <f t="shared" si="1120"/>
        <v>643526.96499999997</v>
      </c>
      <c r="AQ548" s="10">
        <f t="shared" si="1195"/>
        <v>0</v>
      </c>
      <c r="AR548" s="10">
        <f t="shared" si="1196"/>
        <v>0</v>
      </c>
      <c r="AS548" s="10">
        <f t="shared" si="1197"/>
        <v>0</v>
      </c>
      <c r="AT548" s="10">
        <f t="shared" si="1124"/>
        <v>292637.84600000002</v>
      </c>
      <c r="AU548" s="10">
        <f t="shared" si="1125"/>
        <v>700210.73199999996</v>
      </c>
      <c r="AV548" s="10">
        <f t="shared" si="1126"/>
        <v>643526.96499999997</v>
      </c>
      <c r="AW548" s="10">
        <f t="shared" si="1198"/>
        <v>0</v>
      </c>
      <c r="AX548" s="10">
        <f t="shared" si="1199"/>
        <v>0</v>
      </c>
      <c r="AY548" s="10">
        <f t="shared" si="1200"/>
        <v>0</v>
      </c>
      <c r="AZ548" s="10">
        <f t="shared" si="1130"/>
        <v>292637.84600000002</v>
      </c>
      <c r="BA548" s="10">
        <f t="shared" si="1201"/>
        <v>0</v>
      </c>
      <c r="BB548" s="65">
        <f t="shared" ref="BB548:BB561" si="1204">AZ548+BA548</f>
        <v>292637.84600000002</v>
      </c>
      <c r="BC548" s="10">
        <f t="shared" si="1132"/>
        <v>700210.73199999996</v>
      </c>
      <c r="BD548" s="10">
        <f t="shared" si="1202"/>
        <v>0</v>
      </c>
      <c r="BE548" s="65">
        <f t="shared" ref="BE548:BE561" si="1205">BC548+BD548</f>
        <v>700210.73199999996</v>
      </c>
      <c r="BF548" s="10">
        <f t="shared" si="1134"/>
        <v>643526.96499999997</v>
      </c>
      <c r="BG548" s="10">
        <f t="shared" si="1202"/>
        <v>0</v>
      </c>
      <c r="BH548" s="65">
        <f t="shared" ref="BH548:BH561" si="1206">BF548+BG548</f>
        <v>643526.96499999997</v>
      </c>
      <c r="BI548" s="10">
        <f t="shared" si="1202"/>
        <v>0</v>
      </c>
      <c r="BJ548" s="20"/>
      <c r="BK548" s="20"/>
    </row>
    <row r="549" spans="1:68" ht="46.8" x14ac:dyDescent="0.3">
      <c r="A549" s="58" t="s">
        <v>390</v>
      </c>
      <c r="B549" s="59" t="s">
        <v>35</v>
      </c>
      <c r="C549" s="58"/>
      <c r="D549" s="58"/>
      <c r="E549" s="60" t="s">
        <v>36</v>
      </c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>
        <f t="shared" si="1203"/>
        <v>292637.84600000002</v>
      </c>
      <c r="AB549" s="10">
        <f t="shared" si="1189"/>
        <v>700210.73199999996</v>
      </c>
      <c r="AC549" s="10">
        <f t="shared" si="1190"/>
        <v>643526.96499999997</v>
      </c>
      <c r="AD549" s="10">
        <f t="shared" si="1108"/>
        <v>292637.84600000002</v>
      </c>
      <c r="AE549" s="10">
        <f t="shared" si="1109"/>
        <v>700210.73199999996</v>
      </c>
      <c r="AF549" s="10">
        <f t="shared" si="1110"/>
        <v>643526.96499999997</v>
      </c>
      <c r="AG549" s="10">
        <f t="shared" si="1191"/>
        <v>0</v>
      </c>
      <c r="AH549" s="10">
        <f t="shared" si="1112"/>
        <v>292637.84600000002</v>
      </c>
      <c r="AI549" s="10">
        <f t="shared" si="1113"/>
        <v>700210.73199999996</v>
      </c>
      <c r="AJ549" s="10">
        <f t="shared" si="1114"/>
        <v>643526.96499999997</v>
      </c>
      <c r="AK549" s="10">
        <f t="shared" si="1192"/>
        <v>0</v>
      </c>
      <c r="AL549" s="10">
        <f t="shared" si="1193"/>
        <v>0</v>
      </c>
      <c r="AM549" s="10">
        <f t="shared" si="1194"/>
        <v>0</v>
      </c>
      <c r="AN549" s="10">
        <f t="shared" si="1118"/>
        <v>292637.84600000002</v>
      </c>
      <c r="AO549" s="10">
        <f t="shared" si="1119"/>
        <v>700210.73199999996</v>
      </c>
      <c r="AP549" s="10">
        <f t="shared" si="1120"/>
        <v>643526.96499999997</v>
      </c>
      <c r="AQ549" s="10">
        <f t="shared" si="1195"/>
        <v>0</v>
      </c>
      <c r="AR549" s="10">
        <f t="shared" si="1196"/>
        <v>0</v>
      </c>
      <c r="AS549" s="10">
        <f t="shared" si="1197"/>
        <v>0</v>
      </c>
      <c r="AT549" s="10">
        <f t="shared" si="1124"/>
        <v>292637.84600000002</v>
      </c>
      <c r="AU549" s="10">
        <f t="shared" si="1125"/>
        <v>700210.73199999996</v>
      </c>
      <c r="AV549" s="10">
        <f t="shared" si="1126"/>
        <v>643526.96499999997</v>
      </c>
      <c r="AW549" s="10">
        <f t="shared" si="1198"/>
        <v>0</v>
      </c>
      <c r="AX549" s="10">
        <f t="shared" si="1199"/>
        <v>0</v>
      </c>
      <c r="AY549" s="10">
        <f t="shared" si="1200"/>
        <v>0</v>
      </c>
      <c r="AZ549" s="10">
        <f t="shared" si="1130"/>
        <v>292637.84600000002</v>
      </c>
      <c r="BA549" s="10">
        <f t="shared" si="1201"/>
        <v>0</v>
      </c>
      <c r="BB549" s="65">
        <f t="shared" si="1204"/>
        <v>292637.84600000002</v>
      </c>
      <c r="BC549" s="10">
        <f t="shared" si="1132"/>
        <v>700210.73199999996</v>
      </c>
      <c r="BD549" s="10">
        <f t="shared" si="1202"/>
        <v>0</v>
      </c>
      <c r="BE549" s="65">
        <f t="shared" si="1205"/>
        <v>700210.73199999996</v>
      </c>
      <c r="BF549" s="10">
        <f t="shared" si="1134"/>
        <v>643526.96499999997</v>
      </c>
      <c r="BG549" s="10">
        <f t="shared" si="1202"/>
        <v>0</v>
      </c>
      <c r="BH549" s="65">
        <f t="shared" si="1206"/>
        <v>643526.96499999997</v>
      </c>
      <c r="BI549" s="10">
        <f t="shared" si="1202"/>
        <v>0</v>
      </c>
      <c r="BJ549" s="20"/>
      <c r="BK549" s="20"/>
    </row>
    <row r="550" spans="1:68" x14ac:dyDescent="0.3">
      <c r="A550" s="58" t="s">
        <v>390</v>
      </c>
      <c r="B550" s="59">
        <v>400</v>
      </c>
      <c r="C550" s="58" t="s">
        <v>72</v>
      </c>
      <c r="D550" s="58" t="s">
        <v>303</v>
      </c>
      <c r="E550" s="60" t="s">
        <v>357</v>
      </c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>
        <f>11693.808+280651.4+292.638</f>
        <v>292637.84600000002</v>
      </c>
      <c r="AB550" s="10">
        <f>2184.828+52435.872+25795.593+619094.228+700.211</f>
        <v>700210.73199999996</v>
      </c>
      <c r="AC550" s="10">
        <f>25715.338+617168.1+643.527</f>
        <v>643526.96499999997</v>
      </c>
      <c r="AD550" s="10">
        <f t="shared" si="1108"/>
        <v>292637.84600000002</v>
      </c>
      <c r="AE550" s="10">
        <f t="shared" si="1109"/>
        <v>700210.73199999996</v>
      </c>
      <c r="AF550" s="10">
        <f t="shared" si="1110"/>
        <v>643526.96499999997</v>
      </c>
      <c r="AG550" s="10"/>
      <c r="AH550" s="10">
        <f t="shared" si="1112"/>
        <v>292637.84600000002</v>
      </c>
      <c r="AI550" s="10">
        <f t="shared" si="1113"/>
        <v>700210.73199999996</v>
      </c>
      <c r="AJ550" s="10">
        <f t="shared" si="1114"/>
        <v>643526.96499999997</v>
      </c>
      <c r="AK550" s="10"/>
      <c r="AL550" s="10"/>
      <c r="AM550" s="10"/>
      <c r="AN550" s="10">
        <f t="shared" si="1118"/>
        <v>292637.84600000002</v>
      </c>
      <c r="AO550" s="10">
        <f t="shared" si="1119"/>
        <v>700210.73199999996</v>
      </c>
      <c r="AP550" s="10">
        <f t="shared" si="1120"/>
        <v>643526.96499999997</v>
      </c>
      <c r="AQ550" s="10"/>
      <c r="AR550" s="10"/>
      <c r="AS550" s="10"/>
      <c r="AT550" s="10">
        <f t="shared" si="1124"/>
        <v>292637.84600000002</v>
      </c>
      <c r="AU550" s="10">
        <f t="shared" si="1125"/>
        <v>700210.73199999996</v>
      </c>
      <c r="AV550" s="10">
        <f t="shared" si="1126"/>
        <v>643526.96499999997</v>
      </c>
      <c r="AW550" s="10"/>
      <c r="AX550" s="10"/>
      <c r="AY550" s="10"/>
      <c r="AZ550" s="10">
        <f t="shared" si="1130"/>
        <v>292637.84600000002</v>
      </c>
      <c r="BA550" s="10"/>
      <c r="BB550" s="65">
        <f t="shared" si="1204"/>
        <v>292637.84600000002</v>
      </c>
      <c r="BC550" s="10">
        <f t="shared" si="1132"/>
        <v>700210.73199999996</v>
      </c>
      <c r="BD550" s="10"/>
      <c r="BE550" s="65">
        <f t="shared" si="1205"/>
        <v>700210.73199999996</v>
      </c>
      <c r="BF550" s="10">
        <f t="shared" si="1134"/>
        <v>643526.96499999997</v>
      </c>
      <c r="BG550" s="10"/>
      <c r="BH550" s="65">
        <f t="shared" si="1206"/>
        <v>643526.96499999997</v>
      </c>
      <c r="BI550" s="10"/>
      <c r="BJ550" s="20"/>
      <c r="BK550" s="20"/>
    </row>
    <row r="551" spans="1:68" s="67" customFormat="1" ht="31.2" x14ac:dyDescent="0.3">
      <c r="A551" s="55" t="s">
        <v>392</v>
      </c>
      <c r="B551" s="56"/>
      <c r="C551" s="55"/>
      <c r="D551" s="55"/>
      <c r="E551" s="57" t="s">
        <v>263</v>
      </c>
      <c r="F551" s="17">
        <f t="shared" si="1161"/>
        <v>1364542.2999999998</v>
      </c>
      <c r="G551" s="17">
        <f t="shared" si="1162"/>
        <v>1989896.9999999998</v>
      </c>
      <c r="H551" s="17">
        <f t="shared" si="1163"/>
        <v>1477335.5</v>
      </c>
      <c r="I551" s="17">
        <f t="shared" si="1164"/>
        <v>0</v>
      </c>
      <c r="J551" s="17">
        <f t="shared" si="1165"/>
        <v>0</v>
      </c>
      <c r="K551" s="17">
        <f t="shared" si="1166"/>
        <v>0</v>
      </c>
      <c r="L551" s="17">
        <f t="shared" si="1154"/>
        <v>1364542.2999999998</v>
      </c>
      <c r="M551" s="17">
        <f t="shared" si="1155"/>
        <v>1989896.9999999998</v>
      </c>
      <c r="N551" s="17">
        <f t="shared" si="1156"/>
        <v>1477335.5</v>
      </c>
      <c r="O551" s="17">
        <f t="shared" si="1167"/>
        <v>257060.86805000002</v>
      </c>
      <c r="P551" s="17">
        <f t="shared" si="1168"/>
        <v>0</v>
      </c>
      <c r="Q551" s="17">
        <f t="shared" si="1169"/>
        <v>3.5999999999999997E-2</v>
      </c>
      <c r="R551" s="17">
        <f t="shared" si="1096"/>
        <v>1621603.1680499997</v>
      </c>
      <c r="S551" s="17">
        <f t="shared" si="1097"/>
        <v>1989896.9999999998</v>
      </c>
      <c r="T551" s="17">
        <f t="shared" si="1098"/>
        <v>1477335.5360000001</v>
      </c>
      <c r="U551" s="17">
        <f t="shared" si="1170"/>
        <v>0</v>
      </c>
      <c r="V551" s="17">
        <f t="shared" si="1171"/>
        <v>0</v>
      </c>
      <c r="W551" s="17">
        <f t="shared" si="1172"/>
        <v>0</v>
      </c>
      <c r="X551" s="17">
        <f t="shared" si="1102"/>
        <v>1621603.1680499997</v>
      </c>
      <c r="Y551" s="17">
        <f t="shared" si="1103"/>
        <v>1989896.9999999998</v>
      </c>
      <c r="Z551" s="17">
        <f t="shared" si="1104"/>
        <v>1477335.5360000001</v>
      </c>
      <c r="AA551" s="17">
        <f t="shared" si="1173"/>
        <v>-495358.54200000002</v>
      </c>
      <c r="AB551" s="17">
        <f t="shared" si="1174"/>
        <v>-798399</v>
      </c>
      <c r="AC551" s="17">
        <f t="shared" si="1175"/>
        <v>-200000</v>
      </c>
      <c r="AD551" s="17">
        <f t="shared" si="1108"/>
        <v>1126244.6260499996</v>
      </c>
      <c r="AE551" s="17">
        <f t="shared" si="1109"/>
        <v>1191497.9999999998</v>
      </c>
      <c r="AF551" s="17">
        <f t="shared" si="1110"/>
        <v>1277335.5360000001</v>
      </c>
      <c r="AG551" s="17">
        <f t="shared" si="1191"/>
        <v>0</v>
      </c>
      <c r="AH551" s="17">
        <f t="shared" si="1112"/>
        <v>1126244.6260499996</v>
      </c>
      <c r="AI551" s="17">
        <f t="shared" si="1113"/>
        <v>1191497.9999999998</v>
      </c>
      <c r="AJ551" s="17">
        <f t="shared" si="1114"/>
        <v>1277335.5360000001</v>
      </c>
      <c r="AK551" s="17">
        <f t="shared" si="1192"/>
        <v>71842.505000000005</v>
      </c>
      <c r="AL551" s="17">
        <f t="shared" si="1193"/>
        <v>160</v>
      </c>
      <c r="AM551" s="17">
        <f t="shared" si="1194"/>
        <v>-277.33600000000001</v>
      </c>
      <c r="AN551" s="17">
        <f t="shared" si="1118"/>
        <v>1198087.1310499995</v>
      </c>
      <c r="AO551" s="17">
        <f t="shared" si="1119"/>
        <v>1191657.9999999998</v>
      </c>
      <c r="AP551" s="17">
        <f t="shared" si="1120"/>
        <v>1277058.2000000002</v>
      </c>
      <c r="AQ551" s="17">
        <f t="shared" si="1195"/>
        <v>0</v>
      </c>
      <c r="AR551" s="17">
        <f t="shared" si="1196"/>
        <v>0</v>
      </c>
      <c r="AS551" s="17">
        <f t="shared" si="1197"/>
        <v>0</v>
      </c>
      <c r="AT551" s="17">
        <f t="shared" si="1124"/>
        <v>1198087.1310499995</v>
      </c>
      <c r="AU551" s="17">
        <f t="shared" si="1125"/>
        <v>1191657.9999999998</v>
      </c>
      <c r="AV551" s="17">
        <f t="shared" si="1126"/>
        <v>1277058.2000000002</v>
      </c>
      <c r="AW551" s="17">
        <f t="shared" si="1198"/>
        <v>0</v>
      </c>
      <c r="AX551" s="17">
        <f t="shared" si="1199"/>
        <v>0</v>
      </c>
      <c r="AY551" s="17">
        <f t="shared" si="1200"/>
        <v>331207.76799999998</v>
      </c>
      <c r="AZ551" s="17">
        <f t="shared" si="1130"/>
        <v>1198087.1310499995</v>
      </c>
      <c r="BA551" s="17">
        <f t="shared" si="1201"/>
        <v>0</v>
      </c>
      <c r="BB551" s="64">
        <f t="shared" si="1204"/>
        <v>1198087.1310499995</v>
      </c>
      <c r="BC551" s="17">
        <f t="shared" si="1132"/>
        <v>1191657.9999999998</v>
      </c>
      <c r="BD551" s="17">
        <f t="shared" si="1202"/>
        <v>0</v>
      </c>
      <c r="BE551" s="64">
        <f t="shared" si="1205"/>
        <v>1191657.9999999998</v>
      </c>
      <c r="BF551" s="17">
        <f t="shared" si="1134"/>
        <v>1608265.9680000001</v>
      </c>
      <c r="BG551" s="17">
        <f t="shared" si="1202"/>
        <v>0</v>
      </c>
      <c r="BH551" s="64">
        <f t="shared" si="1206"/>
        <v>1608265.9680000001</v>
      </c>
      <c r="BI551" s="17">
        <f t="shared" si="1202"/>
        <v>0</v>
      </c>
      <c r="BJ551" s="18"/>
      <c r="BK551" s="18"/>
      <c r="BL551" s="16"/>
      <c r="BM551" s="16"/>
      <c r="BN551" s="16"/>
      <c r="BO551" s="16"/>
      <c r="BP551" s="16"/>
    </row>
    <row r="552" spans="1:68" ht="31.2" x14ac:dyDescent="0.3">
      <c r="A552" s="58" t="s">
        <v>393</v>
      </c>
      <c r="B552" s="59"/>
      <c r="C552" s="58"/>
      <c r="D552" s="58"/>
      <c r="E552" s="60" t="s">
        <v>394</v>
      </c>
      <c r="F552" s="10">
        <f t="shared" ref="F552:K552" si="1207">F556+F559+F562+F565+F568</f>
        <v>1364542.2999999998</v>
      </c>
      <c r="G552" s="10">
        <f t="shared" si="1207"/>
        <v>1989896.9999999998</v>
      </c>
      <c r="H552" s="10">
        <f t="shared" si="1207"/>
        <v>1477335.5</v>
      </c>
      <c r="I552" s="10">
        <f t="shared" si="1207"/>
        <v>0</v>
      </c>
      <c r="J552" s="10">
        <f t="shared" si="1207"/>
        <v>0</v>
      </c>
      <c r="K552" s="10">
        <f t="shared" si="1207"/>
        <v>0</v>
      </c>
      <c r="L552" s="10">
        <f t="shared" si="1154"/>
        <v>1364542.2999999998</v>
      </c>
      <c r="M552" s="10">
        <f t="shared" si="1155"/>
        <v>1989896.9999999998</v>
      </c>
      <c r="N552" s="10">
        <f t="shared" si="1156"/>
        <v>1477335.5</v>
      </c>
      <c r="O552" s="10">
        <f>O556+O559+O562+O565+O568+O553</f>
        <v>257060.86805000002</v>
      </c>
      <c r="P552" s="10">
        <f>P556+P559+P562+P565+P568+P553</f>
        <v>0</v>
      </c>
      <c r="Q552" s="10">
        <f>Q556+Q559+Q562+Q565+Q568+Q553</f>
        <v>3.5999999999999997E-2</v>
      </c>
      <c r="R552" s="10">
        <f t="shared" si="1096"/>
        <v>1621603.1680499997</v>
      </c>
      <c r="S552" s="10">
        <f t="shared" si="1097"/>
        <v>1989896.9999999998</v>
      </c>
      <c r="T552" s="10">
        <f t="shared" si="1098"/>
        <v>1477335.5360000001</v>
      </c>
      <c r="U552" s="10">
        <f>U556+U559+U562+U565+U568+U553</f>
        <v>0</v>
      </c>
      <c r="V552" s="10">
        <f>V556+V559+V562+V565+V568+V553</f>
        <v>0</v>
      </c>
      <c r="W552" s="10">
        <f>W556+W559+W562+W565+W568+W553</f>
        <v>0</v>
      </c>
      <c r="X552" s="10">
        <f t="shared" si="1102"/>
        <v>1621603.1680499997</v>
      </c>
      <c r="Y552" s="10">
        <f t="shared" si="1103"/>
        <v>1989896.9999999998</v>
      </c>
      <c r="Z552" s="10">
        <f t="shared" si="1104"/>
        <v>1477335.5360000001</v>
      </c>
      <c r="AA552" s="10">
        <f>AA556+AA559+AA562+AA565+AA568+AA553</f>
        <v>-495358.54200000002</v>
      </c>
      <c r="AB552" s="10">
        <f>AB556+AB559+AB562+AB565+AB568+AB553</f>
        <v>-798399</v>
      </c>
      <c r="AC552" s="10">
        <f>AC556+AC559+AC562+AC565+AC568+AC553</f>
        <v>-200000</v>
      </c>
      <c r="AD552" s="10">
        <f t="shared" si="1108"/>
        <v>1126244.6260499996</v>
      </c>
      <c r="AE552" s="10">
        <f t="shared" si="1109"/>
        <v>1191497.9999999998</v>
      </c>
      <c r="AF552" s="10">
        <f t="shared" si="1110"/>
        <v>1277335.5360000001</v>
      </c>
      <c r="AG552" s="10">
        <f>AG556+AG559+AG562+AG565+AG568+AG553</f>
        <v>0</v>
      </c>
      <c r="AH552" s="10">
        <f t="shared" si="1112"/>
        <v>1126244.6260499996</v>
      </c>
      <c r="AI552" s="10">
        <f t="shared" si="1113"/>
        <v>1191497.9999999998</v>
      </c>
      <c r="AJ552" s="10">
        <f t="shared" si="1114"/>
        <v>1277335.5360000001</v>
      </c>
      <c r="AK552" s="10">
        <f>AK556+AK559+AK562+AK565+AK568+AK553</f>
        <v>71842.505000000005</v>
      </c>
      <c r="AL552" s="10">
        <f>AL556+AL559+AL562+AL565+AL568+AL553</f>
        <v>160</v>
      </c>
      <c r="AM552" s="10">
        <f>AM556+AM559+AM562+AM565+AM568+AM553</f>
        <v>-277.33600000000001</v>
      </c>
      <c r="AN552" s="10">
        <f t="shared" si="1118"/>
        <v>1198087.1310499995</v>
      </c>
      <c r="AO552" s="10">
        <f t="shared" si="1119"/>
        <v>1191657.9999999998</v>
      </c>
      <c r="AP552" s="10">
        <f t="shared" si="1120"/>
        <v>1277058.2000000002</v>
      </c>
      <c r="AQ552" s="10">
        <f>AQ556+AQ559+AQ562+AQ565+AQ568+AQ553</f>
        <v>0</v>
      </c>
      <c r="AR552" s="10">
        <f>AR556+AR559+AR562+AR565+AR568+AR553</f>
        <v>0</v>
      </c>
      <c r="AS552" s="10">
        <f>AS556+AS559+AS562+AS565+AS568+AS553</f>
        <v>0</v>
      </c>
      <c r="AT552" s="10">
        <f t="shared" si="1124"/>
        <v>1198087.1310499995</v>
      </c>
      <c r="AU552" s="10">
        <f t="shared" si="1125"/>
        <v>1191657.9999999998</v>
      </c>
      <c r="AV552" s="10">
        <f t="shared" si="1126"/>
        <v>1277058.2000000002</v>
      </c>
      <c r="AW552" s="10">
        <f>AW556+AW559+AW562+AW565+AW568+AW553</f>
        <v>0</v>
      </c>
      <c r="AX552" s="10">
        <f>AX556+AX559+AX562+AX565+AX568+AX553</f>
        <v>0</v>
      </c>
      <c r="AY552" s="10">
        <f>AY556+AY559+AY562+AY565+AY568+AY553</f>
        <v>331207.76799999998</v>
      </c>
      <c r="AZ552" s="10">
        <f t="shared" si="1130"/>
        <v>1198087.1310499995</v>
      </c>
      <c r="BA552" s="10">
        <f>BA556+BA559+BA562+BA565+BA568+BA553</f>
        <v>0</v>
      </c>
      <c r="BB552" s="65">
        <f t="shared" si="1204"/>
        <v>1198087.1310499995</v>
      </c>
      <c r="BC552" s="10">
        <f t="shared" si="1132"/>
        <v>1191657.9999999998</v>
      </c>
      <c r="BD552" s="10">
        <f>BD556+BD559+BD562+BD565+BD568+BD553</f>
        <v>0</v>
      </c>
      <c r="BE552" s="65">
        <f t="shared" si="1205"/>
        <v>1191657.9999999998</v>
      </c>
      <c r="BF552" s="10">
        <f t="shared" si="1134"/>
        <v>1608265.9680000001</v>
      </c>
      <c r="BG552" s="10">
        <f>BG556+BG559+BG562+BG565+BG568+BG553</f>
        <v>0</v>
      </c>
      <c r="BH552" s="65">
        <f t="shared" si="1206"/>
        <v>1608265.9680000001</v>
      </c>
      <c r="BI552" s="10">
        <f>BI556+BI559+BI562+BI565+BI568+BI553</f>
        <v>0</v>
      </c>
      <c r="BJ552" s="20"/>
      <c r="BK552" s="20"/>
    </row>
    <row r="553" spans="1:68" ht="31.2" x14ac:dyDescent="0.3">
      <c r="A553" s="58" t="s">
        <v>395</v>
      </c>
      <c r="B553" s="59"/>
      <c r="C553" s="58"/>
      <c r="D553" s="58"/>
      <c r="E553" s="61" t="s">
        <v>396</v>
      </c>
      <c r="F553" s="10"/>
      <c r="G553" s="10"/>
      <c r="H553" s="10"/>
      <c r="I553" s="10"/>
      <c r="J553" s="10"/>
      <c r="K553" s="10"/>
      <c r="L553" s="10"/>
      <c r="M553" s="10"/>
      <c r="N553" s="10"/>
      <c r="O553" s="10">
        <f t="shared" ref="O553:O571" si="1208">O554</f>
        <v>8404.7960500000008</v>
      </c>
      <c r="P553" s="10">
        <f t="shared" ref="P553:P571" si="1209">P554</f>
        <v>0</v>
      </c>
      <c r="Q553" s="10">
        <f t="shared" ref="Q553:Q571" si="1210">Q554</f>
        <v>0</v>
      </c>
      <c r="R553" s="10">
        <f t="shared" si="1096"/>
        <v>8404.7960500000008</v>
      </c>
      <c r="S553" s="10">
        <f t="shared" si="1097"/>
        <v>0</v>
      </c>
      <c r="T553" s="10">
        <f t="shared" si="1098"/>
        <v>0</v>
      </c>
      <c r="U553" s="10">
        <f t="shared" ref="U553:U571" si="1211">U554</f>
        <v>0</v>
      </c>
      <c r="V553" s="10">
        <f t="shared" ref="V553:V571" si="1212">V554</f>
        <v>0</v>
      </c>
      <c r="W553" s="10">
        <f t="shared" ref="W553:W571" si="1213">W554</f>
        <v>0</v>
      </c>
      <c r="X553" s="10">
        <f t="shared" si="1102"/>
        <v>8404.7960500000008</v>
      </c>
      <c r="Y553" s="10">
        <f t="shared" si="1103"/>
        <v>0</v>
      </c>
      <c r="Z553" s="10">
        <f t="shared" si="1104"/>
        <v>0</v>
      </c>
      <c r="AA553" s="10">
        <f t="shared" ref="AA553:AA571" si="1214">AA554</f>
        <v>0</v>
      </c>
      <c r="AB553" s="10">
        <f t="shared" ref="AB553:AB571" si="1215">AB554</f>
        <v>0</v>
      </c>
      <c r="AC553" s="10">
        <f t="shared" ref="AC553:AC571" si="1216">AC554</f>
        <v>0</v>
      </c>
      <c r="AD553" s="10">
        <f t="shared" si="1108"/>
        <v>8404.7960500000008</v>
      </c>
      <c r="AE553" s="10">
        <f t="shared" si="1109"/>
        <v>0</v>
      </c>
      <c r="AF553" s="10">
        <f t="shared" si="1110"/>
        <v>0</v>
      </c>
      <c r="AG553" s="10">
        <f t="shared" ref="AG553:AG571" si="1217">AG554</f>
        <v>0</v>
      </c>
      <c r="AH553" s="10">
        <f t="shared" si="1112"/>
        <v>8404.7960500000008</v>
      </c>
      <c r="AI553" s="10">
        <f t="shared" si="1113"/>
        <v>0</v>
      </c>
      <c r="AJ553" s="10">
        <f t="shared" si="1114"/>
        <v>0</v>
      </c>
      <c r="AK553" s="10">
        <f t="shared" ref="AK553:AK571" si="1218">AK554</f>
        <v>0</v>
      </c>
      <c r="AL553" s="10">
        <f t="shared" ref="AL553:AL571" si="1219">AL554</f>
        <v>0</v>
      </c>
      <c r="AM553" s="10">
        <f t="shared" ref="AM553:AM571" si="1220">AM554</f>
        <v>0</v>
      </c>
      <c r="AN553" s="10">
        <f t="shared" si="1118"/>
        <v>8404.7960500000008</v>
      </c>
      <c r="AO553" s="10">
        <f t="shared" si="1119"/>
        <v>0</v>
      </c>
      <c r="AP553" s="10">
        <f t="shared" si="1120"/>
        <v>0</v>
      </c>
      <c r="AQ553" s="10">
        <f t="shared" ref="AQ553:AQ571" si="1221">AQ554</f>
        <v>0</v>
      </c>
      <c r="AR553" s="10">
        <f t="shared" ref="AR553:AR571" si="1222">AR554</f>
        <v>0</v>
      </c>
      <c r="AS553" s="10">
        <f t="shared" ref="AS553:AS571" si="1223">AS554</f>
        <v>0</v>
      </c>
      <c r="AT553" s="10">
        <f t="shared" si="1124"/>
        <v>8404.7960500000008</v>
      </c>
      <c r="AU553" s="10">
        <f t="shared" si="1125"/>
        <v>0</v>
      </c>
      <c r="AV553" s="10">
        <f t="shared" si="1126"/>
        <v>0</v>
      </c>
      <c r="AW553" s="10">
        <f t="shared" ref="AW553:AW571" si="1224">AW554</f>
        <v>0</v>
      </c>
      <c r="AX553" s="10">
        <f t="shared" ref="AX553:AX571" si="1225">AX554</f>
        <v>0</v>
      </c>
      <c r="AY553" s="10">
        <f t="shared" ref="AY553:AY571" si="1226">AY554</f>
        <v>0</v>
      </c>
      <c r="AZ553" s="10">
        <f t="shared" si="1130"/>
        <v>8404.7960500000008</v>
      </c>
      <c r="BA553" s="10">
        <f t="shared" ref="BA553:BA571" si="1227">BA554</f>
        <v>0</v>
      </c>
      <c r="BB553" s="65">
        <f t="shared" si="1204"/>
        <v>8404.7960500000008</v>
      </c>
      <c r="BC553" s="10">
        <f t="shared" si="1132"/>
        <v>0</v>
      </c>
      <c r="BD553" s="10">
        <f t="shared" ref="BD553:BI571" si="1228">BD554</f>
        <v>0</v>
      </c>
      <c r="BE553" s="65">
        <f t="shared" si="1205"/>
        <v>0</v>
      </c>
      <c r="BF553" s="10">
        <f t="shared" si="1134"/>
        <v>0</v>
      </c>
      <c r="BG553" s="10">
        <f t="shared" si="1228"/>
        <v>0</v>
      </c>
      <c r="BH553" s="65">
        <f t="shared" si="1206"/>
        <v>0</v>
      </c>
      <c r="BI553" s="10">
        <f t="shared" si="1228"/>
        <v>0</v>
      </c>
      <c r="BJ553" s="20"/>
      <c r="BK553" s="20"/>
    </row>
    <row r="554" spans="1:68" ht="46.8" x14ac:dyDescent="0.3">
      <c r="A554" s="58" t="s">
        <v>395</v>
      </c>
      <c r="B554" s="59" t="s">
        <v>35</v>
      </c>
      <c r="C554" s="58"/>
      <c r="D554" s="58"/>
      <c r="E554" s="60" t="s">
        <v>36</v>
      </c>
      <c r="F554" s="10"/>
      <c r="G554" s="10"/>
      <c r="H554" s="10"/>
      <c r="I554" s="10"/>
      <c r="J554" s="10"/>
      <c r="K554" s="10"/>
      <c r="L554" s="10"/>
      <c r="M554" s="10"/>
      <c r="N554" s="10"/>
      <c r="O554" s="10">
        <f t="shared" si="1208"/>
        <v>8404.7960500000008</v>
      </c>
      <c r="P554" s="10">
        <f t="shared" si="1209"/>
        <v>0</v>
      </c>
      <c r="Q554" s="10">
        <f t="shared" si="1210"/>
        <v>0</v>
      </c>
      <c r="R554" s="10">
        <f t="shared" si="1096"/>
        <v>8404.7960500000008</v>
      </c>
      <c r="S554" s="10">
        <f t="shared" si="1097"/>
        <v>0</v>
      </c>
      <c r="T554" s="10">
        <f t="shared" si="1098"/>
        <v>0</v>
      </c>
      <c r="U554" s="10">
        <f t="shared" si="1211"/>
        <v>0</v>
      </c>
      <c r="V554" s="10">
        <f t="shared" si="1212"/>
        <v>0</v>
      </c>
      <c r="W554" s="10">
        <f t="shared" si="1213"/>
        <v>0</v>
      </c>
      <c r="X554" s="10">
        <f t="shared" si="1102"/>
        <v>8404.7960500000008</v>
      </c>
      <c r="Y554" s="10">
        <f t="shared" si="1103"/>
        <v>0</v>
      </c>
      <c r="Z554" s="10">
        <f t="shared" si="1104"/>
        <v>0</v>
      </c>
      <c r="AA554" s="10">
        <f t="shared" si="1214"/>
        <v>0</v>
      </c>
      <c r="AB554" s="10">
        <f t="shared" si="1215"/>
        <v>0</v>
      </c>
      <c r="AC554" s="10">
        <f t="shared" si="1216"/>
        <v>0</v>
      </c>
      <c r="AD554" s="10">
        <f t="shared" si="1108"/>
        <v>8404.7960500000008</v>
      </c>
      <c r="AE554" s="10">
        <f t="shared" si="1109"/>
        <v>0</v>
      </c>
      <c r="AF554" s="10">
        <f t="shared" si="1110"/>
        <v>0</v>
      </c>
      <c r="AG554" s="10">
        <f t="shared" si="1217"/>
        <v>0</v>
      </c>
      <c r="AH554" s="10">
        <f t="shared" si="1112"/>
        <v>8404.7960500000008</v>
      </c>
      <c r="AI554" s="10">
        <f t="shared" si="1113"/>
        <v>0</v>
      </c>
      <c r="AJ554" s="10">
        <f t="shared" si="1114"/>
        <v>0</v>
      </c>
      <c r="AK554" s="10">
        <f t="shared" si="1218"/>
        <v>0</v>
      </c>
      <c r="AL554" s="10">
        <f t="shared" si="1219"/>
        <v>0</v>
      </c>
      <c r="AM554" s="10">
        <f t="shared" si="1220"/>
        <v>0</v>
      </c>
      <c r="AN554" s="10">
        <f t="shared" si="1118"/>
        <v>8404.7960500000008</v>
      </c>
      <c r="AO554" s="10">
        <f t="shared" si="1119"/>
        <v>0</v>
      </c>
      <c r="AP554" s="10">
        <f t="shared" si="1120"/>
        <v>0</v>
      </c>
      <c r="AQ554" s="10">
        <f t="shared" si="1221"/>
        <v>0</v>
      </c>
      <c r="AR554" s="10">
        <f t="shared" si="1222"/>
        <v>0</v>
      </c>
      <c r="AS554" s="10">
        <f t="shared" si="1223"/>
        <v>0</v>
      </c>
      <c r="AT554" s="10">
        <f t="shared" si="1124"/>
        <v>8404.7960500000008</v>
      </c>
      <c r="AU554" s="10">
        <f t="shared" si="1125"/>
        <v>0</v>
      </c>
      <c r="AV554" s="10">
        <f t="shared" si="1126"/>
        <v>0</v>
      </c>
      <c r="AW554" s="10">
        <f t="shared" si="1224"/>
        <v>0</v>
      </c>
      <c r="AX554" s="10">
        <f t="shared" si="1225"/>
        <v>0</v>
      </c>
      <c r="AY554" s="10">
        <f t="shared" si="1226"/>
        <v>0</v>
      </c>
      <c r="AZ554" s="10">
        <f t="shared" si="1130"/>
        <v>8404.7960500000008</v>
      </c>
      <c r="BA554" s="10">
        <f t="shared" si="1227"/>
        <v>0</v>
      </c>
      <c r="BB554" s="65">
        <f t="shared" si="1204"/>
        <v>8404.7960500000008</v>
      </c>
      <c r="BC554" s="10">
        <f t="shared" si="1132"/>
        <v>0</v>
      </c>
      <c r="BD554" s="10">
        <f t="shared" si="1228"/>
        <v>0</v>
      </c>
      <c r="BE554" s="65">
        <f t="shared" si="1205"/>
        <v>0</v>
      </c>
      <c r="BF554" s="10">
        <f t="shared" si="1134"/>
        <v>0</v>
      </c>
      <c r="BG554" s="10">
        <f t="shared" si="1228"/>
        <v>0</v>
      </c>
      <c r="BH554" s="65">
        <f t="shared" si="1206"/>
        <v>0</v>
      </c>
      <c r="BI554" s="10">
        <f t="shared" si="1228"/>
        <v>0</v>
      </c>
      <c r="BJ554" s="20"/>
      <c r="BK554" s="20"/>
    </row>
    <row r="555" spans="1:68" x14ac:dyDescent="0.3">
      <c r="A555" s="58" t="s">
        <v>395</v>
      </c>
      <c r="B555" s="59">
        <v>400</v>
      </c>
      <c r="C555" s="58" t="s">
        <v>72</v>
      </c>
      <c r="D555" s="58" t="s">
        <v>303</v>
      </c>
      <c r="E555" s="60" t="s">
        <v>357</v>
      </c>
      <c r="F555" s="10"/>
      <c r="G555" s="10"/>
      <c r="H555" s="10"/>
      <c r="I555" s="10"/>
      <c r="J555" s="10"/>
      <c r="K555" s="10"/>
      <c r="L555" s="10"/>
      <c r="M555" s="10"/>
      <c r="N555" s="10"/>
      <c r="O555" s="10">
        <v>8404.7960500000008</v>
      </c>
      <c r="P555" s="10"/>
      <c r="Q555" s="10"/>
      <c r="R555" s="10">
        <f t="shared" si="1096"/>
        <v>8404.7960500000008</v>
      </c>
      <c r="S555" s="10">
        <f t="shared" si="1097"/>
        <v>0</v>
      </c>
      <c r="T555" s="10">
        <f t="shared" si="1098"/>
        <v>0</v>
      </c>
      <c r="U555" s="10"/>
      <c r="V555" s="10"/>
      <c r="W555" s="10"/>
      <c r="X555" s="10">
        <f t="shared" si="1102"/>
        <v>8404.7960500000008</v>
      </c>
      <c r="Y555" s="10">
        <f t="shared" si="1103"/>
        <v>0</v>
      </c>
      <c r="Z555" s="10">
        <f t="shared" si="1104"/>
        <v>0</v>
      </c>
      <c r="AA555" s="10"/>
      <c r="AB555" s="10"/>
      <c r="AC555" s="10"/>
      <c r="AD555" s="10">
        <f t="shared" si="1108"/>
        <v>8404.7960500000008</v>
      </c>
      <c r="AE555" s="10">
        <f t="shared" si="1109"/>
        <v>0</v>
      </c>
      <c r="AF555" s="10">
        <f t="shared" si="1110"/>
        <v>0</v>
      </c>
      <c r="AG555" s="10"/>
      <c r="AH555" s="10">
        <f t="shared" si="1112"/>
        <v>8404.7960500000008</v>
      </c>
      <c r="AI555" s="10">
        <f t="shared" si="1113"/>
        <v>0</v>
      </c>
      <c r="AJ555" s="10">
        <f t="shared" si="1114"/>
        <v>0</v>
      </c>
      <c r="AK555" s="10"/>
      <c r="AL555" s="10"/>
      <c r="AM555" s="10"/>
      <c r="AN555" s="10">
        <f t="shared" si="1118"/>
        <v>8404.7960500000008</v>
      </c>
      <c r="AO555" s="10">
        <f t="shared" si="1119"/>
        <v>0</v>
      </c>
      <c r="AP555" s="10">
        <f t="shared" si="1120"/>
        <v>0</v>
      </c>
      <c r="AQ555" s="10"/>
      <c r="AR555" s="10"/>
      <c r="AS555" s="10"/>
      <c r="AT555" s="10">
        <f t="shared" si="1124"/>
        <v>8404.7960500000008</v>
      </c>
      <c r="AU555" s="10">
        <f t="shared" si="1125"/>
        <v>0</v>
      </c>
      <c r="AV555" s="10">
        <f t="shared" si="1126"/>
        <v>0</v>
      </c>
      <c r="AW555" s="10"/>
      <c r="AX555" s="10"/>
      <c r="AY555" s="10"/>
      <c r="AZ555" s="10">
        <f t="shared" si="1130"/>
        <v>8404.7960500000008</v>
      </c>
      <c r="BA555" s="10"/>
      <c r="BB555" s="65">
        <f t="shared" si="1204"/>
        <v>8404.7960500000008</v>
      </c>
      <c r="BC555" s="10">
        <f t="shared" si="1132"/>
        <v>0</v>
      </c>
      <c r="BD555" s="10"/>
      <c r="BE555" s="65">
        <f t="shared" si="1205"/>
        <v>0</v>
      </c>
      <c r="BF555" s="10">
        <f t="shared" si="1134"/>
        <v>0</v>
      </c>
      <c r="BG555" s="10"/>
      <c r="BH555" s="65">
        <f t="shared" si="1206"/>
        <v>0</v>
      </c>
      <c r="BI555" s="10"/>
      <c r="BJ555" s="20"/>
      <c r="BK555" s="20"/>
    </row>
    <row r="556" spans="1:68" ht="46.8" x14ac:dyDescent="0.3">
      <c r="A556" s="58" t="s">
        <v>397</v>
      </c>
      <c r="B556" s="59"/>
      <c r="C556" s="58"/>
      <c r="D556" s="58"/>
      <c r="E556" s="60" t="s">
        <v>398</v>
      </c>
      <c r="F556" s="10">
        <f t="shared" ref="F556:F571" si="1229">F557</f>
        <v>453</v>
      </c>
      <c r="G556" s="10">
        <f t="shared" ref="G556:G571" si="1230">G557</f>
        <v>651.5</v>
      </c>
      <c r="H556" s="10">
        <f t="shared" ref="H556:H571" si="1231">H557</f>
        <v>200</v>
      </c>
      <c r="I556" s="10">
        <f t="shared" ref="I556:I571" si="1232">I557</f>
        <v>0</v>
      </c>
      <c r="J556" s="10">
        <f t="shared" ref="J556:J571" si="1233">J557</f>
        <v>0</v>
      </c>
      <c r="K556" s="10">
        <f t="shared" ref="K556:K571" si="1234">K557</f>
        <v>0</v>
      </c>
      <c r="L556" s="10">
        <f t="shared" si="1154"/>
        <v>453</v>
      </c>
      <c r="M556" s="10">
        <f t="shared" si="1155"/>
        <v>651.5</v>
      </c>
      <c r="N556" s="10">
        <f t="shared" si="1156"/>
        <v>200</v>
      </c>
      <c r="O556" s="10">
        <f t="shared" si="1208"/>
        <v>17979.14402</v>
      </c>
      <c r="P556" s="10">
        <f t="shared" si="1209"/>
        <v>0</v>
      </c>
      <c r="Q556" s="10">
        <f t="shared" si="1210"/>
        <v>0</v>
      </c>
      <c r="R556" s="10">
        <f t="shared" si="1096"/>
        <v>18432.14402</v>
      </c>
      <c r="S556" s="10">
        <f t="shared" si="1097"/>
        <v>651.5</v>
      </c>
      <c r="T556" s="10">
        <f t="shared" si="1098"/>
        <v>200</v>
      </c>
      <c r="U556" s="10">
        <f t="shared" si="1211"/>
        <v>0</v>
      </c>
      <c r="V556" s="10">
        <f t="shared" si="1212"/>
        <v>0</v>
      </c>
      <c r="W556" s="10">
        <f t="shared" si="1213"/>
        <v>0</v>
      </c>
      <c r="X556" s="10">
        <f t="shared" si="1102"/>
        <v>18432.14402</v>
      </c>
      <c r="Y556" s="10">
        <f t="shared" si="1103"/>
        <v>651.5</v>
      </c>
      <c r="Z556" s="10">
        <f t="shared" si="1104"/>
        <v>200</v>
      </c>
      <c r="AA556" s="10">
        <f t="shared" si="1214"/>
        <v>0</v>
      </c>
      <c r="AB556" s="10">
        <f t="shared" si="1215"/>
        <v>0</v>
      </c>
      <c r="AC556" s="10">
        <f t="shared" si="1216"/>
        <v>0</v>
      </c>
      <c r="AD556" s="10">
        <f t="shared" si="1108"/>
        <v>18432.14402</v>
      </c>
      <c r="AE556" s="10">
        <f t="shared" si="1109"/>
        <v>651.5</v>
      </c>
      <c r="AF556" s="10">
        <f t="shared" si="1110"/>
        <v>200</v>
      </c>
      <c r="AG556" s="10">
        <f t="shared" si="1217"/>
        <v>0</v>
      </c>
      <c r="AH556" s="10">
        <f t="shared" si="1112"/>
        <v>18432.14402</v>
      </c>
      <c r="AI556" s="10">
        <f t="shared" si="1113"/>
        <v>651.5</v>
      </c>
      <c r="AJ556" s="10">
        <f t="shared" si="1114"/>
        <v>200</v>
      </c>
      <c r="AK556" s="10">
        <f t="shared" si="1218"/>
        <v>20239.123</v>
      </c>
      <c r="AL556" s="10">
        <f t="shared" si="1219"/>
        <v>0</v>
      </c>
      <c r="AM556" s="10">
        <f t="shared" si="1220"/>
        <v>0</v>
      </c>
      <c r="AN556" s="10">
        <f t="shared" si="1118"/>
        <v>38671.267019999999</v>
      </c>
      <c r="AO556" s="10">
        <f t="shared" si="1119"/>
        <v>651.5</v>
      </c>
      <c r="AP556" s="10">
        <f t="shared" si="1120"/>
        <v>200</v>
      </c>
      <c r="AQ556" s="10">
        <f t="shared" si="1221"/>
        <v>0</v>
      </c>
      <c r="AR556" s="10">
        <f t="shared" si="1222"/>
        <v>0</v>
      </c>
      <c r="AS556" s="10">
        <f t="shared" si="1223"/>
        <v>0</v>
      </c>
      <c r="AT556" s="10">
        <f t="shared" si="1124"/>
        <v>38671.267019999999</v>
      </c>
      <c r="AU556" s="10">
        <f t="shared" si="1125"/>
        <v>651.5</v>
      </c>
      <c r="AV556" s="10">
        <f t="shared" si="1126"/>
        <v>200</v>
      </c>
      <c r="AW556" s="10">
        <f t="shared" si="1224"/>
        <v>0</v>
      </c>
      <c r="AX556" s="10">
        <f t="shared" si="1225"/>
        <v>0</v>
      </c>
      <c r="AY556" s="10">
        <f t="shared" si="1226"/>
        <v>330930.26699999999</v>
      </c>
      <c r="AZ556" s="10">
        <f t="shared" si="1130"/>
        <v>38671.267019999999</v>
      </c>
      <c r="BA556" s="10">
        <f t="shared" si="1227"/>
        <v>0</v>
      </c>
      <c r="BB556" s="65">
        <f t="shared" si="1204"/>
        <v>38671.267019999999</v>
      </c>
      <c r="BC556" s="10">
        <f t="shared" si="1132"/>
        <v>651.5</v>
      </c>
      <c r="BD556" s="10">
        <f t="shared" si="1228"/>
        <v>0</v>
      </c>
      <c r="BE556" s="65">
        <f t="shared" si="1205"/>
        <v>651.5</v>
      </c>
      <c r="BF556" s="10">
        <f t="shared" si="1134"/>
        <v>331130.26699999999</v>
      </c>
      <c r="BG556" s="10">
        <f t="shared" si="1228"/>
        <v>0</v>
      </c>
      <c r="BH556" s="65">
        <f t="shared" si="1206"/>
        <v>331130.26699999999</v>
      </c>
      <c r="BI556" s="10">
        <f t="shared" si="1228"/>
        <v>0</v>
      </c>
      <c r="BJ556" s="20"/>
      <c r="BK556" s="20"/>
    </row>
    <row r="557" spans="1:68" ht="46.8" x14ac:dyDescent="0.3">
      <c r="A557" s="58" t="s">
        <v>397</v>
      </c>
      <c r="B557" s="59" t="s">
        <v>35</v>
      </c>
      <c r="C557" s="58"/>
      <c r="D557" s="58"/>
      <c r="E557" s="60" t="s">
        <v>36</v>
      </c>
      <c r="F557" s="10">
        <f t="shared" si="1229"/>
        <v>453</v>
      </c>
      <c r="G557" s="10">
        <f t="shared" si="1230"/>
        <v>651.5</v>
      </c>
      <c r="H557" s="10">
        <f t="shared" si="1231"/>
        <v>200</v>
      </c>
      <c r="I557" s="10">
        <f t="shared" si="1232"/>
        <v>0</v>
      </c>
      <c r="J557" s="10">
        <f t="shared" si="1233"/>
        <v>0</v>
      </c>
      <c r="K557" s="10">
        <f t="shared" si="1234"/>
        <v>0</v>
      </c>
      <c r="L557" s="10">
        <f t="shared" si="1154"/>
        <v>453</v>
      </c>
      <c r="M557" s="10">
        <f t="shared" si="1155"/>
        <v>651.5</v>
      </c>
      <c r="N557" s="10">
        <f t="shared" si="1156"/>
        <v>200</v>
      </c>
      <c r="O557" s="10">
        <f t="shared" si="1208"/>
        <v>17979.14402</v>
      </c>
      <c r="P557" s="10">
        <f t="shared" si="1209"/>
        <v>0</v>
      </c>
      <c r="Q557" s="10">
        <f t="shared" si="1210"/>
        <v>0</v>
      </c>
      <c r="R557" s="10">
        <f t="shared" si="1096"/>
        <v>18432.14402</v>
      </c>
      <c r="S557" s="10">
        <f t="shared" si="1097"/>
        <v>651.5</v>
      </c>
      <c r="T557" s="10">
        <f t="shared" si="1098"/>
        <v>200</v>
      </c>
      <c r="U557" s="10">
        <f t="shared" si="1211"/>
        <v>0</v>
      </c>
      <c r="V557" s="10">
        <f t="shared" si="1212"/>
        <v>0</v>
      </c>
      <c r="W557" s="10">
        <f t="shared" si="1213"/>
        <v>0</v>
      </c>
      <c r="X557" s="10">
        <f t="shared" si="1102"/>
        <v>18432.14402</v>
      </c>
      <c r="Y557" s="10">
        <f t="shared" si="1103"/>
        <v>651.5</v>
      </c>
      <c r="Z557" s="10">
        <f t="shared" si="1104"/>
        <v>200</v>
      </c>
      <c r="AA557" s="10">
        <f t="shared" si="1214"/>
        <v>0</v>
      </c>
      <c r="AB557" s="10">
        <f t="shared" si="1215"/>
        <v>0</v>
      </c>
      <c r="AC557" s="10">
        <f t="shared" si="1216"/>
        <v>0</v>
      </c>
      <c r="AD557" s="10">
        <f t="shared" si="1108"/>
        <v>18432.14402</v>
      </c>
      <c r="AE557" s="10">
        <f t="shared" si="1109"/>
        <v>651.5</v>
      </c>
      <c r="AF557" s="10">
        <f t="shared" si="1110"/>
        <v>200</v>
      </c>
      <c r="AG557" s="10">
        <f t="shared" si="1217"/>
        <v>0</v>
      </c>
      <c r="AH557" s="10">
        <f t="shared" si="1112"/>
        <v>18432.14402</v>
      </c>
      <c r="AI557" s="10">
        <f t="shared" si="1113"/>
        <v>651.5</v>
      </c>
      <c r="AJ557" s="10">
        <f t="shared" si="1114"/>
        <v>200</v>
      </c>
      <c r="AK557" s="10">
        <f t="shared" si="1218"/>
        <v>20239.123</v>
      </c>
      <c r="AL557" s="10">
        <f t="shared" si="1219"/>
        <v>0</v>
      </c>
      <c r="AM557" s="10">
        <f t="shared" si="1220"/>
        <v>0</v>
      </c>
      <c r="AN557" s="10">
        <f t="shared" si="1118"/>
        <v>38671.267019999999</v>
      </c>
      <c r="AO557" s="10">
        <f t="shared" si="1119"/>
        <v>651.5</v>
      </c>
      <c r="AP557" s="10">
        <f t="shared" si="1120"/>
        <v>200</v>
      </c>
      <c r="AQ557" s="10">
        <f t="shared" si="1221"/>
        <v>0</v>
      </c>
      <c r="AR557" s="10">
        <f t="shared" si="1222"/>
        <v>0</v>
      </c>
      <c r="AS557" s="10">
        <f t="shared" si="1223"/>
        <v>0</v>
      </c>
      <c r="AT557" s="10">
        <f t="shared" si="1124"/>
        <v>38671.267019999999</v>
      </c>
      <c r="AU557" s="10">
        <f t="shared" si="1125"/>
        <v>651.5</v>
      </c>
      <c r="AV557" s="10">
        <f t="shared" si="1126"/>
        <v>200</v>
      </c>
      <c r="AW557" s="10">
        <f t="shared" si="1224"/>
        <v>0</v>
      </c>
      <c r="AX557" s="10">
        <f t="shared" si="1225"/>
        <v>0</v>
      </c>
      <c r="AY557" s="10">
        <f t="shared" si="1226"/>
        <v>330930.26699999999</v>
      </c>
      <c r="AZ557" s="10">
        <f t="shared" si="1130"/>
        <v>38671.267019999999</v>
      </c>
      <c r="BA557" s="10">
        <f t="shared" si="1227"/>
        <v>0</v>
      </c>
      <c r="BB557" s="65">
        <f t="shared" si="1204"/>
        <v>38671.267019999999</v>
      </c>
      <c r="BC557" s="10">
        <f t="shared" si="1132"/>
        <v>651.5</v>
      </c>
      <c r="BD557" s="10">
        <f t="shared" si="1228"/>
        <v>0</v>
      </c>
      <c r="BE557" s="65">
        <f t="shared" si="1205"/>
        <v>651.5</v>
      </c>
      <c r="BF557" s="10">
        <f t="shared" si="1134"/>
        <v>331130.26699999999</v>
      </c>
      <c r="BG557" s="10">
        <f t="shared" si="1228"/>
        <v>0</v>
      </c>
      <c r="BH557" s="65">
        <f t="shared" si="1206"/>
        <v>331130.26699999999</v>
      </c>
      <c r="BI557" s="10">
        <f t="shared" si="1228"/>
        <v>0</v>
      </c>
      <c r="BJ557" s="20"/>
      <c r="BK557" s="20"/>
    </row>
    <row r="558" spans="1:68" x14ac:dyDescent="0.3">
      <c r="A558" s="58" t="s">
        <v>397</v>
      </c>
      <c r="B558" s="59">
        <v>400</v>
      </c>
      <c r="C558" s="58" t="s">
        <v>72</v>
      </c>
      <c r="D558" s="58" t="s">
        <v>303</v>
      </c>
      <c r="E558" s="60" t="s">
        <v>357</v>
      </c>
      <c r="F558" s="10">
        <v>453</v>
      </c>
      <c r="G558" s="10">
        <v>651.5</v>
      </c>
      <c r="H558" s="10">
        <v>200</v>
      </c>
      <c r="I558" s="10"/>
      <c r="J558" s="10"/>
      <c r="K558" s="10"/>
      <c r="L558" s="10">
        <f t="shared" si="1154"/>
        <v>453</v>
      </c>
      <c r="M558" s="10">
        <f t="shared" si="1155"/>
        <v>651.5</v>
      </c>
      <c r="N558" s="10">
        <f t="shared" si="1156"/>
        <v>200</v>
      </c>
      <c r="O558" s="10">
        <v>17979.14402</v>
      </c>
      <c r="P558" s="10"/>
      <c r="Q558" s="10"/>
      <c r="R558" s="10">
        <f t="shared" ref="R558:R621" si="1235">L558+O558</f>
        <v>18432.14402</v>
      </c>
      <c r="S558" s="10">
        <f t="shared" ref="S558:S621" si="1236">M558+P558</f>
        <v>651.5</v>
      </c>
      <c r="T558" s="10">
        <f t="shared" ref="T558:T621" si="1237">N558+Q558</f>
        <v>200</v>
      </c>
      <c r="U558" s="10"/>
      <c r="V558" s="10"/>
      <c r="W558" s="10"/>
      <c r="X558" s="10">
        <f t="shared" ref="X558:X621" si="1238">R558+U558</f>
        <v>18432.14402</v>
      </c>
      <c r="Y558" s="10">
        <f t="shared" ref="Y558:Y621" si="1239">S558+V558</f>
        <v>651.5</v>
      </c>
      <c r="Z558" s="10">
        <f t="shared" ref="Z558:Z621" si="1240">T558+W558</f>
        <v>200</v>
      </c>
      <c r="AA558" s="10"/>
      <c r="AB558" s="10"/>
      <c r="AC558" s="10"/>
      <c r="AD558" s="10">
        <f t="shared" ref="AD558:AD621" si="1241">X558+AA558</f>
        <v>18432.14402</v>
      </c>
      <c r="AE558" s="10">
        <f t="shared" ref="AE558:AE621" si="1242">Y558+AB558</f>
        <v>651.5</v>
      </c>
      <c r="AF558" s="10">
        <f t="shared" ref="AF558:AF621" si="1243">Z558+AC558</f>
        <v>200</v>
      </c>
      <c r="AG558" s="10"/>
      <c r="AH558" s="10">
        <f t="shared" ref="AH558:AH621" si="1244">AD558+AG558</f>
        <v>18432.14402</v>
      </c>
      <c r="AI558" s="10">
        <f t="shared" ref="AI558:AI621" si="1245">AE558</f>
        <v>651.5</v>
      </c>
      <c r="AJ558" s="10">
        <f t="shared" ref="AJ558:AJ621" si="1246">AF558</f>
        <v>200</v>
      </c>
      <c r="AK558" s="10">
        <v>20239.123</v>
      </c>
      <c r="AL558" s="10"/>
      <c r="AM558" s="10"/>
      <c r="AN558" s="10">
        <f t="shared" ref="AN558:AN621" si="1247">AH558+AK558</f>
        <v>38671.267019999999</v>
      </c>
      <c r="AO558" s="10">
        <f t="shared" ref="AO558:AO621" si="1248">AI558+AL558</f>
        <v>651.5</v>
      </c>
      <c r="AP558" s="10">
        <f t="shared" ref="AP558:AP621" si="1249">AJ558+AM558</f>
        <v>200</v>
      </c>
      <c r="AQ558" s="10"/>
      <c r="AR558" s="10"/>
      <c r="AS558" s="10"/>
      <c r="AT558" s="10">
        <f t="shared" ref="AT558:AT621" si="1250">AN558+AQ558</f>
        <v>38671.267019999999</v>
      </c>
      <c r="AU558" s="10">
        <f t="shared" ref="AU558:AU621" si="1251">AO558+AR558</f>
        <v>651.5</v>
      </c>
      <c r="AV558" s="10">
        <f t="shared" ref="AV558:AV621" si="1252">AP558+AS558</f>
        <v>200</v>
      </c>
      <c r="AW558" s="10"/>
      <c r="AX558" s="10"/>
      <c r="AY558" s="10">
        <v>330930.26699999999</v>
      </c>
      <c r="AZ558" s="10">
        <f t="shared" ref="AZ558:AZ621" si="1253">AT558+AW558</f>
        <v>38671.267019999999</v>
      </c>
      <c r="BA558" s="10"/>
      <c r="BB558" s="65">
        <f t="shared" si="1204"/>
        <v>38671.267019999999</v>
      </c>
      <c r="BC558" s="10">
        <f t="shared" ref="BC558:BC621" si="1254">AU558+AX558</f>
        <v>651.5</v>
      </c>
      <c r="BD558" s="10"/>
      <c r="BE558" s="65">
        <f t="shared" si="1205"/>
        <v>651.5</v>
      </c>
      <c r="BF558" s="10">
        <f t="shared" ref="BF558:BF621" si="1255">AV558+AY558</f>
        <v>331130.26699999999</v>
      </c>
      <c r="BG558" s="10"/>
      <c r="BH558" s="65">
        <f t="shared" si="1206"/>
        <v>331130.26699999999</v>
      </c>
      <c r="BI558" s="10"/>
      <c r="BJ558" s="20"/>
      <c r="BK558" s="20"/>
    </row>
    <row r="559" spans="1:68" ht="31.2" x14ac:dyDescent="0.3">
      <c r="A559" s="58" t="s">
        <v>399</v>
      </c>
      <c r="B559" s="59"/>
      <c r="C559" s="58"/>
      <c r="D559" s="58"/>
      <c r="E559" s="60" t="s">
        <v>400</v>
      </c>
      <c r="F559" s="10">
        <f t="shared" si="1229"/>
        <v>35</v>
      </c>
      <c r="G559" s="10">
        <f t="shared" si="1230"/>
        <v>540</v>
      </c>
      <c r="H559" s="10">
        <f t="shared" si="1231"/>
        <v>1077.3</v>
      </c>
      <c r="I559" s="10">
        <f t="shared" si="1232"/>
        <v>0</v>
      </c>
      <c r="J559" s="10">
        <f t="shared" si="1233"/>
        <v>0</v>
      </c>
      <c r="K559" s="10">
        <f t="shared" si="1234"/>
        <v>0</v>
      </c>
      <c r="L559" s="10">
        <f t="shared" si="1154"/>
        <v>35</v>
      </c>
      <c r="M559" s="10">
        <f t="shared" si="1155"/>
        <v>540</v>
      </c>
      <c r="N559" s="10">
        <f t="shared" si="1156"/>
        <v>1077.3</v>
      </c>
      <c r="O559" s="10">
        <f t="shared" si="1208"/>
        <v>0</v>
      </c>
      <c r="P559" s="10">
        <f t="shared" si="1209"/>
        <v>0</v>
      </c>
      <c r="Q559" s="10">
        <f t="shared" si="1210"/>
        <v>3.5999999999999997E-2</v>
      </c>
      <c r="R559" s="10">
        <f t="shared" si="1235"/>
        <v>35</v>
      </c>
      <c r="S559" s="10">
        <f t="shared" si="1236"/>
        <v>540</v>
      </c>
      <c r="T559" s="10">
        <f t="shared" si="1237"/>
        <v>1077.336</v>
      </c>
      <c r="U559" s="10">
        <f t="shared" si="1211"/>
        <v>0</v>
      </c>
      <c r="V559" s="10">
        <f t="shared" si="1212"/>
        <v>0</v>
      </c>
      <c r="W559" s="10">
        <f t="shared" si="1213"/>
        <v>0</v>
      </c>
      <c r="X559" s="10">
        <f t="shared" si="1238"/>
        <v>35</v>
      </c>
      <c r="Y559" s="10">
        <f t="shared" si="1239"/>
        <v>540</v>
      </c>
      <c r="Z559" s="10">
        <f t="shared" si="1240"/>
        <v>1077.336</v>
      </c>
      <c r="AA559" s="10">
        <f t="shared" si="1214"/>
        <v>0</v>
      </c>
      <c r="AB559" s="10">
        <f t="shared" si="1215"/>
        <v>0</v>
      </c>
      <c r="AC559" s="10">
        <f t="shared" si="1216"/>
        <v>0</v>
      </c>
      <c r="AD559" s="10">
        <f t="shared" si="1241"/>
        <v>35</v>
      </c>
      <c r="AE559" s="10">
        <f t="shared" si="1242"/>
        <v>540</v>
      </c>
      <c r="AF559" s="10">
        <f t="shared" si="1243"/>
        <v>1077.336</v>
      </c>
      <c r="AG559" s="10">
        <f t="shared" si="1217"/>
        <v>0</v>
      </c>
      <c r="AH559" s="10">
        <f t="shared" si="1244"/>
        <v>35</v>
      </c>
      <c r="AI559" s="10">
        <f t="shared" si="1245"/>
        <v>540</v>
      </c>
      <c r="AJ559" s="10">
        <f t="shared" si="1246"/>
        <v>1077.336</v>
      </c>
      <c r="AK559" s="10">
        <f t="shared" si="1218"/>
        <v>5</v>
      </c>
      <c r="AL559" s="10">
        <f t="shared" si="1219"/>
        <v>160</v>
      </c>
      <c r="AM559" s="10">
        <f t="shared" si="1220"/>
        <v>-277.33600000000001</v>
      </c>
      <c r="AN559" s="10">
        <f t="shared" si="1247"/>
        <v>40</v>
      </c>
      <c r="AO559" s="10">
        <f t="shared" si="1248"/>
        <v>700</v>
      </c>
      <c r="AP559" s="10">
        <f t="shared" si="1249"/>
        <v>800</v>
      </c>
      <c r="AQ559" s="10">
        <f t="shared" si="1221"/>
        <v>0</v>
      </c>
      <c r="AR559" s="10">
        <f t="shared" si="1222"/>
        <v>0</v>
      </c>
      <c r="AS559" s="10">
        <f t="shared" si="1223"/>
        <v>0</v>
      </c>
      <c r="AT559" s="10">
        <f t="shared" si="1250"/>
        <v>40</v>
      </c>
      <c r="AU559" s="10">
        <f t="shared" si="1251"/>
        <v>700</v>
      </c>
      <c r="AV559" s="10">
        <f t="shared" si="1252"/>
        <v>800</v>
      </c>
      <c r="AW559" s="10">
        <f t="shared" si="1224"/>
        <v>0</v>
      </c>
      <c r="AX559" s="10">
        <f t="shared" si="1225"/>
        <v>0</v>
      </c>
      <c r="AY559" s="10">
        <f t="shared" si="1226"/>
        <v>277.50099999999998</v>
      </c>
      <c r="AZ559" s="10">
        <f t="shared" si="1253"/>
        <v>40</v>
      </c>
      <c r="BA559" s="10">
        <f t="shared" si="1227"/>
        <v>0</v>
      </c>
      <c r="BB559" s="65">
        <f t="shared" si="1204"/>
        <v>40</v>
      </c>
      <c r="BC559" s="10">
        <f t="shared" si="1254"/>
        <v>700</v>
      </c>
      <c r="BD559" s="10">
        <f t="shared" si="1228"/>
        <v>0</v>
      </c>
      <c r="BE559" s="65">
        <f t="shared" si="1205"/>
        <v>700</v>
      </c>
      <c r="BF559" s="10">
        <f t="shared" si="1255"/>
        <v>1077.501</v>
      </c>
      <c r="BG559" s="10">
        <f t="shared" si="1228"/>
        <v>0</v>
      </c>
      <c r="BH559" s="65">
        <f t="shared" si="1206"/>
        <v>1077.501</v>
      </c>
      <c r="BI559" s="10">
        <f t="shared" si="1228"/>
        <v>0</v>
      </c>
      <c r="BJ559" s="20"/>
      <c r="BK559" s="20"/>
    </row>
    <row r="560" spans="1:68" ht="46.8" x14ac:dyDescent="0.3">
      <c r="A560" s="58" t="s">
        <v>399</v>
      </c>
      <c r="B560" s="59" t="s">
        <v>35</v>
      </c>
      <c r="C560" s="58"/>
      <c r="D560" s="58"/>
      <c r="E560" s="60" t="s">
        <v>36</v>
      </c>
      <c r="F560" s="10">
        <f t="shared" si="1229"/>
        <v>35</v>
      </c>
      <c r="G560" s="10">
        <f t="shared" si="1230"/>
        <v>540</v>
      </c>
      <c r="H560" s="10">
        <f t="shared" si="1231"/>
        <v>1077.3</v>
      </c>
      <c r="I560" s="10">
        <f t="shared" si="1232"/>
        <v>0</v>
      </c>
      <c r="J560" s="10">
        <f t="shared" si="1233"/>
        <v>0</v>
      </c>
      <c r="K560" s="10">
        <f t="shared" si="1234"/>
        <v>0</v>
      </c>
      <c r="L560" s="10">
        <f t="shared" si="1154"/>
        <v>35</v>
      </c>
      <c r="M560" s="10">
        <f t="shared" si="1155"/>
        <v>540</v>
      </c>
      <c r="N560" s="10">
        <f t="shared" si="1156"/>
        <v>1077.3</v>
      </c>
      <c r="O560" s="10">
        <f t="shared" si="1208"/>
        <v>0</v>
      </c>
      <c r="P560" s="10">
        <f t="shared" si="1209"/>
        <v>0</v>
      </c>
      <c r="Q560" s="10">
        <f t="shared" si="1210"/>
        <v>3.5999999999999997E-2</v>
      </c>
      <c r="R560" s="10">
        <f t="shared" si="1235"/>
        <v>35</v>
      </c>
      <c r="S560" s="10">
        <f t="shared" si="1236"/>
        <v>540</v>
      </c>
      <c r="T560" s="10">
        <f t="shared" si="1237"/>
        <v>1077.336</v>
      </c>
      <c r="U560" s="10">
        <f t="shared" si="1211"/>
        <v>0</v>
      </c>
      <c r="V560" s="10">
        <f t="shared" si="1212"/>
        <v>0</v>
      </c>
      <c r="W560" s="10">
        <f t="shared" si="1213"/>
        <v>0</v>
      </c>
      <c r="X560" s="10">
        <f t="shared" si="1238"/>
        <v>35</v>
      </c>
      <c r="Y560" s="10">
        <f t="shared" si="1239"/>
        <v>540</v>
      </c>
      <c r="Z560" s="10">
        <f t="shared" si="1240"/>
        <v>1077.336</v>
      </c>
      <c r="AA560" s="10">
        <f t="shared" si="1214"/>
        <v>0</v>
      </c>
      <c r="AB560" s="10">
        <f t="shared" si="1215"/>
        <v>0</v>
      </c>
      <c r="AC560" s="10">
        <f t="shared" si="1216"/>
        <v>0</v>
      </c>
      <c r="AD560" s="10">
        <f t="shared" si="1241"/>
        <v>35</v>
      </c>
      <c r="AE560" s="10">
        <f t="shared" si="1242"/>
        <v>540</v>
      </c>
      <c r="AF560" s="10">
        <f t="shared" si="1243"/>
        <v>1077.336</v>
      </c>
      <c r="AG560" s="10">
        <f t="shared" si="1217"/>
        <v>0</v>
      </c>
      <c r="AH560" s="10">
        <f t="shared" si="1244"/>
        <v>35</v>
      </c>
      <c r="AI560" s="10">
        <f t="shared" si="1245"/>
        <v>540</v>
      </c>
      <c r="AJ560" s="10">
        <f t="shared" si="1246"/>
        <v>1077.336</v>
      </c>
      <c r="AK560" s="10">
        <f t="shared" si="1218"/>
        <v>5</v>
      </c>
      <c r="AL560" s="10">
        <f t="shared" si="1219"/>
        <v>160</v>
      </c>
      <c r="AM560" s="10">
        <f t="shared" si="1220"/>
        <v>-277.33600000000001</v>
      </c>
      <c r="AN560" s="10">
        <f t="shared" si="1247"/>
        <v>40</v>
      </c>
      <c r="AO560" s="10">
        <f t="shared" si="1248"/>
        <v>700</v>
      </c>
      <c r="AP560" s="10">
        <f t="shared" si="1249"/>
        <v>800</v>
      </c>
      <c r="AQ560" s="10">
        <f t="shared" si="1221"/>
        <v>0</v>
      </c>
      <c r="AR560" s="10">
        <f t="shared" si="1222"/>
        <v>0</v>
      </c>
      <c r="AS560" s="10">
        <f t="shared" si="1223"/>
        <v>0</v>
      </c>
      <c r="AT560" s="10">
        <f t="shared" si="1250"/>
        <v>40</v>
      </c>
      <c r="AU560" s="10">
        <f t="shared" si="1251"/>
        <v>700</v>
      </c>
      <c r="AV560" s="10">
        <f t="shared" si="1252"/>
        <v>800</v>
      </c>
      <c r="AW560" s="10">
        <f t="shared" si="1224"/>
        <v>0</v>
      </c>
      <c r="AX560" s="10">
        <f t="shared" si="1225"/>
        <v>0</v>
      </c>
      <c r="AY560" s="10">
        <f t="shared" si="1226"/>
        <v>277.50099999999998</v>
      </c>
      <c r="AZ560" s="10">
        <f t="shared" si="1253"/>
        <v>40</v>
      </c>
      <c r="BA560" s="10">
        <f t="shared" si="1227"/>
        <v>0</v>
      </c>
      <c r="BB560" s="65">
        <f t="shared" si="1204"/>
        <v>40</v>
      </c>
      <c r="BC560" s="10">
        <f t="shared" si="1254"/>
        <v>700</v>
      </c>
      <c r="BD560" s="10">
        <f t="shared" si="1228"/>
        <v>0</v>
      </c>
      <c r="BE560" s="65">
        <f t="shared" si="1205"/>
        <v>700</v>
      </c>
      <c r="BF560" s="10">
        <f t="shared" si="1255"/>
        <v>1077.501</v>
      </c>
      <c r="BG560" s="10">
        <f t="shared" si="1228"/>
        <v>0</v>
      </c>
      <c r="BH560" s="65">
        <f t="shared" si="1206"/>
        <v>1077.501</v>
      </c>
      <c r="BI560" s="10">
        <f t="shared" si="1228"/>
        <v>0</v>
      </c>
      <c r="BJ560" s="20"/>
      <c r="BK560" s="20"/>
    </row>
    <row r="561" spans="1:68" x14ac:dyDescent="0.3">
      <c r="A561" s="58" t="s">
        <v>399</v>
      </c>
      <c r="B561" s="59">
        <v>400</v>
      </c>
      <c r="C561" s="58" t="s">
        <v>72</v>
      </c>
      <c r="D561" s="58" t="s">
        <v>303</v>
      </c>
      <c r="E561" s="60" t="s">
        <v>357</v>
      </c>
      <c r="F561" s="10">
        <v>35</v>
      </c>
      <c r="G561" s="10">
        <v>540</v>
      </c>
      <c r="H561" s="10">
        <v>1077.3</v>
      </c>
      <c r="I561" s="10"/>
      <c r="J561" s="10"/>
      <c r="K561" s="10"/>
      <c r="L561" s="10">
        <f t="shared" si="1154"/>
        <v>35</v>
      </c>
      <c r="M561" s="10">
        <f t="shared" si="1155"/>
        <v>540</v>
      </c>
      <c r="N561" s="10">
        <f t="shared" si="1156"/>
        <v>1077.3</v>
      </c>
      <c r="O561" s="10"/>
      <c r="P561" s="10"/>
      <c r="Q561" s="10">
        <v>3.5999999999999997E-2</v>
      </c>
      <c r="R561" s="10">
        <f t="shared" si="1235"/>
        <v>35</v>
      </c>
      <c r="S561" s="10">
        <f t="shared" si="1236"/>
        <v>540</v>
      </c>
      <c r="T561" s="10">
        <f t="shared" si="1237"/>
        <v>1077.336</v>
      </c>
      <c r="U561" s="10"/>
      <c r="V561" s="10"/>
      <c r="W561" s="10"/>
      <c r="X561" s="10">
        <f t="shared" si="1238"/>
        <v>35</v>
      </c>
      <c r="Y561" s="10">
        <f t="shared" si="1239"/>
        <v>540</v>
      </c>
      <c r="Z561" s="10">
        <f t="shared" si="1240"/>
        <v>1077.336</v>
      </c>
      <c r="AA561" s="10"/>
      <c r="AB561" s="10"/>
      <c r="AC561" s="10"/>
      <c r="AD561" s="10">
        <f t="shared" si="1241"/>
        <v>35</v>
      </c>
      <c r="AE561" s="10">
        <f t="shared" si="1242"/>
        <v>540</v>
      </c>
      <c r="AF561" s="10">
        <f t="shared" si="1243"/>
        <v>1077.336</v>
      </c>
      <c r="AG561" s="10"/>
      <c r="AH561" s="10">
        <f t="shared" si="1244"/>
        <v>35</v>
      </c>
      <c r="AI561" s="10">
        <f t="shared" si="1245"/>
        <v>540</v>
      </c>
      <c r="AJ561" s="10">
        <f t="shared" si="1246"/>
        <v>1077.336</v>
      </c>
      <c r="AK561" s="10">
        <v>5</v>
      </c>
      <c r="AL561" s="10">
        <v>160</v>
      </c>
      <c r="AM561" s="10">
        <v>-277.33600000000001</v>
      </c>
      <c r="AN561" s="10">
        <f t="shared" si="1247"/>
        <v>40</v>
      </c>
      <c r="AO561" s="10">
        <f t="shared" si="1248"/>
        <v>700</v>
      </c>
      <c r="AP561" s="10">
        <f t="shared" si="1249"/>
        <v>800</v>
      </c>
      <c r="AQ561" s="10"/>
      <c r="AR561" s="10"/>
      <c r="AS561" s="10"/>
      <c r="AT561" s="10">
        <f t="shared" si="1250"/>
        <v>40</v>
      </c>
      <c r="AU561" s="10">
        <f t="shared" si="1251"/>
        <v>700</v>
      </c>
      <c r="AV561" s="10">
        <f t="shared" si="1252"/>
        <v>800</v>
      </c>
      <c r="AW561" s="10"/>
      <c r="AX561" s="10"/>
      <c r="AY561" s="10">
        <v>277.50099999999998</v>
      </c>
      <c r="AZ561" s="10">
        <f t="shared" si="1253"/>
        <v>40</v>
      </c>
      <c r="BA561" s="10"/>
      <c r="BB561" s="65">
        <f t="shared" si="1204"/>
        <v>40</v>
      </c>
      <c r="BC561" s="10">
        <f t="shared" si="1254"/>
        <v>700</v>
      </c>
      <c r="BD561" s="10"/>
      <c r="BE561" s="65">
        <f t="shared" si="1205"/>
        <v>700</v>
      </c>
      <c r="BF561" s="10">
        <f t="shared" si="1255"/>
        <v>1077.501</v>
      </c>
      <c r="BG561" s="10"/>
      <c r="BH561" s="65">
        <f t="shared" si="1206"/>
        <v>1077.501</v>
      </c>
      <c r="BI561" s="10"/>
      <c r="BJ561" s="20"/>
      <c r="BK561" s="20"/>
    </row>
    <row r="562" spans="1:68" s="1" customFormat="1" ht="46.8" hidden="1" x14ac:dyDescent="0.3">
      <c r="A562" s="7" t="s">
        <v>401</v>
      </c>
      <c r="B562" s="8"/>
      <c r="C562" s="7"/>
      <c r="D562" s="7"/>
      <c r="E562" s="19" t="s">
        <v>389</v>
      </c>
      <c r="F562" s="10">
        <f t="shared" si="1229"/>
        <v>558.4</v>
      </c>
      <c r="G562" s="10">
        <f t="shared" si="1230"/>
        <v>798.4</v>
      </c>
      <c r="H562" s="10">
        <f t="shared" si="1231"/>
        <v>200</v>
      </c>
      <c r="I562" s="10">
        <f t="shared" si="1232"/>
        <v>0</v>
      </c>
      <c r="J562" s="10">
        <f t="shared" si="1233"/>
        <v>0</v>
      </c>
      <c r="K562" s="10">
        <f t="shared" si="1234"/>
        <v>0</v>
      </c>
      <c r="L562" s="10">
        <f t="shared" si="1154"/>
        <v>558.4</v>
      </c>
      <c r="M562" s="10">
        <f t="shared" si="1155"/>
        <v>798.4</v>
      </c>
      <c r="N562" s="10">
        <f t="shared" si="1156"/>
        <v>200</v>
      </c>
      <c r="O562" s="10">
        <f t="shared" si="1208"/>
        <v>15345.7713</v>
      </c>
      <c r="P562" s="10">
        <f t="shared" si="1209"/>
        <v>0</v>
      </c>
      <c r="Q562" s="10">
        <f t="shared" si="1210"/>
        <v>0</v>
      </c>
      <c r="R562" s="10">
        <f t="shared" si="1235"/>
        <v>15904.1713</v>
      </c>
      <c r="S562" s="10">
        <f t="shared" si="1236"/>
        <v>798.4</v>
      </c>
      <c r="T562" s="10">
        <f t="shared" si="1237"/>
        <v>200</v>
      </c>
      <c r="U562" s="10">
        <f t="shared" si="1211"/>
        <v>0</v>
      </c>
      <c r="V562" s="10">
        <f t="shared" si="1212"/>
        <v>0</v>
      </c>
      <c r="W562" s="10">
        <f t="shared" si="1213"/>
        <v>0</v>
      </c>
      <c r="X562" s="10">
        <f t="shared" si="1238"/>
        <v>15904.1713</v>
      </c>
      <c r="Y562" s="10">
        <f t="shared" si="1239"/>
        <v>798.4</v>
      </c>
      <c r="Z562" s="10">
        <f t="shared" si="1240"/>
        <v>200</v>
      </c>
      <c r="AA562" s="10">
        <f t="shared" si="1214"/>
        <v>-15904.171</v>
      </c>
      <c r="AB562" s="10">
        <f t="shared" si="1215"/>
        <v>-798.4</v>
      </c>
      <c r="AC562" s="10">
        <f t="shared" si="1216"/>
        <v>-200</v>
      </c>
      <c r="AD562" s="10">
        <f t="shared" si="1241"/>
        <v>2.9999999969732016E-4</v>
      </c>
      <c r="AE562" s="10">
        <f t="shared" si="1242"/>
        <v>0</v>
      </c>
      <c r="AF562" s="10">
        <f t="shared" si="1243"/>
        <v>0</v>
      </c>
      <c r="AG562" s="10">
        <f t="shared" si="1217"/>
        <v>0</v>
      </c>
      <c r="AH562" s="10">
        <f t="shared" si="1244"/>
        <v>2.9999999969732016E-4</v>
      </c>
      <c r="AI562" s="10">
        <f t="shared" si="1245"/>
        <v>0</v>
      </c>
      <c r="AJ562" s="10">
        <f t="shared" si="1246"/>
        <v>0</v>
      </c>
      <c r="AK562" s="10">
        <f t="shared" si="1218"/>
        <v>0</v>
      </c>
      <c r="AL562" s="10">
        <f t="shared" si="1219"/>
        <v>0</v>
      </c>
      <c r="AM562" s="10">
        <f t="shared" si="1220"/>
        <v>0</v>
      </c>
      <c r="AN562" s="10">
        <f t="shared" si="1247"/>
        <v>2.9999999969732016E-4</v>
      </c>
      <c r="AO562" s="10">
        <f t="shared" si="1248"/>
        <v>0</v>
      </c>
      <c r="AP562" s="10">
        <f t="shared" si="1249"/>
        <v>0</v>
      </c>
      <c r="AQ562" s="10">
        <f t="shared" si="1221"/>
        <v>0</v>
      </c>
      <c r="AR562" s="10">
        <f t="shared" si="1222"/>
        <v>0</v>
      </c>
      <c r="AS562" s="10">
        <f t="shared" si="1223"/>
        <v>0</v>
      </c>
      <c r="AT562" s="10">
        <f t="shared" si="1250"/>
        <v>2.9999999969732016E-4</v>
      </c>
      <c r="AU562" s="10">
        <f t="shared" si="1251"/>
        <v>0</v>
      </c>
      <c r="AV562" s="10">
        <f t="shared" si="1252"/>
        <v>0</v>
      </c>
      <c r="AW562" s="10">
        <f t="shared" si="1224"/>
        <v>0</v>
      </c>
      <c r="AX562" s="10">
        <f t="shared" si="1225"/>
        <v>0</v>
      </c>
      <c r="AY562" s="10">
        <f t="shared" si="1226"/>
        <v>0</v>
      </c>
      <c r="AZ562" s="10">
        <f t="shared" si="1253"/>
        <v>2.9999999969732016E-4</v>
      </c>
      <c r="BA562" s="10">
        <f t="shared" si="1227"/>
        <v>0</v>
      </c>
      <c r="BB562" s="10"/>
      <c r="BC562" s="10">
        <f t="shared" si="1254"/>
        <v>0</v>
      </c>
      <c r="BD562" s="10">
        <f t="shared" si="1228"/>
        <v>0</v>
      </c>
      <c r="BE562" s="10"/>
      <c r="BF562" s="10">
        <f t="shared" si="1255"/>
        <v>0</v>
      </c>
      <c r="BG562" s="10">
        <f t="shared" si="1228"/>
        <v>0</v>
      </c>
      <c r="BH562" s="10"/>
      <c r="BI562" s="10">
        <f t="shared" si="1228"/>
        <v>0</v>
      </c>
      <c r="BJ562" s="20">
        <v>0</v>
      </c>
      <c r="BK562" s="20"/>
    </row>
    <row r="563" spans="1:68" s="1" customFormat="1" ht="46.8" hidden="1" x14ac:dyDescent="0.3">
      <c r="A563" s="7" t="s">
        <v>401</v>
      </c>
      <c r="B563" s="8" t="s">
        <v>35</v>
      </c>
      <c r="C563" s="7"/>
      <c r="D563" s="7"/>
      <c r="E563" s="19" t="s">
        <v>36</v>
      </c>
      <c r="F563" s="10">
        <f t="shared" si="1229"/>
        <v>558.4</v>
      </c>
      <c r="G563" s="10">
        <f t="shared" si="1230"/>
        <v>798.4</v>
      </c>
      <c r="H563" s="10">
        <f t="shared" si="1231"/>
        <v>200</v>
      </c>
      <c r="I563" s="10">
        <f t="shared" si="1232"/>
        <v>0</v>
      </c>
      <c r="J563" s="10">
        <f t="shared" si="1233"/>
        <v>0</v>
      </c>
      <c r="K563" s="10">
        <f t="shared" si="1234"/>
        <v>0</v>
      </c>
      <c r="L563" s="10">
        <f t="shared" si="1154"/>
        <v>558.4</v>
      </c>
      <c r="M563" s="10">
        <f t="shared" si="1155"/>
        <v>798.4</v>
      </c>
      <c r="N563" s="10">
        <f t="shared" si="1156"/>
        <v>200</v>
      </c>
      <c r="O563" s="10">
        <f t="shared" si="1208"/>
        <v>15345.7713</v>
      </c>
      <c r="P563" s="10">
        <f t="shared" si="1209"/>
        <v>0</v>
      </c>
      <c r="Q563" s="10">
        <f t="shared" si="1210"/>
        <v>0</v>
      </c>
      <c r="R563" s="10">
        <f t="shared" si="1235"/>
        <v>15904.1713</v>
      </c>
      <c r="S563" s="10">
        <f t="shared" si="1236"/>
        <v>798.4</v>
      </c>
      <c r="T563" s="10">
        <f t="shared" si="1237"/>
        <v>200</v>
      </c>
      <c r="U563" s="10">
        <f t="shared" si="1211"/>
        <v>0</v>
      </c>
      <c r="V563" s="10">
        <f t="shared" si="1212"/>
        <v>0</v>
      </c>
      <c r="W563" s="10">
        <f t="shared" si="1213"/>
        <v>0</v>
      </c>
      <c r="X563" s="10">
        <f t="shared" si="1238"/>
        <v>15904.1713</v>
      </c>
      <c r="Y563" s="10">
        <f t="shared" si="1239"/>
        <v>798.4</v>
      </c>
      <c r="Z563" s="10">
        <f t="shared" si="1240"/>
        <v>200</v>
      </c>
      <c r="AA563" s="10">
        <f t="shared" si="1214"/>
        <v>-15904.171</v>
      </c>
      <c r="AB563" s="10">
        <f t="shared" si="1215"/>
        <v>-798.4</v>
      </c>
      <c r="AC563" s="10">
        <f t="shared" si="1216"/>
        <v>-200</v>
      </c>
      <c r="AD563" s="10">
        <f t="shared" si="1241"/>
        <v>2.9999999969732016E-4</v>
      </c>
      <c r="AE563" s="10">
        <f t="shared" si="1242"/>
        <v>0</v>
      </c>
      <c r="AF563" s="10">
        <f t="shared" si="1243"/>
        <v>0</v>
      </c>
      <c r="AG563" s="10">
        <f t="shared" si="1217"/>
        <v>0</v>
      </c>
      <c r="AH563" s="10">
        <f t="shared" si="1244"/>
        <v>2.9999999969732016E-4</v>
      </c>
      <c r="AI563" s="10">
        <f t="shared" si="1245"/>
        <v>0</v>
      </c>
      <c r="AJ563" s="10">
        <f t="shared" si="1246"/>
        <v>0</v>
      </c>
      <c r="AK563" s="10">
        <f t="shared" si="1218"/>
        <v>0</v>
      </c>
      <c r="AL563" s="10">
        <f t="shared" si="1219"/>
        <v>0</v>
      </c>
      <c r="AM563" s="10">
        <f t="shared" si="1220"/>
        <v>0</v>
      </c>
      <c r="AN563" s="10">
        <f t="shared" si="1247"/>
        <v>2.9999999969732016E-4</v>
      </c>
      <c r="AO563" s="10">
        <f t="shared" si="1248"/>
        <v>0</v>
      </c>
      <c r="AP563" s="10">
        <f t="shared" si="1249"/>
        <v>0</v>
      </c>
      <c r="AQ563" s="10">
        <f t="shared" si="1221"/>
        <v>0</v>
      </c>
      <c r="AR563" s="10">
        <f t="shared" si="1222"/>
        <v>0</v>
      </c>
      <c r="AS563" s="10">
        <f t="shared" si="1223"/>
        <v>0</v>
      </c>
      <c r="AT563" s="10">
        <f t="shared" si="1250"/>
        <v>2.9999999969732016E-4</v>
      </c>
      <c r="AU563" s="10">
        <f t="shared" si="1251"/>
        <v>0</v>
      </c>
      <c r="AV563" s="10">
        <f t="shared" si="1252"/>
        <v>0</v>
      </c>
      <c r="AW563" s="10">
        <f t="shared" si="1224"/>
        <v>0</v>
      </c>
      <c r="AX563" s="10">
        <f t="shared" si="1225"/>
        <v>0</v>
      </c>
      <c r="AY563" s="10">
        <f t="shared" si="1226"/>
        <v>0</v>
      </c>
      <c r="AZ563" s="10">
        <f t="shared" si="1253"/>
        <v>2.9999999969732016E-4</v>
      </c>
      <c r="BA563" s="10">
        <f t="shared" si="1227"/>
        <v>0</v>
      </c>
      <c r="BB563" s="10"/>
      <c r="BC563" s="10">
        <f t="shared" si="1254"/>
        <v>0</v>
      </c>
      <c r="BD563" s="10">
        <f t="shared" si="1228"/>
        <v>0</v>
      </c>
      <c r="BE563" s="10"/>
      <c r="BF563" s="10">
        <f t="shared" si="1255"/>
        <v>0</v>
      </c>
      <c r="BG563" s="10">
        <f t="shared" si="1228"/>
        <v>0</v>
      </c>
      <c r="BH563" s="10"/>
      <c r="BI563" s="10">
        <f t="shared" si="1228"/>
        <v>0</v>
      </c>
      <c r="BJ563" s="20">
        <v>0</v>
      </c>
      <c r="BK563" s="20"/>
    </row>
    <row r="564" spans="1:68" s="1" customFormat="1" hidden="1" x14ac:dyDescent="0.3">
      <c r="A564" s="7" t="s">
        <v>401</v>
      </c>
      <c r="B564" s="8">
        <v>400</v>
      </c>
      <c r="C564" s="7" t="s">
        <v>72</v>
      </c>
      <c r="D564" s="7" t="s">
        <v>303</v>
      </c>
      <c r="E564" s="19" t="s">
        <v>357</v>
      </c>
      <c r="F564" s="10">
        <v>558.4</v>
      </c>
      <c r="G564" s="10">
        <v>798.4</v>
      </c>
      <c r="H564" s="10">
        <v>200</v>
      </c>
      <c r="I564" s="10"/>
      <c r="J564" s="10"/>
      <c r="K564" s="10"/>
      <c r="L564" s="10">
        <f t="shared" si="1154"/>
        <v>558.4</v>
      </c>
      <c r="M564" s="10">
        <f t="shared" si="1155"/>
        <v>798.4</v>
      </c>
      <c r="N564" s="10">
        <f t="shared" si="1156"/>
        <v>200</v>
      </c>
      <c r="O564" s="10">
        <v>15345.7713</v>
      </c>
      <c r="P564" s="10"/>
      <c r="Q564" s="10"/>
      <c r="R564" s="10">
        <f t="shared" si="1235"/>
        <v>15904.1713</v>
      </c>
      <c r="S564" s="10">
        <f t="shared" si="1236"/>
        <v>798.4</v>
      </c>
      <c r="T564" s="10">
        <f t="shared" si="1237"/>
        <v>200</v>
      </c>
      <c r="U564" s="10"/>
      <c r="V564" s="10"/>
      <c r="W564" s="10"/>
      <c r="X564" s="10">
        <f t="shared" si="1238"/>
        <v>15904.1713</v>
      </c>
      <c r="Y564" s="10">
        <f t="shared" si="1239"/>
        <v>798.4</v>
      </c>
      <c r="Z564" s="10">
        <f t="shared" si="1240"/>
        <v>200</v>
      </c>
      <c r="AA564" s="10">
        <v>-15904.171</v>
      </c>
      <c r="AB564" s="10">
        <v>-798.4</v>
      </c>
      <c r="AC564" s="10">
        <v>-200</v>
      </c>
      <c r="AD564" s="10">
        <f t="shared" si="1241"/>
        <v>2.9999999969732016E-4</v>
      </c>
      <c r="AE564" s="10">
        <f t="shared" si="1242"/>
        <v>0</v>
      </c>
      <c r="AF564" s="10">
        <f t="shared" si="1243"/>
        <v>0</v>
      </c>
      <c r="AG564" s="10"/>
      <c r="AH564" s="10">
        <f t="shared" si="1244"/>
        <v>2.9999999969732016E-4</v>
      </c>
      <c r="AI564" s="10">
        <f t="shared" si="1245"/>
        <v>0</v>
      </c>
      <c r="AJ564" s="10">
        <f t="shared" si="1246"/>
        <v>0</v>
      </c>
      <c r="AK564" s="10"/>
      <c r="AL564" s="10"/>
      <c r="AM564" s="10"/>
      <c r="AN564" s="10">
        <f t="shared" si="1247"/>
        <v>2.9999999969732016E-4</v>
      </c>
      <c r="AO564" s="10">
        <f t="shared" si="1248"/>
        <v>0</v>
      </c>
      <c r="AP564" s="10">
        <f t="shared" si="1249"/>
        <v>0</v>
      </c>
      <c r="AQ564" s="10"/>
      <c r="AR564" s="10"/>
      <c r="AS564" s="10"/>
      <c r="AT564" s="10">
        <f t="shared" si="1250"/>
        <v>2.9999999969732016E-4</v>
      </c>
      <c r="AU564" s="10">
        <f t="shared" si="1251"/>
        <v>0</v>
      </c>
      <c r="AV564" s="10">
        <f t="shared" si="1252"/>
        <v>0</v>
      </c>
      <c r="AW564" s="10"/>
      <c r="AX564" s="10"/>
      <c r="AY564" s="10"/>
      <c r="AZ564" s="10">
        <f t="shared" si="1253"/>
        <v>2.9999999969732016E-4</v>
      </c>
      <c r="BA564" s="10"/>
      <c r="BB564" s="10"/>
      <c r="BC564" s="10">
        <f t="shared" si="1254"/>
        <v>0</v>
      </c>
      <c r="BD564" s="10"/>
      <c r="BE564" s="10"/>
      <c r="BF564" s="10">
        <f t="shared" si="1255"/>
        <v>0</v>
      </c>
      <c r="BG564" s="10"/>
      <c r="BH564" s="10"/>
      <c r="BI564" s="10"/>
      <c r="BJ564" s="20">
        <v>0</v>
      </c>
      <c r="BK564" s="20"/>
    </row>
    <row r="565" spans="1:68" ht="46.8" x14ac:dyDescent="0.3">
      <c r="A565" s="58" t="s">
        <v>402</v>
      </c>
      <c r="B565" s="59"/>
      <c r="C565" s="58"/>
      <c r="D565" s="58"/>
      <c r="E565" s="60" t="s">
        <v>403</v>
      </c>
      <c r="F565" s="10">
        <f t="shared" si="1229"/>
        <v>318.10000000000002</v>
      </c>
      <c r="G565" s="10">
        <f t="shared" si="1230"/>
        <v>0</v>
      </c>
      <c r="H565" s="10">
        <f t="shared" si="1231"/>
        <v>0</v>
      </c>
      <c r="I565" s="10">
        <f t="shared" si="1232"/>
        <v>0</v>
      </c>
      <c r="J565" s="10">
        <f t="shared" si="1233"/>
        <v>0</v>
      </c>
      <c r="K565" s="10">
        <f t="shared" si="1234"/>
        <v>0</v>
      </c>
      <c r="L565" s="10">
        <f t="shared" si="1154"/>
        <v>318.10000000000002</v>
      </c>
      <c r="M565" s="10">
        <f t="shared" si="1155"/>
        <v>0</v>
      </c>
      <c r="N565" s="10">
        <f t="shared" si="1156"/>
        <v>0</v>
      </c>
      <c r="O565" s="10">
        <f t="shared" si="1208"/>
        <v>215331.15668000001</v>
      </c>
      <c r="P565" s="10">
        <f t="shared" si="1209"/>
        <v>0</v>
      </c>
      <c r="Q565" s="10">
        <f t="shared" si="1210"/>
        <v>0</v>
      </c>
      <c r="R565" s="10">
        <f t="shared" si="1235"/>
        <v>215649.25668000002</v>
      </c>
      <c r="S565" s="10">
        <f t="shared" si="1236"/>
        <v>0</v>
      </c>
      <c r="T565" s="10">
        <f t="shared" si="1237"/>
        <v>0</v>
      </c>
      <c r="U565" s="10">
        <f t="shared" si="1211"/>
        <v>0</v>
      </c>
      <c r="V565" s="10">
        <f t="shared" si="1212"/>
        <v>0</v>
      </c>
      <c r="W565" s="10">
        <f t="shared" si="1213"/>
        <v>0</v>
      </c>
      <c r="X565" s="10">
        <f t="shared" si="1238"/>
        <v>215649.25668000002</v>
      </c>
      <c r="Y565" s="10">
        <f t="shared" si="1239"/>
        <v>0</v>
      </c>
      <c r="Z565" s="10">
        <f t="shared" si="1240"/>
        <v>0</v>
      </c>
      <c r="AA565" s="10">
        <f t="shared" si="1214"/>
        <v>78425.629000000001</v>
      </c>
      <c r="AB565" s="10">
        <f t="shared" si="1215"/>
        <v>0</v>
      </c>
      <c r="AC565" s="10">
        <f t="shared" si="1216"/>
        <v>0</v>
      </c>
      <c r="AD565" s="10">
        <f t="shared" si="1241"/>
        <v>294074.88568000001</v>
      </c>
      <c r="AE565" s="10">
        <f t="shared" si="1242"/>
        <v>0</v>
      </c>
      <c r="AF565" s="10">
        <f t="shared" si="1243"/>
        <v>0</v>
      </c>
      <c r="AG565" s="10">
        <f t="shared" si="1217"/>
        <v>0</v>
      </c>
      <c r="AH565" s="10">
        <f t="shared" si="1244"/>
        <v>294074.88568000001</v>
      </c>
      <c r="AI565" s="10">
        <f t="shared" si="1245"/>
        <v>0</v>
      </c>
      <c r="AJ565" s="10">
        <f t="shared" si="1246"/>
        <v>0</v>
      </c>
      <c r="AK565" s="10">
        <f t="shared" si="1218"/>
        <v>51598.381999999998</v>
      </c>
      <c r="AL565" s="10">
        <f t="shared" si="1219"/>
        <v>0</v>
      </c>
      <c r="AM565" s="10">
        <f t="shared" si="1220"/>
        <v>0</v>
      </c>
      <c r="AN565" s="10">
        <f t="shared" si="1247"/>
        <v>345673.26767999999</v>
      </c>
      <c r="AO565" s="10">
        <f t="shared" si="1248"/>
        <v>0</v>
      </c>
      <c r="AP565" s="10">
        <f t="shared" si="1249"/>
        <v>0</v>
      </c>
      <c r="AQ565" s="10">
        <f t="shared" si="1221"/>
        <v>0</v>
      </c>
      <c r="AR565" s="10">
        <f t="shared" si="1222"/>
        <v>0</v>
      </c>
      <c r="AS565" s="10">
        <f t="shared" si="1223"/>
        <v>0</v>
      </c>
      <c r="AT565" s="10">
        <f t="shared" si="1250"/>
        <v>345673.26767999999</v>
      </c>
      <c r="AU565" s="10">
        <f t="shared" si="1251"/>
        <v>0</v>
      </c>
      <c r="AV565" s="10">
        <f t="shared" si="1252"/>
        <v>0</v>
      </c>
      <c r="AW565" s="10">
        <f t="shared" si="1224"/>
        <v>0</v>
      </c>
      <c r="AX565" s="10">
        <f t="shared" si="1225"/>
        <v>0</v>
      </c>
      <c r="AY565" s="10">
        <f t="shared" si="1226"/>
        <v>0</v>
      </c>
      <c r="AZ565" s="10">
        <f t="shared" si="1253"/>
        <v>345673.26767999999</v>
      </c>
      <c r="BA565" s="10">
        <f t="shared" si="1227"/>
        <v>0</v>
      </c>
      <c r="BB565" s="65">
        <f t="shared" ref="BB565:BB628" si="1256">AZ565+BA565</f>
        <v>345673.26767999999</v>
      </c>
      <c r="BC565" s="10">
        <f t="shared" si="1254"/>
        <v>0</v>
      </c>
      <c r="BD565" s="10">
        <f t="shared" si="1228"/>
        <v>0</v>
      </c>
      <c r="BE565" s="65">
        <f t="shared" ref="BE565:BE628" si="1257">BC565+BD565</f>
        <v>0</v>
      </c>
      <c r="BF565" s="10">
        <f t="shared" si="1255"/>
        <v>0</v>
      </c>
      <c r="BG565" s="10">
        <f t="shared" si="1228"/>
        <v>0</v>
      </c>
      <c r="BH565" s="65">
        <f t="shared" ref="BH565:BH628" si="1258">BF565+BG565</f>
        <v>0</v>
      </c>
      <c r="BI565" s="10">
        <f t="shared" si="1228"/>
        <v>0</v>
      </c>
      <c r="BJ565" s="20"/>
      <c r="BK565" s="20"/>
    </row>
    <row r="566" spans="1:68" ht="46.8" x14ac:dyDescent="0.3">
      <c r="A566" s="58" t="s">
        <v>402</v>
      </c>
      <c r="B566" s="59" t="s">
        <v>35</v>
      </c>
      <c r="C566" s="58"/>
      <c r="D566" s="58"/>
      <c r="E566" s="60" t="s">
        <v>36</v>
      </c>
      <c r="F566" s="10">
        <f t="shared" si="1229"/>
        <v>318.10000000000002</v>
      </c>
      <c r="G566" s="10">
        <f t="shared" si="1230"/>
        <v>0</v>
      </c>
      <c r="H566" s="10">
        <f t="shared" si="1231"/>
        <v>0</v>
      </c>
      <c r="I566" s="10">
        <f t="shared" si="1232"/>
        <v>0</v>
      </c>
      <c r="J566" s="10">
        <f t="shared" si="1233"/>
        <v>0</v>
      </c>
      <c r="K566" s="10">
        <f t="shared" si="1234"/>
        <v>0</v>
      </c>
      <c r="L566" s="10">
        <f t="shared" si="1154"/>
        <v>318.10000000000002</v>
      </c>
      <c r="M566" s="10">
        <f t="shared" si="1155"/>
        <v>0</v>
      </c>
      <c r="N566" s="10">
        <f t="shared" si="1156"/>
        <v>0</v>
      </c>
      <c r="O566" s="10">
        <f t="shared" si="1208"/>
        <v>215331.15668000001</v>
      </c>
      <c r="P566" s="10">
        <f t="shared" si="1209"/>
        <v>0</v>
      </c>
      <c r="Q566" s="10">
        <f t="shared" si="1210"/>
        <v>0</v>
      </c>
      <c r="R566" s="10">
        <f t="shared" si="1235"/>
        <v>215649.25668000002</v>
      </c>
      <c r="S566" s="10">
        <f t="shared" si="1236"/>
        <v>0</v>
      </c>
      <c r="T566" s="10">
        <f t="shared" si="1237"/>
        <v>0</v>
      </c>
      <c r="U566" s="10">
        <f t="shared" si="1211"/>
        <v>0</v>
      </c>
      <c r="V566" s="10">
        <f t="shared" si="1212"/>
        <v>0</v>
      </c>
      <c r="W566" s="10">
        <f t="shared" si="1213"/>
        <v>0</v>
      </c>
      <c r="X566" s="10">
        <f t="shared" si="1238"/>
        <v>215649.25668000002</v>
      </c>
      <c r="Y566" s="10">
        <f t="shared" si="1239"/>
        <v>0</v>
      </c>
      <c r="Z566" s="10">
        <f t="shared" si="1240"/>
        <v>0</v>
      </c>
      <c r="AA566" s="10">
        <f t="shared" si="1214"/>
        <v>78425.629000000001</v>
      </c>
      <c r="AB566" s="10">
        <f t="shared" si="1215"/>
        <v>0</v>
      </c>
      <c r="AC566" s="10">
        <f t="shared" si="1216"/>
        <v>0</v>
      </c>
      <c r="AD566" s="10">
        <f t="shared" si="1241"/>
        <v>294074.88568000001</v>
      </c>
      <c r="AE566" s="10">
        <f t="shared" si="1242"/>
        <v>0</v>
      </c>
      <c r="AF566" s="10">
        <f t="shared" si="1243"/>
        <v>0</v>
      </c>
      <c r="AG566" s="10">
        <f t="shared" si="1217"/>
        <v>0</v>
      </c>
      <c r="AH566" s="10">
        <f t="shared" si="1244"/>
        <v>294074.88568000001</v>
      </c>
      <c r="AI566" s="10">
        <f t="shared" si="1245"/>
        <v>0</v>
      </c>
      <c r="AJ566" s="10">
        <f t="shared" si="1246"/>
        <v>0</v>
      </c>
      <c r="AK566" s="10">
        <f t="shared" si="1218"/>
        <v>51598.381999999998</v>
      </c>
      <c r="AL566" s="10">
        <f t="shared" si="1219"/>
        <v>0</v>
      </c>
      <c r="AM566" s="10">
        <f t="shared" si="1220"/>
        <v>0</v>
      </c>
      <c r="AN566" s="10">
        <f t="shared" si="1247"/>
        <v>345673.26767999999</v>
      </c>
      <c r="AO566" s="10">
        <f t="shared" si="1248"/>
        <v>0</v>
      </c>
      <c r="AP566" s="10">
        <f t="shared" si="1249"/>
        <v>0</v>
      </c>
      <c r="AQ566" s="10">
        <f t="shared" si="1221"/>
        <v>0</v>
      </c>
      <c r="AR566" s="10">
        <f t="shared" si="1222"/>
        <v>0</v>
      </c>
      <c r="AS566" s="10">
        <f t="shared" si="1223"/>
        <v>0</v>
      </c>
      <c r="AT566" s="10">
        <f t="shared" si="1250"/>
        <v>345673.26767999999</v>
      </c>
      <c r="AU566" s="10">
        <f t="shared" si="1251"/>
        <v>0</v>
      </c>
      <c r="AV566" s="10">
        <f t="shared" si="1252"/>
        <v>0</v>
      </c>
      <c r="AW566" s="10">
        <f t="shared" si="1224"/>
        <v>0</v>
      </c>
      <c r="AX566" s="10">
        <f t="shared" si="1225"/>
        <v>0</v>
      </c>
      <c r="AY566" s="10">
        <f t="shared" si="1226"/>
        <v>0</v>
      </c>
      <c r="AZ566" s="10">
        <f t="shared" si="1253"/>
        <v>345673.26767999999</v>
      </c>
      <c r="BA566" s="10">
        <f t="shared" si="1227"/>
        <v>0</v>
      </c>
      <c r="BB566" s="65">
        <f t="shared" si="1256"/>
        <v>345673.26767999999</v>
      </c>
      <c r="BC566" s="10">
        <f t="shared" si="1254"/>
        <v>0</v>
      </c>
      <c r="BD566" s="10">
        <f t="shared" si="1228"/>
        <v>0</v>
      </c>
      <c r="BE566" s="65">
        <f t="shared" si="1257"/>
        <v>0</v>
      </c>
      <c r="BF566" s="10">
        <f t="shared" si="1255"/>
        <v>0</v>
      </c>
      <c r="BG566" s="10">
        <f t="shared" si="1228"/>
        <v>0</v>
      </c>
      <c r="BH566" s="65">
        <f t="shared" si="1258"/>
        <v>0</v>
      </c>
      <c r="BI566" s="10">
        <f t="shared" si="1228"/>
        <v>0</v>
      </c>
      <c r="BJ566" s="20"/>
      <c r="BK566" s="20"/>
    </row>
    <row r="567" spans="1:68" x14ac:dyDescent="0.3">
      <c r="A567" s="58" t="s">
        <v>402</v>
      </c>
      <c r="B567" s="59">
        <v>400</v>
      </c>
      <c r="C567" s="58" t="s">
        <v>72</v>
      </c>
      <c r="D567" s="58" t="s">
        <v>303</v>
      </c>
      <c r="E567" s="60" t="s">
        <v>357</v>
      </c>
      <c r="F567" s="10">
        <v>318.10000000000002</v>
      </c>
      <c r="G567" s="10">
        <v>0</v>
      </c>
      <c r="H567" s="10">
        <v>0</v>
      </c>
      <c r="I567" s="10"/>
      <c r="J567" s="10"/>
      <c r="K567" s="10"/>
      <c r="L567" s="10">
        <f t="shared" si="1154"/>
        <v>318.10000000000002</v>
      </c>
      <c r="M567" s="10">
        <f t="shared" si="1155"/>
        <v>0</v>
      </c>
      <c r="N567" s="10">
        <f t="shared" si="1156"/>
        <v>0</v>
      </c>
      <c r="O567" s="10">
        <f>99943.51315+115387.64353</f>
        <v>215331.15668000001</v>
      </c>
      <c r="P567" s="10"/>
      <c r="Q567" s="10"/>
      <c r="R567" s="10">
        <f t="shared" si="1235"/>
        <v>215649.25668000002</v>
      </c>
      <c r="S567" s="10">
        <f t="shared" si="1236"/>
        <v>0</v>
      </c>
      <c r="T567" s="10">
        <f t="shared" si="1237"/>
        <v>0</v>
      </c>
      <c r="U567" s="10"/>
      <c r="V567" s="10"/>
      <c r="W567" s="10"/>
      <c r="X567" s="10">
        <f t="shared" si="1238"/>
        <v>215649.25668000002</v>
      </c>
      <c r="Y567" s="10">
        <f t="shared" si="1239"/>
        <v>0</v>
      </c>
      <c r="Z567" s="10">
        <f t="shared" si="1240"/>
        <v>0</v>
      </c>
      <c r="AA567" s="10">
        <v>78425.629000000001</v>
      </c>
      <c r="AB567" s="10"/>
      <c r="AC567" s="10"/>
      <c r="AD567" s="10">
        <f t="shared" si="1241"/>
        <v>294074.88568000001</v>
      </c>
      <c r="AE567" s="10">
        <f t="shared" si="1242"/>
        <v>0</v>
      </c>
      <c r="AF567" s="10">
        <f t="shared" si="1243"/>
        <v>0</v>
      </c>
      <c r="AG567" s="10"/>
      <c r="AH567" s="10">
        <f t="shared" si="1244"/>
        <v>294074.88568000001</v>
      </c>
      <c r="AI567" s="10">
        <f t="shared" si="1245"/>
        <v>0</v>
      </c>
      <c r="AJ567" s="10">
        <f t="shared" si="1246"/>
        <v>0</v>
      </c>
      <c r="AK567" s="10">
        <v>51598.381999999998</v>
      </c>
      <c r="AL567" s="10"/>
      <c r="AM567" s="10"/>
      <c r="AN567" s="10">
        <f t="shared" si="1247"/>
        <v>345673.26767999999</v>
      </c>
      <c r="AO567" s="10">
        <f t="shared" si="1248"/>
        <v>0</v>
      </c>
      <c r="AP567" s="10">
        <f t="shared" si="1249"/>
        <v>0</v>
      </c>
      <c r="AQ567" s="10"/>
      <c r="AR567" s="10"/>
      <c r="AS567" s="10"/>
      <c r="AT567" s="10">
        <f t="shared" si="1250"/>
        <v>345673.26767999999</v>
      </c>
      <c r="AU567" s="10">
        <f t="shared" si="1251"/>
        <v>0</v>
      </c>
      <c r="AV567" s="10">
        <f t="shared" si="1252"/>
        <v>0</v>
      </c>
      <c r="AW567" s="10"/>
      <c r="AX567" s="10"/>
      <c r="AY567" s="10"/>
      <c r="AZ567" s="10">
        <f t="shared" si="1253"/>
        <v>345673.26767999999</v>
      </c>
      <c r="BA567" s="10"/>
      <c r="BB567" s="65">
        <f t="shared" si="1256"/>
        <v>345673.26767999999</v>
      </c>
      <c r="BC567" s="10">
        <f t="shared" si="1254"/>
        <v>0</v>
      </c>
      <c r="BD567" s="10"/>
      <c r="BE567" s="65">
        <f t="shared" si="1257"/>
        <v>0</v>
      </c>
      <c r="BF567" s="10">
        <f t="shared" si="1255"/>
        <v>0</v>
      </c>
      <c r="BG567" s="10"/>
      <c r="BH567" s="65">
        <f t="shared" si="1258"/>
        <v>0</v>
      </c>
      <c r="BI567" s="10"/>
      <c r="BJ567" s="20"/>
      <c r="BK567" s="20"/>
    </row>
    <row r="568" spans="1:68" ht="109.2" x14ac:dyDescent="0.3">
      <c r="A568" s="58" t="s">
        <v>404</v>
      </c>
      <c r="B568" s="59"/>
      <c r="C568" s="58"/>
      <c r="D568" s="58"/>
      <c r="E568" s="60" t="s">
        <v>405</v>
      </c>
      <c r="F568" s="10">
        <f t="shared" si="1229"/>
        <v>1363177.7999999998</v>
      </c>
      <c r="G568" s="10">
        <f t="shared" si="1230"/>
        <v>1987907.0999999999</v>
      </c>
      <c r="H568" s="10">
        <f t="shared" si="1231"/>
        <v>1475858.2</v>
      </c>
      <c r="I568" s="10">
        <f t="shared" si="1232"/>
        <v>0</v>
      </c>
      <c r="J568" s="10">
        <f t="shared" si="1233"/>
        <v>0</v>
      </c>
      <c r="K568" s="10">
        <f t="shared" si="1234"/>
        <v>0</v>
      </c>
      <c r="L568" s="10">
        <f t="shared" si="1154"/>
        <v>1363177.7999999998</v>
      </c>
      <c r="M568" s="10">
        <f t="shared" si="1155"/>
        <v>1987907.0999999999</v>
      </c>
      <c r="N568" s="10">
        <f t="shared" si="1156"/>
        <v>1475858.2</v>
      </c>
      <c r="O568" s="10">
        <f t="shared" si="1208"/>
        <v>0</v>
      </c>
      <c r="P568" s="10">
        <f t="shared" si="1209"/>
        <v>0</v>
      </c>
      <c r="Q568" s="10">
        <f t="shared" si="1210"/>
        <v>0</v>
      </c>
      <c r="R568" s="10">
        <f t="shared" si="1235"/>
        <v>1363177.7999999998</v>
      </c>
      <c r="S568" s="10">
        <f t="shared" si="1236"/>
        <v>1987907.0999999999</v>
      </c>
      <c r="T568" s="10">
        <f t="shared" si="1237"/>
        <v>1475858.2</v>
      </c>
      <c r="U568" s="10">
        <f t="shared" si="1211"/>
        <v>0</v>
      </c>
      <c r="V568" s="10">
        <f t="shared" si="1212"/>
        <v>0</v>
      </c>
      <c r="W568" s="10">
        <f t="shared" si="1213"/>
        <v>0</v>
      </c>
      <c r="X568" s="10">
        <f t="shared" si="1238"/>
        <v>1363177.7999999998</v>
      </c>
      <c r="Y568" s="10">
        <f t="shared" si="1239"/>
        <v>1987907.0999999999</v>
      </c>
      <c r="Z568" s="10">
        <f t="shared" si="1240"/>
        <v>1475858.2</v>
      </c>
      <c r="AA568" s="10">
        <f t="shared" si="1214"/>
        <v>-557880</v>
      </c>
      <c r="AB568" s="10">
        <f t="shared" si="1215"/>
        <v>-797600.6</v>
      </c>
      <c r="AC568" s="10">
        <f t="shared" si="1216"/>
        <v>-199800</v>
      </c>
      <c r="AD568" s="10">
        <f t="shared" si="1241"/>
        <v>805297.79999999981</v>
      </c>
      <c r="AE568" s="10">
        <f t="shared" si="1242"/>
        <v>1190306.5</v>
      </c>
      <c r="AF568" s="10">
        <f t="shared" si="1243"/>
        <v>1276058.2</v>
      </c>
      <c r="AG568" s="10">
        <f t="shared" si="1217"/>
        <v>0</v>
      </c>
      <c r="AH568" s="10">
        <f t="shared" si="1244"/>
        <v>805297.79999999981</v>
      </c>
      <c r="AI568" s="10">
        <f t="shared" si="1245"/>
        <v>1190306.5</v>
      </c>
      <c r="AJ568" s="10">
        <f t="shared" si="1246"/>
        <v>1276058.2</v>
      </c>
      <c r="AK568" s="10">
        <f t="shared" si="1218"/>
        <v>0</v>
      </c>
      <c r="AL568" s="10">
        <f t="shared" si="1219"/>
        <v>0</v>
      </c>
      <c r="AM568" s="10">
        <f t="shared" si="1220"/>
        <v>0</v>
      </c>
      <c r="AN568" s="10">
        <f t="shared" si="1247"/>
        <v>805297.79999999981</v>
      </c>
      <c r="AO568" s="10">
        <f t="shared" si="1248"/>
        <v>1190306.5</v>
      </c>
      <c r="AP568" s="10">
        <f t="shared" si="1249"/>
        <v>1276058.2</v>
      </c>
      <c r="AQ568" s="10">
        <f t="shared" si="1221"/>
        <v>0</v>
      </c>
      <c r="AR568" s="10">
        <f t="shared" si="1222"/>
        <v>0</v>
      </c>
      <c r="AS568" s="10">
        <f t="shared" si="1223"/>
        <v>0</v>
      </c>
      <c r="AT568" s="10">
        <f t="shared" si="1250"/>
        <v>805297.79999999981</v>
      </c>
      <c r="AU568" s="10">
        <f t="shared" si="1251"/>
        <v>1190306.5</v>
      </c>
      <c r="AV568" s="10">
        <f t="shared" si="1252"/>
        <v>1276058.2</v>
      </c>
      <c r="AW568" s="10">
        <f t="shared" si="1224"/>
        <v>0</v>
      </c>
      <c r="AX568" s="10">
        <f t="shared" si="1225"/>
        <v>0</v>
      </c>
      <c r="AY568" s="10">
        <f t="shared" si="1226"/>
        <v>0</v>
      </c>
      <c r="AZ568" s="10">
        <f t="shared" si="1253"/>
        <v>805297.79999999981</v>
      </c>
      <c r="BA568" s="10">
        <f t="shared" si="1227"/>
        <v>0</v>
      </c>
      <c r="BB568" s="65">
        <f t="shared" si="1256"/>
        <v>805297.79999999981</v>
      </c>
      <c r="BC568" s="10">
        <f t="shared" si="1254"/>
        <v>1190306.5</v>
      </c>
      <c r="BD568" s="10">
        <f t="shared" si="1228"/>
        <v>0</v>
      </c>
      <c r="BE568" s="65">
        <f t="shared" si="1257"/>
        <v>1190306.5</v>
      </c>
      <c r="BF568" s="10">
        <f t="shared" si="1255"/>
        <v>1276058.2</v>
      </c>
      <c r="BG568" s="10">
        <f t="shared" si="1228"/>
        <v>0</v>
      </c>
      <c r="BH568" s="65">
        <f t="shared" si="1258"/>
        <v>1276058.2</v>
      </c>
      <c r="BI568" s="10">
        <f t="shared" si="1228"/>
        <v>0</v>
      </c>
      <c r="BJ568" s="20"/>
      <c r="BK568" s="20"/>
    </row>
    <row r="569" spans="1:68" ht="46.8" x14ac:dyDescent="0.3">
      <c r="A569" s="58" t="s">
        <v>404</v>
      </c>
      <c r="B569" s="59" t="s">
        <v>35</v>
      </c>
      <c r="C569" s="58"/>
      <c r="D569" s="58"/>
      <c r="E569" s="60" t="s">
        <v>36</v>
      </c>
      <c r="F569" s="10">
        <f t="shared" si="1229"/>
        <v>1363177.7999999998</v>
      </c>
      <c r="G569" s="10">
        <f t="shared" si="1230"/>
        <v>1987907.0999999999</v>
      </c>
      <c r="H569" s="10">
        <f t="shared" si="1231"/>
        <v>1475858.2</v>
      </c>
      <c r="I569" s="10">
        <f t="shared" si="1232"/>
        <v>0</v>
      </c>
      <c r="J569" s="10">
        <f t="shared" si="1233"/>
        <v>0</v>
      </c>
      <c r="K569" s="10">
        <f t="shared" si="1234"/>
        <v>0</v>
      </c>
      <c r="L569" s="10">
        <f t="shared" si="1154"/>
        <v>1363177.7999999998</v>
      </c>
      <c r="M569" s="10">
        <f t="shared" si="1155"/>
        <v>1987907.0999999999</v>
      </c>
      <c r="N569" s="10">
        <f t="shared" si="1156"/>
        <v>1475858.2</v>
      </c>
      <c r="O569" s="10">
        <f t="shared" si="1208"/>
        <v>0</v>
      </c>
      <c r="P569" s="10">
        <f t="shared" si="1209"/>
        <v>0</v>
      </c>
      <c r="Q569" s="10">
        <f t="shared" si="1210"/>
        <v>0</v>
      </c>
      <c r="R569" s="10">
        <f t="shared" si="1235"/>
        <v>1363177.7999999998</v>
      </c>
      <c r="S569" s="10">
        <f t="shared" si="1236"/>
        <v>1987907.0999999999</v>
      </c>
      <c r="T569" s="10">
        <f t="shared" si="1237"/>
        <v>1475858.2</v>
      </c>
      <c r="U569" s="10">
        <f t="shared" si="1211"/>
        <v>0</v>
      </c>
      <c r="V569" s="10">
        <f t="shared" si="1212"/>
        <v>0</v>
      </c>
      <c r="W569" s="10">
        <f t="shared" si="1213"/>
        <v>0</v>
      </c>
      <c r="X569" s="10">
        <f t="shared" si="1238"/>
        <v>1363177.7999999998</v>
      </c>
      <c r="Y569" s="10">
        <f t="shared" si="1239"/>
        <v>1987907.0999999999</v>
      </c>
      <c r="Z569" s="10">
        <f t="shared" si="1240"/>
        <v>1475858.2</v>
      </c>
      <c r="AA569" s="10">
        <f t="shared" si="1214"/>
        <v>-557880</v>
      </c>
      <c r="AB569" s="10">
        <f t="shared" si="1215"/>
        <v>-797600.6</v>
      </c>
      <c r="AC569" s="10">
        <f t="shared" si="1216"/>
        <v>-199800</v>
      </c>
      <c r="AD569" s="10">
        <f t="shared" si="1241"/>
        <v>805297.79999999981</v>
      </c>
      <c r="AE569" s="10">
        <f t="shared" si="1242"/>
        <v>1190306.5</v>
      </c>
      <c r="AF569" s="10">
        <f t="shared" si="1243"/>
        <v>1276058.2</v>
      </c>
      <c r="AG569" s="10">
        <f t="shared" si="1217"/>
        <v>0</v>
      </c>
      <c r="AH569" s="10">
        <f t="shared" si="1244"/>
        <v>805297.79999999981</v>
      </c>
      <c r="AI569" s="10">
        <f t="shared" si="1245"/>
        <v>1190306.5</v>
      </c>
      <c r="AJ569" s="10">
        <f t="shared" si="1246"/>
        <v>1276058.2</v>
      </c>
      <c r="AK569" s="10">
        <f t="shared" si="1218"/>
        <v>0</v>
      </c>
      <c r="AL569" s="10">
        <f t="shared" si="1219"/>
        <v>0</v>
      </c>
      <c r="AM569" s="10">
        <f t="shared" si="1220"/>
        <v>0</v>
      </c>
      <c r="AN569" s="10">
        <f t="shared" si="1247"/>
        <v>805297.79999999981</v>
      </c>
      <c r="AO569" s="10">
        <f t="shared" si="1248"/>
        <v>1190306.5</v>
      </c>
      <c r="AP569" s="10">
        <f t="shared" si="1249"/>
        <v>1276058.2</v>
      </c>
      <c r="AQ569" s="10">
        <f t="shared" si="1221"/>
        <v>0</v>
      </c>
      <c r="AR569" s="10">
        <f t="shared" si="1222"/>
        <v>0</v>
      </c>
      <c r="AS569" s="10">
        <f t="shared" si="1223"/>
        <v>0</v>
      </c>
      <c r="AT569" s="10">
        <f t="shared" si="1250"/>
        <v>805297.79999999981</v>
      </c>
      <c r="AU569" s="10">
        <f t="shared" si="1251"/>
        <v>1190306.5</v>
      </c>
      <c r="AV569" s="10">
        <f t="shared" si="1252"/>
        <v>1276058.2</v>
      </c>
      <c r="AW569" s="10">
        <f t="shared" si="1224"/>
        <v>0</v>
      </c>
      <c r="AX569" s="10">
        <f t="shared" si="1225"/>
        <v>0</v>
      </c>
      <c r="AY569" s="10">
        <f t="shared" si="1226"/>
        <v>0</v>
      </c>
      <c r="AZ569" s="10">
        <f t="shared" si="1253"/>
        <v>805297.79999999981</v>
      </c>
      <c r="BA569" s="10">
        <f t="shared" si="1227"/>
        <v>0</v>
      </c>
      <c r="BB569" s="65">
        <f t="shared" si="1256"/>
        <v>805297.79999999981</v>
      </c>
      <c r="BC569" s="10">
        <f t="shared" si="1254"/>
        <v>1190306.5</v>
      </c>
      <c r="BD569" s="10">
        <f t="shared" si="1228"/>
        <v>0</v>
      </c>
      <c r="BE569" s="65">
        <f t="shared" si="1257"/>
        <v>1190306.5</v>
      </c>
      <c r="BF569" s="10">
        <f t="shared" si="1255"/>
        <v>1276058.2</v>
      </c>
      <c r="BG569" s="10">
        <f t="shared" si="1228"/>
        <v>0</v>
      </c>
      <c r="BH569" s="65">
        <f t="shared" si="1258"/>
        <v>1276058.2</v>
      </c>
      <c r="BI569" s="10">
        <f t="shared" si="1228"/>
        <v>0</v>
      </c>
      <c r="BJ569" s="20"/>
      <c r="BK569" s="20"/>
    </row>
    <row r="570" spans="1:68" x14ac:dyDescent="0.3">
      <c r="A570" s="58" t="s">
        <v>404</v>
      </c>
      <c r="B570" s="59">
        <v>400</v>
      </c>
      <c r="C570" s="58" t="s">
        <v>72</v>
      </c>
      <c r="D570" s="58" t="s">
        <v>303</v>
      </c>
      <c r="E570" s="60" t="s">
        <v>357</v>
      </c>
      <c r="F570" s="10">
        <v>1363177.7999999998</v>
      </c>
      <c r="G570" s="10">
        <v>1987907.0999999999</v>
      </c>
      <c r="H570" s="10">
        <v>1475858.2</v>
      </c>
      <c r="I570" s="10"/>
      <c r="J570" s="10"/>
      <c r="K570" s="10"/>
      <c r="L570" s="10">
        <f t="shared" si="1154"/>
        <v>1363177.7999999998</v>
      </c>
      <c r="M570" s="10">
        <f t="shared" si="1155"/>
        <v>1987907.0999999999</v>
      </c>
      <c r="N570" s="10">
        <f t="shared" si="1156"/>
        <v>1475858.2</v>
      </c>
      <c r="O570" s="10"/>
      <c r="P570" s="10"/>
      <c r="Q570" s="10"/>
      <c r="R570" s="10">
        <f t="shared" si="1235"/>
        <v>1363177.7999999998</v>
      </c>
      <c r="S570" s="10">
        <f t="shared" si="1236"/>
        <v>1987907.0999999999</v>
      </c>
      <c r="T570" s="10">
        <f t="shared" si="1237"/>
        <v>1475858.2</v>
      </c>
      <c r="U570" s="10"/>
      <c r="V570" s="10"/>
      <c r="W570" s="10"/>
      <c r="X570" s="10">
        <f t="shared" si="1238"/>
        <v>1363177.7999999998</v>
      </c>
      <c r="Y570" s="10">
        <f t="shared" si="1239"/>
        <v>1987907.0999999999</v>
      </c>
      <c r="Z570" s="10">
        <f t="shared" si="1240"/>
        <v>1475858.2</v>
      </c>
      <c r="AA570" s="10">
        <v>-557880</v>
      </c>
      <c r="AB570" s="10">
        <f>-54620.7-742979.9</f>
        <v>-797600.6</v>
      </c>
      <c r="AC570" s="10">
        <v>-199800</v>
      </c>
      <c r="AD570" s="10">
        <f t="shared" si="1241"/>
        <v>805297.79999999981</v>
      </c>
      <c r="AE570" s="10">
        <f t="shared" si="1242"/>
        <v>1190306.5</v>
      </c>
      <c r="AF570" s="10">
        <f t="shared" si="1243"/>
        <v>1276058.2</v>
      </c>
      <c r="AG570" s="10"/>
      <c r="AH570" s="10">
        <f t="shared" si="1244"/>
        <v>805297.79999999981</v>
      </c>
      <c r="AI570" s="10">
        <f t="shared" si="1245"/>
        <v>1190306.5</v>
      </c>
      <c r="AJ570" s="10">
        <f t="shared" si="1246"/>
        <v>1276058.2</v>
      </c>
      <c r="AK570" s="10"/>
      <c r="AL570" s="10"/>
      <c r="AM570" s="10"/>
      <c r="AN570" s="10">
        <f t="shared" si="1247"/>
        <v>805297.79999999981</v>
      </c>
      <c r="AO570" s="10">
        <f t="shared" si="1248"/>
        <v>1190306.5</v>
      </c>
      <c r="AP570" s="10">
        <f t="shared" si="1249"/>
        <v>1276058.2</v>
      </c>
      <c r="AQ570" s="10"/>
      <c r="AR570" s="10"/>
      <c r="AS570" s="10"/>
      <c r="AT570" s="10">
        <f t="shared" si="1250"/>
        <v>805297.79999999981</v>
      </c>
      <c r="AU570" s="10">
        <f t="shared" si="1251"/>
        <v>1190306.5</v>
      </c>
      <c r="AV570" s="10">
        <f t="shared" si="1252"/>
        <v>1276058.2</v>
      </c>
      <c r="AW570" s="10"/>
      <c r="AX570" s="10"/>
      <c r="AY570" s="10"/>
      <c r="AZ570" s="10">
        <f t="shared" si="1253"/>
        <v>805297.79999999981</v>
      </c>
      <c r="BA570" s="10"/>
      <c r="BB570" s="65">
        <f t="shared" si="1256"/>
        <v>805297.79999999981</v>
      </c>
      <c r="BC570" s="10">
        <f t="shared" si="1254"/>
        <v>1190306.5</v>
      </c>
      <c r="BD570" s="10"/>
      <c r="BE570" s="65">
        <f t="shared" si="1257"/>
        <v>1190306.5</v>
      </c>
      <c r="BF570" s="10">
        <f t="shared" si="1255"/>
        <v>1276058.2</v>
      </c>
      <c r="BG570" s="10"/>
      <c r="BH570" s="65">
        <f t="shared" si="1258"/>
        <v>1276058.2</v>
      </c>
      <c r="BI570" s="10"/>
      <c r="BJ570" s="20"/>
      <c r="BK570" s="20"/>
    </row>
    <row r="571" spans="1:68" s="67" customFormat="1" x14ac:dyDescent="0.3">
      <c r="A571" s="55" t="s">
        <v>406</v>
      </c>
      <c r="B571" s="56"/>
      <c r="C571" s="55"/>
      <c r="D571" s="55"/>
      <c r="E571" s="57" t="s">
        <v>30</v>
      </c>
      <c r="F571" s="17">
        <f t="shared" si="1229"/>
        <v>204652.7</v>
      </c>
      <c r="G571" s="17">
        <f t="shared" si="1230"/>
        <v>0</v>
      </c>
      <c r="H571" s="17">
        <f t="shared" si="1231"/>
        <v>0</v>
      </c>
      <c r="I571" s="17">
        <f t="shared" si="1232"/>
        <v>0</v>
      </c>
      <c r="J571" s="17">
        <f t="shared" si="1233"/>
        <v>0</v>
      </c>
      <c r="K571" s="17">
        <f t="shared" si="1234"/>
        <v>0</v>
      </c>
      <c r="L571" s="17">
        <f t="shared" si="1154"/>
        <v>204652.7</v>
      </c>
      <c r="M571" s="17">
        <f t="shared" si="1155"/>
        <v>0</v>
      </c>
      <c r="N571" s="17">
        <f t="shared" si="1156"/>
        <v>0</v>
      </c>
      <c r="O571" s="17">
        <f t="shared" si="1208"/>
        <v>79258.250569999989</v>
      </c>
      <c r="P571" s="17">
        <f t="shared" si="1209"/>
        <v>0</v>
      </c>
      <c r="Q571" s="17">
        <f t="shared" si="1210"/>
        <v>0</v>
      </c>
      <c r="R571" s="17">
        <f t="shared" si="1235"/>
        <v>283910.95056999999</v>
      </c>
      <c r="S571" s="17">
        <f t="shared" si="1236"/>
        <v>0</v>
      </c>
      <c r="T571" s="17">
        <f t="shared" si="1237"/>
        <v>0</v>
      </c>
      <c r="U571" s="17">
        <f t="shared" si="1211"/>
        <v>0</v>
      </c>
      <c r="V571" s="17">
        <f t="shared" si="1212"/>
        <v>0</v>
      </c>
      <c r="W571" s="17">
        <f t="shared" si="1213"/>
        <v>0</v>
      </c>
      <c r="X571" s="17">
        <f t="shared" si="1238"/>
        <v>283910.95056999999</v>
      </c>
      <c r="Y571" s="17">
        <f t="shared" si="1239"/>
        <v>0</v>
      </c>
      <c r="Z571" s="17">
        <f t="shared" si="1240"/>
        <v>0</v>
      </c>
      <c r="AA571" s="17">
        <f t="shared" si="1214"/>
        <v>0</v>
      </c>
      <c r="AB571" s="17">
        <f t="shared" si="1215"/>
        <v>0</v>
      </c>
      <c r="AC571" s="17">
        <f t="shared" si="1216"/>
        <v>0</v>
      </c>
      <c r="AD571" s="17">
        <f t="shared" si="1241"/>
        <v>283910.95056999999</v>
      </c>
      <c r="AE571" s="17">
        <f t="shared" si="1242"/>
        <v>0</v>
      </c>
      <c r="AF571" s="17">
        <f t="shared" si="1243"/>
        <v>0</v>
      </c>
      <c r="AG571" s="17">
        <f t="shared" si="1217"/>
        <v>0</v>
      </c>
      <c r="AH571" s="17">
        <f t="shared" si="1244"/>
        <v>283910.95056999999</v>
      </c>
      <c r="AI571" s="17">
        <f t="shared" si="1245"/>
        <v>0</v>
      </c>
      <c r="AJ571" s="17">
        <f t="shared" si="1246"/>
        <v>0</v>
      </c>
      <c r="AK571" s="17">
        <f t="shared" si="1218"/>
        <v>2534.4090000000001</v>
      </c>
      <c r="AL571" s="17">
        <f t="shared" si="1219"/>
        <v>0</v>
      </c>
      <c r="AM571" s="17">
        <f t="shared" si="1220"/>
        <v>0</v>
      </c>
      <c r="AN571" s="17">
        <f t="shared" si="1247"/>
        <v>286445.35956999997</v>
      </c>
      <c r="AO571" s="17">
        <f t="shared" si="1248"/>
        <v>0</v>
      </c>
      <c r="AP571" s="17">
        <f t="shared" si="1249"/>
        <v>0</v>
      </c>
      <c r="AQ571" s="17">
        <f t="shared" si="1221"/>
        <v>0</v>
      </c>
      <c r="AR571" s="17">
        <f t="shared" si="1222"/>
        <v>0</v>
      </c>
      <c r="AS571" s="17">
        <f t="shared" si="1223"/>
        <v>0</v>
      </c>
      <c r="AT571" s="17">
        <f t="shared" si="1250"/>
        <v>286445.35956999997</v>
      </c>
      <c r="AU571" s="17">
        <f t="shared" si="1251"/>
        <v>0</v>
      </c>
      <c r="AV571" s="17">
        <f t="shared" si="1252"/>
        <v>0</v>
      </c>
      <c r="AW571" s="17">
        <f t="shared" si="1224"/>
        <v>131664.86599999998</v>
      </c>
      <c r="AX571" s="17">
        <f t="shared" si="1225"/>
        <v>95363.664000000004</v>
      </c>
      <c r="AY571" s="17">
        <f t="shared" si="1226"/>
        <v>0</v>
      </c>
      <c r="AZ571" s="17">
        <f t="shared" si="1253"/>
        <v>418110.22556999995</v>
      </c>
      <c r="BA571" s="17">
        <f t="shared" si="1227"/>
        <v>0</v>
      </c>
      <c r="BB571" s="64">
        <f t="shared" si="1256"/>
        <v>418110.22556999995</v>
      </c>
      <c r="BC571" s="17">
        <f t="shared" si="1254"/>
        <v>95363.664000000004</v>
      </c>
      <c r="BD571" s="17">
        <f t="shared" si="1228"/>
        <v>0</v>
      </c>
      <c r="BE571" s="64">
        <f t="shared" si="1257"/>
        <v>95363.664000000004</v>
      </c>
      <c r="BF571" s="17">
        <f t="shared" si="1255"/>
        <v>0</v>
      </c>
      <c r="BG571" s="17">
        <f t="shared" si="1228"/>
        <v>0</v>
      </c>
      <c r="BH571" s="64">
        <f t="shared" si="1258"/>
        <v>0</v>
      </c>
      <c r="BI571" s="17">
        <f t="shared" si="1228"/>
        <v>0</v>
      </c>
      <c r="BJ571" s="18"/>
      <c r="BK571" s="18"/>
      <c r="BL571" s="16"/>
      <c r="BM571" s="16"/>
      <c r="BN571" s="16"/>
      <c r="BO571" s="16"/>
      <c r="BP571" s="16"/>
    </row>
    <row r="572" spans="1:68" ht="62.4" x14ac:dyDescent="0.3">
      <c r="A572" s="58" t="s">
        <v>407</v>
      </c>
      <c r="B572" s="59"/>
      <c r="C572" s="58"/>
      <c r="D572" s="58"/>
      <c r="E572" s="60" t="s">
        <v>408</v>
      </c>
      <c r="F572" s="10">
        <f t="shared" ref="F572:K572" si="1259">F579+F582</f>
        <v>204652.7</v>
      </c>
      <c r="G572" s="10">
        <f t="shared" si="1259"/>
        <v>0</v>
      </c>
      <c r="H572" s="10">
        <f t="shared" si="1259"/>
        <v>0</v>
      </c>
      <c r="I572" s="10">
        <f t="shared" si="1259"/>
        <v>0</v>
      </c>
      <c r="J572" s="10">
        <f t="shared" si="1259"/>
        <v>0</v>
      </c>
      <c r="K572" s="10">
        <f t="shared" si="1259"/>
        <v>0</v>
      </c>
      <c r="L572" s="10">
        <f t="shared" si="1154"/>
        <v>204652.7</v>
      </c>
      <c r="M572" s="10">
        <f t="shared" si="1155"/>
        <v>0</v>
      </c>
      <c r="N572" s="10">
        <f t="shared" si="1156"/>
        <v>0</v>
      </c>
      <c r="O572" s="10">
        <f>O579+O582+O573+O585</f>
        <v>79258.250569999989</v>
      </c>
      <c r="P572" s="10">
        <f>P579+P582+P573+P585</f>
        <v>0</v>
      </c>
      <c r="Q572" s="10">
        <f>Q579+Q582+Q573+Q585</f>
        <v>0</v>
      </c>
      <c r="R572" s="10">
        <f t="shared" si="1235"/>
        <v>283910.95056999999</v>
      </c>
      <c r="S572" s="10">
        <f t="shared" si="1236"/>
        <v>0</v>
      </c>
      <c r="T572" s="10">
        <f t="shared" si="1237"/>
        <v>0</v>
      </c>
      <c r="U572" s="10">
        <f>U579+U582+U573+U585</f>
        <v>0</v>
      </c>
      <c r="V572" s="10">
        <f>V579+V582+V573+V585</f>
        <v>0</v>
      </c>
      <c r="W572" s="10">
        <f>W579+W582+W573+W585</f>
        <v>0</v>
      </c>
      <c r="X572" s="10">
        <f t="shared" si="1238"/>
        <v>283910.95056999999</v>
      </c>
      <c r="Y572" s="10">
        <f t="shared" si="1239"/>
        <v>0</v>
      </c>
      <c r="Z572" s="10">
        <f t="shared" si="1240"/>
        <v>0</v>
      </c>
      <c r="AA572" s="10">
        <f>AA579+AA582+AA573+AA585</f>
        <v>0</v>
      </c>
      <c r="AB572" s="10">
        <f>AB579+AB582+AB573+AB585</f>
        <v>0</v>
      </c>
      <c r="AC572" s="10">
        <f>AC579+AC582+AC573+AC585</f>
        <v>0</v>
      </c>
      <c r="AD572" s="10">
        <f t="shared" si="1241"/>
        <v>283910.95056999999</v>
      </c>
      <c r="AE572" s="10">
        <f t="shared" si="1242"/>
        <v>0</v>
      </c>
      <c r="AF572" s="10">
        <f t="shared" si="1243"/>
        <v>0</v>
      </c>
      <c r="AG572" s="10">
        <f>AG579+AG582+AG573+AG585</f>
        <v>0</v>
      </c>
      <c r="AH572" s="10">
        <f t="shared" si="1244"/>
        <v>283910.95056999999</v>
      </c>
      <c r="AI572" s="10">
        <f t="shared" si="1245"/>
        <v>0</v>
      </c>
      <c r="AJ572" s="10">
        <f t="shared" si="1246"/>
        <v>0</v>
      </c>
      <c r="AK572" s="10">
        <f>AK579+AK582+AK573+AK585</f>
        <v>2534.4090000000001</v>
      </c>
      <c r="AL572" s="10">
        <f>AL579+AL582+AL573+AL585</f>
        <v>0</v>
      </c>
      <c r="AM572" s="10">
        <f>AM579+AM582+AM573+AM585</f>
        <v>0</v>
      </c>
      <c r="AN572" s="10">
        <f t="shared" si="1247"/>
        <v>286445.35956999997</v>
      </c>
      <c r="AO572" s="10">
        <f t="shared" si="1248"/>
        <v>0</v>
      </c>
      <c r="AP572" s="10">
        <f t="shared" si="1249"/>
        <v>0</v>
      </c>
      <c r="AQ572" s="10">
        <f>AQ579+AQ582+AQ573+AQ585</f>
        <v>0</v>
      </c>
      <c r="AR572" s="10">
        <f>AR579+AR582+AR573+AR585</f>
        <v>0</v>
      </c>
      <c r="AS572" s="10">
        <f>AS579+AS582+AS573+AS585</f>
        <v>0</v>
      </c>
      <c r="AT572" s="10">
        <f t="shared" si="1250"/>
        <v>286445.35956999997</v>
      </c>
      <c r="AU572" s="10">
        <f t="shared" si="1251"/>
        <v>0</v>
      </c>
      <c r="AV572" s="10">
        <f t="shared" si="1252"/>
        <v>0</v>
      </c>
      <c r="AW572" s="10">
        <f>AW579+AW582+AW573+AW585+AW576</f>
        <v>131664.86599999998</v>
      </c>
      <c r="AX572" s="10">
        <f>AX579+AX582+AX573+AX585+AX576</f>
        <v>95363.664000000004</v>
      </c>
      <c r="AY572" s="10">
        <f>AY579+AY582+AY573+AY585+AY576</f>
        <v>0</v>
      </c>
      <c r="AZ572" s="10">
        <f t="shared" si="1253"/>
        <v>418110.22556999995</v>
      </c>
      <c r="BA572" s="10">
        <f>BA579+BA582+BA573+BA585+BA576</f>
        <v>0</v>
      </c>
      <c r="BB572" s="65">
        <f t="shared" si="1256"/>
        <v>418110.22556999995</v>
      </c>
      <c r="BC572" s="10">
        <f t="shared" si="1254"/>
        <v>95363.664000000004</v>
      </c>
      <c r="BD572" s="10">
        <f>BD579+BD582+BD573+BD585+BD576</f>
        <v>0</v>
      </c>
      <c r="BE572" s="65">
        <f t="shared" si="1257"/>
        <v>95363.664000000004</v>
      </c>
      <c r="BF572" s="10">
        <f t="shared" si="1255"/>
        <v>0</v>
      </c>
      <c r="BG572" s="10">
        <f>BG579+BG582+BG573+BG585+BG576</f>
        <v>0</v>
      </c>
      <c r="BH572" s="65">
        <f t="shared" si="1258"/>
        <v>0</v>
      </c>
      <c r="BI572" s="10">
        <f>BI579+BI582+BI573+BI585+BI576</f>
        <v>0</v>
      </c>
      <c r="BJ572" s="20"/>
      <c r="BK572" s="20"/>
    </row>
    <row r="573" spans="1:68" ht="46.8" x14ac:dyDescent="0.3">
      <c r="A573" s="58" t="s">
        <v>409</v>
      </c>
      <c r="B573" s="59"/>
      <c r="C573" s="58"/>
      <c r="D573" s="58"/>
      <c r="E573" s="61" t="s">
        <v>410</v>
      </c>
      <c r="F573" s="10"/>
      <c r="G573" s="10"/>
      <c r="H573" s="10"/>
      <c r="I573" s="10"/>
      <c r="J573" s="10"/>
      <c r="K573" s="10"/>
      <c r="L573" s="10"/>
      <c r="M573" s="10"/>
      <c r="N573" s="10"/>
      <c r="O573" s="10">
        <f t="shared" ref="O573:O586" si="1260">O574</f>
        <v>8439.1239800000003</v>
      </c>
      <c r="P573" s="10">
        <f t="shared" ref="P573:P586" si="1261">P574</f>
        <v>0</v>
      </c>
      <c r="Q573" s="10">
        <f t="shared" ref="Q573:Q586" si="1262">Q574</f>
        <v>0</v>
      </c>
      <c r="R573" s="10">
        <f t="shared" si="1235"/>
        <v>8439.1239800000003</v>
      </c>
      <c r="S573" s="10">
        <f t="shared" si="1236"/>
        <v>0</v>
      </c>
      <c r="T573" s="10">
        <f t="shared" si="1237"/>
        <v>0</v>
      </c>
      <c r="U573" s="10">
        <f t="shared" ref="U573:U586" si="1263">U574</f>
        <v>0</v>
      </c>
      <c r="V573" s="10">
        <f t="shared" ref="V573:V586" si="1264">V574</f>
        <v>0</v>
      </c>
      <c r="W573" s="10">
        <f t="shared" ref="W573:W586" si="1265">W574</f>
        <v>0</v>
      </c>
      <c r="X573" s="10">
        <f t="shared" si="1238"/>
        <v>8439.1239800000003</v>
      </c>
      <c r="Y573" s="10">
        <f t="shared" si="1239"/>
        <v>0</v>
      </c>
      <c r="Z573" s="10">
        <f t="shared" si="1240"/>
        <v>0</v>
      </c>
      <c r="AA573" s="10">
        <f t="shared" ref="AA573:AA586" si="1266">AA574</f>
        <v>0</v>
      </c>
      <c r="AB573" s="10">
        <f t="shared" ref="AB573:AB586" si="1267">AB574</f>
        <v>0</v>
      </c>
      <c r="AC573" s="10">
        <f t="shared" ref="AC573:AC586" si="1268">AC574</f>
        <v>0</v>
      </c>
      <c r="AD573" s="10">
        <f t="shared" si="1241"/>
        <v>8439.1239800000003</v>
      </c>
      <c r="AE573" s="10">
        <f t="shared" si="1242"/>
        <v>0</v>
      </c>
      <c r="AF573" s="10">
        <f t="shared" si="1243"/>
        <v>0</v>
      </c>
      <c r="AG573" s="10">
        <f t="shared" ref="AG573:AG586" si="1269">AG574</f>
        <v>0</v>
      </c>
      <c r="AH573" s="10">
        <f t="shared" si="1244"/>
        <v>8439.1239800000003</v>
      </c>
      <c r="AI573" s="10">
        <f t="shared" si="1245"/>
        <v>0</v>
      </c>
      <c r="AJ573" s="10">
        <f t="shared" si="1246"/>
        <v>0</v>
      </c>
      <c r="AK573" s="10">
        <f t="shared" ref="AK573:AK586" si="1270">AK574</f>
        <v>2534.4090000000001</v>
      </c>
      <c r="AL573" s="10">
        <f t="shared" ref="AL573:AL586" si="1271">AL574</f>
        <v>0</v>
      </c>
      <c r="AM573" s="10">
        <f t="shared" ref="AM573:AM586" si="1272">AM574</f>
        <v>0</v>
      </c>
      <c r="AN573" s="10">
        <f t="shared" si="1247"/>
        <v>10973.53298</v>
      </c>
      <c r="AO573" s="10">
        <f t="shared" si="1248"/>
        <v>0</v>
      </c>
      <c r="AP573" s="10">
        <f t="shared" si="1249"/>
        <v>0</v>
      </c>
      <c r="AQ573" s="10">
        <f t="shared" ref="AQ573:AQ586" si="1273">AQ574</f>
        <v>0</v>
      </c>
      <c r="AR573" s="10">
        <f t="shared" ref="AR573:AR586" si="1274">AR574</f>
        <v>0</v>
      </c>
      <c r="AS573" s="10">
        <f t="shared" ref="AS573:AS586" si="1275">AS574</f>
        <v>0</v>
      </c>
      <c r="AT573" s="10">
        <f t="shared" si="1250"/>
        <v>10973.53298</v>
      </c>
      <c r="AU573" s="10">
        <f t="shared" si="1251"/>
        <v>0</v>
      </c>
      <c r="AV573" s="10">
        <f t="shared" si="1252"/>
        <v>0</v>
      </c>
      <c r="AW573" s="10">
        <f t="shared" ref="AW573:AW586" si="1276">AW574</f>
        <v>0</v>
      </c>
      <c r="AX573" s="10">
        <f t="shared" ref="AX573:AX586" si="1277">AX574</f>
        <v>0</v>
      </c>
      <c r="AY573" s="10">
        <f t="shared" ref="AY573:AY586" si="1278">AY574</f>
        <v>0</v>
      </c>
      <c r="AZ573" s="10">
        <f t="shared" si="1253"/>
        <v>10973.53298</v>
      </c>
      <c r="BA573" s="10">
        <f t="shared" ref="BA573:BA586" si="1279">BA574</f>
        <v>0</v>
      </c>
      <c r="BB573" s="65">
        <f t="shared" si="1256"/>
        <v>10973.53298</v>
      </c>
      <c r="BC573" s="10">
        <f t="shared" si="1254"/>
        <v>0</v>
      </c>
      <c r="BD573" s="10">
        <f t="shared" ref="BD573:BI586" si="1280">BD574</f>
        <v>0</v>
      </c>
      <c r="BE573" s="65">
        <f t="shared" si="1257"/>
        <v>0</v>
      </c>
      <c r="BF573" s="10">
        <f t="shared" si="1255"/>
        <v>0</v>
      </c>
      <c r="BG573" s="10">
        <f t="shared" si="1280"/>
        <v>0</v>
      </c>
      <c r="BH573" s="65">
        <f t="shared" si="1258"/>
        <v>0</v>
      </c>
      <c r="BI573" s="10">
        <f t="shared" si="1280"/>
        <v>0</v>
      </c>
      <c r="BJ573" s="20"/>
      <c r="BK573" s="20"/>
    </row>
    <row r="574" spans="1:68" ht="46.8" x14ac:dyDescent="0.3">
      <c r="A574" s="58" t="s">
        <v>409</v>
      </c>
      <c r="B574" s="59" t="s">
        <v>35</v>
      </c>
      <c r="C574" s="58"/>
      <c r="D574" s="58"/>
      <c r="E574" s="60" t="s">
        <v>36</v>
      </c>
      <c r="F574" s="10"/>
      <c r="G574" s="10"/>
      <c r="H574" s="10"/>
      <c r="I574" s="10"/>
      <c r="J574" s="10"/>
      <c r="K574" s="10"/>
      <c r="L574" s="10"/>
      <c r="M574" s="10"/>
      <c r="N574" s="10"/>
      <c r="O574" s="10">
        <f t="shared" si="1260"/>
        <v>8439.1239800000003</v>
      </c>
      <c r="P574" s="10">
        <f t="shared" si="1261"/>
        <v>0</v>
      </c>
      <c r="Q574" s="10">
        <f t="shared" si="1262"/>
        <v>0</v>
      </c>
      <c r="R574" s="10">
        <f t="shared" si="1235"/>
        <v>8439.1239800000003</v>
      </c>
      <c r="S574" s="10">
        <f t="shared" si="1236"/>
        <v>0</v>
      </c>
      <c r="T574" s="10">
        <f t="shared" si="1237"/>
        <v>0</v>
      </c>
      <c r="U574" s="10">
        <f t="shared" si="1263"/>
        <v>0</v>
      </c>
      <c r="V574" s="10">
        <f t="shared" si="1264"/>
        <v>0</v>
      </c>
      <c r="W574" s="10">
        <f t="shared" si="1265"/>
        <v>0</v>
      </c>
      <c r="X574" s="10">
        <f t="shared" si="1238"/>
        <v>8439.1239800000003</v>
      </c>
      <c r="Y574" s="10">
        <f t="shared" si="1239"/>
        <v>0</v>
      </c>
      <c r="Z574" s="10">
        <f t="shared" si="1240"/>
        <v>0</v>
      </c>
      <c r="AA574" s="10">
        <f t="shared" si="1266"/>
        <v>0</v>
      </c>
      <c r="AB574" s="10">
        <f t="shared" si="1267"/>
        <v>0</v>
      </c>
      <c r="AC574" s="10">
        <f t="shared" si="1268"/>
        <v>0</v>
      </c>
      <c r="AD574" s="10">
        <f t="shared" si="1241"/>
        <v>8439.1239800000003</v>
      </c>
      <c r="AE574" s="10">
        <f t="shared" si="1242"/>
        <v>0</v>
      </c>
      <c r="AF574" s="10">
        <f t="shared" si="1243"/>
        <v>0</v>
      </c>
      <c r="AG574" s="10">
        <f t="shared" si="1269"/>
        <v>0</v>
      </c>
      <c r="AH574" s="10">
        <f t="shared" si="1244"/>
        <v>8439.1239800000003</v>
      </c>
      <c r="AI574" s="10">
        <f t="shared" si="1245"/>
        <v>0</v>
      </c>
      <c r="AJ574" s="10">
        <f t="shared" si="1246"/>
        <v>0</v>
      </c>
      <c r="AK574" s="10">
        <f t="shared" si="1270"/>
        <v>2534.4090000000001</v>
      </c>
      <c r="AL574" s="10">
        <f t="shared" si="1271"/>
        <v>0</v>
      </c>
      <c r="AM574" s="10">
        <f t="shared" si="1272"/>
        <v>0</v>
      </c>
      <c r="AN574" s="10">
        <f t="shared" si="1247"/>
        <v>10973.53298</v>
      </c>
      <c r="AO574" s="10">
        <f t="shared" si="1248"/>
        <v>0</v>
      </c>
      <c r="AP574" s="10">
        <f t="shared" si="1249"/>
        <v>0</v>
      </c>
      <c r="AQ574" s="10">
        <f t="shared" si="1273"/>
        <v>0</v>
      </c>
      <c r="AR574" s="10">
        <f t="shared" si="1274"/>
        <v>0</v>
      </c>
      <c r="AS574" s="10">
        <f t="shared" si="1275"/>
        <v>0</v>
      </c>
      <c r="AT574" s="10">
        <f t="shared" si="1250"/>
        <v>10973.53298</v>
      </c>
      <c r="AU574" s="10">
        <f t="shared" si="1251"/>
        <v>0</v>
      </c>
      <c r="AV574" s="10">
        <f t="shared" si="1252"/>
        <v>0</v>
      </c>
      <c r="AW574" s="10">
        <f t="shared" si="1276"/>
        <v>0</v>
      </c>
      <c r="AX574" s="10">
        <f t="shared" si="1277"/>
        <v>0</v>
      </c>
      <c r="AY574" s="10">
        <f t="shared" si="1278"/>
        <v>0</v>
      </c>
      <c r="AZ574" s="10">
        <f t="shared" si="1253"/>
        <v>10973.53298</v>
      </c>
      <c r="BA574" s="10">
        <f t="shared" si="1279"/>
        <v>0</v>
      </c>
      <c r="BB574" s="65">
        <f t="shared" si="1256"/>
        <v>10973.53298</v>
      </c>
      <c r="BC574" s="10">
        <f t="shared" si="1254"/>
        <v>0</v>
      </c>
      <c r="BD574" s="10">
        <f t="shared" si="1280"/>
        <v>0</v>
      </c>
      <c r="BE574" s="65">
        <f t="shared" si="1257"/>
        <v>0</v>
      </c>
      <c r="BF574" s="10">
        <f t="shared" si="1255"/>
        <v>0</v>
      </c>
      <c r="BG574" s="10">
        <f t="shared" si="1280"/>
        <v>0</v>
      </c>
      <c r="BH574" s="65">
        <f t="shared" si="1258"/>
        <v>0</v>
      </c>
      <c r="BI574" s="10">
        <f t="shared" si="1280"/>
        <v>0</v>
      </c>
      <c r="BJ574" s="20"/>
      <c r="BK574" s="20"/>
    </row>
    <row r="575" spans="1:68" x14ac:dyDescent="0.3">
      <c r="A575" s="58" t="s">
        <v>409</v>
      </c>
      <c r="B575" s="59">
        <v>400</v>
      </c>
      <c r="C575" s="58" t="s">
        <v>72</v>
      </c>
      <c r="D575" s="58" t="s">
        <v>303</v>
      </c>
      <c r="E575" s="60" t="s">
        <v>357</v>
      </c>
      <c r="F575" s="10"/>
      <c r="G575" s="10"/>
      <c r="H575" s="10"/>
      <c r="I575" s="10"/>
      <c r="J575" s="10"/>
      <c r="K575" s="10"/>
      <c r="L575" s="10"/>
      <c r="M575" s="10"/>
      <c r="N575" s="10"/>
      <c r="O575" s="10">
        <v>8439.1239800000003</v>
      </c>
      <c r="P575" s="10"/>
      <c r="Q575" s="10"/>
      <c r="R575" s="10">
        <f t="shared" si="1235"/>
        <v>8439.1239800000003</v>
      </c>
      <c r="S575" s="10">
        <f t="shared" si="1236"/>
        <v>0</v>
      </c>
      <c r="T575" s="10">
        <f t="shared" si="1237"/>
        <v>0</v>
      </c>
      <c r="U575" s="10"/>
      <c r="V575" s="10"/>
      <c r="W575" s="10"/>
      <c r="X575" s="10">
        <f t="shared" si="1238"/>
        <v>8439.1239800000003</v>
      </c>
      <c r="Y575" s="10">
        <f t="shared" si="1239"/>
        <v>0</v>
      </c>
      <c r="Z575" s="10">
        <f t="shared" si="1240"/>
        <v>0</v>
      </c>
      <c r="AA575" s="10"/>
      <c r="AB575" s="10"/>
      <c r="AC575" s="10"/>
      <c r="AD575" s="10">
        <f t="shared" si="1241"/>
        <v>8439.1239800000003</v>
      </c>
      <c r="AE575" s="10">
        <f t="shared" si="1242"/>
        <v>0</v>
      </c>
      <c r="AF575" s="10">
        <f t="shared" si="1243"/>
        <v>0</v>
      </c>
      <c r="AG575" s="10"/>
      <c r="AH575" s="10">
        <f t="shared" si="1244"/>
        <v>8439.1239800000003</v>
      </c>
      <c r="AI575" s="10">
        <f t="shared" si="1245"/>
        <v>0</v>
      </c>
      <c r="AJ575" s="10">
        <f t="shared" si="1246"/>
        <v>0</v>
      </c>
      <c r="AK575" s="10">
        <v>2534.4090000000001</v>
      </c>
      <c r="AL575" s="10"/>
      <c r="AM575" s="10"/>
      <c r="AN575" s="10">
        <f t="shared" si="1247"/>
        <v>10973.53298</v>
      </c>
      <c r="AO575" s="10">
        <f t="shared" si="1248"/>
        <v>0</v>
      </c>
      <c r="AP575" s="10">
        <f t="shared" si="1249"/>
        <v>0</v>
      </c>
      <c r="AQ575" s="10"/>
      <c r="AR575" s="10"/>
      <c r="AS575" s="10"/>
      <c r="AT575" s="10">
        <f t="shared" si="1250"/>
        <v>10973.53298</v>
      </c>
      <c r="AU575" s="10">
        <f t="shared" si="1251"/>
        <v>0</v>
      </c>
      <c r="AV575" s="10">
        <f t="shared" si="1252"/>
        <v>0</v>
      </c>
      <c r="AW575" s="10"/>
      <c r="AX575" s="10"/>
      <c r="AY575" s="10"/>
      <c r="AZ575" s="10">
        <f t="shared" si="1253"/>
        <v>10973.53298</v>
      </c>
      <c r="BA575" s="10"/>
      <c r="BB575" s="65">
        <f t="shared" si="1256"/>
        <v>10973.53298</v>
      </c>
      <c r="BC575" s="10">
        <f t="shared" si="1254"/>
        <v>0</v>
      </c>
      <c r="BD575" s="10"/>
      <c r="BE575" s="65">
        <f t="shared" si="1257"/>
        <v>0</v>
      </c>
      <c r="BF575" s="10">
        <f t="shared" si="1255"/>
        <v>0</v>
      </c>
      <c r="BG575" s="10"/>
      <c r="BH575" s="65">
        <f t="shared" si="1258"/>
        <v>0</v>
      </c>
      <c r="BI575" s="10"/>
      <c r="BJ575" s="20"/>
      <c r="BK575" s="20"/>
    </row>
    <row r="576" spans="1:68" ht="46.8" x14ac:dyDescent="0.3">
      <c r="A576" s="58" t="s">
        <v>411</v>
      </c>
      <c r="B576" s="59"/>
      <c r="C576" s="58"/>
      <c r="D576" s="58"/>
      <c r="E576" s="61" t="s">
        <v>389</v>
      </c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>
        <f t="shared" si="1276"/>
        <v>227028.53</v>
      </c>
      <c r="AX576" s="10">
        <f t="shared" si="1277"/>
        <v>0</v>
      </c>
      <c r="AY576" s="10">
        <f t="shared" si="1278"/>
        <v>0</v>
      </c>
      <c r="AZ576" s="10">
        <f t="shared" si="1253"/>
        <v>227028.53</v>
      </c>
      <c r="BA576" s="10">
        <f t="shared" si="1279"/>
        <v>0</v>
      </c>
      <c r="BB576" s="65">
        <f t="shared" si="1256"/>
        <v>227028.53</v>
      </c>
      <c r="BC576" s="10">
        <f t="shared" si="1254"/>
        <v>0</v>
      </c>
      <c r="BD576" s="10">
        <f t="shared" si="1280"/>
        <v>0</v>
      </c>
      <c r="BE576" s="65">
        <f t="shared" si="1257"/>
        <v>0</v>
      </c>
      <c r="BF576" s="10">
        <f t="shared" si="1255"/>
        <v>0</v>
      </c>
      <c r="BG576" s="10">
        <f t="shared" si="1280"/>
        <v>0</v>
      </c>
      <c r="BH576" s="65">
        <f t="shared" si="1258"/>
        <v>0</v>
      </c>
      <c r="BI576" s="10">
        <f t="shared" si="1280"/>
        <v>0</v>
      </c>
      <c r="BJ576" s="20"/>
      <c r="BK576" s="20"/>
    </row>
    <row r="577" spans="1:68" ht="46.8" x14ac:dyDescent="0.3">
      <c r="A577" s="58" t="s">
        <v>411</v>
      </c>
      <c r="B577" s="59" t="s">
        <v>35</v>
      </c>
      <c r="C577" s="58"/>
      <c r="D577" s="58"/>
      <c r="E577" s="60" t="s">
        <v>36</v>
      </c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>
        <f t="shared" si="1276"/>
        <v>227028.53</v>
      </c>
      <c r="AX577" s="10">
        <f t="shared" si="1277"/>
        <v>0</v>
      </c>
      <c r="AY577" s="10">
        <f t="shared" si="1278"/>
        <v>0</v>
      </c>
      <c r="AZ577" s="10">
        <f t="shared" si="1253"/>
        <v>227028.53</v>
      </c>
      <c r="BA577" s="10">
        <f t="shared" si="1279"/>
        <v>0</v>
      </c>
      <c r="BB577" s="65">
        <f t="shared" si="1256"/>
        <v>227028.53</v>
      </c>
      <c r="BC577" s="10">
        <f t="shared" si="1254"/>
        <v>0</v>
      </c>
      <c r="BD577" s="10">
        <f t="shared" si="1280"/>
        <v>0</v>
      </c>
      <c r="BE577" s="65">
        <f t="shared" si="1257"/>
        <v>0</v>
      </c>
      <c r="BF577" s="10">
        <f t="shared" si="1255"/>
        <v>0</v>
      </c>
      <c r="BG577" s="10">
        <f t="shared" si="1280"/>
        <v>0</v>
      </c>
      <c r="BH577" s="65">
        <f t="shared" si="1258"/>
        <v>0</v>
      </c>
      <c r="BI577" s="10">
        <f t="shared" si="1280"/>
        <v>0</v>
      </c>
      <c r="BJ577" s="20"/>
      <c r="BK577" s="20"/>
    </row>
    <row r="578" spans="1:68" x14ac:dyDescent="0.3">
      <c r="A578" s="58" t="s">
        <v>411</v>
      </c>
      <c r="B578" s="59">
        <v>400</v>
      </c>
      <c r="C578" s="58" t="s">
        <v>72</v>
      </c>
      <c r="D578" s="58" t="s">
        <v>303</v>
      </c>
      <c r="E578" s="60" t="s">
        <v>357</v>
      </c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>
        <v>227028.53</v>
      </c>
      <c r="AX578" s="10"/>
      <c r="AY578" s="10"/>
      <c r="AZ578" s="10">
        <f t="shared" si="1253"/>
        <v>227028.53</v>
      </c>
      <c r="BA578" s="10"/>
      <c r="BB578" s="65">
        <f t="shared" si="1256"/>
        <v>227028.53</v>
      </c>
      <c r="BC578" s="10">
        <f t="shared" si="1254"/>
        <v>0</v>
      </c>
      <c r="BD578" s="10"/>
      <c r="BE578" s="65">
        <f t="shared" si="1257"/>
        <v>0</v>
      </c>
      <c r="BF578" s="10">
        <f t="shared" si="1255"/>
        <v>0</v>
      </c>
      <c r="BG578" s="10"/>
      <c r="BH578" s="65">
        <f t="shared" si="1258"/>
        <v>0</v>
      </c>
      <c r="BI578" s="10"/>
      <c r="BJ578" s="20"/>
      <c r="BK578" s="20"/>
    </row>
    <row r="579" spans="1:68" ht="31.2" x14ac:dyDescent="0.3">
      <c r="A579" s="58" t="s">
        <v>412</v>
      </c>
      <c r="B579" s="59"/>
      <c r="C579" s="58"/>
      <c r="D579" s="58"/>
      <c r="E579" s="60" t="s">
        <v>413</v>
      </c>
      <c r="F579" s="10">
        <f t="shared" ref="F579:F583" si="1281">F580</f>
        <v>103232.8</v>
      </c>
      <c r="G579" s="10">
        <f t="shared" ref="G579:G583" si="1282">G580</f>
        <v>0</v>
      </c>
      <c r="H579" s="10">
        <f t="shared" ref="H579:H583" si="1283">H580</f>
        <v>0</v>
      </c>
      <c r="I579" s="10">
        <f t="shared" ref="I579:I583" si="1284">I580</f>
        <v>0</v>
      </c>
      <c r="J579" s="10">
        <f t="shared" ref="J579:J583" si="1285">J580</f>
        <v>0</v>
      </c>
      <c r="K579" s="10">
        <f t="shared" ref="K579:K583" si="1286">K580</f>
        <v>0</v>
      </c>
      <c r="L579" s="10">
        <f t="shared" si="1154"/>
        <v>103232.8</v>
      </c>
      <c r="M579" s="10">
        <f t="shared" si="1155"/>
        <v>0</v>
      </c>
      <c r="N579" s="10">
        <f t="shared" si="1156"/>
        <v>0</v>
      </c>
      <c r="O579" s="10">
        <f t="shared" si="1260"/>
        <v>0</v>
      </c>
      <c r="P579" s="10">
        <f t="shared" si="1261"/>
        <v>0</v>
      </c>
      <c r="Q579" s="10">
        <f t="shared" si="1262"/>
        <v>0</v>
      </c>
      <c r="R579" s="10">
        <f t="shared" si="1235"/>
        <v>103232.8</v>
      </c>
      <c r="S579" s="10">
        <f t="shared" si="1236"/>
        <v>0</v>
      </c>
      <c r="T579" s="10">
        <f t="shared" si="1237"/>
        <v>0</v>
      </c>
      <c r="U579" s="10">
        <f t="shared" si="1263"/>
        <v>0</v>
      </c>
      <c r="V579" s="10">
        <f t="shared" si="1264"/>
        <v>0</v>
      </c>
      <c r="W579" s="10">
        <f t="shared" si="1265"/>
        <v>0</v>
      </c>
      <c r="X579" s="10">
        <f t="shared" si="1238"/>
        <v>103232.8</v>
      </c>
      <c r="Y579" s="10">
        <f t="shared" si="1239"/>
        <v>0</v>
      </c>
      <c r="Z579" s="10">
        <f t="shared" si="1240"/>
        <v>0</v>
      </c>
      <c r="AA579" s="10">
        <f t="shared" si="1266"/>
        <v>0</v>
      </c>
      <c r="AB579" s="10">
        <f t="shared" si="1267"/>
        <v>0</v>
      </c>
      <c r="AC579" s="10">
        <f t="shared" si="1268"/>
        <v>0</v>
      </c>
      <c r="AD579" s="10">
        <f t="shared" si="1241"/>
        <v>103232.8</v>
      </c>
      <c r="AE579" s="10">
        <f t="shared" si="1242"/>
        <v>0</v>
      </c>
      <c r="AF579" s="10">
        <f t="shared" si="1243"/>
        <v>0</v>
      </c>
      <c r="AG579" s="10">
        <f t="shared" si="1269"/>
        <v>0</v>
      </c>
      <c r="AH579" s="10">
        <f t="shared" si="1244"/>
        <v>103232.8</v>
      </c>
      <c r="AI579" s="10">
        <f t="shared" si="1245"/>
        <v>0</v>
      </c>
      <c r="AJ579" s="10">
        <f t="shared" si="1246"/>
        <v>0</v>
      </c>
      <c r="AK579" s="10">
        <f t="shared" si="1270"/>
        <v>0</v>
      </c>
      <c r="AL579" s="10">
        <f t="shared" si="1271"/>
        <v>0</v>
      </c>
      <c r="AM579" s="10">
        <f t="shared" si="1272"/>
        <v>0</v>
      </c>
      <c r="AN579" s="10">
        <f t="shared" si="1247"/>
        <v>103232.8</v>
      </c>
      <c r="AO579" s="10">
        <f t="shared" si="1248"/>
        <v>0</v>
      </c>
      <c r="AP579" s="10">
        <f t="shared" si="1249"/>
        <v>0</v>
      </c>
      <c r="AQ579" s="10">
        <f t="shared" si="1273"/>
        <v>0</v>
      </c>
      <c r="AR579" s="10">
        <f t="shared" si="1274"/>
        <v>0</v>
      </c>
      <c r="AS579" s="10">
        <f t="shared" si="1275"/>
        <v>0</v>
      </c>
      <c r="AT579" s="10">
        <f t="shared" si="1250"/>
        <v>103232.8</v>
      </c>
      <c r="AU579" s="10">
        <f t="shared" si="1251"/>
        <v>0</v>
      </c>
      <c r="AV579" s="10">
        <f t="shared" si="1252"/>
        <v>0</v>
      </c>
      <c r="AW579" s="10">
        <f t="shared" si="1276"/>
        <v>-95363.664000000004</v>
      </c>
      <c r="AX579" s="10">
        <f t="shared" si="1277"/>
        <v>95363.664000000004</v>
      </c>
      <c r="AY579" s="10">
        <f t="shared" si="1278"/>
        <v>0</v>
      </c>
      <c r="AZ579" s="10">
        <f t="shared" si="1253"/>
        <v>7869.1359999999986</v>
      </c>
      <c r="BA579" s="10">
        <f t="shared" si="1279"/>
        <v>0</v>
      </c>
      <c r="BB579" s="65">
        <f t="shared" si="1256"/>
        <v>7869.1359999999986</v>
      </c>
      <c r="BC579" s="10">
        <f t="shared" si="1254"/>
        <v>95363.664000000004</v>
      </c>
      <c r="BD579" s="10">
        <f t="shared" si="1280"/>
        <v>0</v>
      </c>
      <c r="BE579" s="65">
        <f t="shared" si="1257"/>
        <v>95363.664000000004</v>
      </c>
      <c r="BF579" s="10">
        <f t="shared" si="1255"/>
        <v>0</v>
      </c>
      <c r="BG579" s="10">
        <f t="shared" si="1280"/>
        <v>0</v>
      </c>
      <c r="BH579" s="65">
        <f t="shared" si="1258"/>
        <v>0</v>
      </c>
      <c r="BI579" s="10">
        <f t="shared" si="1280"/>
        <v>0</v>
      </c>
      <c r="BJ579" s="20"/>
      <c r="BK579" s="20"/>
    </row>
    <row r="580" spans="1:68" ht="46.8" x14ac:dyDescent="0.3">
      <c r="A580" s="58" t="s">
        <v>412</v>
      </c>
      <c r="B580" s="59" t="s">
        <v>35</v>
      </c>
      <c r="C580" s="58"/>
      <c r="D580" s="58"/>
      <c r="E580" s="60" t="s">
        <v>36</v>
      </c>
      <c r="F580" s="10">
        <f t="shared" si="1281"/>
        <v>103232.8</v>
      </c>
      <c r="G580" s="10">
        <f t="shared" si="1282"/>
        <v>0</v>
      </c>
      <c r="H580" s="10">
        <f t="shared" si="1283"/>
        <v>0</v>
      </c>
      <c r="I580" s="10">
        <f t="shared" si="1284"/>
        <v>0</v>
      </c>
      <c r="J580" s="10">
        <f t="shared" si="1285"/>
        <v>0</v>
      </c>
      <c r="K580" s="10">
        <f t="shared" si="1286"/>
        <v>0</v>
      </c>
      <c r="L580" s="10">
        <f t="shared" si="1154"/>
        <v>103232.8</v>
      </c>
      <c r="M580" s="10">
        <f t="shared" si="1155"/>
        <v>0</v>
      </c>
      <c r="N580" s="10">
        <f t="shared" si="1156"/>
        <v>0</v>
      </c>
      <c r="O580" s="10">
        <f t="shared" si="1260"/>
        <v>0</v>
      </c>
      <c r="P580" s="10">
        <f t="shared" si="1261"/>
        <v>0</v>
      </c>
      <c r="Q580" s="10">
        <f t="shared" si="1262"/>
        <v>0</v>
      </c>
      <c r="R580" s="10">
        <f t="shared" si="1235"/>
        <v>103232.8</v>
      </c>
      <c r="S580" s="10">
        <f t="shared" si="1236"/>
        <v>0</v>
      </c>
      <c r="T580" s="10">
        <f t="shared" si="1237"/>
        <v>0</v>
      </c>
      <c r="U580" s="10">
        <f t="shared" si="1263"/>
        <v>0</v>
      </c>
      <c r="V580" s="10">
        <f t="shared" si="1264"/>
        <v>0</v>
      </c>
      <c r="W580" s="10">
        <f t="shared" si="1265"/>
        <v>0</v>
      </c>
      <c r="X580" s="10">
        <f t="shared" si="1238"/>
        <v>103232.8</v>
      </c>
      <c r="Y580" s="10">
        <f t="shared" si="1239"/>
        <v>0</v>
      </c>
      <c r="Z580" s="10">
        <f t="shared" si="1240"/>
        <v>0</v>
      </c>
      <c r="AA580" s="10">
        <f t="shared" si="1266"/>
        <v>0</v>
      </c>
      <c r="AB580" s="10">
        <f t="shared" si="1267"/>
        <v>0</v>
      </c>
      <c r="AC580" s="10">
        <f t="shared" si="1268"/>
        <v>0</v>
      </c>
      <c r="AD580" s="10">
        <f t="shared" si="1241"/>
        <v>103232.8</v>
      </c>
      <c r="AE580" s="10">
        <f t="shared" si="1242"/>
        <v>0</v>
      </c>
      <c r="AF580" s="10">
        <f t="shared" si="1243"/>
        <v>0</v>
      </c>
      <c r="AG580" s="10">
        <f t="shared" si="1269"/>
        <v>0</v>
      </c>
      <c r="AH580" s="10">
        <f t="shared" si="1244"/>
        <v>103232.8</v>
      </c>
      <c r="AI580" s="10">
        <f t="shared" si="1245"/>
        <v>0</v>
      </c>
      <c r="AJ580" s="10">
        <f t="shared" si="1246"/>
        <v>0</v>
      </c>
      <c r="AK580" s="10">
        <f t="shared" si="1270"/>
        <v>0</v>
      </c>
      <c r="AL580" s="10">
        <f t="shared" si="1271"/>
        <v>0</v>
      </c>
      <c r="AM580" s="10">
        <f t="shared" si="1272"/>
        <v>0</v>
      </c>
      <c r="AN580" s="10">
        <f t="shared" si="1247"/>
        <v>103232.8</v>
      </c>
      <c r="AO580" s="10">
        <f t="shared" si="1248"/>
        <v>0</v>
      </c>
      <c r="AP580" s="10">
        <f t="shared" si="1249"/>
        <v>0</v>
      </c>
      <c r="AQ580" s="10">
        <f t="shared" si="1273"/>
        <v>0</v>
      </c>
      <c r="AR580" s="10">
        <f t="shared" si="1274"/>
        <v>0</v>
      </c>
      <c r="AS580" s="10">
        <f t="shared" si="1275"/>
        <v>0</v>
      </c>
      <c r="AT580" s="10">
        <f t="shared" si="1250"/>
        <v>103232.8</v>
      </c>
      <c r="AU580" s="10">
        <f t="shared" si="1251"/>
        <v>0</v>
      </c>
      <c r="AV580" s="10">
        <f t="shared" si="1252"/>
        <v>0</v>
      </c>
      <c r="AW580" s="10">
        <f t="shared" si="1276"/>
        <v>-95363.664000000004</v>
      </c>
      <c r="AX580" s="10">
        <f t="shared" si="1277"/>
        <v>95363.664000000004</v>
      </c>
      <c r="AY580" s="10">
        <f t="shared" si="1278"/>
        <v>0</v>
      </c>
      <c r="AZ580" s="10">
        <f t="shared" si="1253"/>
        <v>7869.1359999999986</v>
      </c>
      <c r="BA580" s="10">
        <f t="shared" si="1279"/>
        <v>0</v>
      </c>
      <c r="BB580" s="65">
        <f t="shared" si="1256"/>
        <v>7869.1359999999986</v>
      </c>
      <c r="BC580" s="10">
        <f t="shared" si="1254"/>
        <v>95363.664000000004</v>
      </c>
      <c r="BD580" s="10">
        <f t="shared" si="1280"/>
        <v>0</v>
      </c>
      <c r="BE580" s="65">
        <f t="shared" si="1257"/>
        <v>95363.664000000004</v>
      </c>
      <c r="BF580" s="10">
        <f t="shared" si="1255"/>
        <v>0</v>
      </c>
      <c r="BG580" s="10">
        <f t="shared" si="1280"/>
        <v>0</v>
      </c>
      <c r="BH580" s="65">
        <f t="shared" si="1258"/>
        <v>0</v>
      </c>
      <c r="BI580" s="10">
        <f t="shared" si="1280"/>
        <v>0</v>
      </c>
      <c r="BJ580" s="20"/>
      <c r="BK580" s="20"/>
    </row>
    <row r="581" spans="1:68" x14ac:dyDescent="0.3">
      <c r="A581" s="58" t="s">
        <v>412</v>
      </c>
      <c r="B581" s="59">
        <v>400</v>
      </c>
      <c r="C581" s="58" t="s">
        <v>72</v>
      </c>
      <c r="D581" s="58" t="s">
        <v>303</v>
      </c>
      <c r="E581" s="60" t="s">
        <v>357</v>
      </c>
      <c r="F581" s="10">
        <v>103232.8</v>
      </c>
      <c r="G581" s="10">
        <v>0</v>
      </c>
      <c r="H581" s="10">
        <v>0</v>
      </c>
      <c r="I581" s="10"/>
      <c r="J581" s="10"/>
      <c r="K581" s="10"/>
      <c r="L581" s="10">
        <f t="shared" si="1154"/>
        <v>103232.8</v>
      </c>
      <c r="M581" s="10">
        <f t="shared" si="1155"/>
        <v>0</v>
      </c>
      <c r="N581" s="10">
        <f t="shared" si="1156"/>
        <v>0</v>
      </c>
      <c r="O581" s="10"/>
      <c r="P581" s="10"/>
      <c r="Q581" s="10"/>
      <c r="R581" s="10">
        <f t="shared" si="1235"/>
        <v>103232.8</v>
      </c>
      <c r="S581" s="10">
        <f t="shared" si="1236"/>
        <v>0</v>
      </c>
      <c r="T581" s="10">
        <f t="shared" si="1237"/>
        <v>0</v>
      </c>
      <c r="U581" s="10"/>
      <c r="V581" s="10"/>
      <c r="W581" s="10"/>
      <c r="X581" s="10">
        <f t="shared" si="1238"/>
        <v>103232.8</v>
      </c>
      <c r="Y581" s="10">
        <f t="shared" si="1239"/>
        <v>0</v>
      </c>
      <c r="Z581" s="10">
        <f t="shared" si="1240"/>
        <v>0</v>
      </c>
      <c r="AA581" s="10"/>
      <c r="AB581" s="10"/>
      <c r="AC581" s="10"/>
      <c r="AD581" s="10">
        <f t="shared" si="1241"/>
        <v>103232.8</v>
      </c>
      <c r="AE581" s="10">
        <f t="shared" si="1242"/>
        <v>0</v>
      </c>
      <c r="AF581" s="10">
        <f t="shared" si="1243"/>
        <v>0</v>
      </c>
      <c r="AG581" s="10"/>
      <c r="AH581" s="10">
        <f t="shared" si="1244"/>
        <v>103232.8</v>
      </c>
      <c r="AI581" s="10">
        <f t="shared" si="1245"/>
        <v>0</v>
      </c>
      <c r="AJ581" s="10">
        <f t="shared" si="1246"/>
        <v>0</v>
      </c>
      <c r="AK581" s="10"/>
      <c r="AL581" s="10"/>
      <c r="AM581" s="10"/>
      <c r="AN581" s="10">
        <f t="shared" si="1247"/>
        <v>103232.8</v>
      </c>
      <c r="AO581" s="10">
        <f t="shared" si="1248"/>
        <v>0</v>
      </c>
      <c r="AP581" s="10">
        <f t="shared" si="1249"/>
        <v>0</v>
      </c>
      <c r="AQ581" s="10"/>
      <c r="AR581" s="10"/>
      <c r="AS581" s="10"/>
      <c r="AT581" s="10">
        <f t="shared" si="1250"/>
        <v>103232.8</v>
      </c>
      <c r="AU581" s="10">
        <f t="shared" si="1251"/>
        <v>0</v>
      </c>
      <c r="AV581" s="10">
        <f t="shared" si="1252"/>
        <v>0</v>
      </c>
      <c r="AW581" s="10">
        <v>-95363.664000000004</v>
      </c>
      <c r="AX581" s="10">
        <v>95363.664000000004</v>
      </c>
      <c r="AY581" s="10"/>
      <c r="AZ581" s="10">
        <f t="shared" si="1253"/>
        <v>7869.1359999999986</v>
      </c>
      <c r="BA581" s="10"/>
      <c r="BB581" s="65">
        <f t="shared" si="1256"/>
        <v>7869.1359999999986</v>
      </c>
      <c r="BC581" s="10">
        <f t="shared" si="1254"/>
        <v>95363.664000000004</v>
      </c>
      <c r="BD581" s="10"/>
      <c r="BE581" s="65">
        <f t="shared" si="1257"/>
        <v>95363.664000000004</v>
      </c>
      <c r="BF581" s="10">
        <f t="shared" si="1255"/>
        <v>0</v>
      </c>
      <c r="BG581" s="10"/>
      <c r="BH581" s="65">
        <f t="shared" si="1258"/>
        <v>0</v>
      </c>
      <c r="BI581" s="10"/>
      <c r="BJ581" s="20"/>
      <c r="BK581" s="20"/>
    </row>
    <row r="582" spans="1:68" ht="31.2" x14ac:dyDescent="0.3">
      <c r="A582" s="58" t="s">
        <v>414</v>
      </c>
      <c r="B582" s="59"/>
      <c r="C582" s="58"/>
      <c r="D582" s="58"/>
      <c r="E582" s="60" t="s">
        <v>415</v>
      </c>
      <c r="F582" s="10">
        <f t="shared" si="1281"/>
        <v>101419.9</v>
      </c>
      <c r="G582" s="10">
        <f t="shared" si="1282"/>
        <v>0</v>
      </c>
      <c r="H582" s="10">
        <f t="shared" si="1283"/>
        <v>0</v>
      </c>
      <c r="I582" s="10">
        <f t="shared" si="1284"/>
        <v>0</v>
      </c>
      <c r="J582" s="10">
        <f t="shared" si="1285"/>
        <v>0</v>
      </c>
      <c r="K582" s="10">
        <f t="shared" si="1286"/>
        <v>0</v>
      </c>
      <c r="L582" s="10">
        <f t="shared" si="1154"/>
        <v>101419.9</v>
      </c>
      <c r="M582" s="10">
        <f t="shared" si="1155"/>
        <v>0</v>
      </c>
      <c r="N582" s="10">
        <f t="shared" si="1156"/>
        <v>0</v>
      </c>
      <c r="O582" s="10">
        <f t="shared" si="1260"/>
        <v>435.22268000000003</v>
      </c>
      <c r="P582" s="10">
        <f t="shared" si="1261"/>
        <v>0</v>
      </c>
      <c r="Q582" s="10">
        <f t="shared" si="1262"/>
        <v>0</v>
      </c>
      <c r="R582" s="10">
        <f t="shared" si="1235"/>
        <v>101855.12268</v>
      </c>
      <c r="S582" s="10">
        <f t="shared" si="1236"/>
        <v>0</v>
      </c>
      <c r="T582" s="10">
        <f t="shared" si="1237"/>
        <v>0</v>
      </c>
      <c r="U582" s="10">
        <f t="shared" si="1263"/>
        <v>0</v>
      </c>
      <c r="V582" s="10">
        <f t="shared" si="1264"/>
        <v>0</v>
      </c>
      <c r="W582" s="10">
        <f t="shared" si="1265"/>
        <v>0</v>
      </c>
      <c r="X582" s="10">
        <f t="shared" si="1238"/>
        <v>101855.12268</v>
      </c>
      <c r="Y582" s="10">
        <f t="shared" si="1239"/>
        <v>0</v>
      </c>
      <c r="Z582" s="10">
        <f t="shared" si="1240"/>
        <v>0</v>
      </c>
      <c r="AA582" s="10">
        <f t="shared" si="1266"/>
        <v>0</v>
      </c>
      <c r="AB582" s="10">
        <f t="shared" si="1267"/>
        <v>0</v>
      </c>
      <c r="AC582" s="10">
        <f t="shared" si="1268"/>
        <v>0</v>
      </c>
      <c r="AD582" s="10">
        <f t="shared" si="1241"/>
        <v>101855.12268</v>
      </c>
      <c r="AE582" s="10">
        <f t="shared" si="1242"/>
        <v>0</v>
      </c>
      <c r="AF582" s="10">
        <f t="shared" si="1243"/>
        <v>0</v>
      </c>
      <c r="AG582" s="10">
        <f t="shared" si="1269"/>
        <v>0</v>
      </c>
      <c r="AH582" s="10">
        <f t="shared" si="1244"/>
        <v>101855.12268</v>
      </c>
      <c r="AI582" s="10">
        <f t="shared" si="1245"/>
        <v>0</v>
      </c>
      <c r="AJ582" s="10">
        <f t="shared" si="1246"/>
        <v>0</v>
      </c>
      <c r="AK582" s="10">
        <f t="shared" si="1270"/>
        <v>0</v>
      </c>
      <c r="AL582" s="10">
        <f t="shared" si="1271"/>
        <v>0</v>
      </c>
      <c r="AM582" s="10">
        <f t="shared" si="1272"/>
        <v>0</v>
      </c>
      <c r="AN582" s="10">
        <f t="shared" si="1247"/>
        <v>101855.12268</v>
      </c>
      <c r="AO582" s="10">
        <f t="shared" si="1248"/>
        <v>0</v>
      </c>
      <c r="AP582" s="10">
        <f t="shared" si="1249"/>
        <v>0</v>
      </c>
      <c r="AQ582" s="10">
        <f t="shared" si="1273"/>
        <v>0</v>
      </c>
      <c r="AR582" s="10">
        <f t="shared" si="1274"/>
        <v>0</v>
      </c>
      <c r="AS582" s="10">
        <f t="shared" si="1275"/>
        <v>0</v>
      </c>
      <c r="AT582" s="10">
        <f t="shared" si="1250"/>
        <v>101855.12268</v>
      </c>
      <c r="AU582" s="10">
        <f t="shared" si="1251"/>
        <v>0</v>
      </c>
      <c r="AV582" s="10">
        <f t="shared" si="1252"/>
        <v>0</v>
      </c>
      <c r="AW582" s="10">
        <f t="shared" si="1276"/>
        <v>0</v>
      </c>
      <c r="AX582" s="10">
        <f t="shared" si="1277"/>
        <v>0</v>
      </c>
      <c r="AY582" s="10">
        <f t="shared" si="1278"/>
        <v>0</v>
      </c>
      <c r="AZ582" s="10">
        <f t="shared" si="1253"/>
        <v>101855.12268</v>
      </c>
      <c r="BA582" s="10">
        <f t="shared" si="1279"/>
        <v>0</v>
      </c>
      <c r="BB582" s="65">
        <f t="shared" si="1256"/>
        <v>101855.12268</v>
      </c>
      <c r="BC582" s="10">
        <f t="shared" si="1254"/>
        <v>0</v>
      </c>
      <c r="BD582" s="10">
        <f t="shared" si="1280"/>
        <v>0</v>
      </c>
      <c r="BE582" s="65">
        <f t="shared" si="1257"/>
        <v>0</v>
      </c>
      <c r="BF582" s="10">
        <f t="shared" si="1255"/>
        <v>0</v>
      </c>
      <c r="BG582" s="10">
        <f t="shared" si="1280"/>
        <v>0</v>
      </c>
      <c r="BH582" s="65">
        <f t="shared" si="1258"/>
        <v>0</v>
      </c>
      <c r="BI582" s="10">
        <f t="shared" si="1280"/>
        <v>0</v>
      </c>
      <c r="BJ582" s="20"/>
      <c r="BK582" s="20"/>
    </row>
    <row r="583" spans="1:68" ht="46.8" x14ac:dyDescent="0.3">
      <c r="A583" s="58" t="s">
        <v>414</v>
      </c>
      <c r="B583" s="59" t="s">
        <v>35</v>
      </c>
      <c r="C583" s="58"/>
      <c r="D583" s="58"/>
      <c r="E583" s="60" t="s">
        <v>36</v>
      </c>
      <c r="F583" s="10">
        <f t="shared" si="1281"/>
        <v>101419.9</v>
      </c>
      <c r="G583" s="10">
        <f t="shared" si="1282"/>
        <v>0</v>
      </c>
      <c r="H583" s="10">
        <f t="shared" si="1283"/>
        <v>0</v>
      </c>
      <c r="I583" s="10">
        <f t="shared" si="1284"/>
        <v>0</v>
      </c>
      <c r="J583" s="10">
        <f t="shared" si="1285"/>
        <v>0</v>
      </c>
      <c r="K583" s="10">
        <f t="shared" si="1286"/>
        <v>0</v>
      </c>
      <c r="L583" s="10">
        <f t="shared" si="1154"/>
        <v>101419.9</v>
      </c>
      <c r="M583" s="10">
        <f t="shared" si="1155"/>
        <v>0</v>
      </c>
      <c r="N583" s="10">
        <f t="shared" si="1156"/>
        <v>0</v>
      </c>
      <c r="O583" s="10">
        <f t="shared" si="1260"/>
        <v>435.22268000000003</v>
      </c>
      <c r="P583" s="10">
        <f t="shared" si="1261"/>
        <v>0</v>
      </c>
      <c r="Q583" s="10">
        <f t="shared" si="1262"/>
        <v>0</v>
      </c>
      <c r="R583" s="10">
        <f t="shared" si="1235"/>
        <v>101855.12268</v>
      </c>
      <c r="S583" s="10">
        <f t="shared" si="1236"/>
        <v>0</v>
      </c>
      <c r="T583" s="10">
        <f t="shared" si="1237"/>
        <v>0</v>
      </c>
      <c r="U583" s="10">
        <f t="shared" si="1263"/>
        <v>0</v>
      </c>
      <c r="V583" s="10">
        <f t="shared" si="1264"/>
        <v>0</v>
      </c>
      <c r="W583" s="10">
        <f t="shared" si="1265"/>
        <v>0</v>
      </c>
      <c r="X583" s="10">
        <f t="shared" si="1238"/>
        <v>101855.12268</v>
      </c>
      <c r="Y583" s="10">
        <f t="shared" si="1239"/>
        <v>0</v>
      </c>
      <c r="Z583" s="10">
        <f t="shared" si="1240"/>
        <v>0</v>
      </c>
      <c r="AA583" s="10">
        <f t="shared" si="1266"/>
        <v>0</v>
      </c>
      <c r="AB583" s="10">
        <f t="shared" si="1267"/>
        <v>0</v>
      </c>
      <c r="AC583" s="10">
        <f t="shared" si="1268"/>
        <v>0</v>
      </c>
      <c r="AD583" s="10">
        <f t="shared" si="1241"/>
        <v>101855.12268</v>
      </c>
      <c r="AE583" s="10">
        <f t="shared" si="1242"/>
        <v>0</v>
      </c>
      <c r="AF583" s="10">
        <f t="shared" si="1243"/>
        <v>0</v>
      </c>
      <c r="AG583" s="10">
        <f t="shared" si="1269"/>
        <v>0</v>
      </c>
      <c r="AH583" s="10">
        <f t="shared" si="1244"/>
        <v>101855.12268</v>
      </c>
      <c r="AI583" s="10">
        <f t="shared" si="1245"/>
        <v>0</v>
      </c>
      <c r="AJ583" s="10">
        <f t="shared" si="1246"/>
        <v>0</v>
      </c>
      <c r="AK583" s="10">
        <f t="shared" si="1270"/>
        <v>0</v>
      </c>
      <c r="AL583" s="10">
        <f t="shared" si="1271"/>
        <v>0</v>
      </c>
      <c r="AM583" s="10">
        <f t="shared" si="1272"/>
        <v>0</v>
      </c>
      <c r="AN583" s="10">
        <f t="shared" si="1247"/>
        <v>101855.12268</v>
      </c>
      <c r="AO583" s="10">
        <f t="shared" si="1248"/>
        <v>0</v>
      </c>
      <c r="AP583" s="10">
        <f t="shared" si="1249"/>
        <v>0</v>
      </c>
      <c r="AQ583" s="10">
        <f t="shared" si="1273"/>
        <v>0</v>
      </c>
      <c r="AR583" s="10">
        <f t="shared" si="1274"/>
        <v>0</v>
      </c>
      <c r="AS583" s="10">
        <f t="shared" si="1275"/>
        <v>0</v>
      </c>
      <c r="AT583" s="10">
        <f t="shared" si="1250"/>
        <v>101855.12268</v>
      </c>
      <c r="AU583" s="10">
        <f t="shared" si="1251"/>
        <v>0</v>
      </c>
      <c r="AV583" s="10">
        <f t="shared" si="1252"/>
        <v>0</v>
      </c>
      <c r="AW583" s="10">
        <f t="shared" si="1276"/>
        <v>0</v>
      </c>
      <c r="AX583" s="10">
        <f t="shared" si="1277"/>
        <v>0</v>
      </c>
      <c r="AY583" s="10">
        <f t="shared" si="1278"/>
        <v>0</v>
      </c>
      <c r="AZ583" s="10">
        <f t="shared" si="1253"/>
        <v>101855.12268</v>
      </c>
      <c r="BA583" s="10">
        <f t="shared" si="1279"/>
        <v>0</v>
      </c>
      <c r="BB583" s="65">
        <f t="shared" si="1256"/>
        <v>101855.12268</v>
      </c>
      <c r="BC583" s="10">
        <f t="shared" si="1254"/>
        <v>0</v>
      </c>
      <c r="BD583" s="10">
        <f t="shared" si="1280"/>
        <v>0</v>
      </c>
      <c r="BE583" s="65">
        <f t="shared" si="1257"/>
        <v>0</v>
      </c>
      <c r="BF583" s="10">
        <f t="shared" si="1255"/>
        <v>0</v>
      </c>
      <c r="BG583" s="10">
        <f t="shared" si="1280"/>
        <v>0</v>
      </c>
      <c r="BH583" s="65">
        <f t="shared" si="1258"/>
        <v>0</v>
      </c>
      <c r="BI583" s="10">
        <f t="shared" si="1280"/>
        <v>0</v>
      </c>
      <c r="BJ583" s="20"/>
      <c r="BK583" s="20"/>
    </row>
    <row r="584" spans="1:68" x14ac:dyDescent="0.3">
      <c r="A584" s="58" t="s">
        <v>414</v>
      </c>
      <c r="B584" s="59">
        <v>400</v>
      </c>
      <c r="C584" s="58" t="s">
        <v>72</v>
      </c>
      <c r="D584" s="58" t="s">
        <v>303</v>
      </c>
      <c r="E584" s="60" t="s">
        <v>357</v>
      </c>
      <c r="F584" s="10">
        <v>101419.9</v>
      </c>
      <c r="G584" s="10">
        <v>0</v>
      </c>
      <c r="H584" s="10">
        <v>0</v>
      </c>
      <c r="I584" s="10"/>
      <c r="J584" s="10"/>
      <c r="K584" s="10"/>
      <c r="L584" s="10">
        <f t="shared" si="1154"/>
        <v>101419.9</v>
      </c>
      <c r="M584" s="10">
        <f t="shared" si="1155"/>
        <v>0</v>
      </c>
      <c r="N584" s="10">
        <f t="shared" si="1156"/>
        <v>0</v>
      </c>
      <c r="O584" s="10">
        <v>435.22268000000003</v>
      </c>
      <c r="P584" s="10"/>
      <c r="Q584" s="10"/>
      <c r="R584" s="10">
        <f t="shared" si="1235"/>
        <v>101855.12268</v>
      </c>
      <c r="S584" s="10">
        <f t="shared" si="1236"/>
        <v>0</v>
      </c>
      <c r="T584" s="10">
        <f t="shared" si="1237"/>
        <v>0</v>
      </c>
      <c r="U584" s="10"/>
      <c r="V584" s="10"/>
      <c r="W584" s="10"/>
      <c r="X584" s="10">
        <f t="shared" si="1238"/>
        <v>101855.12268</v>
      </c>
      <c r="Y584" s="10">
        <f t="shared" si="1239"/>
        <v>0</v>
      </c>
      <c r="Z584" s="10">
        <f t="shared" si="1240"/>
        <v>0</v>
      </c>
      <c r="AA584" s="10"/>
      <c r="AB584" s="10"/>
      <c r="AC584" s="10"/>
      <c r="AD584" s="10">
        <f t="shared" si="1241"/>
        <v>101855.12268</v>
      </c>
      <c r="AE584" s="10">
        <f t="shared" si="1242"/>
        <v>0</v>
      </c>
      <c r="AF584" s="10">
        <f t="shared" si="1243"/>
        <v>0</v>
      </c>
      <c r="AG584" s="10"/>
      <c r="AH584" s="10">
        <f t="shared" si="1244"/>
        <v>101855.12268</v>
      </c>
      <c r="AI584" s="10">
        <f t="shared" si="1245"/>
        <v>0</v>
      </c>
      <c r="AJ584" s="10">
        <f t="shared" si="1246"/>
        <v>0</v>
      </c>
      <c r="AK584" s="10"/>
      <c r="AL584" s="10"/>
      <c r="AM584" s="10"/>
      <c r="AN584" s="10">
        <f t="shared" si="1247"/>
        <v>101855.12268</v>
      </c>
      <c r="AO584" s="10">
        <f t="shared" si="1248"/>
        <v>0</v>
      </c>
      <c r="AP584" s="10">
        <f t="shared" si="1249"/>
        <v>0</v>
      </c>
      <c r="AQ584" s="10"/>
      <c r="AR584" s="10"/>
      <c r="AS584" s="10"/>
      <c r="AT584" s="10">
        <f t="shared" si="1250"/>
        <v>101855.12268</v>
      </c>
      <c r="AU584" s="10">
        <f t="shared" si="1251"/>
        <v>0</v>
      </c>
      <c r="AV584" s="10">
        <f t="shared" si="1252"/>
        <v>0</v>
      </c>
      <c r="AW584" s="10"/>
      <c r="AX584" s="10"/>
      <c r="AY584" s="10"/>
      <c r="AZ584" s="10">
        <f t="shared" si="1253"/>
        <v>101855.12268</v>
      </c>
      <c r="BA584" s="10"/>
      <c r="BB584" s="65">
        <f t="shared" si="1256"/>
        <v>101855.12268</v>
      </c>
      <c r="BC584" s="10">
        <f t="shared" si="1254"/>
        <v>0</v>
      </c>
      <c r="BD584" s="10"/>
      <c r="BE584" s="65">
        <f t="shared" si="1257"/>
        <v>0</v>
      </c>
      <c r="BF584" s="10">
        <f t="shared" si="1255"/>
        <v>0</v>
      </c>
      <c r="BG584" s="10"/>
      <c r="BH584" s="65">
        <f t="shared" si="1258"/>
        <v>0</v>
      </c>
      <c r="BI584" s="10"/>
      <c r="BJ584" s="20"/>
      <c r="BK584" s="20"/>
    </row>
    <row r="585" spans="1:68" ht="31.2" x14ac:dyDescent="0.3">
      <c r="A585" s="58" t="s">
        <v>416</v>
      </c>
      <c r="B585" s="59"/>
      <c r="C585" s="58"/>
      <c r="D585" s="58"/>
      <c r="E585" s="61" t="s">
        <v>417</v>
      </c>
      <c r="F585" s="10"/>
      <c r="G585" s="10"/>
      <c r="H585" s="10"/>
      <c r="I585" s="10"/>
      <c r="J585" s="10"/>
      <c r="K585" s="10"/>
      <c r="L585" s="10"/>
      <c r="M585" s="10"/>
      <c r="N585" s="10"/>
      <c r="O585" s="10">
        <f t="shared" si="1260"/>
        <v>70383.903909999994</v>
      </c>
      <c r="P585" s="10">
        <f t="shared" si="1261"/>
        <v>0</v>
      </c>
      <c r="Q585" s="10">
        <f t="shared" si="1262"/>
        <v>0</v>
      </c>
      <c r="R585" s="10">
        <f t="shared" si="1235"/>
        <v>70383.903909999994</v>
      </c>
      <c r="S585" s="10">
        <f t="shared" si="1236"/>
        <v>0</v>
      </c>
      <c r="T585" s="10">
        <f t="shared" si="1237"/>
        <v>0</v>
      </c>
      <c r="U585" s="10">
        <f t="shared" si="1263"/>
        <v>0</v>
      </c>
      <c r="V585" s="10">
        <f t="shared" si="1264"/>
        <v>0</v>
      </c>
      <c r="W585" s="10">
        <f t="shared" si="1265"/>
        <v>0</v>
      </c>
      <c r="X585" s="10">
        <f t="shared" si="1238"/>
        <v>70383.903909999994</v>
      </c>
      <c r="Y585" s="10">
        <f t="shared" si="1239"/>
        <v>0</v>
      </c>
      <c r="Z585" s="10">
        <f t="shared" si="1240"/>
        <v>0</v>
      </c>
      <c r="AA585" s="10">
        <f t="shared" si="1266"/>
        <v>0</v>
      </c>
      <c r="AB585" s="10">
        <f t="shared" si="1267"/>
        <v>0</v>
      </c>
      <c r="AC585" s="10">
        <f t="shared" si="1268"/>
        <v>0</v>
      </c>
      <c r="AD585" s="10">
        <f t="shared" si="1241"/>
        <v>70383.903909999994</v>
      </c>
      <c r="AE585" s="10">
        <f t="shared" si="1242"/>
        <v>0</v>
      </c>
      <c r="AF585" s="10">
        <f t="shared" si="1243"/>
        <v>0</v>
      </c>
      <c r="AG585" s="10">
        <f t="shared" si="1269"/>
        <v>0</v>
      </c>
      <c r="AH585" s="10">
        <f t="shared" si="1244"/>
        <v>70383.903909999994</v>
      </c>
      <c r="AI585" s="10">
        <f t="shared" si="1245"/>
        <v>0</v>
      </c>
      <c r="AJ585" s="10">
        <f t="shared" si="1246"/>
        <v>0</v>
      </c>
      <c r="AK585" s="10">
        <f t="shared" si="1270"/>
        <v>0</v>
      </c>
      <c r="AL585" s="10">
        <f t="shared" si="1271"/>
        <v>0</v>
      </c>
      <c r="AM585" s="10">
        <f t="shared" si="1272"/>
        <v>0</v>
      </c>
      <c r="AN585" s="10">
        <f t="shared" si="1247"/>
        <v>70383.903909999994</v>
      </c>
      <c r="AO585" s="10">
        <f t="shared" si="1248"/>
        <v>0</v>
      </c>
      <c r="AP585" s="10">
        <f t="shared" si="1249"/>
        <v>0</v>
      </c>
      <c r="AQ585" s="10">
        <f t="shared" si="1273"/>
        <v>0</v>
      </c>
      <c r="AR585" s="10">
        <f t="shared" si="1274"/>
        <v>0</v>
      </c>
      <c r="AS585" s="10">
        <f t="shared" si="1275"/>
        <v>0</v>
      </c>
      <c r="AT585" s="10">
        <f t="shared" si="1250"/>
        <v>70383.903909999994</v>
      </c>
      <c r="AU585" s="10">
        <f t="shared" si="1251"/>
        <v>0</v>
      </c>
      <c r="AV585" s="10">
        <f t="shared" si="1252"/>
        <v>0</v>
      </c>
      <c r="AW585" s="10">
        <f t="shared" si="1276"/>
        <v>0</v>
      </c>
      <c r="AX585" s="10">
        <f t="shared" si="1277"/>
        <v>0</v>
      </c>
      <c r="AY585" s="10">
        <f t="shared" si="1278"/>
        <v>0</v>
      </c>
      <c r="AZ585" s="10">
        <f t="shared" si="1253"/>
        <v>70383.903909999994</v>
      </c>
      <c r="BA585" s="10">
        <f t="shared" si="1279"/>
        <v>0</v>
      </c>
      <c r="BB585" s="65">
        <f t="shared" si="1256"/>
        <v>70383.903909999994</v>
      </c>
      <c r="BC585" s="10">
        <f t="shared" si="1254"/>
        <v>0</v>
      </c>
      <c r="BD585" s="10">
        <f t="shared" si="1280"/>
        <v>0</v>
      </c>
      <c r="BE585" s="65">
        <f t="shared" si="1257"/>
        <v>0</v>
      </c>
      <c r="BF585" s="10">
        <f t="shared" si="1255"/>
        <v>0</v>
      </c>
      <c r="BG585" s="10">
        <f t="shared" si="1280"/>
        <v>0</v>
      </c>
      <c r="BH585" s="65">
        <f t="shared" si="1258"/>
        <v>0</v>
      </c>
      <c r="BI585" s="10">
        <f t="shared" si="1280"/>
        <v>0</v>
      </c>
      <c r="BJ585" s="20"/>
      <c r="BK585" s="20"/>
    </row>
    <row r="586" spans="1:68" ht="46.8" x14ac:dyDescent="0.3">
      <c r="A586" s="58" t="s">
        <v>416</v>
      </c>
      <c r="B586" s="59" t="s">
        <v>35</v>
      </c>
      <c r="C586" s="58"/>
      <c r="D586" s="58"/>
      <c r="E586" s="60" t="s">
        <v>36</v>
      </c>
      <c r="F586" s="10"/>
      <c r="G586" s="10"/>
      <c r="H586" s="10"/>
      <c r="I586" s="10"/>
      <c r="J586" s="10"/>
      <c r="K586" s="10"/>
      <c r="L586" s="10"/>
      <c r="M586" s="10"/>
      <c r="N586" s="10"/>
      <c r="O586" s="10">
        <f t="shared" si="1260"/>
        <v>70383.903909999994</v>
      </c>
      <c r="P586" s="10">
        <f t="shared" si="1261"/>
        <v>0</v>
      </c>
      <c r="Q586" s="10">
        <f t="shared" si="1262"/>
        <v>0</v>
      </c>
      <c r="R586" s="10">
        <f t="shared" si="1235"/>
        <v>70383.903909999994</v>
      </c>
      <c r="S586" s="10">
        <f t="shared" si="1236"/>
        <v>0</v>
      </c>
      <c r="T586" s="10">
        <f t="shared" si="1237"/>
        <v>0</v>
      </c>
      <c r="U586" s="10">
        <f t="shared" si="1263"/>
        <v>0</v>
      </c>
      <c r="V586" s="10">
        <f t="shared" si="1264"/>
        <v>0</v>
      </c>
      <c r="W586" s="10">
        <f t="shared" si="1265"/>
        <v>0</v>
      </c>
      <c r="X586" s="10">
        <f t="shared" si="1238"/>
        <v>70383.903909999994</v>
      </c>
      <c r="Y586" s="10">
        <f t="shared" si="1239"/>
        <v>0</v>
      </c>
      <c r="Z586" s="10">
        <f t="shared" si="1240"/>
        <v>0</v>
      </c>
      <c r="AA586" s="10">
        <f t="shared" si="1266"/>
        <v>0</v>
      </c>
      <c r="AB586" s="10">
        <f t="shared" si="1267"/>
        <v>0</v>
      </c>
      <c r="AC586" s="10">
        <f t="shared" si="1268"/>
        <v>0</v>
      </c>
      <c r="AD586" s="10">
        <f t="shared" si="1241"/>
        <v>70383.903909999994</v>
      </c>
      <c r="AE586" s="10">
        <f t="shared" si="1242"/>
        <v>0</v>
      </c>
      <c r="AF586" s="10">
        <f t="shared" si="1243"/>
        <v>0</v>
      </c>
      <c r="AG586" s="10">
        <f t="shared" si="1269"/>
        <v>0</v>
      </c>
      <c r="AH586" s="10">
        <f t="shared" si="1244"/>
        <v>70383.903909999994</v>
      </c>
      <c r="AI586" s="10">
        <f t="shared" si="1245"/>
        <v>0</v>
      </c>
      <c r="AJ586" s="10">
        <f t="shared" si="1246"/>
        <v>0</v>
      </c>
      <c r="AK586" s="10">
        <f t="shared" si="1270"/>
        <v>0</v>
      </c>
      <c r="AL586" s="10">
        <f t="shared" si="1271"/>
        <v>0</v>
      </c>
      <c r="AM586" s="10">
        <f t="shared" si="1272"/>
        <v>0</v>
      </c>
      <c r="AN586" s="10">
        <f t="shared" si="1247"/>
        <v>70383.903909999994</v>
      </c>
      <c r="AO586" s="10">
        <f t="shared" si="1248"/>
        <v>0</v>
      </c>
      <c r="AP586" s="10">
        <f t="shared" si="1249"/>
        <v>0</v>
      </c>
      <c r="AQ586" s="10">
        <f t="shared" si="1273"/>
        <v>0</v>
      </c>
      <c r="AR586" s="10">
        <f t="shared" si="1274"/>
        <v>0</v>
      </c>
      <c r="AS586" s="10">
        <f t="shared" si="1275"/>
        <v>0</v>
      </c>
      <c r="AT586" s="10">
        <f t="shared" si="1250"/>
        <v>70383.903909999994</v>
      </c>
      <c r="AU586" s="10">
        <f t="shared" si="1251"/>
        <v>0</v>
      </c>
      <c r="AV586" s="10">
        <f t="shared" si="1252"/>
        <v>0</v>
      </c>
      <c r="AW586" s="10">
        <f t="shared" si="1276"/>
        <v>0</v>
      </c>
      <c r="AX586" s="10">
        <f t="shared" si="1277"/>
        <v>0</v>
      </c>
      <c r="AY586" s="10">
        <f t="shared" si="1278"/>
        <v>0</v>
      </c>
      <c r="AZ586" s="10">
        <f t="shared" si="1253"/>
        <v>70383.903909999994</v>
      </c>
      <c r="BA586" s="10">
        <f t="shared" si="1279"/>
        <v>0</v>
      </c>
      <c r="BB586" s="65">
        <f t="shared" si="1256"/>
        <v>70383.903909999994</v>
      </c>
      <c r="BC586" s="10">
        <f t="shared" si="1254"/>
        <v>0</v>
      </c>
      <c r="BD586" s="10">
        <f t="shared" si="1280"/>
        <v>0</v>
      </c>
      <c r="BE586" s="65">
        <f t="shared" si="1257"/>
        <v>0</v>
      </c>
      <c r="BF586" s="10">
        <f t="shared" si="1255"/>
        <v>0</v>
      </c>
      <c r="BG586" s="10">
        <f t="shared" si="1280"/>
        <v>0</v>
      </c>
      <c r="BH586" s="65">
        <f t="shared" si="1258"/>
        <v>0</v>
      </c>
      <c r="BI586" s="10">
        <f t="shared" si="1280"/>
        <v>0</v>
      </c>
      <c r="BJ586" s="20"/>
      <c r="BK586" s="20"/>
    </row>
    <row r="587" spans="1:68" x14ac:dyDescent="0.3">
      <c r="A587" s="58" t="s">
        <v>416</v>
      </c>
      <c r="B587" s="59">
        <v>400</v>
      </c>
      <c r="C587" s="58" t="s">
        <v>72</v>
      </c>
      <c r="D587" s="58" t="s">
        <v>303</v>
      </c>
      <c r="E587" s="60" t="s">
        <v>357</v>
      </c>
      <c r="F587" s="10"/>
      <c r="G587" s="10"/>
      <c r="H587" s="10"/>
      <c r="I587" s="10"/>
      <c r="J587" s="10"/>
      <c r="K587" s="10"/>
      <c r="L587" s="10"/>
      <c r="M587" s="10"/>
      <c r="N587" s="10"/>
      <c r="O587" s="10">
        <v>70383.903909999994</v>
      </c>
      <c r="P587" s="10"/>
      <c r="Q587" s="10"/>
      <c r="R587" s="10">
        <f t="shared" si="1235"/>
        <v>70383.903909999994</v>
      </c>
      <c r="S587" s="10">
        <f t="shared" si="1236"/>
        <v>0</v>
      </c>
      <c r="T587" s="10">
        <f t="shared" si="1237"/>
        <v>0</v>
      </c>
      <c r="U587" s="10"/>
      <c r="V587" s="10"/>
      <c r="W587" s="10"/>
      <c r="X587" s="10">
        <f t="shared" si="1238"/>
        <v>70383.903909999994</v>
      </c>
      <c r="Y587" s="10">
        <f t="shared" si="1239"/>
        <v>0</v>
      </c>
      <c r="Z587" s="10">
        <f t="shared" si="1240"/>
        <v>0</v>
      </c>
      <c r="AA587" s="10"/>
      <c r="AB587" s="10"/>
      <c r="AC587" s="10"/>
      <c r="AD587" s="10">
        <f t="shared" si="1241"/>
        <v>70383.903909999994</v>
      </c>
      <c r="AE587" s="10">
        <f t="shared" si="1242"/>
        <v>0</v>
      </c>
      <c r="AF587" s="10">
        <f t="shared" si="1243"/>
        <v>0</v>
      </c>
      <c r="AG587" s="10"/>
      <c r="AH587" s="10">
        <f t="shared" si="1244"/>
        <v>70383.903909999994</v>
      </c>
      <c r="AI587" s="10">
        <f t="shared" si="1245"/>
        <v>0</v>
      </c>
      <c r="AJ587" s="10">
        <f t="shared" si="1246"/>
        <v>0</v>
      </c>
      <c r="AK587" s="10"/>
      <c r="AL587" s="10"/>
      <c r="AM587" s="10"/>
      <c r="AN587" s="10">
        <f t="shared" si="1247"/>
        <v>70383.903909999994</v>
      </c>
      <c r="AO587" s="10">
        <f t="shared" si="1248"/>
        <v>0</v>
      </c>
      <c r="AP587" s="10">
        <f t="shared" si="1249"/>
        <v>0</v>
      </c>
      <c r="AQ587" s="10"/>
      <c r="AR587" s="10"/>
      <c r="AS587" s="10"/>
      <c r="AT587" s="10">
        <f t="shared" si="1250"/>
        <v>70383.903909999994</v>
      </c>
      <c r="AU587" s="10">
        <f t="shared" si="1251"/>
        <v>0</v>
      </c>
      <c r="AV587" s="10">
        <f t="shared" si="1252"/>
        <v>0</v>
      </c>
      <c r="AW587" s="10"/>
      <c r="AX587" s="10"/>
      <c r="AY587" s="10"/>
      <c r="AZ587" s="10">
        <f t="shared" si="1253"/>
        <v>70383.903909999994</v>
      </c>
      <c r="BA587" s="10"/>
      <c r="BB587" s="65">
        <f t="shared" si="1256"/>
        <v>70383.903909999994</v>
      </c>
      <c r="BC587" s="10">
        <f t="shared" si="1254"/>
        <v>0</v>
      </c>
      <c r="BD587" s="10"/>
      <c r="BE587" s="65">
        <f t="shared" si="1257"/>
        <v>0</v>
      </c>
      <c r="BF587" s="10">
        <f t="shared" si="1255"/>
        <v>0</v>
      </c>
      <c r="BG587" s="10"/>
      <c r="BH587" s="65">
        <f t="shared" si="1258"/>
        <v>0</v>
      </c>
      <c r="BI587" s="10"/>
      <c r="BJ587" s="20"/>
      <c r="BK587" s="20"/>
    </row>
    <row r="588" spans="1:68" s="67" customFormat="1" x14ac:dyDescent="0.3">
      <c r="A588" s="55" t="s">
        <v>418</v>
      </c>
      <c r="B588" s="56"/>
      <c r="C588" s="55"/>
      <c r="D588" s="55"/>
      <c r="E588" s="57" t="s">
        <v>61</v>
      </c>
      <c r="F588" s="17">
        <f t="shared" ref="F588:K588" si="1287">F589+F631+F656+F689+F718+F756</f>
        <v>22501753.5</v>
      </c>
      <c r="G588" s="17">
        <f t="shared" si="1287"/>
        <v>25005501.700000003</v>
      </c>
      <c r="H588" s="17">
        <f t="shared" si="1287"/>
        <v>22441156.699999999</v>
      </c>
      <c r="I588" s="17">
        <f t="shared" si="1287"/>
        <v>-62881.499999999993</v>
      </c>
      <c r="J588" s="17">
        <f t="shared" si="1287"/>
        <v>-63216.6</v>
      </c>
      <c r="K588" s="17">
        <f t="shared" si="1287"/>
        <v>-63216.6</v>
      </c>
      <c r="L588" s="17">
        <f t="shared" si="1154"/>
        <v>22438872</v>
      </c>
      <c r="M588" s="17">
        <f t="shared" si="1155"/>
        <v>24942285.100000001</v>
      </c>
      <c r="N588" s="17">
        <f t="shared" si="1156"/>
        <v>22377940.099999998</v>
      </c>
      <c r="O588" s="17">
        <f>O589+O631+O656+O689+O718+O756</f>
        <v>499814.56399999995</v>
      </c>
      <c r="P588" s="17">
        <f>P589+P631+P656+P689+P718+P756</f>
        <v>-186768.25200000004</v>
      </c>
      <c r="Q588" s="17">
        <f>Q589+Q631+Q656+Q689+Q718+Q756</f>
        <v>21096.664000000001</v>
      </c>
      <c r="R588" s="17">
        <f t="shared" si="1235"/>
        <v>22938686.563999999</v>
      </c>
      <c r="S588" s="17">
        <f t="shared" si="1236"/>
        <v>24755516.848000001</v>
      </c>
      <c r="T588" s="17">
        <f t="shared" si="1237"/>
        <v>22399036.763999999</v>
      </c>
      <c r="U588" s="17">
        <f>U589+U631+U656+U689+U718+U756</f>
        <v>0</v>
      </c>
      <c r="V588" s="17">
        <f>V589+V631+V656+V689+V718+V756</f>
        <v>0</v>
      </c>
      <c r="W588" s="17">
        <f>W589+W631+W656+W689+W718+W756</f>
        <v>0</v>
      </c>
      <c r="X588" s="17">
        <f t="shared" si="1238"/>
        <v>22938686.563999999</v>
      </c>
      <c r="Y588" s="17">
        <f t="shared" si="1239"/>
        <v>24755516.848000001</v>
      </c>
      <c r="Z588" s="17">
        <f t="shared" si="1240"/>
        <v>22399036.763999999</v>
      </c>
      <c r="AA588" s="17">
        <f>AA589+AA631+AA656+AA689+AA718+AA756</f>
        <v>630165.84699999995</v>
      </c>
      <c r="AB588" s="17">
        <f>AB589+AB631+AB656+AB689+AB718+AB756</f>
        <v>-1000</v>
      </c>
      <c r="AC588" s="17">
        <f>AC589+AC631+AC656+AC689+AC718+AC756</f>
        <v>-1000</v>
      </c>
      <c r="AD588" s="17">
        <f t="shared" si="1241"/>
        <v>23568852.410999998</v>
      </c>
      <c r="AE588" s="17">
        <f t="shared" si="1242"/>
        <v>24754516.848000001</v>
      </c>
      <c r="AF588" s="17">
        <f t="shared" si="1243"/>
        <v>22398036.763999999</v>
      </c>
      <c r="AG588" s="17">
        <f>AG589+AG631+AG656+AG689+AG718+AG756</f>
        <v>0</v>
      </c>
      <c r="AH588" s="17">
        <f t="shared" si="1244"/>
        <v>23568852.410999998</v>
      </c>
      <c r="AI588" s="17">
        <f t="shared" si="1245"/>
        <v>24754516.848000001</v>
      </c>
      <c r="AJ588" s="17">
        <f t="shared" si="1246"/>
        <v>22398036.763999999</v>
      </c>
      <c r="AK588" s="17">
        <f>AK589+AK631+AK656+AK689+AK718+AK756</f>
        <v>409973.446</v>
      </c>
      <c r="AL588" s="17">
        <f>AL589+AL631+AL656+AL689+AL718+AL756</f>
        <v>20594.097000000002</v>
      </c>
      <c r="AM588" s="17">
        <f>AM589+AM631+AM656+AM689+AM718+AM756</f>
        <v>0</v>
      </c>
      <c r="AN588" s="17">
        <f t="shared" si="1247"/>
        <v>23978825.856999997</v>
      </c>
      <c r="AO588" s="17">
        <f t="shared" si="1248"/>
        <v>24775110.945</v>
      </c>
      <c r="AP588" s="17">
        <f t="shared" si="1249"/>
        <v>22398036.763999999</v>
      </c>
      <c r="AQ588" s="17">
        <f>AQ589+AQ631+AQ656+AQ689+AQ718+AQ756</f>
        <v>-14171.133</v>
      </c>
      <c r="AR588" s="17">
        <f>AR589+AR631+AR656+AR689+AR718+AR756</f>
        <v>0</v>
      </c>
      <c r="AS588" s="17">
        <f>AS589+AS631+AS656+AS689+AS718+AS756</f>
        <v>0</v>
      </c>
      <c r="AT588" s="17">
        <f t="shared" si="1250"/>
        <v>23964654.723999996</v>
      </c>
      <c r="AU588" s="17">
        <f t="shared" si="1251"/>
        <v>24775110.945</v>
      </c>
      <c r="AV588" s="17">
        <f t="shared" si="1252"/>
        <v>22398036.763999999</v>
      </c>
      <c r="AW588" s="17">
        <f>AW589+AW631+AW656+AW689+AW718+AW756</f>
        <v>-58320.198000000004</v>
      </c>
      <c r="AX588" s="17">
        <f>AX589+AX631+AX656+AX689+AX718+AX756</f>
        <v>-62171.542999999998</v>
      </c>
      <c r="AY588" s="17">
        <f>AY589+AY631+AY656+AY689+AY718+AY756</f>
        <v>-62171.542999999998</v>
      </c>
      <c r="AZ588" s="17">
        <f t="shared" si="1253"/>
        <v>23906334.525999997</v>
      </c>
      <c r="BA588" s="17">
        <f>BA589+BA631+BA656+BA689+BA718+BA756</f>
        <v>0</v>
      </c>
      <c r="BB588" s="64">
        <f t="shared" si="1256"/>
        <v>23906334.525999997</v>
      </c>
      <c r="BC588" s="17">
        <f t="shared" si="1254"/>
        <v>24712939.401999999</v>
      </c>
      <c r="BD588" s="17">
        <f>BD589+BD631+BD656+BD689+BD718+BD756</f>
        <v>0</v>
      </c>
      <c r="BE588" s="64">
        <f t="shared" si="1257"/>
        <v>24712939.401999999</v>
      </c>
      <c r="BF588" s="17">
        <f t="shared" si="1255"/>
        <v>22335865.220999997</v>
      </c>
      <c r="BG588" s="17">
        <f>BG589+BG631+BG656+BG689+BG718+BG756</f>
        <v>0</v>
      </c>
      <c r="BH588" s="64">
        <f t="shared" si="1258"/>
        <v>22335865.220999997</v>
      </c>
      <c r="BI588" s="17">
        <f>BI589+BI631+BI656+BI689+BI718+BI756</f>
        <v>0</v>
      </c>
      <c r="BJ588" s="18"/>
      <c r="BK588" s="18"/>
      <c r="BL588" s="16"/>
      <c r="BM588" s="16"/>
      <c r="BN588" s="16"/>
      <c r="BO588" s="16"/>
      <c r="BP588" s="16"/>
    </row>
    <row r="589" spans="1:68" ht="46.8" x14ac:dyDescent="0.3">
      <c r="A589" s="58" t="s">
        <v>419</v>
      </c>
      <c r="B589" s="59"/>
      <c r="C589" s="58"/>
      <c r="D589" s="58"/>
      <c r="E589" s="60" t="s">
        <v>420</v>
      </c>
      <c r="F589" s="10">
        <f t="shared" ref="F589:K589" si="1288">F590+F594+F597+F600+F603+F627+F606+F616+F621+F624</f>
        <v>18658658.300000001</v>
      </c>
      <c r="G589" s="10">
        <f t="shared" si="1288"/>
        <v>18747879.400000002</v>
      </c>
      <c r="H589" s="10">
        <f t="shared" si="1288"/>
        <v>18643526.300000001</v>
      </c>
      <c r="I589" s="10">
        <f t="shared" si="1288"/>
        <v>-10436.5</v>
      </c>
      <c r="J589" s="10">
        <f t="shared" si="1288"/>
        <v>-10453.9</v>
      </c>
      <c r="K589" s="10">
        <f t="shared" si="1288"/>
        <v>-10453.9</v>
      </c>
      <c r="L589" s="10">
        <f t="shared" si="1154"/>
        <v>18648221.800000001</v>
      </c>
      <c r="M589" s="10">
        <f t="shared" si="1155"/>
        <v>18737425.500000004</v>
      </c>
      <c r="N589" s="10">
        <f t="shared" si="1156"/>
        <v>18633072.400000002</v>
      </c>
      <c r="O589" s="10">
        <f>O590+O594+O597+O600+O603+O627+O606+O616+O621+O624</f>
        <v>11304.206</v>
      </c>
      <c r="P589" s="10">
        <f>P590+P594+P597+P600+P603+P627+P606+P616+P621+P624</f>
        <v>0</v>
      </c>
      <c r="Q589" s="10">
        <f>Q590+Q594+Q597+Q600+Q603+Q627+Q606+Q616+Q621+Q624</f>
        <v>0</v>
      </c>
      <c r="R589" s="10">
        <f t="shared" si="1235"/>
        <v>18659526.006000001</v>
      </c>
      <c r="S589" s="10">
        <f t="shared" si="1236"/>
        <v>18737425.500000004</v>
      </c>
      <c r="T589" s="10">
        <f t="shared" si="1237"/>
        <v>18633072.400000002</v>
      </c>
      <c r="U589" s="10">
        <f>U590+U594+U597+U600+U603+U627+U606+U616+U621+U624</f>
        <v>0</v>
      </c>
      <c r="V589" s="10">
        <f>V590+V594+V597+V600+V603+V627+V606+V616+V621+V624</f>
        <v>0</v>
      </c>
      <c r="W589" s="10">
        <f>W590+W594+W597+W600+W603+W627+W606+W616+W621+W624</f>
        <v>0</v>
      </c>
      <c r="X589" s="10">
        <f t="shared" si="1238"/>
        <v>18659526.006000001</v>
      </c>
      <c r="Y589" s="10">
        <f t="shared" si="1239"/>
        <v>18737425.500000004</v>
      </c>
      <c r="Z589" s="10">
        <f t="shared" si="1240"/>
        <v>18633072.400000002</v>
      </c>
      <c r="AA589" s="10">
        <f>AA590+AA594+AA597+AA600+AA603+AA627+AA606+AA616+AA621+AA624</f>
        <v>0</v>
      </c>
      <c r="AB589" s="10">
        <f>AB590+AB594+AB597+AB600+AB603+AB627+AB606+AB616+AB621+AB624</f>
        <v>0</v>
      </c>
      <c r="AC589" s="10">
        <f>AC590+AC594+AC597+AC600+AC603+AC627+AC606+AC616+AC621+AC624</f>
        <v>0</v>
      </c>
      <c r="AD589" s="10">
        <f t="shared" si="1241"/>
        <v>18659526.006000001</v>
      </c>
      <c r="AE589" s="10">
        <f t="shared" si="1242"/>
        <v>18737425.500000004</v>
      </c>
      <c r="AF589" s="10">
        <f t="shared" si="1243"/>
        <v>18633072.400000002</v>
      </c>
      <c r="AG589" s="10">
        <f>AG590+AG594+AG597+AG600+AG603+AG627+AG606+AG616+AG621+AG624</f>
        <v>0</v>
      </c>
      <c r="AH589" s="10">
        <f t="shared" si="1244"/>
        <v>18659526.006000001</v>
      </c>
      <c r="AI589" s="10">
        <f t="shared" si="1245"/>
        <v>18737425.500000004</v>
      </c>
      <c r="AJ589" s="10">
        <f t="shared" si="1246"/>
        <v>18633072.400000002</v>
      </c>
      <c r="AK589" s="10">
        <f>AK590+AK594+AK597+AK600+AK603+AK627+AK606+AK616+AK621+AK624</f>
        <v>50345.544999999998</v>
      </c>
      <c r="AL589" s="10">
        <f>AL590+AL594+AL597+AL600+AL603+AL627+AL606+AL616+AL621+AL624</f>
        <v>0</v>
      </c>
      <c r="AM589" s="10">
        <f>AM590+AM594+AM597+AM600+AM603+AM627+AM606+AM616+AM621+AM624</f>
        <v>0</v>
      </c>
      <c r="AN589" s="10">
        <f t="shared" si="1247"/>
        <v>18709871.551000003</v>
      </c>
      <c r="AO589" s="10">
        <f t="shared" si="1248"/>
        <v>18737425.500000004</v>
      </c>
      <c r="AP589" s="10">
        <f t="shared" si="1249"/>
        <v>18633072.400000002</v>
      </c>
      <c r="AQ589" s="10">
        <f>AQ590+AQ594+AQ597+AQ600+AQ603+AQ627+AQ606+AQ616+AQ621+AQ624</f>
        <v>0</v>
      </c>
      <c r="AR589" s="10">
        <f>AR590+AR594+AR597+AR600+AR603+AR627+AR606+AR616+AR621+AR624</f>
        <v>0</v>
      </c>
      <c r="AS589" s="10">
        <f>AS590+AS594+AS597+AS600+AS603+AS627+AS606+AS616+AS621+AS624</f>
        <v>0</v>
      </c>
      <c r="AT589" s="10">
        <f t="shared" si="1250"/>
        <v>18709871.551000003</v>
      </c>
      <c r="AU589" s="10">
        <f t="shared" si="1251"/>
        <v>18737425.500000004</v>
      </c>
      <c r="AV589" s="10">
        <f t="shared" si="1252"/>
        <v>18633072.400000002</v>
      </c>
      <c r="AW589" s="10">
        <f>AW590+AW594+AW597+AW600+AW603+AW627+AW606+AW616+AW621+AW624</f>
        <v>-815.40000000000009</v>
      </c>
      <c r="AX589" s="10">
        <f>AX590+AX594+AX597+AX600+AX603+AX627+AX606+AX616+AX621+AX624</f>
        <v>0</v>
      </c>
      <c r="AY589" s="10">
        <f>AY590+AY594+AY597+AY600+AY603+AY627+AY606+AY616+AY621+AY624</f>
        <v>0</v>
      </c>
      <c r="AZ589" s="10">
        <f t="shared" si="1253"/>
        <v>18709056.151000004</v>
      </c>
      <c r="BA589" s="10">
        <f>BA590+BA594+BA597+BA600+BA603+BA627+BA606+BA616+BA621+BA624</f>
        <v>0</v>
      </c>
      <c r="BB589" s="65">
        <f t="shared" si="1256"/>
        <v>18709056.151000004</v>
      </c>
      <c r="BC589" s="10">
        <f t="shared" si="1254"/>
        <v>18737425.500000004</v>
      </c>
      <c r="BD589" s="10">
        <f>BD590+BD594+BD597+BD600+BD603+BD627+BD606+BD616+BD621+BD624</f>
        <v>0</v>
      </c>
      <c r="BE589" s="65">
        <f t="shared" si="1257"/>
        <v>18737425.500000004</v>
      </c>
      <c r="BF589" s="10">
        <f t="shared" si="1255"/>
        <v>18633072.400000002</v>
      </c>
      <c r="BG589" s="10">
        <f>BG590+BG594+BG597+BG600+BG603+BG627+BG606+BG616+BG621+BG624</f>
        <v>0</v>
      </c>
      <c r="BH589" s="65">
        <f t="shared" si="1258"/>
        <v>18633072.400000002</v>
      </c>
      <c r="BI589" s="10">
        <f>BI590+BI594+BI597+BI600+BI603+BI627+BI606+BI616+BI621+BI624</f>
        <v>0</v>
      </c>
      <c r="BJ589" s="20"/>
      <c r="BK589" s="20"/>
    </row>
    <row r="590" spans="1:68" ht="46.8" x14ac:dyDescent="0.3">
      <c r="A590" s="58" t="s">
        <v>421</v>
      </c>
      <c r="B590" s="59"/>
      <c r="C590" s="58"/>
      <c r="D590" s="58"/>
      <c r="E590" s="60" t="s">
        <v>147</v>
      </c>
      <c r="F590" s="10">
        <f t="shared" ref="F590:K590" si="1289">F591</f>
        <v>2827661</v>
      </c>
      <c r="G590" s="10">
        <f t="shared" si="1289"/>
        <v>2812893.2</v>
      </c>
      <c r="H590" s="10">
        <f t="shared" si="1289"/>
        <v>2805801.9000000004</v>
      </c>
      <c r="I590" s="10">
        <f t="shared" si="1289"/>
        <v>-8391.9</v>
      </c>
      <c r="J590" s="10">
        <f t="shared" si="1289"/>
        <v>-8391.9</v>
      </c>
      <c r="K590" s="10">
        <f t="shared" si="1289"/>
        <v>-8391.9</v>
      </c>
      <c r="L590" s="10">
        <f t="shared" si="1154"/>
        <v>2819269.1</v>
      </c>
      <c r="M590" s="10">
        <f t="shared" si="1155"/>
        <v>2804501.3000000003</v>
      </c>
      <c r="N590" s="10">
        <f t="shared" si="1156"/>
        <v>2797410.0000000005</v>
      </c>
      <c r="O590" s="10">
        <f>O591</f>
        <v>0</v>
      </c>
      <c r="P590" s="10">
        <f>P591</f>
        <v>0</v>
      </c>
      <c r="Q590" s="10">
        <f>Q591</f>
        <v>0</v>
      </c>
      <c r="R590" s="10">
        <f t="shared" si="1235"/>
        <v>2819269.1</v>
      </c>
      <c r="S590" s="10">
        <f t="shared" si="1236"/>
        <v>2804501.3000000003</v>
      </c>
      <c r="T590" s="10">
        <f t="shared" si="1237"/>
        <v>2797410.0000000005</v>
      </c>
      <c r="U590" s="10">
        <f>U591</f>
        <v>0</v>
      </c>
      <c r="V590" s="10">
        <f>V591</f>
        <v>0</v>
      </c>
      <c r="W590" s="10">
        <f>W591</f>
        <v>0</v>
      </c>
      <c r="X590" s="10">
        <f t="shared" si="1238"/>
        <v>2819269.1</v>
      </c>
      <c r="Y590" s="10">
        <f t="shared" si="1239"/>
        <v>2804501.3000000003</v>
      </c>
      <c r="Z590" s="10">
        <f t="shared" si="1240"/>
        <v>2797410.0000000005</v>
      </c>
      <c r="AA590" s="10">
        <f>AA591</f>
        <v>0</v>
      </c>
      <c r="AB590" s="10">
        <f>AB591</f>
        <v>0</v>
      </c>
      <c r="AC590" s="10">
        <f>AC591</f>
        <v>0</v>
      </c>
      <c r="AD590" s="10">
        <f t="shared" si="1241"/>
        <v>2819269.1</v>
      </c>
      <c r="AE590" s="10">
        <f t="shared" si="1242"/>
        <v>2804501.3000000003</v>
      </c>
      <c r="AF590" s="10">
        <f t="shared" si="1243"/>
        <v>2797410.0000000005</v>
      </c>
      <c r="AG590" s="10">
        <f>AG591</f>
        <v>0</v>
      </c>
      <c r="AH590" s="10">
        <f t="shared" si="1244"/>
        <v>2819269.1</v>
      </c>
      <c r="AI590" s="10">
        <f t="shared" si="1245"/>
        <v>2804501.3000000003</v>
      </c>
      <c r="AJ590" s="10">
        <f t="shared" si="1246"/>
        <v>2797410.0000000005</v>
      </c>
      <c r="AK590" s="10">
        <f>AK591</f>
        <v>50345.544999999998</v>
      </c>
      <c r="AL590" s="10">
        <f>AL591</f>
        <v>0</v>
      </c>
      <c r="AM590" s="10">
        <f>AM591</f>
        <v>0</v>
      </c>
      <c r="AN590" s="10">
        <f t="shared" si="1247"/>
        <v>2869614.645</v>
      </c>
      <c r="AO590" s="10">
        <f t="shared" si="1248"/>
        <v>2804501.3000000003</v>
      </c>
      <c r="AP590" s="10">
        <f t="shared" si="1249"/>
        <v>2797410.0000000005</v>
      </c>
      <c r="AQ590" s="10">
        <f>AQ591</f>
        <v>0</v>
      </c>
      <c r="AR590" s="10">
        <f>AR591</f>
        <v>0</v>
      </c>
      <c r="AS590" s="10">
        <f>AS591</f>
        <v>0</v>
      </c>
      <c r="AT590" s="10">
        <f t="shared" si="1250"/>
        <v>2869614.645</v>
      </c>
      <c r="AU590" s="10">
        <f t="shared" si="1251"/>
        <v>2804501.3000000003</v>
      </c>
      <c r="AV590" s="10">
        <f t="shared" si="1252"/>
        <v>2797410.0000000005</v>
      </c>
      <c r="AW590" s="10">
        <f>AW591</f>
        <v>-1784.68</v>
      </c>
      <c r="AX590" s="10">
        <f>AX591</f>
        <v>0</v>
      </c>
      <c r="AY590" s="10">
        <f>AY591</f>
        <v>0</v>
      </c>
      <c r="AZ590" s="10">
        <f t="shared" si="1253"/>
        <v>2867829.9649999999</v>
      </c>
      <c r="BA590" s="10">
        <f>BA591</f>
        <v>0</v>
      </c>
      <c r="BB590" s="65">
        <f t="shared" si="1256"/>
        <v>2867829.9649999999</v>
      </c>
      <c r="BC590" s="10">
        <f t="shared" si="1254"/>
        <v>2804501.3000000003</v>
      </c>
      <c r="BD590" s="10">
        <f>BD591</f>
        <v>0</v>
      </c>
      <c r="BE590" s="65">
        <f t="shared" si="1257"/>
        <v>2804501.3000000003</v>
      </c>
      <c r="BF590" s="10">
        <f t="shared" si="1255"/>
        <v>2797410.0000000005</v>
      </c>
      <c r="BG590" s="10">
        <f>BG591</f>
        <v>0</v>
      </c>
      <c r="BH590" s="65">
        <f t="shared" si="1258"/>
        <v>2797410.0000000005</v>
      </c>
      <c r="BI590" s="10">
        <f>BI591</f>
        <v>0</v>
      </c>
      <c r="BJ590" s="20"/>
      <c r="BK590" s="20"/>
    </row>
    <row r="591" spans="1:68" ht="46.8" x14ac:dyDescent="0.3">
      <c r="A591" s="58" t="s">
        <v>421</v>
      </c>
      <c r="B591" s="59" t="s">
        <v>58</v>
      </c>
      <c r="C591" s="58"/>
      <c r="D591" s="58"/>
      <c r="E591" s="60" t="s">
        <v>59</v>
      </c>
      <c r="F591" s="10">
        <f t="shared" ref="F591:K591" si="1290">F592+F593</f>
        <v>2827661</v>
      </c>
      <c r="G591" s="10">
        <f t="shared" si="1290"/>
        <v>2812893.2</v>
      </c>
      <c r="H591" s="10">
        <f t="shared" si="1290"/>
        <v>2805801.9000000004</v>
      </c>
      <c r="I591" s="10">
        <f t="shared" si="1290"/>
        <v>-8391.9</v>
      </c>
      <c r="J591" s="10">
        <f t="shared" si="1290"/>
        <v>-8391.9</v>
      </c>
      <c r="K591" s="10">
        <f t="shared" si="1290"/>
        <v>-8391.9</v>
      </c>
      <c r="L591" s="10">
        <f t="shared" si="1154"/>
        <v>2819269.1</v>
      </c>
      <c r="M591" s="10">
        <f t="shared" si="1155"/>
        <v>2804501.3000000003</v>
      </c>
      <c r="N591" s="10">
        <f t="shared" si="1156"/>
        <v>2797410.0000000005</v>
      </c>
      <c r="O591" s="10">
        <f>O592+O593</f>
        <v>0</v>
      </c>
      <c r="P591" s="10">
        <f>P592+P593</f>
        <v>0</v>
      </c>
      <c r="Q591" s="10">
        <f>Q592+Q593</f>
        <v>0</v>
      </c>
      <c r="R591" s="10">
        <f t="shared" si="1235"/>
        <v>2819269.1</v>
      </c>
      <c r="S591" s="10">
        <f t="shared" si="1236"/>
        <v>2804501.3000000003</v>
      </c>
      <c r="T591" s="10">
        <f t="shared" si="1237"/>
        <v>2797410.0000000005</v>
      </c>
      <c r="U591" s="10">
        <f>U592+U593</f>
        <v>0</v>
      </c>
      <c r="V591" s="10">
        <f>V592+V593</f>
        <v>0</v>
      </c>
      <c r="W591" s="10">
        <f>W592+W593</f>
        <v>0</v>
      </c>
      <c r="X591" s="10">
        <f t="shared" si="1238"/>
        <v>2819269.1</v>
      </c>
      <c r="Y591" s="10">
        <f t="shared" si="1239"/>
        <v>2804501.3000000003</v>
      </c>
      <c r="Z591" s="10">
        <f t="shared" si="1240"/>
        <v>2797410.0000000005</v>
      </c>
      <c r="AA591" s="10">
        <f>AA592+AA593</f>
        <v>0</v>
      </c>
      <c r="AB591" s="10">
        <f>AB592+AB593</f>
        <v>0</v>
      </c>
      <c r="AC591" s="10">
        <f>AC592+AC593</f>
        <v>0</v>
      </c>
      <c r="AD591" s="10">
        <f t="shared" si="1241"/>
        <v>2819269.1</v>
      </c>
      <c r="AE591" s="10">
        <f t="shared" si="1242"/>
        <v>2804501.3000000003</v>
      </c>
      <c r="AF591" s="10">
        <f t="shared" si="1243"/>
        <v>2797410.0000000005</v>
      </c>
      <c r="AG591" s="10">
        <f>AG592+AG593</f>
        <v>0</v>
      </c>
      <c r="AH591" s="10">
        <f t="shared" si="1244"/>
        <v>2819269.1</v>
      </c>
      <c r="AI591" s="10">
        <f t="shared" si="1245"/>
        <v>2804501.3000000003</v>
      </c>
      <c r="AJ591" s="10">
        <f t="shared" si="1246"/>
        <v>2797410.0000000005</v>
      </c>
      <c r="AK591" s="10">
        <f>AK592+AK593</f>
        <v>50345.544999999998</v>
      </c>
      <c r="AL591" s="10">
        <f>AL592+AL593</f>
        <v>0</v>
      </c>
      <c r="AM591" s="10">
        <f>AM592+AM593</f>
        <v>0</v>
      </c>
      <c r="AN591" s="10">
        <f t="shared" si="1247"/>
        <v>2869614.645</v>
      </c>
      <c r="AO591" s="10">
        <f t="shared" si="1248"/>
        <v>2804501.3000000003</v>
      </c>
      <c r="AP591" s="10">
        <f t="shared" si="1249"/>
        <v>2797410.0000000005</v>
      </c>
      <c r="AQ591" s="10">
        <f>AQ592+AQ593</f>
        <v>0</v>
      </c>
      <c r="AR591" s="10">
        <f>AR592+AR593</f>
        <v>0</v>
      </c>
      <c r="AS591" s="10">
        <f>AS592+AS593</f>
        <v>0</v>
      </c>
      <c r="AT591" s="10">
        <f t="shared" si="1250"/>
        <v>2869614.645</v>
      </c>
      <c r="AU591" s="10">
        <f t="shared" si="1251"/>
        <v>2804501.3000000003</v>
      </c>
      <c r="AV591" s="10">
        <f t="shared" si="1252"/>
        <v>2797410.0000000005</v>
      </c>
      <c r="AW591" s="10">
        <f>AW592+AW593</f>
        <v>-1784.68</v>
      </c>
      <c r="AX591" s="10">
        <f>AX592+AX593</f>
        <v>0</v>
      </c>
      <c r="AY591" s="10">
        <f>AY592+AY593</f>
        <v>0</v>
      </c>
      <c r="AZ591" s="10">
        <f t="shared" si="1253"/>
        <v>2867829.9649999999</v>
      </c>
      <c r="BA591" s="10">
        <f>BA592+BA593</f>
        <v>0</v>
      </c>
      <c r="BB591" s="65">
        <f t="shared" si="1256"/>
        <v>2867829.9649999999</v>
      </c>
      <c r="BC591" s="10">
        <f t="shared" si="1254"/>
        <v>2804501.3000000003</v>
      </c>
      <c r="BD591" s="10">
        <f>BD592+BD593</f>
        <v>0</v>
      </c>
      <c r="BE591" s="65">
        <f t="shared" si="1257"/>
        <v>2804501.3000000003</v>
      </c>
      <c r="BF591" s="10">
        <f t="shared" si="1255"/>
        <v>2797410.0000000005</v>
      </c>
      <c r="BG591" s="10">
        <f>BG592+BG593</f>
        <v>0</v>
      </c>
      <c r="BH591" s="65">
        <f t="shared" si="1258"/>
        <v>2797410.0000000005</v>
      </c>
      <c r="BI591" s="10">
        <f>BI592+BI593</f>
        <v>0</v>
      </c>
      <c r="BJ591" s="20"/>
      <c r="BK591" s="20"/>
    </row>
    <row r="592" spans="1:68" x14ac:dyDescent="0.3">
      <c r="A592" s="58" t="s">
        <v>421</v>
      </c>
      <c r="B592" s="59">
        <v>600</v>
      </c>
      <c r="C592" s="58" t="s">
        <v>72</v>
      </c>
      <c r="D592" s="58" t="s">
        <v>37</v>
      </c>
      <c r="E592" s="60" t="s">
        <v>422</v>
      </c>
      <c r="F592" s="10">
        <v>1402869.4</v>
      </c>
      <c r="G592" s="10">
        <f>1400210.7-4399.5</f>
        <v>1395811.2</v>
      </c>
      <c r="H592" s="10">
        <f>1400210.7-4399.5</f>
        <v>1395811.2</v>
      </c>
      <c r="I592" s="10"/>
      <c r="J592" s="10"/>
      <c r="K592" s="10"/>
      <c r="L592" s="10">
        <f t="shared" si="1154"/>
        <v>1402869.4</v>
      </c>
      <c r="M592" s="10">
        <f t="shared" si="1155"/>
        <v>1395811.2</v>
      </c>
      <c r="N592" s="10">
        <f t="shared" si="1156"/>
        <v>1395811.2</v>
      </c>
      <c r="O592" s="10"/>
      <c r="P592" s="10"/>
      <c r="Q592" s="10"/>
      <c r="R592" s="10">
        <f t="shared" si="1235"/>
        <v>1402869.4</v>
      </c>
      <c r="S592" s="10">
        <f t="shared" si="1236"/>
        <v>1395811.2</v>
      </c>
      <c r="T592" s="10">
        <f t="shared" si="1237"/>
        <v>1395811.2</v>
      </c>
      <c r="U592" s="10"/>
      <c r="V592" s="10"/>
      <c r="W592" s="10"/>
      <c r="X592" s="10">
        <f t="shared" si="1238"/>
        <v>1402869.4</v>
      </c>
      <c r="Y592" s="10">
        <f t="shared" si="1239"/>
        <v>1395811.2</v>
      </c>
      <c r="Z592" s="10">
        <f t="shared" si="1240"/>
        <v>1395811.2</v>
      </c>
      <c r="AA592" s="10"/>
      <c r="AB592" s="10"/>
      <c r="AC592" s="10"/>
      <c r="AD592" s="10">
        <f t="shared" si="1241"/>
        <v>1402869.4</v>
      </c>
      <c r="AE592" s="10">
        <f t="shared" si="1242"/>
        <v>1395811.2</v>
      </c>
      <c r="AF592" s="10">
        <f t="shared" si="1243"/>
        <v>1395811.2</v>
      </c>
      <c r="AG592" s="10"/>
      <c r="AH592" s="10">
        <f t="shared" si="1244"/>
        <v>1402869.4</v>
      </c>
      <c r="AI592" s="10">
        <f t="shared" si="1245"/>
        <v>1395811.2</v>
      </c>
      <c r="AJ592" s="10">
        <f t="shared" si="1246"/>
        <v>1395811.2</v>
      </c>
      <c r="AK592" s="10"/>
      <c r="AL592" s="10"/>
      <c r="AM592" s="10"/>
      <c r="AN592" s="10">
        <f t="shared" si="1247"/>
        <v>1402869.4</v>
      </c>
      <c r="AO592" s="10">
        <f t="shared" si="1248"/>
        <v>1395811.2</v>
      </c>
      <c r="AP592" s="10">
        <f t="shared" si="1249"/>
        <v>1395811.2</v>
      </c>
      <c r="AQ592" s="10"/>
      <c r="AR592" s="10"/>
      <c r="AS592" s="10"/>
      <c r="AT592" s="10">
        <f t="shared" si="1250"/>
        <v>1402869.4</v>
      </c>
      <c r="AU592" s="10">
        <f t="shared" si="1251"/>
        <v>1395811.2</v>
      </c>
      <c r="AV592" s="10">
        <f t="shared" si="1252"/>
        <v>1395811.2</v>
      </c>
      <c r="AW592" s="10"/>
      <c r="AX592" s="10"/>
      <c r="AY592" s="10"/>
      <c r="AZ592" s="10">
        <f t="shared" si="1253"/>
        <v>1402869.4</v>
      </c>
      <c r="BA592" s="10"/>
      <c r="BB592" s="65">
        <f t="shared" si="1256"/>
        <v>1402869.4</v>
      </c>
      <c r="BC592" s="10">
        <f t="shared" si="1254"/>
        <v>1395811.2</v>
      </c>
      <c r="BD592" s="10"/>
      <c r="BE592" s="65">
        <f t="shared" si="1257"/>
        <v>1395811.2</v>
      </c>
      <c r="BF592" s="10">
        <f t="shared" si="1255"/>
        <v>1395811.2</v>
      </c>
      <c r="BG592" s="10"/>
      <c r="BH592" s="65">
        <f t="shared" si="1258"/>
        <v>1395811.2</v>
      </c>
      <c r="BI592" s="10"/>
      <c r="BJ592" s="20"/>
      <c r="BK592" s="20"/>
    </row>
    <row r="593" spans="1:63" x14ac:dyDescent="0.3">
      <c r="A593" s="58" t="s">
        <v>421</v>
      </c>
      <c r="B593" s="59">
        <v>600</v>
      </c>
      <c r="C593" s="58" t="s">
        <v>72</v>
      </c>
      <c r="D593" s="58" t="s">
        <v>303</v>
      </c>
      <c r="E593" s="60" t="s">
        <v>357</v>
      </c>
      <c r="F593" s="10">
        <v>1424791.6</v>
      </c>
      <c r="G593" s="10">
        <v>1417082.0000000002</v>
      </c>
      <c r="H593" s="10">
        <v>1409990.7000000002</v>
      </c>
      <c r="I593" s="10">
        <v>-8391.9</v>
      </c>
      <c r="J593" s="10">
        <v>-8391.9</v>
      </c>
      <c r="K593" s="10">
        <v>-8391.9</v>
      </c>
      <c r="L593" s="10">
        <f t="shared" si="1154"/>
        <v>1416399.7000000002</v>
      </c>
      <c r="M593" s="10">
        <f t="shared" si="1155"/>
        <v>1408690.1000000003</v>
      </c>
      <c r="N593" s="10">
        <f t="shared" si="1156"/>
        <v>1401598.8000000003</v>
      </c>
      <c r="O593" s="10"/>
      <c r="P593" s="10"/>
      <c r="Q593" s="10"/>
      <c r="R593" s="10">
        <f t="shared" si="1235"/>
        <v>1416399.7000000002</v>
      </c>
      <c r="S593" s="10">
        <f t="shared" si="1236"/>
        <v>1408690.1000000003</v>
      </c>
      <c r="T593" s="10">
        <f t="shared" si="1237"/>
        <v>1401598.8000000003</v>
      </c>
      <c r="U593" s="10"/>
      <c r="V593" s="10"/>
      <c r="W593" s="10"/>
      <c r="X593" s="10">
        <f t="shared" si="1238"/>
        <v>1416399.7000000002</v>
      </c>
      <c r="Y593" s="10">
        <f t="shared" si="1239"/>
        <v>1408690.1000000003</v>
      </c>
      <c r="Z593" s="10">
        <f t="shared" si="1240"/>
        <v>1401598.8000000003</v>
      </c>
      <c r="AA593" s="10"/>
      <c r="AB593" s="10"/>
      <c r="AC593" s="10"/>
      <c r="AD593" s="10">
        <f t="shared" si="1241"/>
        <v>1416399.7000000002</v>
      </c>
      <c r="AE593" s="10">
        <f t="shared" si="1242"/>
        <v>1408690.1000000003</v>
      </c>
      <c r="AF593" s="10">
        <f t="shared" si="1243"/>
        <v>1401598.8000000003</v>
      </c>
      <c r="AG593" s="10"/>
      <c r="AH593" s="10">
        <f t="shared" si="1244"/>
        <v>1416399.7000000002</v>
      </c>
      <c r="AI593" s="10">
        <f t="shared" si="1245"/>
        <v>1408690.1000000003</v>
      </c>
      <c r="AJ593" s="10">
        <f t="shared" si="1246"/>
        <v>1401598.8000000003</v>
      </c>
      <c r="AK593" s="10">
        <f>-1727.661+52073.206</f>
        <v>50345.544999999998</v>
      </c>
      <c r="AL593" s="10"/>
      <c r="AM593" s="10"/>
      <c r="AN593" s="10">
        <f t="shared" si="1247"/>
        <v>1466745.2450000001</v>
      </c>
      <c r="AO593" s="10">
        <f t="shared" si="1248"/>
        <v>1408690.1000000003</v>
      </c>
      <c r="AP593" s="10">
        <f t="shared" si="1249"/>
        <v>1401598.8000000003</v>
      </c>
      <c r="AQ593" s="10"/>
      <c r="AR593" s="10"/>
      <c r="AS593" s="10"/>
      <c r="AT593" s="10">
        <f t="shared" si="1250"/>
        <v>1466745.2450000001</v>
      </c>
      <c r="AU593" s="10">
        <f t="shared" si="1251"/>
        <v>1408690.1000000003</v>
      </c>
      <c r="AV593" s="10">
        <f t="shared" si="1252"/>
        <v>1401598.8000000003</v>
      </c>
      <c r="AW593" s="10">
        <v>-1784.68</v>
      </c>
      <c r="AX593" s="10"/>
      <c r="AY593" s="10"/>
      <c r="AZ593" s="10">
        <f t="shared" si="1253"/>
        <v>1464960.5650000002</v>
      </c>
      <c r="BA593" s="10"/>
      <c r="BB593" s="65">
        <f t="shared" si="1256"/>
        <v>1464960.5650000002</v>
      </c>
      <c r="BC593" s="10">
        <f t="shared" si="1254"/>
        <v>1408690.1000000003</v>
      </c>
      <c r="BD593" s="10"/>
      <c r="BE593" s="65">
        <f t="shared" si="1257"/>
        <v>1408690.1000000003</v>
      </c>
      <c r="BF593" s="10">
        <f t="shared" si="1255"/>
        <v>1401598.8000000003</v>
      </c>
      <c r="BG593" s="10"/>
      <c r="BH593" s="65">
        <f t="shared" si="1258"/>
        <v>1401598.8000000003</v>
      </c>
      <c r="BI593" s="10"/>
      <c r="BJ593" s="20"/>
      <c r="BK593" s="20">
        <v>62</v>
      </c>
    </row>
    <row r="594" spans="1:63" ht="31.2" x14ac:dyDescent="0.3">
      <c r="A594" s="58" t="s">
        <v>423</v>
      </c>
      <c r="B594" s="59"/>
      <c r="C594" s="58"/>
      <c r="D594" s="58"/>
      <c r="E594" s="60" t="s">
        <v>424</v>
      </c>
      <c r="F594" s="10">
        <f t="shared" ref="F594:F604" si="1291">F595</f>
        <v>9956.2999999999993</v>
      </c>
      <c r="G594" s="10">
        <f t="shared" ref="G594:G604" si="1292">G595</f>
        <v>8926.4</v>
      </c>
      <c r="H594" s="10">
        <f t="shared" ref="H594:H604" si="1293">H595</f>
        <v>8926.4</v>
      </c>
      <c r="I594" s="10">
        <f t="shared" ref="I594:I604" si="1294">I595</f>
        <v>0</v>
      </c>
      <c r="J594" s="10">
        <f t="shared" ref="J594:J604" si="1295">J595</f>
        <v>0</v>
      </c>
      <c r="K594" s="10">
        <f t="shared" ref="K594:K604" si="1296">K595</f>
        <v>0</v>
      </c>
      <c r="L594" s="10">
        <f t="shared" si="1154"/>
        <v>9956.2999999999993</v>
      </c>
      <c r="M594" s="10">
        <f t="shared" si="1155"/>
        <v>8926.4</v>
      </c>
      <c r="N594" s="10">
        <f t="shared" si="1156"/>
        <v>8926.4</v>
      </c>
      <c r="O594" s="10">
        <f t="shared" ref="O594:O604" si="1297">O595</f>
        <v>0</v>
      </c>
      <c r="P594" s="10">
        <f t="shared" ref="P594:P604" si="1298">P595</f>
        <v>0</v>
      </c>
      <c r="Q594" s="10">
        <f t="shared" ref="Q594:Q604" si="1299">Q595</f>
        <v>0</v>
      </c>
      <c r="R594" s="10">
        <f t="shared" si="1235"/>
        <v>9956.2999999999993</v>
      </c>
      <c r="S594" s="10">
        <f t="shared" si="1236"/>
        <v>8926.4</v>
      </c>
      <c r="T594" s="10">
        <f t="shared" si="1237"/>
        <v>8926.4</v>
      </c>
      <c r="U594" s="10">
        <f t="shared" ref="U594:U604" si="1300">U595</f>
        <v>0</v>
      </c>
      <c r="V594" s="10">
        <f t="shared" ref="V594:V604" si="1301">V595</f>
        <v>0</v>
      </c>
      <c r="W594" s="10">
        <f t="shared" ref="W594:W604" si="1302">W595</f>
        <v>0</v>
      </c>
      <c r="X594" s="10">
        <f t="shared" si="1238"/>
        <v>9956.2999999999993</v>
      </c>
      <c r="Y594" s="10">
        <f t="shared" si="1239"/>
        <v>8926.4</v>
      </c>
      <c r="Z594" s="10">
        <f t="shared" si="1240"/>
        <v>8926.4</v>
      </c>
      <c r="AA594" s="10">
        <f t="shared" ref="AA594:AA604" si="1303">AA595</f>
        <v>0</v>
      </c>
      <c r="AB594" s="10">
        <f t="shared" ref="AB594:AB604" si="1304">AB595</f>
        <v>0</v>
      </c>
      <c r="AC594" s="10">
        <f t="shared" ref="AC594:AC604" si="1305">AC595</f>
        <v>0</v>
      </c>
      <c r="AD594" s="10">
        <f t="shared" si="1241"/>
        <v>9956.2999999999993</v>
      </c>
      <c r="AE594" s="10">
        <f t="shared" si="1242"/>
        <v>8926.4</v>
      </c>
      <c r="AF594" s="10">
        <f t="shared" si="1243"/>
        <v>8926.4</v>
      </c>
      <c r="AG594" s="10">
        <f t="shared" ref="AG594:AG604" si="1306">AG595</f>
        <v>0</v>
      </c>
      <c r="AH594" s="10">
        <f t="shared" si="1244"/>
        <v>9956.2999999999993</v>
      </c>
      <c r="AI594" s="10">
        <f t="shared" si="1245"/>
        <v>8926.4</v>
      </c>
      <c r="AJ594" s="10">
        <f t="shared" si="1246"/>
        <v>8926.4</v>
      </c>
      <c r="AK594" s="10">
        <f t="shared" ref="AK594:AK604" si="1307">AK595</f>
        <v>0</v>
      </c>
      <c r="AL594" s="10">
        <f t="shared" ref="AL594:AL604" si="1308">AL595</f>
        <v>0</v>
      </c>
      <c r="AM594" s="10">
        <f t="shared" ref="AM594:AM604" si="1309">AM595</f>
        <v>0</v>
      </c>
      <c r="AN594" s="10">
        <f t="shared" si="1247"/>
        <v>9956.2999999999993</v>
      </c>
      <c r="AO594" s="10">
        <f t="shared" si="1248"/>
        <v>8926.4</v>
      </c>
      <c r="AP594" s="10">
        <f t="shared" si="1249"/>
        <v>8926.4</v>
      </c>
      <c r="AQ594" s="10">
        <f t="shared" ref="AQ594:AQ604" si="1310">AQ595</f>
        <v>0</v>
      </c>
      <c r="AR594" s="10">
        <f t="shared" ref="AR594:AR604" si="1311">AR595</f>
        <v>0</v>
      </c>
      <c r="AS594" s="10">
        <f t="shared" ref="AS594:AS604" si="1312">AS595</f>
        <v>0</v>
      </c>
      <c r="AT594" s="10">
        <f t="shared" si="1250"/>
        <v>9956.2999999999993</v>
      </c>
      <c r="AU594" s="10">
        <f t="shared" si="1251"/>
        <v>8926.4</v>
      </c>
      <c r="AV594" s="10">
        <f t="shared" si="1252"/>
        <v>8926.4</v>
      </c>
      <c r="AW594" s="10">
        <f t="shared" ref="AW594:AW604" si="1313">AW595</f>
        <v>969.28</v>
      </c>
      <c r="AX594" s="10">
        <f t="shared" ref="AX594:AX604" si="1314">AX595</f>
        <v>0</v>
      </c>
      <c r="AY594" s="10">
        <f t="shared" ref="AY594:AY604" si="1315">AY595</f>
        <v>0</v>
      </c>
      <c r="AZ594" s="10">
        <f t="shared" si="1253"/>
        <v>10925.58</v>
      </c>
      <c r="BA594" s="10">
        <f t="shared" ref="BA594:BA604" si="1316">BA595</f>
        <v>0</v>
      </c>
      <c r="BB594" s="65">
        <f t="shared" si="1256"/>
        <v>10925.58</v>
      </c>
      <c r="BC594" s="10">
        <f t="shared" si="1254"/>
        <v>8926.4</v>
      </c>
      <c r="BD594" s="10">
        <f t="shared" ref="BD594:BI604" si="1317">BD595</f>
        <v>0</v>
      </c>
      <c r="BE594" s="65">
        <f t="shared" si="1257"/>
        <v>8926.4</v>
      </c>
      <c r="BF594" s="10">
        <f t="shared" si="1255"/>
        <v>8926.4</v>
      </c>
      <c r="BG594" s="10">
        <f t="shared" si="1317"/>
        <v>0</v>
      </c>
      <c r="BH594" s="65">
        <f t="shared" si="1258"/>
        <v>8926.4</v>
      </c>
      <c r="BI594" s="10">
        <f t="shared" si="1317"/>
        <v>0</v>
      </c>
      <c r="BJ594" s="20"/>
      <c r="BK594" s="20"/>
    </row>
    <row r="595" spans="1:63" ht="46.8" x14ac:dyDescent="0.3">
      <c r="A595" s="58" t="s">
        <v>423</v>
      </c>
      <c r="B595" s="59" t="s">
        <v>58</v>
      </c>
      <c r="C595" s="58"/>
      <c r="D595" s="58"/>
      <c r="E595" s="60" t="s">
        <v>59</v>
      </c>
      <c r="F595" s="10">
        <f t="shared" si="1291"/>
        <v>9956.2999999999993</v>
      </c>
      <c r="G595" s="10">
        <f t="shared" si="1292"/>
        <v>8926.4</v>
      </c>
      <c r="H595" s="10">
        <f t="shared" si="1293"/>
        <v>8926.4</v>
      </c>
      <c r="I595" s="10">
        <f t="shared" si="1294"/>
        <v>0</v>
      </c>
      <c r="J595" s="10">
        <f t="shared" si="1295"/>
        <v>0</v>
      </c>
      <c r="K595" s="10">
        <f t="shared" si="1296"/>
        <v>0</v>
      </c>
      <c r="L595" s="10">
        <f t="shared" ref="L595:L658" si="1318">F595+I595</f>
        <v>9956.2999999999993</v>
      </c>
      <c r="M595" s="10">
        <f t="shared" ref="M595:M658" si="1319">G595+J595</f>
        <v>8926.4</v>
      </c>
      <c r="N595" s="10">
        <f t="shared" ref="N595:N658" si="1320">H595+K595</f>
        <v>8926.4</v>
      </c>
      <c r="O595" s="10">
        <f t="shared" si="1297"/>
        <v>0</v>
      </c>
      <c r="P595" s="10">
        <f t="shared" si="1298"/>
        <v>0</v>
      </c>
      <c r="Q595" s="10">
        <f t="shared" si="1299"/>
        <v>0</v>
      </c>
      <c r="R595" s="10">
        <f t="shared" si="1235"/>
        <v>9956.2999999999993</v>
      </c>
      <c r="S595" s="10">
        <f t="shared" si="1236"/>
        <v>8926.4</v>
      </c>
      <c r="T595" s="10">
        <f t="shared" si="1237"/>
        <v>8926.4</v>
      </c>
      <c r="U595" s="10">
        <f t="shared" si="1300"/>
        <v>0</v>
      </c>
      <c r="V595" s="10">
        <f t="shared" si="1301"/>
        <v>0</v>
      </c>
      <c r="W595" s="10">
        <f t="shared" si="1302"/>
        <v>0</v>
      </c>
      <c r="X595" s="10">
        <f t="shared" si="1238"/>
        <v>9956.2999999999993</v>
      </c>
      <c r="Y595" s="10">
        <f t="shared" si="1239"/>
        <v>8926.4</v>
      </c>
      <c r="Z595" s="10">
        <f t="shared" si="1240"/>
        <v>8926.4</v>
      </c>
      <c r="AA595" s="10">
        <f t="shared" si="1303"/>
        <v>0</v>
      </c>
      <c r="AB595" s="10">
        <f t="shared" si="1304"/>
        <v>0</v>
      </c>
      <c r="AC595" s="10">
        <f t="shared" si="1305"/>
        <v>0</v>
      </c>
      <c r="AD595" s="10">
        <f t="shared" si="1241"/>
        <v>9956.2999999999993</v>
      </c>
      <c r="AE595" s="10">
        <f t="shared" si="1242"/>
        <v>8926.4</v>
      </c>
      <c r="AF595" s="10">
        <f t="shared" si="1243"/>
        <v>8926.4</v>
      </c>
      <c r="AG595" s="10">
        <f t="shared" si="1306"/>
        <v>0</v>
      </c>
      <c r="AH595" s="10">
        <f t="shared" si="1244"/>
        <v>9956.2999999999993</v>
      </c>
      <c r="AI595" s="10">
        <f t="shared" si="1245"/>
        <v>8926.4</v>
      </c>
      <c r="AJ595" s="10">
        <f t="shared" si="1246"/>
        <v>8926.4</v>
      </c>
      <c r="AK595" s="10">
        <f t="shared" si="1307"/>
        <v>0</v>
      </c>
      <c r="AL595" s="10">
        <f t="shared" si="1308"/>
        <v>0</v>
      </c>
      <c r="AM595" s="10">
        <f t="shared" si="1309"/>
        <v>0</v>
      </c>
      <c r="AN595" s="10">
        <f t="shared" si="1247"/>
        <v>9956.2999999999993</v>
      </c>
      <c r="AO595" s="10">
        <f t="shared" si="1248"/>
        <v>8926.4</v>
      </c>
      <c r="AP595" s="10">
        <f t="shared" si="1249"/>
        <v>8926.4</v>
      </c>
      <c r="AQ595" s="10">
        <f t="shared" si="1310"/>
        <v>0</v>
      </c>
      <c r="AR595" s="10">
        <f t="shared" si="1311"/>
        <v>0</v>
      </c>
      <c r="AS595" s="10">
        <f t="shared" si="1312"/>
        <v>0</v>
      </c>
      <c r="AT595" s="10">
        <f t="shared" si="1250"/>
        <v>9956.2999999999993</v>
      </c>
      <c r="AU595" s="10">
        <f t="shared" si="1251"/>
        <v>8926.4</v>
      </c>
      <c r="AV595" s="10">
        <f t="shared" si="1252"/>
        <v>8926.4</v>
      </c>
      <c r="AW595" s="10">
        <f t="shared" si="1313"/>
        <v>969.28</v>
      </c>
      <c r="AX595" s="10">
        <f t="shared" si="1314"/>
        <v>0</v>
      </c>
      <c r="AY595" s="10">
        <f t="shared" si="1315"/>
        <v>0</v>
      </c>
      <c r="AZ595" s="10">
        <f t="shared" si="1253"/>
        <v>10925.58</v>
      </c>
      <c r="BA595" s="10">
        <f t="shared" si="1316"/>
        <v>0</v>
      </c>
      <c r="BB595" s="65">
        <f t="shared" si="1256"/>
        <v>10925.58</v>
      </c>
      <c r="BC595" s="10">
        <f t="shared" si="1254"/>
        <v>8926.4</v>
      </c>
      <c r="BD595" s="10">
        <f t="shared" si="1317"/>
        <v>0</v>
      </c>
      <c r="BE595" s="65">
        <f t="shared" si="1257"/>
        <v>8926.4</v>
      </c>
      <c r="BF595" s="10">
        <f t="shared" si="1255"/>
        <v>8926.4</v>
      </c>
      <c r="BG595" s="10">
        <f t="shared" si="1317"/>
        <v>0</v>
      </c>
      <c r="BH595" s="65">
        <f t="shared" si="1258"/>
        <v>8926.4</v>
      </c>
      <c r="BI595" s="10">
        <f t="shared" si="1317"/>
        <v>0</v>
      </c>
      <c r="BJ595" s="20"/>
      <c r="BK595" s="20"/>
    </row>
    <row r="596" spans="1:63" x14ac:dyDescent="0.3">
      <c r="A596" s="58" t="s">
        <v>423</v>
      </c>
      <c r="B596" s="59">
        <v>600</v>
      </c>
      <c r="C596" s="58" t="s">
        <v>72</v>
      </c>
      <c r="D596" s="58" t="s">
        <v>303</v>
      </c>
      <c r="E596" s="60" t="s">
        <v>357</v>
      </c>
      <c r="F596" s="10">
        <v>9956.2999999999993</v>
      </c>
      <c r="G596" s="10">
        <v>8926.4</v>
      </c>
      <c r="H596" s="10">
        <v>8926.4</v>
      </c>
      <c r="I596" s="10"/>
      <c r="J596" s="10"/>
      <c r="K596" s="10"/>
      <c r="L596" s="10">
        <f t="shared" si="1318"/>
        <v>9956.2999999999993</v>
      </c>
      <c r="M596" s="10">
        <f t="shared" si="1319"/>
        <v>8926.4</v>
      </c>
      <c r="N596" s="10">
        <f t="shared" si="1320"/>
        <v>8926.4</v>
      </c>
      <c r="O596" s="10"/>
      <c r="P596" s="10"/>
      <c r="Q596" s="10"/>
      <c r="R596" s="10">
        <f t="shared" si="1235"/>
        <v>9956.2999999999993</v>
      </c>
      <c r="S596" s="10">
        <f t="shared" si="1236"/>
        <v>8926.4</v>
      </c>
      <c r="T596" s="10">
        <f t="shared" si="1237"/>
        <v>8926.4</v>
      </c>
      <c r="U596" s="10"/>
      <c r="V596" s="10"/>
      <c r="W596" s="10"/>
      <c r="X596" s="10">
        <f t="shared" si="1238"/>
        <v>9956.2999999999993</v>
      </c>
      <c r="Y596" s="10">
        <f t="shared" si="1239"/>
        <v>8926.4</v>
      </c>
      <c r="Z596" s="10">
        <f t="shared" si="1240"/>
        <v>8926.4</v>
      </c>
      <c r="AA596" s="10"/>
      <c r="AB596" s="10"/>
      <c r="AC596" s="10"/>
      <c r="AD596" s="10">
        <f t="shared" si="1241"/>
        <v>9956.2999999999993</v>
      </c>
      <c r="AE596" s="10">
        <f t="shared" si="1242"/>
        <v>8926.4</v>
      </c>
      <c r="AF596" s="10">
        <f t="shared" si="1243"/>
        <v>8926.4</v>
      </c>
      <c r="AG596" s="10"/>
      <c r="AH596" s="10">
        <f t="shared" si="1244"/>
        <v>9956.2999999999993</v>
      </c>
      <c r="AI596" s="10">
        <f t="shared" si="1245"/>
        <v>8926.4</v>
      </c>
      <c r="AJ596" s="10">
        <f t="shared" si="1246"/>
        <v>8926.4</v>
      </c>
      <c r="AK596" s="10"/>
      <c r="AL596" s="10"/>
      <c r="AM596" s="10"/>
      <c r="AN596" s="10">
        <f t="shared" si="1247"/>
        <v>9956.2999999999993</v>
      </c>
      <c r="AO596" s="10">
        <f t="shared" si="1248"/>
        <v>8926.4</v>
      </c>
      <c r="AP596" s="10">
        <f t="shared" si="1249"/>
        <v>8926.4</v>
      </c>
      <c r="AQ596" s="10"/>
      <c r="AR596" s="10"/>
      <c r="AS596" s="10"/>
      <c r="AT596" s="10">
        <f t="shared" si="1250"/>
        <v>9956.2999999999993</v>
      </c>
      <c r="AU596" s="10">
        <f t="shared" si="1251"/>
        <v>8926.4</v>
      </c>
      <c r="AV596" s="10">
        <f t="shared" si="1252"/>
        <v>8926.4</v>
      </c>
      <c r="AW596" s="10">
        <v>969.28</v>
      </c>
      <c r="AX596" s="10"/>
      <c r="AY596" s="10"/>
      <c r="AZ596" s="10">
        <f t="shared" si="1253"/>
        <v>10925.58</v>
      </c>
      <c r="BA596" s="10"/>
      <c r="BB596" s="65">
        <f t="shared" si="1256"/>
        <v>10925.58</v>
      </c>
      <c r="BC596" s="10">
        <f t="shared" si="1254"/>
        <v>8926.4</v>
      </c>
      <c r="BD596" s="10"/>
      <c r="BE596" s="65">
        <f t="shared" si="1257"/>
        <v>8926.4</v>
      </c>
      <c r="BF596" s="10">
        <f t="shared" si="1255"/>
        <v>8926.4</v>
      </c>
      <c r="BG596" s="10"/>
      <c r="BH596" s="65">
        <f t="shared" si="1258"/>
        <v>8926.4</v>
      </c>
      <c r="BI596" s="10"/>
      <c r="BJ596" s="20"/>
      <c r="BK596" s="20"/>
    </row>
    <row r="597" spans="1:63" ht="31.2" x14ac:dyDescent="0.3">
      <c r="A597" s="58" t="s">
        <v>425</v>
      </c>
      <c r="B597" s="59"/>
      <c r="C597" s="58"/>
      <c r="D597" s="58"/>
      <c r="E597" s="60" t="s">
        <v>426</v>
      </c>
      <c r="F597" s="10">
        <f t="shared" si="1291"/>
        <v>23589.200000000001</v>
      </c>
      <c r="G597" s="10">
        <f t="shared" si="1292"/>
        <v>23731.7</v>
      </c>
      <c r="H597" s="10">
        <f t="shared" si="1293"/>
        <v>23731.7</v>
      </c>
      <c r="I597" s="10">
        <f t="shared" si="1294"/>
        <v>-2044.6</v>
      </c>
      <c r="J597" s="10">
        <f t="shared" si="1295"/>
        <v>-2062</v>
      </c>
      <c r="K597" s="10">
        <f t="shared" si="1296"/>
        <v>-2062</v>
      </c>
      <c r="L597" s="10">
        <f t="shared" si="1318"/>
        <v>21544.600000000002</v>
      </c>
      <c r="M597" s="10">
        <f t="shared" si="1319"/>
        <v>21669.7</v>
      </c>
      <c r="N597" s="10">
        <f t="shared" si="1320"/>
        <v>21669.7</v>
      </c>
      <c r="O597" s="10">
        <f t="shared" si="1297"/>
        <v>823.27599999999995</v>
      </c>
      <c r="P597" s="10">
        <f t="shared" si="1298"/>
        <v>0</v>
      </c>
      <c r="Q597" s="10">
        <f t="shared" si="1299"/>
        <v>0</v>
      </c>
      <c r="R597" s="10">
        <f t="shared" si="1235"/>
        <v>22367.876000000004</v>
      </c>
      <c r="S597" s="10">
        <f t="shared" si="1236"/>
        <v>21669.7</v>
      </c>
      <c r="T597" s="10">
        <f t="shared" si="1237"/>
        <v>21669.7</v>
      </c>
      <c r="U597" s="10">
        <f t="shared" si="1300"/>
        <v>0</v>
      </c>
      <c r="V597" s="10">
        <f t="shared" si="1301"/>
        <v>0</v>
      </c>
      <c r="W597" s="10">
        <f t="shared" si="1302"/>
        <v>0</v>
      </c>
      <c r="X597" s="10">
        <f t="shared" si="1238"/>
        <v>22367.876000000004</v>
      </c>
      <c r="Y597" s="10">
        <f t="shared" si="1239"/>
        <v>21669.7</v>
      </c>
      <c r="Z597" s="10">
        <f t="shared" si="1240"/>
        <v>21669.7</v>
      </c>
      <c r="AA597" s="10">
        <f t="shared" si="1303"/>
        <v>0</v>
      </c>
      <c r="AB597" s="10">
        <f t="shared" si="1304"/>
        <v>0</v>
      </c>
      <c r="AC597" s="10">
        <f t="shared" si="1305"/>
        <v>0</v>
      </c>
      <c r="AD597" s="10">
        <f t="shared" si="1241"/>
        <v>22367.876000000004</v>
      </c>
      <c r="AE597" s="10">
        <f t="shared" si="1242"/>
        <v>21669.7</v>
      </c>
      <c r="AF597" s="10">
        <f t="shared" si="1243"/>
        <v>21669.7</v>
      </c>
      <c r="AG597" s="10">
        <f t="shared" si="1306"/>
        <v>0</v>
      </c>
      <c r="AH597" s="10">
        <f t="shared" si="1244"/>
        <v>22367.876000000004</v>
      </c>
      <c r="AI597" s="10">
        <f t="shared" si="1245"/>
        <v>21669.7</v>
      </c>
      <c r="AJ597" s="10">
        <f t="shared" si="1246"/>
        <v>21669.7</v>
      </c>
      <c r="AK597" s="10">
        <f t="shared" si="1307"/>
        <v>0</v>
      </c>
      <c r="AL597" s="10">
        <f t="shared" si="1308"/>
        <v>0</v>
      </c>
      <c r="AM597" s="10">
        <f t="shared" si="1309"/>
        <v>0</v>
      </c>
      <c r="AN597" s="10">
        <f t="shared" si="1247"/>
        <v>22367.876000000004</v>
      </c>
      <c r="AO597" s="10">
        <f t="shared" si="1248"/>
        <v>21669.7</v>
      </c>
      <c r="AP597" s="10">
        <f t="shared" si="1249"/>
        <v>21669.7</v>
      </c>
      <c r="AQ597" s="10">
        <f t="shared" si="1310"/>
        <v>0</v>
      </c>
      <c r="AR597" s="10">
        <f t="shared" si="1311"/>
        <v>0</v>
      </c>
      <c r="AS597" s="10">
        <f t="shared" si="1312"/>
        <v>0</v>
      </c>
      <c r="AT597" s="10">
        <f t="shared" si="1250"/>
        <v>22367.876000000004</v>
      </c>
      <c r="AU597" s="10">
        <f t="shared" si="1251"/>
        <v>21669.7</v>
      </c>
      <c r="AV597" s="10">
        <f t="shared" si="1252"/>
        <v>21669.7</v>
      </c>
      <c r="AW597" s="10">
        <f t="shared" si="1313"/>
        <v>0</v>
      </c>
      <c r="AX597" s="10">
        <f t="shared" si="1314"/>
        <v>0</v>
      </c>
      <c r="AY597" s="10">
        <f t="shared" si="1315"/>
        <v>0</v>
      </c>
      <c r="AZ597" s="10">
        <f t="shared" si="1253"/>
        <v>22367.876000000004</v>
      </c>
      <c r="BA597" s="10">
        <f t="shared" si="1316"/>
        <v>0</v>
      </c>
      <c r="BB597" s="65">
        <f t="shared" si="1256"/>
        <v>22367.876000000004</v>
      </c>
      <c r="BC597" s="10">
        <f t="shared" si="1254"/>
        <v>21669.7</v>
      </c>
      <c r="BD597" s="10">
        <f t="shared" si="1317"/>
        <v>0</v>
      </c>
      <c r="BE597" s="65">
        <f t="shared" si="1257"/>
        <v>21669.7</v>
      </c>
      <c r="BF597" s="10">
        <f t="shared" si="1255"/>
        <v>21669.7</v>
      </c>
      <c r="BG597" s="10">
        <f t="shared" si="1317"/>
        <v>0</v>
      </c>
      <c r="BH597" s="65">
        <f t="shared" si="1258"/>
        <v>21669.7</v>
      </c>
      <c r="BI597" s="10">
        <f t="shared" si="1317"/>
        <v>0</v>
      </c>
      <c r="BJ597" s="20"/>
      <c r="BK597" s="20"/>
    </row>
    <row r="598" spans="1:63" ht="46.8" x14ac:dyDescent="0.3">
      <c r="A598" s="58" t="s">
        <v>425</v>
      </c>
      <c r="B598" s="59" t="s">
        <v>58</v>
      </c>
      <c r="C598" s="58"/>
      <c r="D598" s="58"/>
      <c r="E598" s="60" t="s">
        <v>59</v>
      </c>
      <c r="F598" s="10">
        <f t="shared" si="1291"/>
        <v>23589.200000000001</v>
      </c>
      <c r="G598" s="10">
        <f t="shared" si="1292"/>
        <v>23731.7</v>
      </c>
      <c r="H598" s="10">
        <f t="shared" si="1293"/>
        <v>23731.7</v>
      </c>
      <c r="I598" s="10">
        <f t="shared" si="1294"/>
        <v>-2044.6</v>
      </c>
      <c r="J598" s="10">
        <f t="shared" si="1295"/>
        <v>-2062</v>
      </c>
      <c r="K598" s="10">
        <f t="shared" si="1296"/>
        <v>-2062</v>
      </c>
      <c r="L598" s="10">
        <f t="shared" si="1318"/>
        <v>21544.600000000002</v>
      </c>
      <c r="M598" s="10">
        <f t="shared" si="1319"/>
        <v>21669.7</v>
      </c>
      <c r="N598" s="10">
        <f t="shared" si="1320"/>
        <v>21669.7</v>
      </c>
      <c r="O598" s="10">
        <f t="shared" si="1297"/>
        <v>823.27599999999995</v>
      </c>
      <c r="P598" s="10">
        <f t="shared" si="1298"/>
        <v>0</v>
      </c>
      <c r="Q598" s="10">
        <f t="shared" si="1299"/>
        <v>0</v>
      </c>
      <c r="R598" s="10">
        <f t="shared" si="1235"/>
        <v>22367.876000000004</v>
      </c>
      <c r="S598" s="10">
        <f t="shared" si="1236"/>
        <v>21669.7</v>
      </c>
      <c r="T598" s="10">
        <f t="shared" si="1237"/>
        <v>21669.7</v>
      </c>
      <c r="U598" s="10">
        <f t="shared" si="1300"/>
        <v>0</v>
      </c>
      <c r="V598" s="10">
        <f t="shared" si="1301"/>
        <v>0</v>
      </c>
      <c r="W598" s="10">
        <f t="shared" si="1302"/>
        <v>0</v>
      </c>
      <c r="X598" s="10">
        <f t="shared" si="1238"/>
        <v>22367.876000000004</v>
      </c>
      <c r="Y598" s="10">
        <f t="shared" si="1239"/>
        <v>21669.7</v>
      </c>
      <c r="Z598" s="10">
        <f t="shared" si="1240"/>
        <v>21669.7</v>
      </c>
      <c r="AA598" s="10">
        <f t="shared" si="1303"/>
        <v>0</v>
      </c>
      <c r="AB598" s="10">
        <f t="shared" si="1304"/>
        <v>0</v>
      </c>
      <c r="AC598" s="10">
        <f t="shared" si="1305"/>
        <v>0</v>
      </c>
      <c r="AD598" s="10">
        <f t="shared" si="1241"/>
        <v>22367.876000000004</v>
      </c>
      <c r="AE598" s="10">
        <f t="shared" si="1242"/>
        <v>21669.7</v>
      </c>
      <c r="AF598" s="10">
        <f t="shared" si="1243"/>
        <v>21669.7</v>
      </c>
      <c r="AG598" s="10">
        <f t="shared" si="1306"/>
        <v>0</v>
      </c>
      <c r="AH598" s="10">
        <f t="shared" si="1244"/>
        <v>22367.876000000004</v>
      </c>
      <c r="AI598" s="10">
        <f t="shared" si="1245"/>
        <v>21669.7</v>
      </c>
      <c r="AJ598" s="10">
        <f t="shared" si="1246"/>
        <v>21669.7</v>
      </c>
      <c r="AK598" s="10">
        <f t="shared" si="1307"/>
        <v>0</v>
      </c>
      <c r="AL598" s="10">
        <f t="shared" si="1308"/>
        <v>0</v>
      </c>
      <c r="AM598" s="10">
        <f t="shared" si="1309"/>
        <v>0</v>
      </c>
      <c r="AN598" s="10">
        <f t="shared" si="1247"/>
        <v>22367.876000000004</v>
      </c>
      <c r="AO598" s="10">
        <f t="shared" si="1248"/>
        <v>21669.7</v>
      </c>
      <c r="AP598" s="10">
        <f t="shared" si="1249"/>
        <v>21669.7</v>
      </c>
      <c r="AQ598" s="10">
        <f t="shared" si="1310"/>
        <v>0</v>
      </c>
      <c r="AR598" s="10">
        <f t="shared" si="1311"/>
        <v>0</v>
      </c>
      <c r="AS598" s="10">
        <f t="shared" si="1312"/>
        <v>0</v>
      </c>
      <c r="AT598" s="10">
        <f t="shared" si="1250"/>
        <v>22367.876000000004</v>
      </c>
      <c r="AU598" s="10">
        <f t="shared" si="1251"/>
        <v>21669.7</v>
      </c>
      <c r="AV598" s="10">
        <f t="shared" si="1252"/>
        <v>21669.7</v>
      </c>
      <c r="AW598" s="10">
        <f t="shared" si="1313"/>
        <v>0</v>
      </c>
      <c r="AX598" s="10">
        <f t="shared" si="1314"/>
        <v>0</v>
      </c>
      <c r="AY598" s="10">
        <f t="shared" si="1315"/>
        <v>0</v>
      </c>
      <c r="AZ598" s="10">
        <f t="shared" si="1253"/>
        <v>22367.876000000004</v>
      </c>
      <c r="BA598" s="10">
        <f t="shared" si="1316"/>
        <v>0</v>
      </c>
      <c r="BB598" s="65">
        <f t="shared" si="1256"/>
        <v>22367.876000000004</v>
      </c>
      <c r="BC598" s="10">
        <f t="shared" si="1254"/>
        <v>21669.7</v>
      </c>
      <c r="BD598" s="10">
        <f t="shared" si="1317"/>
        <v>0</v>
      </c>
      <c r="BE598" s="65">
        <f t="shared" si="1257"/>
        <v>21669.7</v>
      </c>
      <c r="BF598" s="10">
        <f t="shared" si="1255"/>
        <v>21669.7</v>
      </c>
      <c r="BG598" s="10">
        <f t="shared" si="1317"/>
        <v>0</v>
      </c>
      <c r="BH598" s="65">
        <f t="shared" si="1258"/>
        <v>21669.7</v>
      </c>
      <c r="BI598" s="10">
        <f t="shared" si="1317"/>
        <v>0</v>
      </c>
      <c r="BJ598" s="20"/>
      <c r="BK598" s="20"/>
    </row>
    <row r="599" spans="1:63" x14ac:dyDescent="0.3">
      <c r="A599" s="58" t="s">
        <v>425</v>
      </c>
      <c r="B599" s="59">
        <v>600</v>
      </c>
      <c r="C599" s="58" t="s">
        <v>107</v>
      </c>
      <c r="D599" s="58" t="s">
        <v>337</v>
      </c>
      <c r="E599" s="60" t="s">
        <v>338</v>
      </c>
      <c r="F599" s="10">
        <v>23589.200000000001</v>
      </c>
      <c r="G599" s="10">
        <v>23731.7</v>
      </c>
      <c r="H599" s="10">
        <v>23731.7</v>
      </c>
      <c r="I599" s="10">
        <v>-2044.6</v>
      </c>
      <c r="J599" s="10">
        <v>-2062</v>
      </c>
      <c r="K599" s="10">
        <v>-2062</v>
      </c>
      <c r="L599" s="10">
        <f t="shared" si="1318"/>
        <v>21544.600000000002</v>
      </c>
      <c r="M599" s="10">
        <f t="shared" si="1319"/>
        <v>21669.7</v>
      </c>
      <c r="N599" s="10">
        <f t="shared" si="1320"/>
        <v>21669.7</v>
      </c>
      <c r="O599" s="10">
        <v>823.27599999999995</v>
      </c>
      <c r="P599" s="10"/>
      <c r="Q599" s="10"/>
      <c r="R599" s="10">
        <f t="shared" si="1235"/>
        <v>22367.876000000004</v>
      </c>
      <c r="S599" s="10">
        <f t="shared" si="1236"/>
        <v>21669.7</v>
      </c>
      <c r="T599" s="10">
        <f t="shared" si="1237"/>
        <v>21669.7</v>
      </c>
      <c r="U599" s="10"/>
      <c r="V599" s="10"/>
      <c r="W599" s="10"/>
      <c r="X599" s="10">
        <f t="shared" si="1238"/>
        <v>22367.876000000004</v>
      </c>
      <c r="Y599" s="10">
        <f t="shared" si="1239"/>
        <v>21669.7</v>
      </c>
      <c r="Z599" s="10">
        <f t="shared" si="1240"/>
        <v>21669.7</v>
      </c>
      <c r="AA599" s="10"/>
      <c r="AB599" s="10"/>
      <c r="AC599" s="10"/>
      <c r="AD599" s="10">
        <f t="shared" si="1241"/>
        <v>22367.876000000004</v>
      </c>
      <c r="AE599" s="10">
        <f t="shared" si="1242"/>
        <v>21669.7</v>
      </c>
      <c r="AF599" s="10">
        <f t="shared" si="1243"/>
        <v>21669.7</v>
      </c>
      <c r="AG599" s="10"/>
      <c r="AH599" s="10">
        <f t="shared" si="1244"/>
        <v>22367.876000000004</v>
      </c>
      <c r="AI599" s="10">
        <f t="shared" si="1245"/>
        <v>21669.7</v>
      </c>
      <c r="AJ599" s="10">
        <f t="shared" si="1246"/>
        <v>21669.7</v>
      </c>
      <c r="AK599" s="10"/>
      <c r="AL599" s="10"/>
      <c r="AM599" s="10"/>
      <c r="AN599" s="10">
        <f t="shared" si="1247"/>
        <v>22367.876000000004</v>
      </c>
      <c r="AO599" s="10">
        <f t="shared" si="1248"/>
        <v>21669.7</v>
      </c>
      <c r="AP599" s="10">
        <f t="shared" si="1249"/>
        <v>21669.7</v>
      </c>
      <c r="AQ599" s="10"/>
      <c r="AR599" s="10"/>
      <c r="AS599" s="10"/>
      <c r="AT599" s="10">
        <f t="shared" si="1250"/>
        <v>22367.876000000004</v>
      </c>
      <c r="AU599" s="10">
        <f t="shared" si="1251"/>
        <v>21669.7</v>
      </c>
      <c r="AV599" s="10">
        <f t="shared" si="1252"/>
        <v>21669.7</v>
      </c>
      <c r="AW599" s="10"/>
      <c r="AX599" s="10"/>
      <c r="AY599" s="10"/>
      <c r="AZ599" s="10">
        <f t="shared" si="1253"/>
        <v>22367.876000000004</v>
      </c>
      <c r="BA599" s="10"/>
      <c r="BB599" s="65">
        <f t="shared" si="1256"/>
        <v>22367.876000000004</v>
      </c>
      <c r="BC599" s="10">
        <f t="shared" si="1254"/>
        <v>21669.7</v>
      </c>
      <c r="BD599" s="10"/>
      <c r="BE599" s="65">
        <f t="shared" si="1257"/>
        <v>21669.7</v>
      </c>
      <c r="BF599" s="10">
        <f t="shared" si="1255"/>
        <v>21669.7</v>
      </c>
      <c r="BG599" s="10"/>
      <c r="BH599" s="65">
        <f t="shared" si="1258"/>
        <v>21669.7</v>
      </c>
      <c r="BI599" s="10"/>
      <c r="BJ599" s="20"/>
      <c r="BK599" s="20">
        <v>27</v>
      </c>
    </row>
    <row r="600" spans="1:63" ht="62.4" x14ac:dyDescent="0.3">
      <c r="A600" s="58" t="s">
        <v>427</v>
      </c>
      <c r="B600" s="59"/>
      <c r="C600" s="58"/>
      <c r="D600" s="58"/>
      <c r="E600" s="60" t="s">
        <v>428</v>
      </c>
      <c r="F600" s="10">
        <f t="shared" si="1291"/>
        <v>172622.8</v>
      </c>
      <c r="G600" s="10">
        <f t="shared" si="1292"/>
        <v>172622.8</v>
      </c>
      <c r="H600" s="10">
        <f t="shared" si="1293"/>
        <v>172622.8</v>
      </c>
      <c r="I600" s="10">
        <f t="shared" si="1294"/>
        <v>0</v>
      </c>
      <c r="J600" s="10">
        <f t="shared" si="1295"/>
        <v>0</v>
      </c>
      <c r="K600" s="10">
        <f t="shared" si="1296"/>
        <v>0</v>
      </c>
      <c r="L600" s="10">
        <f t="shared" si="1318"/>
        <v>172622.8</v>
      </c>
      <c r="M600" s="10">
        <f t="shared" si="1319"/>
        <v>172622.8</v>
      </c>
      <c r="N600" s="10">
        <f t="shared" si="1320"/>
        <v>172622.8</v>
      </c>
      <c r="O600" s="10">
        <f t="shared" si="1297"/>
        <v>7054.848</v>
      </c>
      <c r="P600" s="10">
        <f t="shared" si="1298"/>
        <v>0</v>
      </c>
      <c r="Q600" s="10">
        <f t="shared" si="1299"/>
        <v>0</v>
      </c>
      <c r="R600" s="10">
        <f t="shared" si="1235"/>
        <v>179677.64799999999</v>
      </c>
      <c r="S600" s="10">
        <f t="shared" si="1236"/>
        <v>172622.8</v>
      </c>
      <c r="T600" s="10">
        <f t="shared" si="1237"/>
        <v>172622.8</v>
      </c>
      <c r="U600" s="10">
        <f t="shared" si="1300"/>
        <v>0</v>
      </c>
      <c r="V600" s="10">
        <f t="shared" si="1301"/>
        <v>0</v>
      </c>
      <c r="W600" s="10">
        <f t="shared" si="1302"/>
        <v>0</v>
      </c>
      <c r="X600" s="10">
        <f t="shared" si="1238"/>
        <v>179677.64799999999</v>
      </c>
      <c r="Y600" s="10">
        <f t="shared" si="1239"/>
        <v>172622.8</v>
      </c>
      <c r="Z600" s="10">
        <f t="shared" si="1240"/>
        <v>172622.8</v>
      </c>
      <c r="AA600" s="10">
        <f t="shared" si="1303"/>
        <v>0</v>
      </c>
      <c r="AB600" s="10">
        <f t="shared" si="1304"/>
        <v>0</v>
      </c>
      <c r="AC600" s="10">
        <f t="shared" si="1305"/>
        <v>0</v>
      </c>
      <c r="AD600" s="10">
        <f t="shared" si="1241"/>
        <v>179677.64799999999</v>
      </c>
      <c r="AE600" s="10">
        <f t="shared" si="1242"/>
        <v>172622.8</v>
      </c>
      <c r="AF600" s="10">
        <f t="shared" si="1243"/>
        <v>172622.8</v>
      </c>
      <c r="AG600" s="10">
        <f t="shared" si="1306"/>
        <v>0</v>
      </c>
      <c r="AH600" s="10">
        <f t="shared" si="1244"/>
        <v>179677.64799999999</v>
      </c>
      <c r="AI600" s="10">
        <f t="shared" si="1245"/>
        <v>172622.8</v>
      </c>
      <c r="AJ600" s="10">
        <f t="shared" si="1246"/>
        <v>172622.8</v>
      </c>
      <c r="AK600" s="10">
        <f t="shared" si="1307"/>
        <v>0</v>
      </c>
      <c r="AL600" s="10">
        <f t="shared" si="1308"/>
        <v>0</v>
      </c>
      <c r="AM600" s="10">
        <f t="shared" si="1309"/>
        <v>0</v>
      </c>
      <c r="AN600" s="10">
        <f t="shared" si="1247"/>
        <v>179677.64799999999</v>
      </c>
      <c r="AO600" s="10">
        <f t="shared" si="1248"/>
        <v>172622.8</v>
      </c>
      <c r="AP600" s="10">
        <f t="shared" si="1249"/>
        <v>172622.8</v>
      </c>
      <c r="AQ600" s="10">
        <f t="shared" si="1310"/>
        <v>0</v>
      </c>
      <c r="AR600" s="10">
        <f t="shared" si="1311"/>
        <v>0</v>
      </c>
      <c r="AS600" s="10">
        <f t="shared" si="1312"/>
        <v>0</v>
      </c>
      <c r="AT600" s="10">
        <f t="shared" si="1250"/>
        <v>179677.64799999999</v>
      </c>
      <c r="AU600" s="10">
        <f t="shared" si="1251"/>
        <v>172622.8</v>
      </c>
      <c r="AV600" s="10">
        <f t="shared" si="1252"/>
        <v>172622.8</v>
      </c>
      <c r="AW600" s="10">
        <f t="shared" si="1313"/>
        <v>0</v>
      </c>
      <c r="AX600" s="10">
        <f t="shared" si="1314"/>
        <v>0</v>
      </c>
      <c r="AY600" s="10">
        <f t="shared" si="1315"/>
        <v>0</v>
      </c>
      <c r="AZ600" s="10">
        <f t="shared" si="1253"/>
        <v>179677.64799999999</v>
      </c>
      <c r="BA600" s="10">
        <f t="shared" si="1316"/>
        <v>0</v>
      </c>
      <c r="BB600" s="65">
        <f t="shared" si="1256"/>
        <v>179677.64799999999</v>
      </c>
      <c r="BC600" s="10">
        <f t="shared" si="1254"/>
        <v>172622.8</v>
      </c>
      <c r="BD600" s="10">
        <f t="shared" si="1317"/>
        <v>0</v>
      </c>
      <c r="BE600" s="65">
        <f t="shared" si="1257"/>
        <v>172622.8</v>
      </c>
      <c r="BF600" s="10">
        <f t="shared" si="1255"/>
        <v>172622.8</v>
      </c>
      <c r="BG600" s="10">
        <f t="shared" si="1317"/>
        <v>0</v>
      </c>
      <c r="BH600" s="65">
        <f t="shared" si="1258"/>
        <v>172622.8</v>
      </c>
      <c r="BI600" s="10">
        <f t="shared" si="1317"/>
        <v>0</v>
      </c>
      <c r="BJ600" s="20"/>
      <c r="BK600" s="20"/>
    </row>
    <row r="601" spans="1:63" ht="46.8" x14ac:dyDescent="0.3">
      <c r="A601" s="58" t="s">
        <v>427</v>
      </c>
      <c r="B601" s="59" t="s">
        <v>58</v>
      </c>
      <c r="C601" s="58"/>
      <c r="D601" s="58"/>
      <c r="E601" s="60" t="s">
        <v>59</v>
      </c>
      <c r="F601" s="10">
        <f t="shared" si="1291"/>
        <v>172622.8</v>
      </c>
      <c r="G601" s="10">
        <f t="shared" si="1292"/>
        <v>172622.8</v>
      </c>
      <c r="H601" s="10">
        <f t="shared" si="1293"/>
        <v>172622.8</v>
      </c>
      <c r="I601" s="10">
        <f t="shared" si="1294"/>
        <v>0</v>
      </c>
      <c r="J601" s="10">
        <f t="shared" si="1295"/>
        <v>0</v>
      </c>
      <c r="K601" s="10">
        <f t="shared" si="1296"/>
        <v>0</v>
      </c>
      <c r="L601" s="10">
        <f t="shared" si="1318"/>
        <v>172622.8</v>
      </c>
      <c r="M601" s="10">
        <f t="shared" si="1319"/>
        <v>172622.8</v>
      </c>
      <c r="N601" s="10">
        <f t="shared" si="1320"/>
        <v>172622.8</v>
      </c>
      <c r="O601" s="10">
        <f t="shared" si="1297"/>
        <v>7054.848</v>
      </c>
      <c r="P601" s="10">
        <f t="shared" si="1298"/>
        <v>0</v>
      </c>
      <c r="Q601" s="10">
        <f t="shared" si="1299"/>
        <v>0</v>
      </c>
      <c r="R601" s="10">
        <f t="shared" si="1235"/>
        <v>179677.64799999999</v>
      </c>
      <c r="S601" s="10">
        <f t="shared" si="1236"/>
        <v>172622.8</v>
      </c>
      <c r="T601" s="10">
        <f t="shared" si="1237"/>
        <v>172622.8</v>
      </c>
      <c r="U601" s="10">
        <f t="shared" si="1300"/>
        <v>0</v>
      </c>
      <c r="V601" s="10">
        <f t="shared" si="1301"/>
        <v>0</v>
      </c>
      <c r="W601" s="10">
        <f t="shared" si="1302"/>
        <v>0</v>
      </c>
      <c r="X601" s="10">
        <f t="shared" si="1238"/>
        <v>179677.64799999999</v>
      </c>
      <c r="Y601" s="10">
        <f t="shared" si="1239"/>
        <v>172622.8</v>
      </c>
      <c r="Z601" s="10">
        <f t="shared" si="1240"/>
        <v>172622.8</v>
      </c>
      <c r="AA601" s="10">
        <f t="shared" si="1303"/>
        <v>0</v>
      </c>
      <c r="AB601" s="10">
        <f t="shared" si="1304"/>
        <v>0</v>
      </c>
      <c r="AC601" s="10">
        <f t="shared" si="1305"/>
        <v>0</v>
      </c>
      <c r="AD601" s="10">
        <f t="shared" si="1241"/>
        <v>179677.64799999999</v>
      </c>
      <c r="AE601" s="10">
        <f t="shared" si="1242"/>
        <v>172622.8</v>
      </c>
      <c r="AF601" s="10">
        <f t="shared" si="1243"/>
        <v>172622.8</v>
      </c>
      <c r="AG601" s="10">
        <f t="shared" si="1306"/>
        <v>0</v>
      </c>
      <c r="AH601" s="10">
        <f t="shared" si="1244"/>
        <v>179677.64799999999</v>
      </c>
      <c r="AI601" s="10">
        <f t="shared" si="1245"/>
        <v>172622.8</v>
      </c>
      <c r="AJ601" s="10">
        <f t="shared" si="1246"/>
        <v>172622.8</v>
      </c>
      <c r="AK601" s="10">
        <f t="shared" si="1307"/>
        <v>0</v>
      </c>
      <c r="AL601" s="10">
        <f t="shared" si="1308"/>
        <v>0</v>
      </c>
      <c r="AM601" s="10">
        <f t="shared" si="1309"/>
        <v>0</v>
      </c>
      <c r="AN601" s="10">
        <f t="shared" si="1247"/>
        <v>179677.64799999999</v>
      </c>
      <c r="AO601" s="10">
        <f t="shared" si="1248"/>
        <v>172622.8</v>
      </c>
      <c r="AP601" s="10">
        <f t="shared" si="1249"/>
        <v>172622.8</v>
      </c>
      <c r="AQ601" s="10">
        <f t="shared" si="1310"/>
        <v>0</v>
      </c>
      <c r="AR601" s="10">
        <f t="shared" si="1311"/>
        <v>0</v>
      </c>
      <c r="AS601" s="10">
        <f t="shared" si="1312"/>
        <v>0</v>
      </c>
      <c r="AT601" s="10">
        <f t="shared" si="1250"/>
        <v>179677.64799999999</v>
      </c>
      <c r="AU601" s="10">
        <f t="shared" si="1251"/>
        <v>172622.8</v>
      </c>
      <c r="AV601" s="10">
        <f t="shared" si="1252"/>
        <v>172622.8</v>
      </c>
      <c r="AW601" s="10">
        <f t="shared" si="1313"/>
        <v>0</v>
      </c>
      <c r="AX601" s="10">
        <f t="shared" si="1314"/>
        <v>0</v>
      </c>
      <c r="AY601" s="10">
        <f t="shared" si="1315"/>
        <v>0</v>
      </c>
      <c r="AZ601" s="10">
        <f t="shared" si="1253"/>
        <v>179677.64799999999</v>
      </c>
      <c r="BA601" s="10">
        <f t="shared" si="1316"/>
        <v>0</v>
      </c>
      <c r="BB601" s="65">
        <f t="shared" si="1256"/>
        <v>179677.64799999999</v>
      </c>
      <c r="BC601" s="10">
        <f t="shared" si="1254"/>
        <v>172622.8</v>
      </c>
      <c r="BD601" s="10">
        <f t="shared" si="1317"/>
        <v>0</v>
      </c>
      <c r="BE601" s="65">
        <f t="shared" si="1257"/>
        <v>172622.8</v>
      </c>
      <c r="BF601" s="10">
        <f t="shared" si="1255"/>
        <v>172622.8</v>
      </c>
      <c r="BG601" s="10">
        <f t="shared" si="1317"/>
        <v>0</v>
      </c>
      <c r="BH601" s="65">
        <f t="shared" si="1258"/>
        <v>172622.8</v>
      </c>
      <c r="BI601" s="10">
        <f t="shared" si="1317"/>
        <v>0</v>
      </c>
      <c r="BJ601" s="20"/>
      <c r="BK601" s="20"/>
    </row>
    <row r="602" spans="1:63" x14ac:dyDescent="0.3">
      <c r="A602" s="58" t="s">
        <v>427</v>
      </c>
      <c r="B602" s="59">
        <v>600</v>
      </c>
      <c r="C602" s="58" t="s">
        <v>107</v>
      </c>
      <c r="D602" s="58" t="s">
        <v>337</v>
      </c>
      <c r="E602" s="60" t="s">
        <v>338</v>
      </c>
      <c r="F602" s="10">
        <v>172622.8</v>
      </c>
      <c r="G602" s="10">
        <v>172622.8</v>
      </c>
      <c r="H602" s="10">
        <v>172622.8</v>
      </c>
      <c r="I602" s="10"/>
      <c r="J602" s="10"/>
      <c r="K602" s="10"/>
      <c r="L602" s="10">
        <f t="shared" si="1318"/>
        <v>172622.8</v>
      </c>
      <c r="M602" s="10">
        <f t="shared" si="1319"/>
        <v>172622.8</v>
      </c>
      <c r="N602" s="10">
        <f t="shared" si="1320"/>
        <v>172622.8</v>
      </c>
      <c r="O602" s="10">
        <v>7054.848</v>
      </c>
      <c r="P602" s="10"/>
      <c r="Q602" s="10"/>
      <c r="R602" s="10">
        <f t="shared" si="1235"/>
        <v>179677.64799999999</v>
      </c>
      <c r="S602" s="10">
        <f t="shared" si="1236"/>
        <v>172622.8</v>
      </c>
      <c r="T602" s="10">
        <f t="shared" si="1237"/>
        <v>172622.8</v>
      </c>
      <c r="U602" s="10"/>
      <c r="V602" s="10"/>
      <c r="W602" s="10"/>
      <c r="X602" s="10">
        <f t="shared" si="1238"/>
        <v>179677.64799999999</v>
      </c>
      <c r="Y602" s="10">
        <f t="shared" si="1239"/>
        <v>172622.8</v>
      </c>
      <c r="Z602" s="10">
        <f t="shared" si="1240"/>
        <v>172622.8</v>
      </c>
      <c r="AA602" s="10"/>
      <c r="AB602" s="10"/>
      <c r="AC602" s="10"/>
      <c r="AD602" s="10">
        <f t="shared" si="1241"/>
        <v>179677.64799999999</v>
      </c>
      <c r="AE602" s="10">
        <f t="shared" si="1242"/>
        <v>172622.8</v>
      </c>
      <c r="AF602" s="10">
        <f t="shared" si="1243"/>
        <v>172622.8</v>
      </c>
      <c r="AG602" s="10"/>
      <c r="AH602" s="10">
        <f t="shared" si="1244"/>
        <v>179677.64799999999</v>
      </c>
      <c r="AI602" s="10">
        <f t="shared" si="1245"/>
        <v>172622.8</v>
      </c>
      <c r="AJ602" s="10">
        <f t="shared" si="1246"/>
        <v>172622.8</v>
      </c>
      <c r="AK602" s="10"/>
      <c r="AL602" s="10"/>
      <c r="AM602" s="10"/>
      <c r="AN602" s="10">
        <f t="shared" si="1247"/>
        <v>179677.64799999999</v>
      </c>
      <c r="AO602" s="10">
        <f t="shared" si="1248"/>
        <v>172622.8</v>
      </c>
      <c r="AP602" s="10">
        <f t="shared" si="1249"/>
        <v>172622.8</v>
      </c>
      <c r="AQ602" s="10"/>
      <c r="AR602" s="10"/>
      <c r="AS602" s="10"/>
      <c r="AT602" s="10">
        <f t="shared" si="1250"/>
        <v>179677.64799999999</v>
      </c>
      <c r="AU602" s="10">
        <f t="shared" si="1251"/>
        <v>172622.8</v>
      </c>
      <c r="AV602" s="10">
        <f t="shared" si="1252"/>
        <v>172622.8</v>
      </c>
      <c r="AW602" s="10"/>
      <c r="AX602" s="10"/>
      <c r="AY602" s="10"/>
      <c r="AZ602" s="10">
        <f t="shared" si="1253"/>
        <v>179677.64799999999</v>
      </c>
      <c r="BA602" s="10"/>
      <c r="BB602" s="65">
        <f t="shared" si="1256"/>
        <v>179677.64799999999</v>
      </c>
      <c r="BC602" s="10">
        <f t="shared" si="1254"/>
        <v>172622.8</v>
      </c>
      <c r="BD602" s="10"/>
      <c r="BE602" s="65">
        <f t="shared" si="1257"/>
        <v>172622.8</v>
      </c>
      <c r="BF602" s="10">
        <f t="shared" si="1255"/>
        <v>172622.8</v>
      </c>
      <c r="BG602" s="10"/>
      <c r="BH602" s="65">
        <f t="shared" si="1258"/>
        <v>172622.8</v>
      </c>
      <c r="BI602" s="10"/>
      <c r="BJ602" s="20"/>
      <c r="BK602" s="20"/>
    </row>
    <row r="603" spans="1:63" ht="78" x14ac:dyDescent="0.3">
      <c r="A603" s="58" t="s">
        <v>429</v>
      </c>
      <c r="B603" s="59"/>
      <c r="C603" s="58"/>
      <c r="D603" s="58"/>
      <c r="E603" s="60" t="s">
        <v>430</v>
      </c>
      <c r="F603" s="10">
        <f t="shared" si="1291"/>
        <v>83814.099999999991</v>
      </c>
      <c r="G603" s="10">
        <f t="shared" si="1292"/>
        <v>83814.099999999991</v>
      </c>
      <c r="H603" s="10">
        <f t="shared" si="1293"/>
        <v>83814.099999999991</v>
      </c>
      <c r="I603" s="10">
        <f t="shared" si="1294"/>
        <v>0</v>
      </c>
      <c r="J603" s="10">
        <f t="shared" si="1295"/>
        <v>0</v>
      </c>
      <c r="K603" s="10">
        <f t="shared" si="1296"/>
        <v>0</v>
      </c>
      <c r="L603" s="10">
        <f t="shared" si="1318"/>
        <v>83814.099999999991</v>
      </c>
      <c r="M603" s="10">
        <f t="shared" si="1319"/>
        <v>83814.099999999991</v>
      </c>
      <c r="N603" s="10">
        <f t="shared" si="1320"/>
        <v>83814.099999999991</v>
      </c>
      <c r="O603" s="10">
        <f t="shared" si="1297"/>
        <v>3426.0819999999999</v>
      </c>
      <c r="P603" s="10">
        <f t="shared" si="1298"/>
        <v>0</v>
      </c>
      <c r="Q603" s="10">
        <f t="shared" si="1299"/>
        <v>0</v>
      </c>
      <c r="R603" s="10">
        <f t="shared" si="1235"/>
        <v>87240.181999999986</v>
      </c>
      <c r="S603" s="10">
        <f t="shared" si="1236"/>
        <v>83814.099999999991</v>
      </c>
      <c r="T603" s="10">
        <f t="shared" si="1237"/>
        <v>83814.099999999991</v>
      </c>
      <c r="U603" s="10">
        <f t="shared" si="1300"/>
        <v>0</v>
      </c>
      <c r="V603" s="10">
        <f t="shared" si="1301"/>
        <v>0</v>
      </c>
      <c r="W603" s="10">
        <f t="shared" si="1302"/>
        <v>0</v>
      </c>
      <c r="X603" s="10">
        <f t="shared" si="1238"/>
        <v>87240.181999999986</v>
      </c>
      <c r="Y603" s="10">
        <f t="shared" si="1239"/>
        <v>83814.099999999991</v>
      </c>
      <c r="Z603" s="10">
        <f t="shared" si="1240"/>
        <v>83814.099999999991</v>
      </c>
      <c r="AA603" s="10">
        <f t="shared" si="1303"/>
        <v>0</v>
      </c>
      <c r="AB603" s="10">
        <f t="shared" si="1304"/>
        <v>0</v>
      </c>
      <c r="AC603" s="10">
        <f t="shared" si="1305"/>
        <v>0</v>
      </c>
      <c r="AD603" s="10">
        <f t="shared" si="1241"/>
        <v>87240.181999999986</v>
      </c>
      <c r="AE603" s="10">
        <f t="shared" si="1242"/>
        <v>83814.099999999991</v>
      </c>
      <c r="AF603" s="10">
        <f t="shared" si="1243"/>
        <v>83814.099999999991</v>
      </c>
      <c r="AG603" s="10">
        <f t="shared" si="1306"/>
        <v>0</v>
      </c>
      <c r="AH603" s="10">
        <f t="shared" si="1244"/>
        <v>87240.181999999986</v>
      </c>
      <c r="AI603" s="10">
        <f t="shared" si="1245"/>
        <v>83814.099999999991</v>
      </c>
      <c r="AJ603" s="10">
        <f t="shared" si="1246"/>
        <v>83814.099999999991</v>
      </c>
      <c r="AK603" s="10">
        <f t="shared" si="1307"/>
        <v>0</v>
      </c>
      <c r="AL603" s="10">
        <f t="shared" si="1308"/>
        <v>0</v>
      </c>
      <c r="AM603" s="10">
        <f t="shared" si="1309"/>
        <v>0</v>
      </c>
      <c r="AN603" s="10">
        <f t="shared" si="1247"/>
        <v>87240.181999999986</v>
      </c>
      <c r="AO603" s="10">
        <f t="shared" si="1248"/>
        <v>83814.099999999991</v>
      </c>
      <c r="AP603" s="10">
        <f t="shared" si="1249"/>
        <v>83814.099999999991</v>
      </c>
      <c r="AQ603" s="10">
        <f t="shared" si="1310"/>
        <v>0</v>
      </c>
      <c r="AR603" s="10">
        <f t="shared" si="1311"/>
        <v>0</v>
      </c>
      <c r="AS603" s="10">
        <f t="shared" si="1312"/>
        <v>0</v>
      </c>
      <c r="AT603" s="10">
        <f t="shared" si="1250"/>
        <v>87240.181999999986</v>
      </c>
      <c r="AU603" s="10">
        <f t="shared" si="1251"/>
        <v>83814.099999999991</v>
      </c>
      <c r="AV603" s="10">
        <f t="shared" si="1252"/>
        <v>83814.099999999991</v>
      </c>
      <c r="AW603" s="10">
        <f t="shared" si="1313"/>
        <v>0</v>
      </c>
      <c r="AX603" s="10">
        <f t="shared" si="1314"/>
        <v>0</v>
      </c>
      <c r="AY603" s="10">
        <f t="shared" si="1315"/>
        <v>0</v>
      </c>
      <c r="AZ603" s="10">
        <f t="shared" si="1253"/>
        <v>87240.181999999986</v>
      </c>
      <c r="BA603" s="10">
        <f t="shared" si="1316"/>
        <v>0</v>
      </c>
      <c r="BB603" s="65">
        <f t="shared" si="1256"/>
        <v>87240.181999999986</v>
      </c>
      <c r="BC603" s="10">
        <f t="shared" si="1254"/>
        <v>83814.099999999991</v>
      </c>
      <c r="BD603" s="10">
        <f t="shared" si="1317"/>
        <v>0</v>
      </c>
      <c r="BE603" s="65">
        <f t="shared" si="1257"/>
        <v>83814.099999999991</v>
      </c>
      <c r="BF603" s="10">
        <f t="shared" si="1255"/>
        <v>83814.099999999991</v>
      </c>
      <c r="BG603" s="10">
        <f t="shared" si="1317"/>
        <v>0</v>
      </c>
      <c r="BH603" s="65">
        <f t="shared" si="1258"/>
        <v>83814.099999999991</v>
      </c>
      <c r="BI603" s="10">
        <f t="shared" si="1317"/>
        <v>0</v>
      </c>
      <c r="BJ603" s="20"/>
      <c r="BK603" s="20"/>
    </row>
    <row r="604" spans="1:63" ht="46.8" x14ac:dyDescent="0.3">
      <c r="A604" s="58" t="s">
        <v>429</v>
      </c>
      <c r="B604" s="59" t="s">
        <v>58</v>
      </c>
      <c r="C604" s="58"/>
      <c r="D604" s="58"/>
      <c r="E604" s="60" t="s">
        <v>59</v>
      </c>
      <c r="F604" s="10">
        <f t="shared" si="1291"/>
        <v>83814.099999999991</v>
      </c>
      <c r="G604" s="10">
        <f t="shared" si="1292"/>
        <v>83814.099999999991</v>
      </c>
      <c r="H604" s="10">
        <f t="shared" si="1293"/>
        <v>83814.099999999991</v>
      </c>
      <c r="I604" s="10">
        <f t="shared" si="1294"/>
        <v>0</v>
      </c>
      <c r="J604" s="10">
        <f t="shared" si="1295"/>
        <v>0</v>
      </c>
      <c r="K604" s="10">
        <f t="shared" si="1296"/>
        <v>0</v>
      </c>
      <c r="L604" s="10">
        <f t="shared" si="1318"/>
        <v>83814.099999999991</v>
      </c>
      <c r="M604" s="10">
        <f t="shared" si="1319"/>
        <v>83814.099999999991</v>
      </c>
      <c r="N604" s="10">
        <f t="shared" si="1320"/>
        <v>83814.099999999991</v>
      </c>
      <c r="O604" s="10">
        <f t="shared" si="1297"/>
        <v>3426.0819999999999</v>
      </c>
      <c r="P604" s="10">
        <f t="shared" si="1298"/>
        <v>0</v>
      </c>
      <c r="Q604" s="10">
        <f t="shared" si="1299"/>
        <v>0</v>
      </c>
      <c r="R604" s="10">
        <f t="shared" si="1235"/>
        <v>87240.181999999986</v>
      </c>
      <c r="S604" s="10">
        <f t="shared" si="1236"/>
        <v>83814.099999999991</v>
      </c>
      <c r="T604" s="10">
        <f t="shared" si="1237"/>
        <v>83814.099999999991</v>
      </c>
      <c r="U604" s="10">
        <f t="shared" si="1300"/>
        <v>0</v>
      </c>
      <c r="V604" s="10">
        <f t="shared" si="1301"/>
        <v>0</v>
      </c>
      <c r="W604" s="10">
        <f t="shared" si="1302"/>
        <v>0</v>
      </c>
      <c r="X604" s="10">
        <f t="shared" si="1238"/>
        <v>87240.181999999986</v>
      </c>
      <c r="Y604" s="10">
        <f t="shared" si="1239"/>
        <v>83814.099999999991</v>
      </c>
      <c r="Z604" s="10">
        <f t="shared" si="1240"/>
        <v>83814.099999999991</v>
      </c>
      <c r="AA604" s="10">
        <f t="shared" si="1303"/>
        <v>0</v>
      </c>
      <c r="AB604" s="10">
        <f t="shared" si="1304"/>
        <v>0</v>
      </c>
      <c r="AC604" s="10">
        <f t="shared" si="1305"/>
        <v>0</v>
      </c>
      <c r="AD604" s="10">
        <f t="shared" si="1241"/>
        <v>87240.181999999986</v>
      </c>
      <c r="AE604" s="10">
        <f t="shared" si="1242"/>
        <v>83814.099999999991</v>
      </c>
      <c r="AF604" s="10">
        <f t="shared" si="1243"/>
        <v>83814.099999999991</v>
      </c>
      <c r="AG604" s="10">
        <f t="shared" si="1306"/>
        <v>0</v>
      </c>
      <c r="AH604" s="10">
        <f t="shared" si="1244"/>
        <v>87240.181999999986</v>
      </c>
      <c r="AI604" s="10">
        <f t="shared" si="1245"/>
        <v>83814.099999999991</v>
      </c>
      <c r="AJ604" s="10">
        <f t="shared" si="1246"/>
        <v>83814.099999999991</v>
      </c>
      <c r="AK604" s="10">
        <f t="shared" si="1307"/>
        <v>0</v>
      </c>
      <c r="AL604" s="10">
        <f t="shared" si="1308"/>
        <v>0</v>
      </c>
      <c r="AM604" s="10">
        <f t="shared" si="1309"/>
        <v>0</v>
      </c>
      <c r="AN604" s="10">
        <f t="shared" si="1247"/>
        <v>87240.181999999986</v>
      </c>
      <c r="AO604" s="10">
        <f t="shared" si="1248"/>
        <v>83814.099999999991</v>
      </c>
      <c r="AP604" s="10">
        <f t="shared" si="1249"/>
        <v>83814.099999999991</v>
      </c>
      <c r="AQ604" s="10">
        <f t="shared" si="1310"/>
        <v>0</v>
      </c>
      <c r="AR604" s="10">
        <f t="shared" si="1311"/>
        <v>0</v>
      </c>
      <c r="AS604" s="10">
        <f t="shared" si="1312"/>
        <v>0</v>
      </c>
      <c r="AT604" s="10">
        <f t="shared" si="1250"/>
        <v>87240.181999999986</v>
      </c>
      <c r="AU604" s="10">
        <f t="shared" si="1251"/>
        <v>83814.099999999991</v>
      </c>
      <c r="AV604" s="10">
        <f t="shared" si="1252"/>
        <v>83814.099999999991</v>
      </c>
      <c r="AW604" s="10">
        <f t="shared" si="1313"/>
        <v>0</v>
      </c>
      <c r="AX604" s="10">
        <f t="shared" si="1314"/>
        <v>0</v>
      </c>
      <c r="AY604" s="10">
        <f t="shared" si="1315"/>
        <v>0</v>
      </c>
      <c r="AZ604" s="10">
        <f t="shared" si="1253"/>
        <v>87240.181999999986</v>
      </c>
      <c r="BA604" s="10">
        <f t="shared" si="1316"/>
        <v>0</v>
      </c>
      <c r="BB604" s="65">
        <f t="shared" si="1256"/>
        <v>87240.181999999986</v>
      </c>
      <c r="BC604" s="10">
        <f t="shared" si="1254"/>
        <v>83814.099999999991</v>
      </c>
      <c r="BD604" s="10">
        <f t="shared" si="1317"/>
        <v>0</v>
      </c>
      <c r="BE604" s="65">
        <f t="shared" si="1257"/>
        <v>83814.099999999991</v>
      </c>
      <c r="BF604" s="10">
        <f t="shared" si="1255"/>
        <v>83814.099999999991</v>
      </c>
      <c r="BG604" s="10">
        <f t="shared" si="1317"/>
        <v>0</v>
      </c>
      <c r="BH604" s="65">
        <f t="shared" si="1258"/>
        <v>83814.099999999991</v>
      </c>
      <c r="BI604" s="10">
        <f t="shared" si="1317"/>
        <v>0</v>
      </c>
      <c r="BJ604" s="20"/>
      <c r="BK604" s="20"/>
    </row>
    <row r="605" spans="1:63" x14ac:dyDescent="0.3">
      <c r="A605" s="58" t="s">
        <v>429</v>
      </c>
      <c r="B605" s="59">
        <v>600</v>
      </c>
      <c r="C605" s="58" t="s">
        <v>107</v>
      </c>
      <c r="D605" s="58" t="s">
        <v>337</v>
      </c>
      <c r="E605" s="60" t="s">
        <v>338</v>
      </c>
      <c r="F605" s="10">
        <v>83814.099999999991</v>
      </c>
      <c r="G605" s="10">
        <v>83814.099999999991</v>
      </c>
      <c r="H605" s="10">
        <v>83814.099999999991</v>
      </c>
      <c r="I605" s="10"/>
      <c r="J605" s="10"/>
      <c r="K605" s="10"/>
      <c r="L605" s="10">
        <f t="shared" si="1318"/>
        <v>83814.099999999991</v>
      </c>
      <c r="M605" s="10">
        <f t="shared" si="1319"/>
        <v>83814.099999999991</v>
      </c>
      <c r="N605" s="10">
        <f t="shared" si="1320"/>
        <v>83814.099999999991</v>
      </c>
      <c r="O605" s="10">
        <v>3426.0819999999999</v>
      </c>
      <c r="P605" s="10"/>
      <c r="Q605" s="10"/>
      <c r="R605" s="10">
        <f t="shared" si="1235"/>
        <v>87240.181999999986</v>
      </c>
      <c r="S605" s="10">
        <f t="shared" si="1236"/>
        <v>83814.099999999991</v>
      </c>
      <c r="T605" s="10">
        <f t="shared" si="1237"/>
        <v>83814.099999999991</v>
      </c>
      <c r="U605" s="10"/>
      <c r="V605" s="10"/>
      <c r="W605" s="10"/>
      <c r="X605" s="10">
        <f t="shared" si="1238"/>
        <v>87240.181999999986</v>
      </c>
      <c r="Y605" s="10">
        <f t="shared" si="1239"/>
        <v>83814.099999999991</v>
      </c>
      <c r="Z605" s="10">
        <f t="shared" si="1240"/>
        <v>83814.099999999991</v>
      </c>
      <c r="AA605" s="10"/>
      <c r="AB605" s="10"/>
      <c r="AC605" s="10"/>
      <c r="AD605" s="10">
        <f t="shared" si="1241"/>
        <v>87240.181999999986</v>
      </c>
      <c r="AE605" s="10">
        <f t="shared" si="1242"/>
        <v>83814.099999999991</v>
      </c>
      <c r="AF605" s="10">
        <f t="shared" si="1243"/>
        <v>83814.099999999991</v>
      </c>
      <c r="AG605" s="10"/>
      <c r="AH605" s="10">
        <f t="shared" si="1244"/>
        <v>87240.181999999986</v>
      </c>
      <c r="AI605" s="10">
        <f t="shared" si="1245"/>
        <v>83814.099999999991</v>
      </c>
      <c r="AJ605" s="10">
        <f t="shared" si="1246"/>
        <v>83814.099999999991</v>
      </c>
      <c r="AK605" s="10"/>
      <c r="AL605" s="10"/>
      <c r="AM605" s="10"/>
      <c r="AN605" s="10">
        <f t="shared" si="1247"/>
        <v>87240.181999999986</v>
      </c>
      <c r="AO605" s="10">
        <f t="shared" si="1248"/>
        <v>83814.099999999991</v>
      </c>
      <c r="AP605" s="10">
        <f t="shared" si="1249"/>
        <v>83814.099999999991</v>
      </c>
      <c r="AQ605" s="10"/>
      <c r="AR605" s="10"/>
      <c r="AS605" s="10"/>
      <c r="AT605" s="10">
        <f t="shared" si="1250"/>
        <v>87240.181999999986</v>
      </c>
      <c r="AU605" s="10">
        <f t="shared" si="1251"/>
        <v>83814.099999999991</v>
      </c>
      <c r="AV605" s="10">
        <f t="shared" si="1252"/>
        <v>83814.099999999991</v>
      </c>
      <c r="AW605" s="10"/>
      <c r="AX605" s="10"/>
      <c r="AY605" s="10"/>
      <c r="AZ605" s="10">
        <f t="shared" si="1253"/>
        <v>87240.181999999986</v>
      </c>
      <c r="BA605" s="10"/>
      <c r="BB605" s="65">
        <f t="shared" si="1256"/>
        <v>87240.181999999986</v>
      </c>
      <c r="BC605" s="10">
        <f t="shared" si="1254"/>
        <v>83814.099999999991</v>
      </c>
      <c r="BD605" s="10"/>
      <c r="BE605" s="65">
        <f t="shared" si="1257"/>
        <v>83814.099999999991</v>
      </c>
      <c r="BF605" s="10">
        <f t="shared" si="1255"/>
        <v>83814.099999999991</v>
      </c>
      <c r="BG605" s="10"/>
      <c r="BH605" s="65">
        <f t="shared" si="1258"/>
        <v>83814.099999999991</v>
      </c>
      <c r="BI605" s="10"/>
      <c r="BJ605" s="20"/>
      <c r="BK605" s="20"/>
    </row>
    <row r="606" spans="1:63" ht="46.8" x14ac:dyDescent="0.3">
      <c r="A606" s="58" t="s">
        <v>431</v>
      </c>
      <c r="B606" s="59"/>
      <c r="C606" s="58"/>
      <c r="D606" s="58"/>
      <c r="E606" s="60" t="s">
        <v>432</v>
      </c>
      <c r="F606" s="10">
        <f t="shared" ref="F606:K606" si="1321">F607+F609+F611</f>
        <v>13952532.6</v>
      </c>
      <c r="G606" s="10">
        <f t="shared" si="1321"/>
        <v>14103523.999999998</v>
      </c>
      <c r="H606" s="10">
        <f t="shared" si="1321"/>
        <v>14058196.6</v>
      </c>
      <c r="I606" s="10">
        <f t="shared" si="1321"/>
        <v>0</v>
      </c>
      <c r="J606" s="10">
        <f t="shared" si="1321"/>
        <v>0</v>
      </c>
      <c r="K606" s="10">
        <f t="shared" si="1321"/>
        <v>0</v>
      </c>
      <c r="L606" s="10">
        <f t="shared" si="1318"/>
        <v>13952532.6</v>
      </c>
      <c r="M606" s="10">
        <f t="shared" si="1319"/>
        <v>14103523.999999998</v>
      </c>
      <c r="N606" s="10">
        <f t="shared" si="1320"/>
        <v>14058196.6</v>
      </c>
      <c r="O606" s="10">
        <f>O607+O609+O611</f>
        <v>0</v>
      </c>
      <c r="P606" s="10">
        <f>P607+P609+P611</f>
        <v>0</v>
      </c>
      <c r="Q606" s="10">
        <f>Q607+Q609+Q611</f>
        <v>0</v>
      </c>
      <c r="R606" s="10">
        <f t="shared" si="1235"/>
        <v>13952532.6</v>
      </c>
      <c r="S606" s="10">
        <f t="shared" si="1236"/>
        <v>14103523.999999998</v>
      </c>
      <c r="T606" s="10">
        <f t="shared" si="1237"/>
        <v>14058196.6</v>
      </c>
      <c r="U606" s="10">
        <f>U607+U609+U611</f>
        <v>0</v>
      </c>
      <c r="V606" s="10">
        <f>V607+V609+V611</f>
        <v>0</v>
      </c>
      <c r="W606" s="10">
        <f>W607+W609+W611</f>
        <v>0</v>
      </c>
      <c r="X606" s="10">
        <f t="shared" si="1238"/>
        <v>13952532.6</v>
      </c>
      <c r="Y606" s="10">
        <f t="shared" si="1239"/>
        <v>14103523.999999998</v>
      </c>
      <c r="Z606" s="10">
        <f t="shared" si="1240"/>
        <v>14058196.6</v>
      </c>
      <c r="AA606" s="10">
        <f>AA607+AA609+AA611</f>
        <v>0</v>
      </c>
      <c r="AB606" s="10">
        <f>AB607+AB609+AB611</f>
        <v>0</v>
      </c>
      <c r="AC606" s="10">
        <f>AC607+AC609+AC611</f>
        <v>0</v>
      </c>
      <c r="AD606" s="10">
        <f t="shared" si="1241"/>
        <v>13952532.6</v>
      </c>
      <c r="AE606" s="10">
        <f t="shared" si="1242"/>
        <v>14103523.999999998</v>
      </c>
      <c r="AF606" s="10">
        <f t="shared" si="1243"/>
        <v>14058196.6</v>
      </c>
      <c r="AG606" s="10">
        <f>AG607+AG609+AG611</f>
        <v>0</v>
      </c>
      <c r="AH606" s="10">
        <f t="shared" si="1244"/>
        <v>13952532.6</v>
      </c>
      <c r="AI606" s="10">
        <f t="shared" si="1245"/>
        <v>14103523.999999998</v>
      </c>
      <c r="AJ606" s="10">
        <f t="shared" si="1246"/>
        <v>14058196.6</v>
      </c>
      <c r="AK606" s="10">
        <f>AK607+AK609+AK611</f>
        <v>0</v>
      </c>
      <c r="AL606" s="10">
        <f>AL607+AL609+AL611</f>
        <v>0</v>
      </c>
      <c r="AM606" s="10">
        <f>AM607+AM609+AM611</f>
        <v>0</v>
      </c>
      <c r="AN606" s="10">
        <f t="shared" si="1247"/>
        <v>13952532.6</v>
      </c>
      <c r="AO606" s="10">
        <f t="shared" si="1248"/>
        <v>14103523.999999998</v>
      </c>
      <c r="AP606" s="10">
        <f t="shared" si="1249"/>
        <v>14058196.6</v>
      </c>
      <c r="AQ606" s="10">
        <f>AQ607+AQ609+AQ611</f>
        <v>0</v>
      </c>
      <c r="AR606" s="10">
        <f>AR607+AR609+AR611</f>
        <v>0</v>
      </c>
      <c r="AS606" s="10">
        <f>AS607+AS609+AS611</f>
        <v>0</v>
      </c>
      <c r="AT606" s="10">
        <f t="shared" si="1250"/>
        <v>13952532.6</v>
      </c>
      <c r="AU606" s="10">
        <f t="shared" si="1251"/>
        <v>14103523.999999998</v>
      </c>
      <c r="AV606" s="10">
        <f t="shared" si="1252"/>
        <v>14058196.6</v>
      </c>
      <c r="AW606" s="10">
        <f>AW607+AW609+AW611</f>
        <v>0</v>
      </c>
      <c r="AX606" s="10">
        <f>AX607+AX609+AX611</f>
        <v>0</v>
      </c>
      <c r="AY606" s="10">
        <f>AY607+AY609+AY611</f>
        <v>0</v>
      </c>
      <c r="AZ606" s="10">
        <f t="shared" si="1253"/>
        <v>13952532.6</v>
      </c>
      <c r="BA606" s="10">
        <f>BA607+BA609+BA611</f>
        <v>0</v>
      </c>
      <c r="BB606" s="65">
        <f t="shared" si="1256"/>
        <v>13952532.6</v>
      </c>
      <c r="BC606" s="10">
        <f t="shared" si="1254"/>
        <v>14103523.999999998</v>
      </c>
      <c r="BD606" s="10">
        <f>BD607+BD609+BD611</f>
        <v>0</v>
      </c>
      <c r="BE606" s="65">
        <f t="shared" si="1257"/>
        <v>14103523.999999998</v>
      </c>
      <c r="BF606" s="10">
        <f t="shared" si="1255"/>
        <v>14058196.6</v>
      </c>
      <c r="BG606" s="10">
        <f>BG607+BG609+BG611</f>
        <v>0</v>
      </c>
      <c r="BH606" s="65">
        <f t="shared" si="1258"/>
        <v>14058196.6</v>
      </c>
      <c r="BI606" s="10">
        <f>BI607+BI609+BI611</f>
        <v>0</v>
      </c>
      <c r="BJ606" s="20"/>
      <c r="BK606" s="20"/>
    </row>
    <row r="607" spans="1:63" ht="31.2" x14ac:dyDescent="0.3">
      <c r="A607" s="58" t="s">
        <v>431</v>
      </c>
      <c r="B607" s="59" t="s">
        <v>66</v>
      </c>
      <c r="C607" s="58"/>
      <c r="D607" s="58"/>
      <c r="E607" s="60" t="s">
        <v>67</v>
      </c>
      <c r="F607" s="10">
        <f t="shared" ref="F607:K607" si="1322">F608</f>
        <v>3</v>
      </c>
      <c r="G607" s="10">
        <f t="shared" si="1322"/>
        <v>3</v>
      </c>
      <c r="H607" s="10">
        <f t="shared" si="1322"/>
        <v>3</v>
      </c>
      <c r="I607" s="10">
        <f t="shared" si="1322"/>
        <v>0</v>
      </c>
      <c r="J607" s="10">
        <f t="shared" si="1322"/>
        <v>0</v>
      </c>
      <c r="K607" s="10">
        <f t="shared" si="1322"/>
        <v>0</v>
      </c>
      <c r="L607" s="10">
        <f t="shared" si="1318"/>
        <v>3</v>
      </c>
      <c r="M607" s="10">
        <f t="shared" si="1319"/>
        <v>3</v>
      </c>
      <c r="N607" s="10">
        <f t="shared" si="1320"/>
        <v>3</v>
      </c>
      <c r="O607" s="10">
        <f>O608</f>
        <v>0</v>
      </c>
      <c r="P607" s="10">
        <f>P608</f>
        <v>0</v>
      </c>
      <c r="Q607" s="10">
        <f>Q608</f>
        <v>0</v>
      </c>
      <c r="R607" s="10">
        <f t="shared" si="1235"/>
        <v>3</v>
      </c>
      <c r="S607" s="10">
        <f t="shared" si="1236"/>
        <v>3</v>
      </c>
      <c r="T607" s="10">
        <f t="shared" si="1237"/>
        <v>3</v>
      </c>
      <c r="U607" s="10">
        <f>U608</f>
        <v>0</v>
      </c>
      <c r="V607" s="10">
        <f>V608</f>
        <v>0</v>
      </c>
      <c r="W607" s="10">
        <f>W608</f>
        <v>0</v>
      </c>
      <c r="X607" s="10">
        <f t="shared" si="1238"/>
        <v>3</v>
      </c>
      <c r="Y607" s="10">
        <f t="shared" si="1239"/>
        <v>3</v>
      </c>
      <c r="Z607" s="10">
        <f t="shared" si="1240"/>
        <v>3</v>
      </c>
      <c r="AA607" s="10">
        <f>AA608</f>
        <v>0</v>
      </c>
      <c r="AB607" s="10">
        <f>AB608</f>
        <v>0</v>
      </c>
      <c r="AC607" s="10">
        <f>AC608</f>
        <v>0</v>
      </c>
      <c r="AD607" s="10">
        <f t="shared" si="1241"/>
        <v>3</v>
      </c>
      <c r="AE607" s="10">
        <f t="shared" si="1242"/>
        <v>3</v>
      </c>
      <c r="AF607" s="10">
        <f t="shared" si="1243"/>
        <v>3</v>
      </c>
      <c r="AG607" s="10">
        <f>AG608</f>
        <v>0</v>
      </c>
      <c r="AH607" s="10">
        <f t="shared" si="1244"/>
        <v>3</v>
      </c>
      <c r="AI607" s="10">
        <f t="shared" si="1245"/>
        <v>3</v>
      </c>
      <c r="AJ607" s="10">
        <f t="shared" si="1246"/>
        <v>3</v>
      </c>
      <c r="AK607" s="10">
        <f>AK608</f>
        <v>0</v>
      </c>
      <c r="AL607" s="10">
        <f>AL608</f>
        <v>0</v>
      </c>
      <c r="AM607" s="10">
        <f>AM608</f>
        <v>0</v>
      </c>
      <c r="AN607" s="10">
        <f t="shared" si="1247"/>
        <v>3</v>
      </c>
      <c r="AO607" s="10">
        <f t="shared" si="1248"/>
        <v>3</v>
      </c>
      <c r="AP607" s="10">
        <f t="shared" si="1249"/>
        <v>3</v>
      </c>
      <c r="AQ607" s="10">
        <f>AQ608</f>
        <v>0</v>
      </c>
      <c r="AR607" s="10">
        <f>AR608</f>
        <v>0</v>
      </c>
      <c r="AS607" s="10">
        <f>AS608</f>
        <v>0</v>
      </c>
      <c r="AT607" s="10">
        <f t="shared" si="1250"/>
        <v>3</v>
      </c>
      <c r="AU607" s="10">
        <f t="shared" si="1251"/>
        <v>3</v>
      </c>
      <c r="AV607" s="10">
        <f t="shared" si="1252"/>
        <v>3</v>
      </c>
      <c r="AW607" s="10">
        <f>AW608</f>
        <v>0</v>
      </c>
      <c r="AX607" s="10">
        <f>AX608</f>
        <v>0</v>
      </c>
      <c r="AY607" s="10">
        <f>AY608</f>
        <v>0</v>
      </c>
      <c r="AZ607" s="10">
        <f t="shared" si="1253"/>
        <v>3</v>
      </c>
      <c r="BA607" s="10">
        <f>BA608</f>
        <v>0</v>
      </c>
      <c r="BB607" s="65">
        <f t="shared" si="1256"/>
        <v>3</v>
      </c>
      <c r="BC607" s="10">
        <f t="shared" si="1254"/>
        <v>3</v>
      </c>
      <c r="BD607" s="10">
        <f>BD608</f>
        <v>0</v>
      </c>
      <c r="BE607" s="65">
        <f t="shared" si="1257"/>
        <v>3</v>
      </c>
      <c r="BF607" s="10">
        <f t="shared" si="1255"/>
        <v>3</v>
      </c>
      <c r="BG607" s="10">
        <f>BG608</f>
        <v>0</v>
      </c>
      <c r="BH607" s="65">
        <f t="shared" si="1258"/>
        <v>3</v>
      </c>
      <c r="BI607" s="10">
        <f>BI608</f>
        <v>0</v>
      </c>
      <c r="BJ607" s="20"/>
      <c r="BK607" s="20"/>
    </row>
    <row r="608" spans="1:63" x14ac:dyDescent="0.3">
      <c r="A608" s="58" t="s">
        <v>431</v>
      </c>
      <c r="B608" s="59">
        <v>200</v>
      </c>
      <c r="C608" s="58" t="s">
        <v>72</v>
      </c>
      <c r="D608" s="58" t="s">
        <v>74</v>
      </c>
      <c r="E608" s="60" t="s">
        <v>75</v>
      </c>
      <c r="F608" s="10">
        <v>3</v>
      </c>
      <c r="G608" s="10">
        <v>3</v>
      </c>
      <c r="H608" s="10">
        <v>3</v>
      </c>
      <c r="I608" s="10"/>
      <c r="J608" s="10"/>
      <c r="K608" s="10"/>
      <c r="L608" s="10">
        <f t="shared" si="1318"/>
        <v>3</v>
      </c>
      <c r="M608" s="10">
        <f t="shared" si="1319"/>
        <v>3</v>
      </c>
      <c r="N608" s="10">
        <f t="shared" si="1320"/>
        <v>3</v>
      </c>
      <c r="O608" s="10"/>
      <c r="P608" s="10"/>
      <c r="Q608" s="10"/>
      <c r="R608" s="10">
        <f t="shared" si="1235"/>
        <v>3</v>
      </c>
      <c r="S608" s="10">
        <f t="shared" si="1236"/>
        <v>3</v>
      </c>
      <c r="T608" s="10">
        <f t="shared" si="1237"/>
        <v>3</v>
      </c>
      <c r="U608" s="10"/>
      <c r="V608" s="10"/>
      <c r="W608" s="10"/>
      <c r="X608" s="10">
        <f t="shared" si="1238"/>
        <v>3</v>
      </c>
      <c r="Y608" s="10">
        <f t="shared" si="1239"/>
        <v>3</v>
      </c>
      <c r="Z608" s="10">
        <f t="shared" si="1240"/>
        <v>3</v>
      </c>
      <c r="AA608" s="10"/>
      <c r="AB608" s="10"/>
      <c r="AC608" s="10"/>
      <c r="AD608" s="10">
        <f t="shared" si="1241"/>
        <v>3</v>
      </c>
      <c r="AE608" s="10">
        <f t="shared" si="1242"/>
        <v>3</v>
      </c>
      <c r="AF608" s="10">
        <f t="shared" si="1243"/>
        <v>3</v>
      </c>
      <c r="AG608" s="10"/>
      <c r="AH608" s="10">
        <f t="shared" si="1244"/>
        <v>3</v>
      </c>
      <c r="AI608" s="10">
        <f t="shared" si="1245"/>
        <v>3</v>
      </c>
      <c r="AJ608" s="10">
        <f t="shared" si="1246"/>
        <v>3</v>
      </c>
      <c r="AK608" s="10"/>
      <c r="AL608" s="10"/>
      <c r="AM608" s="10"/>
      <c r="AN608" s="10">
        <f t="shared" si="1247"/>
        <v>3</v>
      </c>
      <c r="AO608" s="10">
        <f t="shared" si="1248"/>
        <v>3</v>
      </c>
      <c r="AP608" s="10">
        <f t="shared" si="1249"/>
        <v>3</v>
      </c>
      <c r="AQ608" s="10"/>
      <c r="AR608" s="10"/>
      <c r="AS608" s="10"/>
      <c r="AT608" s="10">
        <f t="shared" si="1250"/>
        <v>3</v>
      </c>
      <c r="AU608" s="10">
        <f t="shared" si="1251"/>
        <v>3</v>
      </c>
      <c r="AV608" s="10">
        <f t="shared" si="1252"/>
        <v>3</v>
      </c>
      <c r="AW608" s="10"/>
      <c r="AX608" s="10"/>
      <c r="AY608" s="10"/>
      <c r="AZ608" s="10">
        <f t="shared" si="1253"/>
        <v>3</v>
      </c>
      <c r="BA608" s="10"/>
      <c r="BB608" s="65">
        <f t="shared" si="1256"/>
        <v>3</v>
      </c>
      <c r="BC608" s="10">
        <f t="shared" si="1254"/>
        <v>3</v>
      </c>
      <c r="BD608" s="10"/>
      <c r="BE608" s="65">
        <f t="shared" si="1257"/>
        <v>3</v>
      </c>
      <c r="BF608" s="10">
        <f t="shared" si="1255"/>
        <v>3</v>
      </c>
      <c r="BG608" s="10"/>
      <c r="BH608" s="65">
        <f t="shared" si="1258"/>
        <v>3</v>
      </c>
      <c r="BI608" s="10"/>
      <c r="BJ608" s="20"/>
      <c r="BK608" s="20"/>
    </row>
    <row r="609" spans="1:63" ht="31.2" x14ac:dyDescent="0.3">
      <c r="A609" s="58" t="s">
        <v>431</v>
      </c>
      <c r="B609" s="59" t="s">
        <v>192</v>
      </c>
      <c r="C609" s="58"/>
      <c r="D609" s="58"/>
      <c r="E609" s="60" t="s">
        <v>193</v>
      </c>
      <c r="F609" s="10">
        <f t="shared" ref="F609:K609" si="1323">F610</f>
        <v>41.8</v>
      </c>
      <c r="G609" s="10">
        <f t="shared" si="1323"/>
        <v>41.7</v>
      </c>
      <c r="H609" s="10">
        <f t="shared" si="1323"/>
        <v>41.8</v>
      </c>
      <c r="I609" s="10">
        <f t="shared" si="1323"/>
        <v>0</v>
      </c>
      <c r="J609" s="10">
        <f t="shared" si="1323"/>
        <v>0</v>
      </c>
      <c r="K609" s="10">
        <f t="shared" si="1323"/>
        <v>0</v>
      </c>
      <c r="L609" s="10">
        <f t="shared" si="1318"/>
        <v>41.8</v>
      </c>
      <c r="M609" s="10">
        <f t="shared" si="1319"/>
        <v>41.7</v>
      </c>
      <c r="N609" s="10">
        <f t="shared" si="1320"/>
        <v>41.8</v>
      </c>
      <c r="O609" s="10">
        <f>O610</f>
        <v>0</v>
      </c>
      <c r="P609" s="10">
        <f>P610</f>
        <v>0</v>
      </c>
      <c r="Q609" s="10">
        <f>Q610</f>
        <v>0</v>
      </c>
      <c r="R609" s="10">
        <f t="shared" si="1235"/>
        <v>41.8</v>
      </c>
      <c r="S609" s="10">
        <f t="shared" si="1236"/>
        <v>41.7</v>
      </c>
      <c r="T609" s="10">
        <f t="shared" si="1237"/>
        <v>41.8</v>
      </c>
      <c r="U609" s="10">
        <f>U610</f>
        <v>0</v>
      </c>
      <c r="V609" s="10">
        <f>V610</f>
        <v>0</v>
      </c>
      <c r="W609" s="10">
        <f>W610</f>
        <v>0</v>
      </c>
      <c r="X609" s="10">
        <f t="shared" si="1238"/>
        <v>41.8</v>
      </c>
      <c r="Y609" s="10">
        <f t="shared" si="1239"/>
        <v>41.7</v>
      </c>
      <c r="Z609" s="10">
        <f t="shared" si="1240"/>
        <v>41.8</v>
      </c>
      <c r="AA609" s="10">
        <f>AA610</f>
        <v>0</v>
      </c>
      <c r="AB609" s="10">
        <f>AB610</f>
        <v>0</v>
      </c>
      <c r="AC609" s="10">
        <f>AC610</f>
        <v>0</v>
      </c>
      <c r="AD609" s="10">
        <f t="shared" si="1241"/>
        <v>41.8</v>
      </c>
      <c r="AE609" s="10">
        <f t="shared" si="1242"/>
        <v>41.7</v>
      </c>
      <c r="AF609" s="10">
        <f t="shared" si="1243"/>
        <v>41.8</v>
      </c>
      <c r="AG609" s="10">
        <f>AG610</f>
        <v>0</v>
      </c>
      <c r="AH609" s="10">
        <f t="shared" si="1244"/>
        <v>41.8</v>
      </c>
      <c r="AI609" s="10">
        <f t="shared" si="1245"/>
        <v>41.7</v>
      </c>
      <c r="AJ609" s="10">
        <f t="shared" si="1246"/>
        <v>41.8</v>
      </c>
      <c r="AK609" s="10">
        <f>AK610</f>
        <v>0</v>
      </c>
      <c r="AL609" s="10">
        <f>AL610</f>
        <v>0</v>
      </c>
      <c r="AM609" s="10">
        <f>AM610</f>
        <v>0</v>
      </c>
      <c r="AN609" s="10">
        <f t="shared" si="1247"/>
        <v>41.8</v>
      </c>
      <c r="AO609" s="10">
        <f t="shared" si="1248"/>
        <v>41.7</v>
      </c>
      <c r="AP609" s="10">
        <f t="shared" si="1249"/>
        <v>41.8</v>
      </c>
      <c r="AQ609" s="10">
        <f>AQ610</f>
        <v>0</v>
      </c>
      <c r="AR609" s="10">
        <f>AR610</f>
        <v>0</v>
      </c>
      <c r="AS609" s="10">
        <f>AS610</f>
        <v>0</v>
      </c>
      <c r="AT609" s="10">
        <f t="shared" si="1250"/>
        <v>41.8</v>
      </c>
      <c r="AU609" s="10">
        <f t="shared" si="1251"/>
        <v>41.7</v>
      </c>
      <c r="AV609" s="10">
        <f t="shared" si="1252"/>
        <v>41.8</v>
      </c>
      <c r="AW609" s="10">
        <f>AW610</f>
        <v>0</v>
      </c>
      <c r="AX609" s="10">
        <f>AX610</f>
        <v>0</v>
      </c>
      <c r="AY609" s="10">
        <f>AY610</f>
        <v>0</v>
      </c>
      <c r="AZ609" s="10">
        <f t="shared" si="1253"/>
        <v>41.8</v>
      </c>
      <c r="BA609" s="10">
        <f>BA610</f>
        <v>0</v>
      </c>
      <c r="BB609" s="65">
        <f t="shared" si="1256"/>
        <v>41.8</v>
      </c>
      <c r="BC609" s="10">
        <f t="shared" si="1254"/>
        <v>41.7</v>
      </c>
      <c r="BD609" s="10">
        <f>BD610</f>
        <v>0</v>
      </c>
      <c r="BE609" s="65">
        <f t="shared" si="1257"/>
        <v>41.7</v>
      </c>
      <c r="BF609" s="10">
        <f t="shared" si="1255"/>
        <v>41.8</v>
      </c>
      <c r="BG609" s="10">
        <f>BG610</f>
        <v>0</v>
      </c>
      <c r="BH609" s="65">
        <f t="shared" si="1258"/>
        <v>41.8</v>
      </c>
      <c r="BI609" s="10">
        <f>BI610</f>
        <v>0</v>
      </c>
      <c r="BJ609" s="20"/>
      <c r="BK609" s="20"/>
    </row>
    <row r="610" spans="1:63" x14ac:dyDescent="0.3">
      <c r="A610" s="58" t="s">
        <v>431</v>
      </c>
      <c r="B610" s="59" t="s">
        <v>192</v>
      </c>
      <c r="C610" s="58" t="s">
        <v>107</v>
      </c>
      <c r="D610" s="58" t="s">
        <v>242</v>
      </c>
      <c r="E610" s="60" t="s">
        <v>433</v>
      </c>
      <c r="F610" s="10">
        <v>41.8</v>
      </c>
      <c r="G610" s="10">
        <v>41.7</v>
      </c>
      <c r="H610" s="10">
        <v>41.8</v>
      </c>
      <c r="I610" s="10"/>
      <c r="J610" s="10"/>
      <c r="K610" s="10"/>
      <c r="L610" s="10">
        <f t="shared" si="1318"/>
        <v>41.8</v>
      </c>
      <c r="M610" s="10">
        <f t="shared" si="1319"/>
        <v>41.7</v>
      </c>
      <c r="N610" s="10">
        <f t="shared" si="1320"/>
        <v>41.8</v>
      </c>
      <c r="O610" s="10"/>
      <c r="P610" s="10"/>
      <c r="Q610" s="10"/>
      <c r="R610" s="10">
        <f t="shared" si="1235"/>
        <v>41.8</v>
      </c>
      <c r="S610" s="10">
        <f t="shared" si="1236"/>
        <v>41.7</v>
      </c>
      <c r="T610" s="10">
        <f t="shared" si="1237"/>
        <v>41.8</v>
      </c>
      <c r="U610" s="10"/>
      <c r="V610" s="10"/>
      <c r="W610" s="10"/>
      <c r="X610" s="10">
        <f t="shared" si="1238"/>
        <v>41.8</v>
      </c>
      <c r="Y610" s="10">
        <f t="shared" si="1239"/>
        <v>41.7</v>
      </c>
      <c r="Z610" s="10">
        <f t="shared" si="1240"/>
        <v>41.8</v>
      </c>
      <c r="AA610" s="10"/>
      <c r="AB610" s="10"/>
      <c r="AC610" s="10"/>
      <c r="AD610" s="10">
        <f t="shared" si="1241"/>
        <v>41.8</v>
      </c>
      <c r="AE610" s="10">
        <f t="shared" si="1242"/>
        <v>41.7</v>
      </c>
      <c r="AF610" s="10">
        <f t="shared" si="1243"/>
        <v>41.8</v>
      </c>
      <c r="AG610" s="10"/>
      <c r="AH610" s="10">
        <f t="shared" si="1244"/>
        <v>41.8</v>
      </c>
      <c r="AI610" s="10">
        <f t="shared" si="1245"/>
        <v>41.7</v>
      </c>
      <c r="AJ610" s="10">
        <f t="shared" si="1246"/>
        <v>41.8</v>
      </c>
      <c r="AK610" s="10"/>
      <c r="AL610" s="10"/>
      <c r="AM610" s="10"/>
      <c r="AN610" s="10">
        <f t="shared" si="1247"/>
        <v>41.8</v>
      </c>
      <c r="AO610" s="10">
        <f t="shared" si="1248"/>
        <v>41.7</v>
      </c>
      <c r="AP610" s="10">
        <f t="shared" si="1249"/>
        <v>41.8</v>
      </c>
      <c r="AQ610" s="10"/>
      <c r="AR610" s="10"/>
      <c r="AS610" s="10"/>
      <c r="AT610" s="10">
        <f t="shared" si="1250"/>
        <v>41.8</v>
      </c>
      <c r="AU610" s="10">
        <f t="shared" si="1251"/>
        <v>41.7</v>
      </c>
      <c r="AV610" s="10">
        <f t="shared" si="1252"/>
        <v>41.8</v>
      </c>
      <c r="AW610" s="10"/>
      <c r="AX610" s="10"/>
      <c r="AY610" s="10"/>
      <c r="AZ610" s="10">
        <f t="shared" si="1253"/>
        <v>41.8</v>
      </c>
      <c r="BA610" s="10"/>
      <c r="BB610" s="65">
        <f t="shared" si="1256"/>
        <v>41.8</v>
      </c>
      <c r="BC610" s="10">
        <f t="shared" si="1254"/>
        <v>41.7</v>
      </c>
      <c r="BD610" s="10"/>
      <c r="BE610" s="65">
        <f t="shared" si="1257"/>
        <v>41.7</v>
      </c>
      <c r="BF610" s="10">
        <f t="shared" si="1255"/>
        <v>41.8</v>
      </c>
      <c r="BG610" s="10"/>
      <c r="BH610" s="65">
        <f t="shared" si="1258"/>
        <v>41.8</v>
      </c>
      <c r="BI610" s="10"/>
      <c r="BJ610" s="20"/>
      <c r="BK610" s="20"/>
    </row>
    <row r="611" spans="1:63" ht="46.8" x14ac:dyDescent="0.3">
      <c r="A611" s="58" t="s">
        <v>431</v>
      </c>
      <c r="B611" s="59" t="s">
        <v>58</v>
      </c>
      <c r="C611" s="58"/>
      <c r="D611" s="58"/>
      <c r="E611" s="60" t="s">
        <v>59</v>
      </c>
      <c r="F611" s="10">
        <f t="shared" ref="F611:K611" si="1324">F612+F613+F614+F615</f>
        <v>13952487.799999999</v>
      </c>
      <c r="G611" s="10">
        <f t="shared" si="1324"/>
        <v>14103479.299999999</v>
      </c>
      <c r="H611" s="10">
        <f t="shared" si="1324"/>
        <v>14058151.799999999</v>
      </c>
      <c r="I611" s="10">
        <f t="shared" si="1324"/>
        <v>0</v>
      </c>
      <c r="J611" s="10">
        <f t="shared" si="1324"/>
        <v>0</v>
      </c>
      <c r="K611" s="10">
        <f t="shared" si="1324"/>
        <v>0</v>
      </c>
      <c r="L611" s="10">
        <f t="shared" si="1318"/>
        <v>13952487.799999999</v>
      </c>
      <c r="M611" s="10">
        <f t="shared" si="1319"/>
        <v>14103479.299999999</v>
      </c>
      <c r="N611" s="10">
        <f t="shared" si="1320"/>
        <v>14058151.799999999</v>
      </c>
      <c r="O611" s="10">
        <f>O612+O613+O614+O615</f>
        <v>0</v>
      </c>
      <c r="P611" s="10">
        <f>P612+P613+P614+P615</f>
        <v>0</v>
      </c>
      <c r="Q611" s="10">
        <f>Q612+Q613+Q614+Q615</f>
        <v>0</v>
      </c>
      <c r="R611" s="10">
        <f t="shared" si="1235"/>
        <v>13952487.799999999</v>
      </c>
      <c r="S611" s="10">
        <f t="shared" si="1236"/>
        <v>14103479.299999999</v>
      </c>
      <c r="T611" s="10">
        <f t="shared" si="1237"/>
        <v>14058151.799999999</v>
      </c>
      <c r="U611" s="10">
        <f>U612+U613+U614+U615</f>
        <v>0</v>
      </c>
      <c r="V611" s="10">
        <f>V612+V613+V614+V615</f>
        <v>0</v>
      </c>
      <c r="W611" s="10">
        <f>W612+W613+W614+W615</f>
        <v>0</v>
      </c>
      <c r="X611" s="10">
        <f t="shared" si="1238"/>
        <v>13952487.799999999</v>
      </c>
      <c r="Y611" s="10">
        <f t="shared" si="1239"/>
        <v>14103479.299999999</v>
      </c>
      <c r="Z611" s="10">
        <f t="shared" si="1240"/>
        <v>14058151.799999999</v>
      </c>
      <c r="AA611" s="10">
        <f>AA612+AA613+AA614+AA615</f>
        <v>0</v>
      </c>
      <c r="AB611" s="10">
        <f>AB612+AB613+AB614+AB615</f>
        <v>0</v>
      </c>
      <c r="AC611" s="10">
        <f>AC612+AC613+AC614+AC615</f>
        <v>0</v>
      </c>
      <c r="AD611" s="10">
        <f t="shared" si="1241"/>
        <v>13952487.799999999</v>
      </c>
      <c r="AE611" s="10">
        <f t="shared" si="1242"/>
        <v>14103479.299999999</v>
      </c>
      <c r="AF611" s="10">
        <f t="shared" si="1243"/>
        <v>14058151.799999999</v>
      </c>
      <c r="AG611" s="10">
        <f>AG612+AG613+AG614+AG615</f>
        <v>0</v>
      </c>
      <c r="AH611" s="10">
        <f t="shared" si="1244"/>
        <v>13952487.799999999</v>
      </c>
      <c r="AI611" s="10">
        <f t="shared" si="1245"/>
        <v>14103479.299999999</v>
      </c>
      <c r="AJ611" s="10">
        <f t="shared" si="1246"/>
        <v>14058151.799999999</v>
      </c>
      <c r="AK611" s="10">
        <f>AK612+AK613+AK614+AK615</f>
        <v>0</v>
      </c>
      <c r="AL611" s="10">
        <f>AL612+AL613+AL614+AL615</f>
        <v>0</v>
      </c>
      <c r="AM611" s="10">
        <f>AM612+AM613+AM614+AM615</f>
        <v>0</v>
      </c>
      <c r="AN611" s="10">
        <f t="shared" si="1247"/>
        <v>13952487.799999999</v>
      </c>
      <c r="AO611" s="10">
        <f t="shared" si="1248"/>
        <v>14103479.299999999</v>
      </c>
      <c r="AP611" s="10">
        <f t="shared" si="1249"/>
        <v>14058151.799999999</v>
      </c>
      <c r="AQ611" s="10">
        <f>AQ612+AQ613+AQ614+AQ615</f>
        <v>0</v>
      </c>
      <c r="AR611" s="10">
        <f>AR612+AR613+AR614+AR615</f>
        <v>0</v>
      </c>
      <c r="AS611" s="10">
        <f>AS612+AS613+AS614+AS615</f>
        <v>0</v>
      </c>
      <c r="AT611" s="10">
        <f t="shared" si="1250"/>
        <v>13952487.799999999</v>
      </c>
      <c r="AU611" s="10">
        <f t="shared" si="1251"/>
        <v>14103479.299999999</v>
      </c>
      <c r="AV611" s="10">
        <f t="shared" si="1252"/>
        <v>14058151.799999999</v>
      </c>
      <c r="AW611" s="10">
        <f>AW612+AW613+AW614+AW615</f>
        <v>0</v>
      </c>
      <c r="AX611" s="10">
        <f>AX612+AX613+AX614+AX615</f>
        <v>0</v>
      </c>
      <c r="AY611" s="10">
        <f>AY612+AY613+AY614+AY615</f>
        <v>0</v>
      </c>
      <c r="AZ611" s="10">
        <f t="shared" si="1253"/>
        <v>13952487.799999999</v>
      </c>
      <c r="BA611" s="10">
        <f>BA612+BA613+BA614+BA615</f>
        <v>0</v>
      </c>
      <c r="BB611" s="65">
        <f t="shared" si="1256"/>
        <v>13952487.799999999</v>
      </c>
      <c r="BC611" s="10">
        <f t="shared" si="1254"/>
        <v>14103479.299999999</v>
      </c>
      <c r="BD611" s="10">
        <f>BD612+BD613+BD614+BD615</f>
        <v>0</v>
      </c>
      <c r="BE611" s="65">
        <f t="shared" si="1257"/>
        <v>14103479.299999999</v>
      </c>
      <c r="BF611" s="10">
        <f t="shared" si="1255"/>
        <v>14058151.799999999</v>
      </c>
      <c r="BG611" s="10">
        <f>BG612+BG613+BG614+BG615</f>
        <v>0</v>
      </c>
      <c r="BH611" s="65">
        <f t="shared" si="1258"/>
        <v>14058151.799999999</v>
      </c>
      <c r="BI611" s="10">
        <f>BI612+BI613+BI614+BI615</f>
        <v>0</v>
      </c>
      <c r="BJ611" s="20"/>
      <c r="BK611" s="20"/>
    </row>
    <row r="612" spans="1:63" x14ac:dyDescent="0.3">
      <c r="A612" s="58" t="s">
        <v>431</v>
      </c>
      <c r="B612" s="59" t="s">
        <v>58</v>
      </c>
      <c r="C612" s="58" t="s">
        <v>72</v>
      </c>
      <c r="D612" s="58" t="s">
        <v>37</v>
      </c>
      <c r="E612" s="60" t="s">
        <v>422</v>
      </c>
      <c r="F612" s="10">
        <v>6131246.7999999998</v>
      </c>
      <c r="G612" s="10">
        <v>6169642.5999999996</v>
      </c>
      <c r="H612" s="10">
        <v>6096084.7000000002</v>
      </c>
      <c r="I612" s="10"/>
      <c r="J612" s="10"/>
      <c r="K612" s="10"/>
      <c r="L612" s="10">
        <f t="shared" si="1318"/>
        <v>6131246.7999999998</v>
      </c>
      <c r="M612" s="10">
        <f t="shared" si="1319"/>
        <v>6169642.5999999996</v>
      </c>
      <c r="N612" s="10">
        <f t="shared" si="1320"/>
        <v>6096084.7000000002</v>
      </c>
      <c r="O612" s="10"/>
      <c r="P612" s="10"/>
      <c r="Q612" s="10"/>
      <c r="R612" s="10">
        <f t="shared" si="1235"/>
        <v>6131246.7999999998</v>
      </c>
      <c r="S612" s="10">
        <f t="shared" si="1236"/>
        <v>6169642.5999999996</v>
      </c>
      <c r="T612" s="10">
        <f t="shared" si="1237"/>
        <v>6096084.7000000002</v>
      </c>
      <c r="U612" s="10"/>
      <c r="V612" s="10"/>
      <c r="W612" s="10"/>
      <c r="X612" s="10">
        <f t="shared" si="1238"/>
        <v>6131246.7999999998</v>
      </c>
      <c r="Y612" s="10">
        <f t="shared" si="1239"/>
        <v>6169642.5999999996</v>
      </c>
      <c r="Z612" s="10">
        <f t="shared" si="1240"/>
        <v>6096084.7000000002</v>
      </c>
      <c r="AA612" s="10"/>
      <c r="AB612" s="10"/>
      <c r="AC612" s="10"/>
      <c r="AD612" s="10">
        <f t="shared" si="1241"/>
        <v>6131246.7999999998</v>
      </c>
      <c r="AE612" s="10">
        <f t="shared" si="1242"/>
        <v>6169642.5999999996</v>
      </c>
      <c r="AF612" s="10">
        <f t="shared" si="1243"/>
        <v>6096084.7000000002</v>
      </c>
      <c r="AG612" s="10"/>
      <c r="AH612" s="10">
        <f t="shared" si="1244"/>
        <v>6131246.7999999998</v>
      </c>
      <c r="AI612" s="10">
        <f t="shared" si="1245"/>
        <v>6169642.5999999996</v>
      </c>
      <c r="AJ612" s="10">
        <f t="shared" si="1246"/>
        <v>6096084.7000000002</v>
      </c>
      <c r="AK612" s="10"/>
      <c r="AL612" s="10"/>
      <c r="AM612" s="10"/>
      <c r="AN612" s="10">
        <f t="shared" si="1247"/>
        <v>6131246.7999999998</v>
      </c>
      <c r="AO612" s="10">
        <f t="shared" si="1248"/>
        <v>6169642.5999999996</v>
      </c>
      <c r="AP612" s="10">
        <f t="shared" si="1249"/>
        <v>6096084.7000000002</v>
      </c>
      <c r="AQ612" s="10"/>
      <c r="AR612" s="10"/>
      <c r="AS612" s="10"/>
      <c r="AT612" s="10">
        <f t="shared" si="1250"/>
        <v>6131246.7999999998</v>
      </c>
      <c r="AU612" s="10">
        <f t="shared" si="1251"/>
        <v>6169642.5999999996</v>
      </c>
      <c r="AV612" s="10">
        <f t="shared" si="1252"/>
        <v>6096084.7000000002</v>
      </c>
      <c r="AW612" s="10"/>
      <c r="AX612" s="10"/>
      <c r="AY612" s="10"/>
      <c r="AZ612" s="10">
        <f t="shared" si="1253"/>
        <v>6131246.7999999998</v>
      </c>
      <c r="BA612" s="10"/>
      <c r="BB612" s="65">
        <f t="shared" si="1256"/>
        <v>6131246.7999999998</v>
      </c>
      <c r="BC612" s="10">
        <f t="shared" si="1254"/>
        <v>6169642.5999999996</v>
      </c>
      <c r="BD612" s="10"/>
      <c r="BE612" s="65">
        <f t="shared" si="1257"/>
        <v>6169642.5999999996</v>
      </c>
      <c r="BF612" s="10">
        <f t="shared" si="1255"/>
        <v>6096084.7000000002</v>
      </c>
      <c r="BG612" s="10"/>
      <c r="BH612" s="65">
        <f t="shared" si="1258"/>
        <v>6096084.7000000002</v>
      </c>
      <c r="BI612" s="10"/>
      <c r="BJ612" s="20"/>
      <c r="BK612" s="20"/>
    </row>
    <row r="613" spans="1:63" x14ac:dyDescent="0.3">
      <c r="A613" s="58" t="s">
        <v>431</v>
      </c>
      <c r="B613" s="59" t="s">
        <v>58</v>
      </c>
      <c r="C613" s="58" t="s">
        <v>72</v>
      </c>
      <c r="D613" s="58" t="s">
        <v>303</v>
      </c>
      <c r="E613" s="60" t="s">
        <v>357</v>
      </c>
      <c r="F613" s="10">
        <v>7687922.6999999993</v>
      </c>
      <c r="G613" s="10">
        <v>7802292.1999999993</v>
      </c>
      <c r="H613" s="10">
        <v>7830572.3999999994</v>
      </c>
      <c r="I613" s="10"/>
      <c r="J613" s="10"/>
      <c r="K613" s="10"/>
      <c r="L613" s="10">
        <f t="shared" si="1318"/>
        <v>7687922.6999999993</v>
      </c>
      <c r="M613" s="10">
        <f t="shared" si="1319"/>
        <v>7802292.1999999993</v>
      </c>
      <c r="N613" s="10">
        <f t="shared" si="1320"/>
        <v>7830572.3999999994</v>
      </c>
      <c r="O613" s="10"/>
      <c r="P613" s="10"/>
      <c r="Q613" s="10"/>
      <c r="R613" s="10">
        <f t="shared" si="1235"/>
        <v>7687922.6999999993</v>
      </c>
      <c r="S613" s="10">
        <f t="shared" si="1236"/>
        <v>7802292.1999999993</v>
      </c>
      <c r="T613" s="10">
        <f t="shared" si="1237"/>
        <v>7830572.3999999994</v>
      </c>
      <c r="U613" s="10"/>
      <c r="V613" s="10"/>
      <c r="W613" s="10"/>
      <c r="X613" s="10">
        <f t="shared" si="1238"/>
        <v>7687922.6999999993</v>
      </c>
      <c r="Y613" s="10">
        <f t="shared" si="1239"/>
        <v>7802292.1999999993</v>
      </c>
      <c r="Z613" s="10">
        <f t="shared" si="1240"/>
        <v>7830572.3999999994</v>
      </c>
      <c r="AA613" s="10"/>
      <c r="AB613" s="10"/>
      <c r="AC613" s="10"/>
      <c r="AD613" s="10">
        <f t="shared" si="1241"/>
        <v>7687922.6999999993</v>
      </c>
      <c r="AE613" s="10">
        <f t="shared" si="1242"/>
        <v>7802292.1999999993</v>
      </c>
      <c r="AF613" s="10">
        <f t="shared" si="1243"/>
        <v>7830572.3999999994</v>
      </c>
      <c r="AG613" s="10"/>
      <c r="AH613" s="10">
        <f t="shared" si="1244"/>
        <v>7687922.6999999993</v>
      </c>
      <c r="AI613" s="10">
        <f t="shared" si="1245"/>
        <v>7802292.1999999993</v>
      </c>
      <c r="AJ613" s="10">
        <f t="shared" si="1246"/>
        <v>7830572.3999999994</v>
      </c>
      <c r="AK613" s="10"/>
      <c r="AL613" s="10"/>
      <c r="AM613" s="10"/>
      <c r="AN613" s="10">
        <f t="shared" si="1247"/>
        <v>7687922.6999999993</v>
      </c>
      <c r="AO613" s="10">
        <f t="shared" si="1248"/>
        <v>7802292.1999999993</v>
      </c>
      <c r="AP613" s="10">
        <f t="shared" si="1249"/>
        <v>7830572.3999999994</v>
      </c>
      <c r="AQ613" s="10"/>
      <c r="AR613" s="10"/>
      <c r="AS613" s="10"/>
      <c r="AT613" s="10">
        <f t="shared" si="1250"/>
        <v>7687922.6999999993</v>
      </c>
      <c r="AU613" s="10">
        <f t="shared" si="1251"/>
        <v>7802292.1999999993</v>
      </c>
      <c r="AV613" s="10">
        <f t="shared" si="1252"/>
        <v>7830572.3999999994</v>
      </c>
      <c r="AW613" s="10"/>
      <c r="AX613" s="10"/>
      <c r="AY613" s="10"/>
      <c r="AZ613" s="10">
        <f t="shared" si="1253"/>
        <v>7687922.6999999993</v>
      </c>
      <c r="BA613" s="10"/>
      <c r="BB613" s="65">
        <f t="shared" si="1256"/>
        <v>7687922.6999999993</v>
      </c>
      <c r="BC613" s="10">
        <f t="shared" si="1254"/>
        <v>7802292.1999999993</v>
      </c>
      <c r="BD613" s="10"/>
      <c r="BE613" s="65">
        <f t="shared" si="1257"/>
        <v>7802292.1999999993</v>
      </c>
      <c r="BF613" s="10">
        <f t="shared" si="1255"/>
        <v>7830572.3999999994</v>
      </c>
      <c r="BG613" s="10"/>
      <c r="BH613" s="65">
        <f t="shared" si="1258"/>
        <v>7830572.3999999994</v>
      </c>
      <c r="BI613" s="10"/>
      <c r="BJ613" s="20"/>
      <c r="BK613" s="20"/>
    </row>
    <row r="614" spans="1:63" x14ac:dyDescent="0.3">
      <c r="A614" s="58" t="s">
        <v>431</v>
      </c>
      <c r="B614" s="59" t="s">
        <v>58</v>
      </c>
      <c r="C614" s="58" t="s">
        <v>107</v>
      </c>
      <c r="D614" s="58" t="s">
        <v>106</v>
      </c>
      <c r="E614" s="60" t="s">
        <v>224</v>
      </c>
      <c r="F614" s="10">
        <v>93477.7</v>
      </c>
      <c r="G614" s="10">
        <v>93477.7</v>
      </c>
      <c r="H614" s="10">
        <v>93477.7</v>
      </c>
      <c r="I614" s="10"/>
      <c r="J614" s="10"/>
      <c r="K614" s="10"/>
      <c r="L614" s="10">
        <f t="shared" si="1318"/>
        <v>93477.7</v>
      </c>
      <c r="M614" s="10">
        <f t="shared" si="1319"/>
        <v>93477.7</v>
      </c>
      <c r="N614" s="10">
        <f t="shared" si="1320"/>
        <v>93477.7</v>
      </c>
      <c r="O614" s="10"/>
      <c r="P614" s="10"/>
      <c r="Q614" s="10"/>
      <c r="R614" s="10">
        <f t="shared" si="1235"/>
        <v>93477.7</v>
      </c>
      <c r="S614" s="10">
        <f t="shared" si="1236"/>
        <v>93477.7</v>
      </c>
      <c r="T614" s="10">
        <f t="shared" si="1237"/>
        <v>93477.7</v>
      </c>
      <c r="U614" s="10"/>
      <c r="V614" s="10"/>
      <c r="W614" s="10"/>
      <c r="X614" s="10">
        <f t="shared" si="1238"/>
        <v>93477.7</v>
      </c>
      <c r="Y614" s="10">
        <f t="shared" si="1239"/>
        <v>93477.7</v>
      </c>
      <c r="Z614" s="10">
        <f t="shared" si="1240"/>
        <v>93477.7</v>
      </c>
      <c r="AA614" s="10"/>
      <c r="AB614" s="10"/>
      <c r="AC614" s="10"/>
      <c r="AD614" s="10">
        <f t="shared" si="1241"/>
        <v>93477.7</v>
      </c>
      <c r="AE614" s="10">
        <f t="shared" si="1242"/>
        <v>93477.7</v>
      </c>
      <c r="AF614" s="10">
        <f t="shared" si="1243"/>
        <v>93477.7</v>
      </c>
      <c r="AG614" s="10"/>
      <c r="AH614" s="10">
        <f t="shared" si="1244"/>
        <v>93477.7</v>
      </c>
      <c r="AI614" s="10">
        <f t="shared" si="1245"/>
        <v>93477.7</v>
      </c>
      <c r="AJ614" s="10">
        <f t="shared" si="1246"/>
        <v>93477.7</v>
      </c>
      <c r="AK614" s="10"/>
      <c r="AL614" s="10"/>
      <c r="AM614" s="10"/>
      <c r="AN614" s="10">
        <f t="shared" si="1247"/>
        <v>93477.7</v>
      </c>
      <c r="AO614" s="10">
        <f t="shared" si="1248"/>
        <v>93477.7</v>
      </c>
      <c r="AP614" s="10">
        <f t="shared" si="1249"/>
        <v>93477.7</v>
      </c>
      <c r="AQ614" s="10"/>
      <c r="AR614" s="10"/>
      <c r="AS614" s="10"/>
      <c r="AT614" s="10">
        <f t="shared" si="1250"/>
        <v>93477.7</v>
      </c>
      <c r="AU614" s="10">
        <f t="shared" si="1251"/>
        <v>93477.7</v>
      </c>
      <c r="AV614" s="10">
        <f t="shared" si="1252"/>
        <v>93477.7</v>
      </c>
      <c r="AW614" s="10"/>
      <c r="AX614" s="10"/>
      <c r="AY614" s="10"/>
      <c r="AZ614" s="10">
        <f t="shared" si="1253"/>
        <v>93477.7</v>
      </c>
      <c r="BA614" s="10"/>
      <c r="BB614" s="65">
        <f t="shared" si="1256"/>
        <v>93477.7</v>
      </c>
      <c r="BC614" s="10">
        <f t="shared" si="1254"/>
        <v>93477.7</v>
      </c>
      <c r="BD614" s="10"/>
      <c r="BE614" s="65">
        <f t="shared" si="1257"/>
        <v>93477.7</v>
      </c>
      <c r="BF614" s="10">
        <f t="shared" si="1255"/>
        <v>93477.7</v>
      </c>
      <c r="BG614" s="10"/>
      <c r="BH614" s="65">
        <f t="shared" si="1258"/>
        <v>93477.7</v>
      </c>
      <c r="BI614" s="10"/>
      <c r="BJ614" s="20"/>
      <c r="BK614" s="20"/>
    </row>
    <row r="615" spans="1:63" x14ac:dyDescent="0.3">
      <c r="A615" s="58" t="s">
        <v>431</v>
      </c>
      <c r="B615" s="59" t="s">
        <v>58</v>
      </c>
      <c r="C615" s="58" t="s">
        <v>107</v>
      </c>
      <c r="D615" s="58" t="s">
        <v>242</v>
      </c>
      <c r="E615" s="60" t="s">
        <v>433</v>
      </c>
      <c r="F615" s="10">
        <v>39840.6</v>
      </c>
      <c r="G615" s="10">
        <v>38066.800000000003</v>
      </c>
      <c r="H615" s="10">
        <v>38017</v>
      </c>
      <c r="I615" s="10"/>
      <c r="J615" s="10"/>
      <c r="K615" s="10"/>
      <c r="L615" s="10">
        <f t="shared" si="1318"/>
        <v>39840.6</v>
      </c>
      <c r="M615" s="10">
        <f t="shared" si="1319"/>
        <v>38066.800000000003</v>
      </c>
      <c r="N615" s="10">
        <f t="shared" si="1320"/>
        <v>38017</v>
      </c>
      <c r="O615" s="10"/>
      <c r="P615" s="10"/>
      <c r="Q615" s="10"/>
      <c r="R615" s="10">
        <f t="shared" si="1235"/>
        <v>39840.6</v>
      </c>
      <c r="S615" s="10">
        <f t="shared" si="1236"/>
        <v>38066.800000000003</v>
      </c>
      <c r="T615" s="10">
        <f t="shared" si="1237"/>
        <v>38017</v>
      </c>
      <c r="U615" s="10"/>
      <c r="V615" s="10"/>
      <c r="W615" s="10"/>
      <c r="X615" s="10">
        <f t="shared" si="1238"/>
        <v>39840.6</v>
      </c>
      <c r="Y615" s="10">
        <f t="shared" si="1239"/>
        <v>38066.800000000003</v>
      </c>
      <c r="Z615" s="10">
        <f t="shared" si="1240"/>
        <v>38017</v>
      </c>
      <c r="AA615" s="10"/>
      <c r="AB615" s="10"/>
      <c r="AC615" s="10"/>
      <c r="AD615" s="10">
        <f t="shared" si="1241"/>
        <v>39840.6</v>
      </c>
      <c r="AE615" s="10">
        <f t="shared" si="1242"/>
        <v>38066.800000000003</v>
      </c>
      <c r="AF615" s="10">
        <f t="shared" si="1243"/>
        <v>38017</v>
      </c>
      <c r="AG615" s="10"/>
      <c r="AH615" s="10">
        <f t="shared" si="1244"/>
        <v>39840.6</v>
      </c>
      <c r="AI615" s="10">
        <f t="shared" si="1245"/>
        <v>38066.800000000003</v>
      </c>
      <c r="AJ615" s="10">
        <f t="shared" si="1246"/>
        <v>38017</v>
      </c>
      <c r="AK615" s="10"/>
      <c r="AL615" s="10"/>
      <c r="AM615" s="10"/>
      <c r="AN615" s="10">
        <f t="shared" si="1247"/>
        <v>39840.6</v>
      </c>
      <c r="AO615" s="10">
        <f t="shared" si="1248"/>
        <v>38066.800000000003</v>
      </c>
      <c r="AP615" s="10">
        <f t="shared" si="1249"/>
        <v>38017</v>
      </c>
      <c r="AQ615" s="10"/>
      <c r="AR615" s="10"/>
      <c r="AS615" s="10"/>
      <c r="AT615" s="10">
        <f t="shared" si="1250"/>
        <v>39840.6</v>
      </c>
      <c r="AU615" s="10">
        <f t="shared" si="1251"/>
        <v>38066.800000000003</v>
      </c>
      <c r="AV615" s="10">
        <f t="shared" si="1252"/>
        <v>38017</v>
      </c>
      <c r="AW615" s="10"/>
      <c r="AX615" s="10"/>
      <c r="AY615" s="10"/>
      <c r="AZ615" s="10">
        <f t="shared" si="1253"/>
        <v>39840.6</v>
      </c>
      <c r="BA615" s="10"/>
      <c r="BB615" s="65">
        <f t="shared" si="1256"/>
        <v>39840.6</v>
      </c>
      <c r="BC615" s="10">
        <f t="shared" si="1254"/>
        <v>38066.800000000003</v>
      </c>
      <c r="BD615" s="10"/>
      <c r="BE615" s="65">
        <f t="shared" si="1257"/>
        <v>38066.800000000003</v>
      </c>
      <c r="BF615" s="10">
        <f t="shared" si="1255"/>
        <v>38017</v>
      </c>
      <c r="BG615" s="10"/>
      <c r="BH615" s="65">
        <f t="shared" si="1258"/>
        <v>38017</v>
      </c>
      <c r="BI615" s="10"/>
      <c r="BJ615" s="20"/>
      <c r="BK615" s="20"/>
    </row>
    <row r="616" spans="1:63" ht="109.2" x14ac:dyDescent="0.3">
      <c r="A616" s="58" t="s">
        <v>434</v>
      </c>
      <c r="B616" s="59"/>
      <c r="C616" s="58"/>
      <c r="D616" s="58"/>
      <c r="E616" s="60" t="s">
        <v>435</v>
      </c>
      <c r="F616" s="10">
        <f t="shared" ref="F616:K616" si="1325">F617+F619</f>
        <v>356</v>
      </c>
      <c r="G616" s="10">
        <f t="shared" si="1325"/>
        <v>356</v>
      </c>
      <c r="H616" s="10">
        <f t="shared" si="1325"/>
        <v>356</v>
      </c>
      <c r="I616" s="10">
        <f t="shared" si="1325"/>
        <v>0</v>
      </c>
      <c r="J616" s="10">
        <f t="shared" si="1325"/>
        <v>0</v>
      </c>
      <c r="K616" s="10">
        <f t="shared" si="1325"/>
        <v>0</v>
      </c>
      <c r="L616" s="10">
        <f t="shared" si="1318"/>
        <v>356</v>
      </c>
      <c r="M616" s="10">
        <f t="shared" si="1319"/>
        <v>356</v>
      </c>
      <c r="N616" s="10">
        <f t="shared" si="1320"/>
        <v>356</v>
      </c>
      <c r="O616" s="10">
        <f>O617+O619</f>
        <v>0</v>
      </c>
      <c r="P616" s="10">
        <f>P617+P619</f>
        <v>0</v>
      </c>
      <c r="Q616" s="10">
        <f>Q617+Q619</f>
        <v>0</v>
      </c>
      <c r="R616" s="10">
        <f t="shared" si="1235"/>
        <v>356</v>
      </c>
      <c r="S616" s="10">
        <f t="shared" si="1236"/>
        <v>356</v>
      </c>
      <c r="T616" s="10">
        <f t="shared" si="1237"/>
        <v>356</v>
      </c>
      <c r="U616" s="10">
        <f>U617+U619</f>
        <v>0</v>
      </c>
      <c r="V616" s="10">
        <f>V617+V619</f>
        <v>0</v>
      </c>
      <c r="W616" s="10">
        <f>W617+W619</f>
        <v>0</v>
      </c>
      <c r="X616" s="10">
        <f t="shared" si="1238"/>
        <v>356</v>
      </c>
      <c r="Y616" s="10">
        <f t="shared" si="1239"/>
        <v>356</v>
      </c>
      <c r="Z616" s="10">
        <f t="shared" si="1240"/>
        <v>356</v>
      </c>
      <c r="AA616" s="10">
        <f>AA617+AA619</f>
        <v>0</v>
      </c>
      <c r="AB616" s="10">
        <f>AB617+AB619</f>
        <v>0</v>
      </c>
      <c r="AC616" s="10">
        <f>AC617+AC619</f>
        <v>0</v>
      </c>
      <c r="AD616" s="10">
        <f t="shared" si="1241"/>
        <v>356</v>
      </c>
      <c r="AE616" s="10">
        <f t="shared" si="1242"/>
        <v>356</v>
      </c>
      <c r="AF616" s="10">
        <f t="shared" si="1243"/>
        <v>356</v>
      </c>
      <c r="AG616" s="10">
        <f>AG617+AG619</f>
        <v>0</v>
      </c>
      <c r="AH616" s="10">
        <f t="shared" si="1244"/>
        <v>356</v>
      </c>
      <c r="AI616" s="10">
        <f t="shared" si="1245"/>
        <v>356</v>
      </c>
      <c r="AJ616" s="10">
        <f t="shared" si="1246"/>
        <v>356</v>
      </c>
      <c r="AK616" s="10">
        <f>AK617+AK619</f>
        <v>0</v>
      </c>
      <c r="AL616" s="10">
        <f>AL617+AL619</f>
        <v>0</v>
      </c>
      <c r="AM616" s="10">
        <f>AM617+AM619</f>
        <v>0</v>
      </c>
      <c r="AN616" s="10">
        <f t="shared" si="1247"/>
        <v>356</v>
      </c>
      <c r="AO616" s="10">
        <f t="shared" si="1248"/>
        <v>356</v>
      </c>
      <c r="AP616" s="10">
        <f t="shared" si="1249"/>
        <v>356</v>
      </c>
      <c r="AQ616" s="10">
        <f>AQ617+AQ619</f>
        <v>0</v>
      </c>
      <c r="AR616" s="10">
        <f>AR617+AR619</f>
        <v>0</v>
      </c>
      <c r="AS616" s="10">
        <f>AS617+AS619</f>
        <v>0</v>
      </c>
      <c r="AT616" s="10">
        <f t="shared" si="1250"/>
        <v>356</v>
      </c>
      <c r="AU616" s="10">
        <f t="shared" si="1251"/>
        <v>356</v>
      </c>
      <c r="AV616" s="10">
        <f t="shared" si="1252"/>
        <v>356</v>
      </c>
      <c r="AW616" s="10">
        <f>AW617+AW619</f>
        <v>0</v>
      </c>
      <c r="AX616" s="10">
        <f>AX617+AX619</f>
        <v>0</v>
      </c>
      <c r="AY616" s="10">
        <f>AY617+AY619</f>
        <v>0</v>
      </c>
      <c r="AZ616" s="10">
        <f t="shared" si="1253"/>
        <v>356</v>
      </c>
      <c r="BA616" s="10">
        <f>BA617+BA619</f>
        <v>0</v>
      </c>
      <c r="BB616" s="65">
        <f t="shared" si="1256"/>
        <v>356</v>
      </c>
      <c r="BC616" s="10">
        <f t="shared" si="1254"/>
        <v>356</v>
      </c>
      <c r="BD616" s="10">
        <f>BD617+BD619</f>
        <v>0</v>
      </c>
      <c r="BE616" s="65">
        <f t="shared" si="1257"/>
        <v>356</v>
      </c>
      <c r="BF616" s="10">
        <f t="shared" si="1255"/>
        <v>356</v>
      </c>
      <c r="BG616" s="10">
        <f>BG617+BG619</f>
        <v>0</v>
      </c>
      <c r="BH616" s="65">
        <f t="shared" si="1258"/>
        <v>356</v>
      </c>
      <c r="BI616" s="10">
        <f>BI617+BI619</f>
        <v>0</v>
      </c>
      <c r="BJ616" s="20"/>
      <c r="BK616" s="20"/>
    </row>
    <row r="617" spans="1:63" ht="31.2" x14ac:dyDescent="0.3">
      <c r="A617" s="58" t="s">
        <v>434</v>
      </c>
      <c r="B617" s="59" t="s">
        <v>192</v>
      </c>
      <c r="C617" s="58"/>
      <c r="D617" s="58"/>
      <c r="E617" s="60" t="s">
        <v>193</v>
      </c>
      <c r="F617" s="10">
        <f t="shared" ref="F617:K617" si="1326">F618</f>
        <v>290</v>
      </c>
      <c r="G617" s="10">
        <f t="shared" si="1326"/>
        <v>290</v>
      </c>
      <c r="H617" s="10">
        <f t="shared" si="1326"/>
        <v>290</v>
      </c>
      <c r="I617" s="10">
        <f t="shared" si="1326"/>
        <v>0</v>
      </c>
      <c r="J617" s="10">
        <f t="shared" si="1326"/>
        <v>0</v>
      </c>
      <c r="K617" s="10">
        <f t="shared" si="1326"/>
        <v>0</v>
      </c>
      <c r="L617" s="10">
        <f t="shared" si="1318"/>
        <v>290</v>
      </c>
      <c r="M617" s="10">
        <f t="shared" si="1319"/>
        <v>290</v>
      </c>
      <c r="N617" s="10">
        <f t="shared" si="1320"/>
        <v>290</v>
      </c>
      <c r="O617" s="10">
        <f>O618</f>
        <v>0</v>
      </c>
      <c r="P617" s="10">
        <f>P618</f>
        <v>0</v>
      </c>
      <c r="Q617" s="10">
        <f>Q618</f>
        <v>0</v>
      </c>
      <c r="R617" s="10">
        <f t="shared" si="1235"/>
        <v>290</v>
      </c>
      <c r="S617" s="10">
        <f t="shared" si="1236"/>
        <v>290</v>
      </c>
      <c r="T617" s="10">
        <f t="shared" si="1237"/>
        <v>290</v>
      </c>
      <c r="U617" s="10">
        <f>U618</f>
        <v>0</v>
      </c>
      <c r="V617" s="10">
        <f>V618</f>
        <v>0</v>
      </c>
      <c r="W617" s="10">
        <f>W618</f>
        <v>0</v>
      </c>
      <c r="X617" s="10">
        <f t="shared" si="1238"/>
        <v>290</v>
      </c>
      <c r="Y617" s="10">
        <f t="shared" si="1239"/>
        <v>290</v>
      </c>
      <c r="Z617" s="10">
        <f t="shared" si="1240"/>
        <v>290</v>
      </c>
      <c r="AA617" s="10">
        <f>AA618</f>
        <v>0</v>
      </c>
      <c r="AB617" s="10">
        <f>AB618</f>
        <v>0</v>
      </c>
      <c r="AC617" s="10">
        <f>AC618</f>
        <v>0</v>
      </c>
      <c r="AD617" s="10">
        <f t="shared" si="1241"/>
        <v>290</v>
      </c>
      <c r="AE617" s="10">
        <f t="shared" si="1242"/>
        <v>290</v>
      </c>
      <c r="AF617" s="10">
        <f t="shared" si="1243"/>
        <v>290</v>
      </c>
      <c r="AG617" s="10">
        <f>AG618</f>
        <v>0</v>
      </c>
      <c r="AH617" s="10">
        <f t="shared" si="1244"/>
        <v>290</v>
      </c>
      <c r="AI617" s="10">
        <f t="shared" si="1245"/>
        <v>290</v>
      </c>
      <c r="AJ617" s="10">
        <f t="shared" si="1246"/>
        <v>290</v>
      </c>
      <c r="AK617" s="10">
        <f>AK618</f>
        <v>0</v>
      </c>
      <c r="AL617" s="10">
        <f>AL618</f>
        <v>0</v>
      </c>
      <c r="AM617" s="10">
        <f>AM618</f>
        <v>0</v>
      </c>
      <c r="AN617" s="10">
        <f t="shared" si="1247"/>
        <v>290</v>
      </c>
      <c r="AO617" s="10">
        <f t="shared" si="1248"/>
        <v>290</v>
      </c>
      <c r="AP617" s="10">
        <f t="shared" si="1249"/>
        <v>290</v>
      </c>
      <c r="AQ617" s="10">
        <f>AQ618</f>
        <v>0</v>
      </c>
      <c r="AR617" s="10">
        <f>AR618</f>
        <v>0</v>
      </c>
      <c r="AS617" s="10">
        <f>AS618</f>
        <v>0</v>
      </c>
      <c r="AT617" s="10">
        <f t="shared" si="1250"/>
        <v>290</v>
      </c>
      <c r="AU617" s="10">
        <f t="shared" si="1251"/>
        <v>290</v>
      </c>
      <c r="AV617" s="10">
        <f t="shared" si="1252"/>
        <v>290</v>
      </c>
      <c r="AW617" s="10">
        <f>AW618</f>
        <v>0</v>
      </c>
      <c r="AX617" s="10">
        <f>AX618</f>
        <v>0</v>
      </c>
      <c r="AY617" s="10">
        <f>AY618</f>
        <v>0</v>
      </c>
      <c r="AZ617" s="10">
        <f t="shared" si="1253"/>
        <v>290</v>
      </c>
      <c r="BA617" s="10">
        <f>BA618</f>
        <v>0</v>
      </c>
      <c r="BB617" s="65">
        <f t="shared" si="1256"/>
        <v>290</v>
      </c>
      <c r="BC617" s="10">
        <f t="shared" si="1254"/>
        <v>290</v>
      </c>
      <c r="BD617" s="10">
        <f>BD618</f>
        <v>0</v>
      </c>
      <c r="BE617" s="65">
        <f t="shared" si="1257"/>
        <v>290</v>
      </c>
      <c r="BF617" s="10">
        <f t="shared" si="1255"/>
        <v>290</v>
      </c>
      <c r="BG617" s="10">
        <f>BG618</f>
        <v>0</v>
      </c>
      <c r="BH617" s="65">
        <f t="shared" si="1258"/>
        <v>290</v>
      </c>
      <c r="BI617" s="10">
        <f>BI618</f>
        <v>0</v>
      </c>
      <c r="BJ617" s="20"/>
      <c r="BK617" s="20"/>
    </row>
    <row r="618" spans="1:63" x14ac:dyDescent="0.3">
      <c r="A618" s="58" t="s">
        <v>434</v>
      </c>
      <c r="B618" s="59" t="s">
        <v>192</v>
      </c>
      <c r="C618" s="58" t="s">
        <v>107</v>
      </c>
      <c r="D618" s="58" t="s">
        <v>106</v>
      </c>
      <c r="E618" s="60" t="s">
        <v>224</v>
      </c>
      <c r="F618" s="10">
        <v>290</v>
      </c>
      <c r="G618" s="10">
        <v>290</v>
      </c>
      <c r="H618" s="10">
        <v>290</v>
      </c>
      <c r="I618" s="10"/>
      <c r="J618" s="10"/>
      <c r="K618" s="10"/>
      <c r="L618" s="10">
        <f t="shared" si="1318"/>
        <v>290</v>
      </c>
      <c r="M618" s="10">
        <f t="shared" si="1319"/>
        <v>290</v>
      </c>
      <c r="N618" s="10">
        <f t="shared" si="1320"/>
        <v>290</v>
      </c>
      <c r="O618" s="10"/>
      <c r="P618" s="10"/>
      <c r="Q618" s="10"/>
      <c r="R618" s="10">
        <f t="shared" si="1235"/>
        <v>290</v>
      </c>
      <c r="S618" s="10">
        <f t="shared" si="1236"/>
        <v>290</v>
      </c>
      <c r="T618" s="10">
        <f t="shared" si="1237"/>
        <v>290</v>
      </c>
      <c r="U618" s="10"/>
      <c r="V618" s="10"/>
      <c r="W618" s="10"/>
      <c r="X618" s="10">
        <f t="shared" si="1238"/>
        <v>290</v>
      </c>
      <c r="Y618" s="10">
        <f t="shared" si="1239"/>
        <v>290</v>
      </c>
      <c r="Z618" s="10">
        <f t="shared" si="1240"/>
        <v>290</v>
      </c>
      <c r="AA618" s="10"/>
      <c r="AB618" s="10"/>
      <c r="AC618" s="10"/>
      <c r="AD618" s="10">
        <f t="shared" si="1241"/>
        <v>290</v>
      </c>
      <c r="AE618" s="10">
        <f t="shared" si="1242"/>
        <v>290</v>
      </c>
      <c r="AF618" s="10">
        <f t="shared" si="1243"/>
        <v>290</v>
      </c>
      <c r="AG618" s="10"/>
      <c r="AH618" s="10">
        <f t="shared" si="1244"/>
        <v>290</v>
      </c>
      <c r="AI618" s="10">
        <f t="shared" si="1245"/>
        <v>290</v>
      </c>
      <c r="AJ618" s="10">
        <f t="shared" si="1246"/>
        <v>290</v>
      </c>
      <c r="AK618" s="10"/>
      <c r="AL618" s="10"/>
      <c r="AM618" s="10"/>
      <c r="AN618" s="10">
        <f t="shared" si="1247"/>
        <v>290</v>
      </c>
      <c r="AO618" s="10">
        <f t="shared" si="1248"/>
        <v>290</v>
      </c>
      <c r="AP618" s="10">
        <f t="shared" si="1249"/>
        <v>290</v>
      </c>
      <c r="AQ618" s="10"/>
      <c r="AR618" s="10"/>
      <c r="AS618" s="10"/>
      <c r="AT618" s="10">
        <f t="shared" si="1250"/>
        <v>290</v>
      </c>
      <c r="AU618" s="10">
        <f t="shared" si="1251"/>
        <v>290</v>
      </c>
      <c r="AV618" s="10">
        <f t="shared" si="1252"/>
        <v>290</v>
      </c>
      <c r="AW618" s="10"/>
      <c r="AX618" s="10"/>
      <c r="AY618" s="10"/>
      <c r="AZ618" s="10">
        <f t="shared" si="1253"/>
        <v>290</v>
      </c>
      <c r="BA618" s="10"/>
      <c r="BB618" s="65">
        <f t="shared" si="1256"/>
        <v>290</v>
      </c>
      <c r="BC618" s="10">
        <f t="shared" si="1254"/>
        <v>290</v>
      </c>
      <c r="BD618" s="10"/>
      <c r="BE618" s="65">
        <f t="shared" si="1257"/>
        <v>290</v>
      </c>
      <c r="BF618" s="10">
        <f t="shared" si="1255"/>
        <v>290</v>
      </c>
      <c r="BG618" s="10"/>
      <c r="BH618" s="65">
        <f t="shared" si="1258"/>
        <v>290</v>
      </c>
      <c r="BI618" s="10"/>
      <c r="BJ618" s="20"/>
      <c r="BK618" s="20"/>
    </row>
    <row r="619" spans="1:63" ht="46.8" x14ac:dyDescent="0.3">
      <c r="A619" s="58" t="s">
        <v>434</v>
      </c>
      <c r="B619" s="59" t="s">
        <v>58</v>
      </c>
      <c r="C619" s="58"/>
      <c r="D619" s="58"/>
      <c r="E619" s="60" t="s">
        <v>59</v>
      </c>
      <c r="F619" s="10">
        <f t="shared" ref="F619:K619" si="1327">F620</f>
        <v>66</v>
      </c>
      <c r="G619" s="10">
        <f t="shared" si="1327"/>
        <v>66</v>
      </c>
      <c r="H619" s="10">
        <f t="shared" si="1327"/>
        <v>66</v>
      </c>
      <c r="I619" s="10">
        <f t="shared" si="1327"/>
        <v>0</v>
      </c>
      <c r="J619" s="10">
        <f t="shared" si="1327"/>
        <v>0</v>
      </c>
      <c r="K619" s="10">
        <f t="shared" si="1327"/>
        <v>0</v>
      </c>
      <c r="L619" s="10">
        <f t="shared" si="1318"/>
        <v>66</v>
      </c>
      <c r="M619" s="10">
        <f t="shared" si="1319"/>
        <v>66</v>
      </c>
      <c r="N619" s="10">
        <f t="shared" si="1320"/>
        <v>66</v>
      </c>
      <c r="O619" s="10">
        <f>O620</f>
        <v>0</v>
      </c>
      <c r="P619" s="10">
        <f>P620</f>
        <v>0</v>
      </c>
      <c r="Q619" s="10">
        <f>Q620</f>
        <v>0</v>
      </c>
      <c r="R619" s="10">
        <f t="shared" si="1235"/>
        <v>66</v>
      </c>
      <c r="S619" s="10">
        <f t="shared" si="1236"/>
        <v>66</v>
      </c>
      <c r="T619" s="10">
        <f t="shared" si="1237"/>
        <v>66</v>
      </c>
      <c r="U619" s="10">
        <f>U620</f>
        <v>0</v>
      </c>
      <c r="V619" s="10">
        <f>V620</f>
        <v>0</v>
      </c>
      <c r="W619" s="10">
        <f>W620</f>
        <v>0</v>
      </c>
      <c r="X619" s="10">
        <f t="shared" si="1238"/>
        <v>66</v>
      </c>
      <c r="Y619" s="10">
        <f t="shared" si="1239"/>
        <v>66</v>
      </c>
      <c r="Z619" s="10">
        <f t="shared" si="1240"/>
        <v>66</v>
      </c>
      <c r="AA619" s="10">
        <f>AA620</f>
        <v>0</v>
      </c>
      <c r="AB619" s="10">
        <f>AB620</f>
        <v>0</v>
      </c>
      <c r="AC619" s="10">
        <f>AC620</f>
        <v>0</v>
      </c>
      <c r="AD619" s="10">
        <f t="shared" si="1241"/>
        <v>66</v>
      </c>
      <c r="AE619" s="10">
        <f t="shared" si="1242"/>
        <v>66</v>
      </c>
      <c r="AF619" s="10">
        <f t="shared" si="1243"/>
        <v>66</v>
      </c>
      <c r="AG619" s="10">
        <f>AG620</f>
        <v>0</v>
      </c>
      <c r="AH619" s="10">
        <f t="shared" si="1244"/>
        <v>66</v>
      </c>
      <c r="AI619" s="10">
        <f t="shared" si="1245"/>
        <v>66</v>
      </c>
      <c r="AJ619" s="10">
        <f t="shared" si="1246"/>
        <v>66</v>
      </c>
      <c r="AK619" s="10">
        <f>AK620</f>
        <v>0</v>
      </c>
      <c r="AL619" s="10">
        <f>AL620</f>
        <v>0</v>
      </c>
      <c r="AM619" s="10">
        <f>AM620</f>
        <v>0</v>
      </c>
      <c r="AN619" s="10">
        <f t="shared" si="1247"/>
        <v>66</v>
      </c>
      <c r="AO619" s="10">
        <f t="shared" si="1248"/>
        <v>66</v>
      </c>
      <c r="AP619" s="10">
        <f t="shared" si="1249"/>
        <v>66</v>
      </c>
      <c r="AQ619" s="10">
        <f>AQ620</f>
        <v>0</v>
      </c>
      <c r="AR619" s="10">
        <f>AR620</f>
        <v>0</v>
      </c>
      <c r="AS619" s="10">
        <f>AS620</f>
        <v>0</v>
      </c>
      <c r="AT619" s="10">
        <f t="shared" si="1250"/>
        <v>66</v>
      </c>
      <c r="AU619" s="10">
        <f t="shared" si="1251"/>
        <v>66</v>
      </c>
      <c r="AV619" s="10">
        <f t="shared" si="1252"/>
        <v>66</v>
      </c>
      <c r="AW619" s="10">
        <f>AW620</f>
        <v>0</v>
      </c>
      <c r="AX619" s="10">
        <f>AX620</f>
        <v>0</v>
      </c>
      <c r="AY619" s="10">
        <f>AY620</f>
        <v>0</v>
      </c>
      <c r="AZ619" s="10">
        <f t="shared" si="1253"/>
        <v>66</v>
      </c>
      <c r="BA619" s="10">
        <f>BA620</f>
        <v>0</v>
      </c>
      <c r="BB619" s="65">
        <f t="shared" si="1256"/>
        <v>66</v>
      </c>
      <c r="BC619" s="10">
        <f t="shared" si="1254"/>
        <v>66</v>
      </c>
      <c r="BD619" s="10">
        <f>BD620</f>
        <v>0</v>
      </c>
      <c r="BE619" s="65">
        <f t="shared" si="1257"/>
        <v>66</v>
      </c>
      <c r="BF619" s="10">
        <f t="shared" si="1255"/>
        <v>66</v>
      </c>
      <c r="BG619" s="10">
        <f>BG620</f>
        <v>0</v>
      </c>
      <c r="BH619" s="65">
        <f t="shared" si="1258"/>
        <v>66</v>
      </c>
      <c r="BI619" s="10">
        <f>BI620</f>
        <v>0</v>
      </c>
      <c r="BJ619" s="20"/>
      <c r="BK619" s="20"/>
    </row>
    <row r="620" spans="1:63" x14ac:dyDescent="0.3">
      <c r="A620" s="58" t="s">
        <v>434</v>
      </c>
      <c r="B620" s="59" t="s">
        <v>58</v>
      </c>
      <c r="C620" s="58" t="s">
        <v>107</v>
      </c>
      <c r="D620" s="58" t="s">
        <v>106</v>
      </c>
      <c r="E620" s="60" t="s">
        <v>224</v>
      </c>
      <c r="F620" s="10">
        <v>66</v>
      </c>
      <c r="G620" s="10">
        <v>66</v>
      </c>
      <c r="H620" s="10">
        <v>66</v>
      </c>
      <c r="I620" s="10"/>
      <c r="J620" s="10"/>
      <c r="K620" s="10"/>
      <c r="L620" s="10">
        <f t="shared" si="1318"/>
        <v>66</v>
      </c>
      <c r="M620" s="10">
        <f t="shared" si="1319"/>
        <v>66</v>
      </c>
      <c r="N620" s="10">
        <f t="shared" si="1320"/>
        <v>66</v>
      </c>
      <c r="O620" s="10"/>
      <c r="P620" s="10"/>
      <c r="Q620" s="10"/>
      <c r="R620" s="10">
        <f t="shared" si="1235"/>
        <v>66</v>
      </c>
      <c r="S620" s="10">
        <f t="shared" si="1236"/>
        <v>66</v>
      </c>
      <c r="T620" s="10">
        <f t="shared" si="1237"/>
        <v>66</v>
      </c>
      <c r="U620" s="10"/>
      <c r="V620" s="10"/>
      <c r="W620" s="10"/>
      <c r="X620" s="10">
        <f t="shared" si="1238"/>
        <v>66</v>
      </c>
      <c r="Y620" s="10">
        <f t="shared" si="1239"/>
        <v>66</v>
      </c>
      <c r="Z620" s="10">
        <f t="shared" si="1240"/>
        <v>66</v>
      </c>
      <c r="AA620" s="10"/>
      <c r="AB620" s="10"/>
      <c r="AC620" s="10"/>
      <c r="AD620" s="10">
        <f t="shared" si="1241"/>
        <v>66</v>
      </c>
      <c r="AE620" s="10">
        <f t="shared" si="1242"/>
        <v>66</v>
      </c>
      <c r="AF620" s="10">
        <f t="shared" si="1243"/>
        <v>66</v>
      </c>
      <c r="AG620" s="10"/>
      <c r="AH620" s="10">
        <f t="shared" si="1244"/>
        <v>66</v>
      </c>
      <c r="AI620" s="10">
        <f t="shared" si="1245"/>
        <v>66</v>
      </c>
      <c r="AJ620" s="10">
        <f t="shared" si="1246"/>
        <v>66</v>
      </c>
      <c r="AK620" s="10"/>
      <c r="AL620" s="10"/>
      <c r="AM620" s="10"/>
      <c r="AN620" s="10">
        <f t="shared" si="1247"/>
        <v>66</v>
      </c>
      <c r="AO620" s="10">
        <f t="shared" si="1248"/>
        <v>66</v>
      </c>
      <c r="AP620" s="10">
        <f t="shared" si="1249"/>
        <v>66</v>
      </c>
      <c r="AQ620" s="10"/>
      <c r="AR620" s="10"/>
      <c r="AS620" s="10"/>
      <c r="AT620" s="10">
        <f t="shared" si="1250"/>
        <v>66</v>
      </c>
      <c r="AU620" s="10">
        <f t="shared" si="1251"/>
        <v>66</v>
      </c>
      <c r="AV620" s="10">
        <f t="shared" si="1252"/>
        <v>66</v>
      </c>
      <c r="AW620" s="10"/>
      <c r="AX620" s="10"/>
      <c r="AY620" s="10"/>
      <c r="AZ620" s="10">
        <f t="shared" si="1253"/>
        <v>66</v>
      </c>
      <c r="BA620" s="10"/>
      <c r="BB620" s="65">
        <f t="shared" si="1256"/>
        <v>66</v>
      </c>
      <c r="BC620" s="10">
        <f t="shared" si="1254"/>
        <v>66</v>
      </c>
      <c r="BD620" s="10"/>
      <c r="BE620" s="65">
        <f t="shared" si="1257"/>
        <v>66</v>
      </c>
      <c r="BF620" s="10">
        <f t="shared" si="1255"/>
        <v>66</v>
      </c>
      <c r="BG620" s="10"/>
      <c r="BH620" s="65">
        <f t="shared" si="1258"/>
        <v>66</v>
      </c>
      <c r="BI620" s="10"/>
      <c r="BJ620" s="20"/>
      <c r="BK620" s="20"/>
    </row>
    <row r="621" spans="1:63" ht="124.8" x14ac:dyDescent="0.3">
      <c r="A621" s="58" t="s">
        <v>436</v>
      </c>
      <c r="B621" s="59"/>
      <c r="C621" s="58"/>
      <c r="D621" s="58"/>
      <c r="E621" s="60" t="s">
        <v>437</v>
      </c>
      <c r="F621" s="10">
        <f t="shared" ref="F621:F627" si="1328">F622</f>
        <v>477399.10000000003</v>
      </c>
      <c r="G621" s="10">
        <f t="shared" ref="G621:G627" si="1329">G622</f>
        <v>477399.10000000003</v>
      </c>
      <c r="H621" s="10">
        <f t="shared" ref="H621:H627" si="1330">H622</f>
        <v>477399.10000000003</v>
      </c>
      <c r="I621" s="10">
        <f t="shared" ref="I621:I627" si="1331">I622</f>
        <v>0</v>
      </c>
      <c r="J621" s="10">
        <f t="shared" ref="J621:J627" si="1332">J622</f>
        <v>0</v>
      </c>
      <c r="K621" s="10">
        <f t="shared" ref="K621:K627" si="1333">K622</f>
        <v>0</v>
      </c>
      <c r="L621" s="10">
        <f t="shared" si="1318"/>
        <v>477399.10000000003</v>
      </c>
      <c r="M621" s="10">
        <f t="shared" si="1319"/>
        <v>477399.10000000003</v>
      </c>
      <c r="N621" s="10">
        <f t="shared" si="1320"/>
        <v>477399.10000000003</v>
      </c>
      <c r="O621" s="10">
        <f t="shared" ref="O621:O627" si="1334">O622</f>
        <v>0</v>
      </c>
      <c r="P621" s="10">
        <f t="shared" ref="P621:P627" si="1335">P622</f>
        <v>0</v>
      </c>
      <c r="Q621" s="10">
        <f t="shared" ref="Q621:Q627" si="1336">Q622</f>
        <v>0</v>
      </c>
      <c r="R621" s="10">
        <f t="shared" si="1235"/>
        <v>477399.10000000003</v>
      </c>
      <c r="S621" s="10">
        <f t="shared" si="1236"/>
        <v>477399.10000000003</v>
      </c>
      <c r="T621" s="10">
        <f t="shared" si="1237"/>
        <v>477399.10000000003</v>
      </c>
      <c r="U621" s="10">
        <f t="shared" ref="U621:U627" si="1337">U622</f>
        <v>0</v>
      </c>
      <c r="V621" s="10">
        <f t="shared" ref="V621:V627" si="1338">V622</f>
        <v>0</v>
      </c>
      <c r="W621" s="10">
        <f t="shared" ref="W621:W627" si="1339">W622</f>
        <v>0</v>
      </c>
      <c r="X621" s="10">
        <f t="shared" si="1238"/>
        <v>477399.10000000003</v>
      </c>
      <c r="Y621" s="10">
        <f t="shared" si="1239"/>
        <v>477399.10000000003</v>
      </c>
      <c r="Z621" s="10">
        <f t="shared" si="1240"/>
        <v>477399.10000000003</v>
      </c>
      <c r="AA621" s="10">
        <f t="shared" ref="AA621:AA627" si="1340">AA622</f>
        <v>0</v>
      </c>
      <c r="AB621" s="10">
        <f t="shared" ref="AB621:AB627" si="1341">AB622</f>
        <v>0</v>
      </c>
      <c r="AC621" s="10">
        <f t="shared" ref="AC621:AC627" si="1342">AC622</f>
        <v>0</v>
      </c>
      <c r="AD621" s="10">
        <f t="shared" si="1241"/>
        <v>477399.10000000003</v>
      </c>
      <c r="AE621" s="10">
        <f t="shared" si="1242"/>
        <v>477399.10000000003</v>
      </c>
      <c r="AF621" s="10">
        <f t="shared" si="1243"/>
        <v>477399.10000000003</v>
      </c>
      <c r="AG621" s="10">
        <f t="shared" ref="AG621:AG627" si="1343">AG622</f>
        <v>0</v>
      </c>
      <c r="AH621" s="10">
        <f t="shared" si="1244"/>
        <v>477399.10000000003</v>
      </c>
      <c r="AI621" s="10">
        <f t="shared" si="1245"/>
        <v>477399.10000000003</v>
      </c>
      <c r="AJ621" s="10">
        <f t="shared" si="1246"/>
        <v>477399.10000000003</v>
      </c>
      <c r="AK621" s="10">
        <f t="shared" ref="AK621:AK627" si="1344">AK622</f>
        <v>0</v>
      </c>
      <c r="AL621" s="10">
        <f t="shared" ref="AL621:AL627" si="1345">AL622</f>
        <v>0</v>
      </c>
      <c r="AM621" s="10">
        <f t="shared" ref="AM621:AM627" si="1346">AM622</f>
        <v>0</v>
      </c>
      <c r="AN621" s="10">
        <f t="shared" si="1247"/>
        <v>477399.10000000003</v>
      </c>
      <c r="AO621" s="10">
        <f t="shared" si="1248"/>
        <v>477399.10000000003</v>
      </c>
      <c r="AP621" s="10">
        <f t="shared" si="1249"/>
        <v>477399.10000000003</v>
      </c>
      <c r="AQ621" s="10">
        <f t="shared" ref="AQ621:AQ627" si="1347">AQ622</f>
        <v>0</v>
      </c>
      <c r="AR621" s="10">
        <f t="shared" ref="AR621:AR627" si="1348">AR622</f>
        <v>0</v>
      </c>
      <c r="AS621" s="10">
        <f t="shared" ref="AS621:AS627" si="1349">AS622</f>
        <v>0</v>
      </c>
      <c r="AT621" s="10">
        <f t="shared" si="1250"/>
        <v>477399.10000000003</v>
      </c>
      <c r="AU621" s="10">
        <f t="shared" si="1251"/>
        <v>477399.10000000003</v>
      </c>
      <c r="AV621" s="10">
        <f t="shared" si="1252"/>
        <v>477399.10000000003</v>
      </c>
      <c r="AW621" s="10">
        <f t="shared" ref="AW621:AW627" si="1350">AW622</f>
        <v>0</v>
      </c>
      <c r="AX621" s="10">
        <f t="shared" ref="AX621:AX627" si="1351">AX622</f>
        <v>0</v>
      </c>
      <c r="AY621" s="10">
        <f t="shared" ref="AY621:AY627" si="1352">AY622</f>
        <v>0</v>
      </c>
      <c r="AZ621" s="10">
        <f t="shared" si="1253"/>
        <v>477399.10000000003</v>
      </c>
      <c r="BA621" s="10">
        <f t="shared" ref="BA621:BA627" si="1353">BA622</f>
        <v>0</v>
      </c>
      <c r="BB621" s="65">
        <f t="shared" si="1256"/>
        <v>477399.10000000003</v>
      </c>
      <c r="BC621" s="10">
        <f t="shared" si="1254"/>
        <v>477399.10000000003</v>
      </c>
      <c r="BD621" s="10">
        <f t="shared" ref="BD621:BI627" si="1354">BD622</f>
        <v>0</v>
      </c>
      <c r="BE621" s="65">
        <f t="shared" si="1257"/>
        <v>477399.10000000003</v>
      </c>
      <c r="BF621" s="10">
        <f t="shared" si="1255"/>
        <v>477399.10000000003</v>
      </c>
      <c r="BG621" s="10">
        <f t="shared" si="1354"/>
        <v>0</v>
      </c>
      <c r="BH621" s="65">
        <f t="shared" si="1258"/>
        <v>477399.10000000003</v>
      </c>
      <c r="BI621" s="10">
        <f t="shared" si="1354"/>
        <v>0</v>
      </c>
      <c r="BJ621" s="20"/>
      <c r="BK621" s="20"/>
    </row>
    <row r="622" spans="1:63" ht="46.8" x14ac:dyDescent="0.3">
      <c r="A622" s="58" t="s">
        <v>436</v>
      </c>
      <c r="B622" s="59" t="s">
        <v>58</v>
      </c>
      <c r="C622" s="58"/>
      <c r="D622" s="58"/>
      <c r="E622" s="60" t="s">
        <v>59</v>
      </c>
      <c r="F622" s="10">
        <f t="shared" si="1328"/>
        <v>477399.10000000003</v>
      </c>
      <c r="G622" s="10">
        <f t="shared" si="1329"/>
        <v>477399.10000000003</v>
      </c>
      <c r="H622" s="10">
        <f t="shared" si="1330"/>
        <v>477399.10000000003</v>
      </c>
      <c r="I622" s="10">
        <f t="shared" si="1331"/>
        <v>0</v>
      </c>
      <c r="J622" s="10">
        <f t="shared" si="1332"/>
        <v>0</v>
      </c>
      <c r="K622" s="10">
        <f t="shared" si="1333"/>
        <v>0</v>
      </c>
      <c r="L622" s="10">
        <f t="shared" si="1318"/>
        <v>477399.10000000003</v>
      </c>
      <c r="M622" s="10">
        <f t="shared" si="1319"/>
        <v>477399.10000000003</v>
      </c>
      <c r="N622" s="10">
        <f t="shared" si="1320"/>
        <v>477399.10000000003</v>
      </c>
      <c r="O622" s="10">
        <f t="shared" si="1334"/>
        <v>0</v>
      </c>
      <c r="P622" s="10">
        <f t="shared" si="1335"/>
        <v>0</v>
      </c>
      <c r="Q622" s="10">
        <f t="shared" si="1336"/>
        <v>0</v>
      </c>
      <c r="R622" s="10">
        <f t="shared" ref="R622:R685" si="1355">L622+O622</f>
        <v>477399.10000000003</v>
      </c>
      <c r="S622" s="10">
        <f t="shared" ref="S622:S685" si="1356">M622+P622</f>
        <v>477399.10000000003</v>
      </c>
      <c r="T622" s="10">
        <f t="shared" ref="T622:T685" si="1357">N622+Q622</f>
        <v>477399.10000000003</v>
      </c>
      <c r="U622" s="10">
        <f t="shared" si="1337"/>
        <v>0</v>
      </c>
      <c r="V622" s="10">
        <f t="shared" si="1338"/>
        <v>0</v>
      </c>
      <c r="W622" s="10">
        <f t="shared" si="1339"/>
        <v>0</v>
      </c>
      <c r="X622" s="10">
        <f t="shared" ref="X622:X685" si="1358">R622+U622</f>
        <v>477399.10000000003</v>
      </c>
      <c r="Y622" s="10">
        <f t="shared" ref="Y622:Y685" si="1359">S622+V622</f>
        <v>477399.10000000003</v>
      </c>
      <c r="Z622" s="10">
        <f t="shared" ref="Z622:Z685" si="1360">T622+W622</f>
        <v>477399.10000000003</v>
      </c>
      <c r="AA622" s="10">
        <f t="shared" si="1340"/>
        <v>0</v>
      </c>
      <c r="AB622" s="10">
        <f t="shared" si="1341"/>
        <v>0</v>
      </c>
      <c r="AC622" s="10">
        <f t="shared" si="1342"/>
        <v>0</v>
      </c>
      <c r="AD622" s="10">
        <f t="shared" ref="AD622:AD685" si="1361">X622+AA622</f>
        <v>477399.10000000003</v>
      </c>
      <c r="AE622" s="10">
        <f t="shared" ref="AE622:AE685" si="1362">Y622+AB622</f>
        <v>477399.10000000003</v>
      </c>
      <c r="AF622" s="10">
        <f t="shared" ref="AF622:AF685" si="1363">Z622+AC622</f>
        <v>477399.10000000003</v>
      </c>
      <c r="AG622" s="10">
        <f t="shared" si="1343"/>
        <v>0</v>
      </c>
      <c r="AH622" s="10">
        <f t="shared" ref="AH622:AH685" si="1364">AD622+AG622</f>
        <v>477399.10000000003</v>
      </c>
      <c r="AI622" s="10">
        <f t="shared" ref="AI622:AI685" si="1365">AE622</f>
        <v>477399.10000000003</v>
      </c>
      <c r="AJ622" s="10">
        <f t="shared" ref="AJ622:AJ685" si="1366">AF622</f>
        <v>477399.10000000003</v>
      </c>
      <c r="AK622" s="10">
        <f t="shared" si="1344"/>
        <v>0</v>
      </c>
      <c r="AL622" s="10">
        <f t="shared" si="1345"/>
        <v>0</v>
      </c>
      <c r="AM622" s="10">
        <f t="shared" si="1346"/>
        <v>0</v>
      </c>
      <c r="AN622" s="10">
        <f t="shared" ref="AN622:AN685" si="1367">AH622+AK622</f>
        <v>477399.10000000003</v>
      </c>
      <c r="AO622" s="10">
        <f t="shared" ref="AO622:AO685" si="1368">AI622+AL622</f>
        <v>477399.10000000003</v>
      </c>
      <c r="AP622" s="10">
        <f t="shared" ref="AP622:AP685" si="1369">AJ622+AM622</f>
        <v>477399.10000000003</v>
      </c>
      <c r="AQ622" s="10">
        <f t="shared" si="1347"/>
        <v>0</v>
      </c>
      <c r="AR622" s="10">
        <f t="shared" si="1348"/>
        <v>0</v>
      </c>
      <c r="AS622" s="10">
        <f t="shared" si="1349"/>
        <v>0</v>
      </c>
      <c r="AT622" s="10">
        <f t="shared" ref="AT622:AT685" si="1370">AN622+AQ622</f>
        <v>477399.10000000003</v>
      </c>
      <c r="AU622" s="10">
        <f t="shared" ref="AU622:AU685" si="1371">AO622+AR622</f>
        <v>477399.10000000003</v>
      </c>
      <c r="AV622" s="10">
        <f t="shared" ref="AV622:AV685" si="1372">AP622+AS622</f>
        <v>477399.10000000003</v>
      </c>
      <c r="AW622" s="10">
        <f t="shared" si="1350"/>
        <v>0</v>
      </c>
      <c r="AX622" s="10">
        <f t="shared" si="1351"/>
        <v>0</v>
      </c>
      <c r="AY622" s="10">
        <f t="shared" si="1352"/>
        <v>0</v>
      </c>
      <c r="AZ622" s="10">
        <f t="shared" ref="AZ622:AZ685" si="1373">AT622+AW622</f>
        <v>477399.10000000003</v>
      </c>
      <c r="BA622" s="10">
        <f t="shared" si="1353"/>
        <v>0</v>
      </c>
      <c r="BB622" s="65">
        <f t="shared" si="1256"/>
        <v>477399.10000000003</v>
      </c>
      <c r="BC622" s="10">
        <f t="shared" ref="BC622:BC685" si="1374">AU622+AX622</f>
        <v>477399.10000000003</v>
      </c>
      <c r="BD622" s="10">
        <f t="shared" si="1354"/>
        <v>0</v>
      </c>
      <c r="BE622" s="65">
        <f t="shared" si="1257"/>
        <v>477399.10000000003</v>
      </c>
      <c r="BF622" s="10">
        <f t="shared" ref="BF622:BF685" si="1375">AV622+AY622</f>
        <v>477399.10000000003</v>
      </c>
      <c r="BG622" s="10">
        <f t="shared" si="1354"/>
        <v>0</v>
      </c>
      <c r="BH622" s="65">
        <f t="shared" si="1258"/>
        <v>477399.10000000003</v>
      </c>
      <c r="BI622" s="10">
        <f t="shared" si="1354"/>
        <v>0</v>
      </c>
      <c r="BJ622" s="20"/>
      <c r="BK622" s="20"/>
    </row>
    <row r="623" spans="1:63" x14ac:dyDescent="0.3">
      <c r="A623" s="58" t="s">
        <v>436</v>
      </c>
      <c r="B623" s="59" t="s">
        <v>58</v>
      </c>
      <c r="C623" s="58" t="s">
        <v>72</v>
      </c>
      <c r="D623" s="58" t="s">
        <v>303</v>
      </c>
      <c r="E623" s="60" t="s">
        <v>357</v>
      </c>
      <c r="F623" s="10">
        <v>477399.10000000003</v>
      </c>
      <c r="G623" s="10">
        <v>477399.10000000003</v>
      </c>
      <c r="H623" s="10">
        <v>477399.10000000003</v>
      </c>
      <c r="I623" s="10"/>
      <c r="J623" s="10"/>
      <c r="K623" s="10"/>
      <c r="L623" s="10">
        <f t="shared" si="1318"/>
        <v>477399.10000000003</v>
      </c>
      <c r="M623" s="10">
        <f t="shared" si="1319"/>
        <v>477399.10000000003</v>
      </c>
      <c r="N623" s="10">
        <f t="shared" si="1320"/>
        <v>477399.10000000003</v>
      </c>
      <c r="O623" s="10"/>
      <c r="P623" s="10"/>
      <c r="Q623" s="10"/>
      <c r="R623" s="10">
        <f t="shared" si="1355"/>
        <v>477399.10000000003</v>
      </c>
      <c r="S623" s="10">
        <f t="shared" si="1356"/>
        <v>477399.10000000003</v>
      </c>
      <c r="T623" s="10">
        <f t="shared" si="1357"/>
        <v>477399.10000000003</v>
      </c>
      <c r="U623" s="10"/>
      <c r="V623" s="10"/>
      <c r="W623" s="10"/>
      <c r="X623" s="10">
        <f t="shared" si="1358"/>
        <v>477399.10000000003</v>
      </c>
      <c r="Y623" s="10">
        <f t="shared" si="1359"/>
        <v>477399.10000000003</v>
      </c>
      <c r="Z623" s="10">
        <f t="shared" si="1360"/>
        <v>477399.10000000003</v>
      </c>
      <c r="AA623" s="10"/>
      <c r="AB623" s="10"/>
      <c r="AC623" s="10"/>
      <c r="AD623" s="10">
        <f t="shared" si="1361"/>
        <v>477399.10000000003</v>
      </c>
      <c r="AE623" s="10">
        <f t="shared" si="1362"/>
        <v>477399.10000000003</v>
      </c>
      <c r="AF623" s="10">
        <f t="shared" si="1363"/>
        <v>477399.10000000003</v>
      </c>
      <c r="AG623" s="10"/>
      <c r="AH623" s="10">
        <f t="shared" si="1364"/>
        <v>477399.10000000003</v>
      </c>
      <c r="AI623" s="10">
        <f t="shared" si="1365"/>
        <v>477399.10000000003</v>
      </c>
      <c r="AJ623" s="10">
        <f t="shared" si="1366"/>
        <v>477399.10000000003</v>
      </c>
      <c r="AK623" s="10"/>
      <c r="AL623" s="10"/>
      <c r="AM623" s="10"/>
      <c r="AN623" s="10">
        <f t="shared" si="1367"/>
        <v>477399.10000000003</v>
      </c>
      <c r="AO623" s="10">
        <f t="shared" si="1368"/>
        <v>477399.10000000003</v>
      </c>
      <c r="AP623" s="10">
        <f t="shared" si="1369"/>
        <v>477399.10000000003</v>
      </c>
      <c r="AQ623" s="10"/>
      <c r="AR623" s="10"/>
      <c r="AS623" s="10"/>
      <c r="AT623" s="10">
        <f t="shared" si="1370"/>
        <v>477399.10000000003</v>
      </c>
      <c r="AU623" s="10">
        <f t="shared" si="1371"/>
        <v>477399.10000000003</v>
      </c>
      <c r="AV623" s="10">
        <f t="shared" si="1372"/>
        <v>477399.10000000003</v>
      </c>
      <c r="AW623" s="10"/>
      <c r="AX623" s="10"/>
      <c r="AY623" s="10"/>
      <c r="AZ623" s="10">
        <f t="shared" si="1373"/>
        <v>477399.10000000003</v>
      </c>
      <c r="BA623" s="10"/>
      <c r="BB623" s="65">
        <f t="shared" si="1256"/>
        <v>477399.10000000003</v>
      </c>
      <c r="BC623" s="10">
        <f t="shared" si="1374"/>
        <v>477399.10000000003</v>
      </c>
      <c r="BD623" s="10"/>
      <c r="BE623" s="65">
        <f t="shared" si="1257"/>
        <v>477399.10000000003</v>
      </c>
      <c r="BF623" s="10">
        <f t="shared" si="1375"/>
        <v>477399.10000000003</v>
      </c>
      <c r="BG623" s="10"/>
      <c r="BH623" s="65">
        <f t="shared" si="1258"/>
        <v>477399.10000000003</v>
      </c>
      <c r="BI623" s="10"/>
      <c r="BJ623" s="20"/>
      <c r="BK623" s="20"/>
    </row>
    <row r="624" spans="1:63" ht="62.4" x14ac:dyDescent="0.3">
      <c r="A624" s="58" t="s">
        <v>438</v>
      </c>
      <c r="B624" s="59"/>
      <c r="C624" s="58"/>
      <c r="D624" s="58"/>
      <c r="E624" s="60" t="s">
        <v>439</v>
      </c>
      <c r="F624" s="10">
        <f t="shared" si="1328"/>
        <v>1024623.2000000001</v>
      </c>
      <c r="G624" s="10">
        <f t="shared" si="1329"/>
        <v>976741.8</v>
      </c>
      <c r="H624" s="10">
        <f t="shared" si="1330"/>
        <v>923809</v>
      </c>
      <c r="I624" s="10">
        <f t="shared" si="1331"/>
        <v>0</v>
      </c>
      <c r="J624" s="10">
        <f t="shared" si="1332"/>
        <v>0</v>
      </c>
      <c r="K624" s="10">
        <f t="shared" si="1333"/>
        <v>0</v>
      </c>
      <c r="L624" s="10">
        <f t="shared" si="1318"/>
        <v>1024623.2000000001</v>
      </c>
      <c r="M624" s="10">
        <f t="shared" si="1319"/>
        <v>976741.8</v>
      </c>
      <c r="N624" s="10">
        <f t="shared" si="1320"/>
        <v>923809</v>
      </c>
      <c r="O624" s="10">
        <f t="shared" si="1334"/>
        <v>0</v>
      </c>
      <c r="P624" s="10">
        <f t="shared" si="1335"/>
        <v>0</v>
      </c>
      <c r="Q624" s="10">
        <f t="shared" si="1336"/>
        <v>0</v>
      </c>
      <c r="R624" s="10">
        <f t="shared" si="1355"/>
        <v>1024623.2000000001</v>
      </c>
      <c r="S624" s="10">
        <f t="shared" si="1356"/>
        <v>976741.8</v>
      </c>
      <c r="T624" s="10">
        <f t="shared" si="1357"/>
        <v>923809</v>
      </c>
      <c r="U624" s="10">
        <f t="shared" si="1337"/>
        <v>0</v>
      </c>
      <c r="V624" s="10">
        <f t="shared" si="1338"/>
        <v>0</v>
      </c>
      <c r="W624" s="10">
        <f t="shared" si="1339"/>
        <v>0</v>
      </c>
      <c r="X624" s="10">
        <f t="shared" si="1358"/>
        <v>1024623.2000000001</v>
      </c>
      <c r="Y624" s="10">
        <f t="shared" si="1359"/>
        <v>976741.8</v>
      </c>
      <c r="Z624" s="10">
        <f t="shared" si="1360"/>
        <v>923809</v>
      </c>
      <c r="AA624" s="10">
        <f t="shared" si="1340"/>
        <v>0</v>
      </c>
      <c r="AB624" s="10">
        <f t="shared" si="1341"/>
        <v>0</v>
      </c>
      <c r="AC624" s="10">
        <f t="shared" si="1342"/>
        <v>0</v>
      </c>
      <c r="AD624" s="10">
        <f t="shared" si="1361"/>
        <v>1024623.2000000001</v>
      </c>
      <c r="AE624" s="10">
        <f t="shared" si="1362"/>
        <v>976741.8</v>
      </c>
      <c r="AF624" s="10">
        <f t="shared" si="1363"/>
        <v>923809</v>
      </c>
      <c r="AG624" s="10">
        <f t="shared" si="1343"/>
        <v>0</v>
      </c>
      <c r="AH624" s="10">
        <f t="shared" si="1364"/>
        <v>1024623.2000000001</v>
      </c>
      <c r="AI624" s="10">
        <f t="shared" si="1365"/>
        <v>976741.8</v>
      </c>
      <c r="AJ624" s="10">
        <f t="shared" si="1366"/>
        <v>923809</v>
      </c>
      <c r="AK624" s="10">
        <f t="shared" si="1344"/>
        <v>0</v>
      </c>
      <c r="AL624" s="10">
        <f t="shared" si="1345"/>
        <v>0</v>
      </c>
      <c r="AM624" s="10">
        <f t="shared" si="1346"/>
        <v>0</v>
      </c>
      <c r="AN624" s="10">
        <f t="shared" si="1367"/>
        <v>1024623.2000000001</v>
      </c>
      <c r="AO624" s="10">
        <f t="shared" si="1368"/>
        <v>976741.8</v>
      </c>
      <c r="AP624" s="10">
        <f t="shared" si="1369"/>
        <v>923809</v>
      </c>
      <c r="AQ624" s="10">
        <f t="shared" si="1347"/>
        <v>0</v>
      </c>
      <c r="AR624" s="10">
        <f t="shared" si="1348"/>
        <v>0</v>
      </c>
      <c r="AS624" s="10">
        <f t="shared" si="1349"/>
        <v>0</v>
      </c>
      <c r="AT624" s="10">
        <f t="shared" si="1370"/>
        <v>1024623.2000000001</v>
      </c>
      <c r="AU624" s="10">
        <f t="shared" si="1371"/>
        <v>976741.8</v>
      </c>
      <c r="AV624" s="10">
        <f t="shared" si="1372"/>
        <v>923809</v>
      </c>
      <c r="AW624" s="10">
        <f t="shared" si="1350"/>
        <v>0</v>
      </c>
      <c r="AX624" s="10">
        <f t="shared" si="1351"/>
        <v>0</v>
      </c>
      <c r="AY624" s="10">
        <f t="shared" si="1352"/>
        <v>0</v>
      </c>
      <c r="AZ624" s="10">
        <f t="shared" si="1373"/>
        <v>1024623.2000000001</v>
      </c>
      <c r="BA624" s="10">
        <f t="shared" si="1353"/>
        <v>0</v>
      </c>
      <c r="BB624" s="65">
        <f t="shared" si="1256"/>
        <v>1024623.2000000001</v>
      </c>
      <c r="BC624" s="10">
        <f t="shared" si="1374"/>
        <v>976741.8</v>
      </c>
      <c r="BD624" s="10">
        <f t="shared" si="1354"/>
        <v>0</v>
      </c>
      <c r="BE624" s="65">
        <f t="shared" si="1257"/>
        <v>976741.8</v>
      </c>
      <c r="BF624" s="10">
        <f t="shared" si="1375"/>
        <v>923809</v>
      </c>
      <c r="BG624" s="10">
        <f t="shared" si="1354"/>
        <v>0</v>
      </c>
      <c r="BH624" s="65">
        <f t="shared" si="1258"/>
        <v>923809</v>
      </c>
      <c r="BI624" s="10">
        <f t="shared" si="1354"/>
        <v>0</v>
      </c>
      <c r="BJ624" s="20"/>
      <c r="BK624" s="20"/>
    </row>
    <row r="625" spans="1:63" ht="46.8" x14ac:dyDescent="0.3">
      <c r="A625" s="58" t="s">
        <v>438</v>
      </c>
      <c r="B625" s="59" t="s">
        <v>58</v>
      </c>
      <c r="C625" s="58"/>
      <c r="D625" s="58"/>
      <c r="E625" s="60" t="s">
        <v>59</v>
      </c>
      <c r="F625" s="10">
        <f t="shared" si="1328"/>
        <v>1024623.2000000001</v>
      </c>
      <c r="G625" s="10">
        <f t="shared" si="1329"/>
        <v>976741.8</v>
      </c>
      <c r="H625" s="10">
        <f t="shared" si="1330"/>
        <v>923809</v>
      </c>
      <c r="I625" s="10">
        <f t="shared" si="1331"/>
        <v>0</v>
      </c>
      <c r="J625" s="10">
        <f t="shared" si="1332"/>
        <v>0</v>
      </c>
      <c r="K625" s="10">
        <f t="shared" si="1333"/>
        <v>0</v>
      </c>
      <c r="L625" s="10">
        <f t="shared" si="1318"/>
        <v>1024623.2000000001</v>
      </c>
      <c r="M625" s="10">
        <f t="shared" si="1319"/>
        <v>976741.8</v>
      </c>
      <c r="N625" s="10">
        <f t="shared" si="1320"/>
        <v>923809</v>
      </c>
      <c r="O625" s="10">
        <f t="shared" si="1334"/>
        <v>0</v>
      </c>
      <c r="P625" s="10">
        <f t="shared" si="1335"/>
        <v>0</v>
      </c>
      <c r="Q625" s="10">
        <f t="shared" si="1336"/>
        <v>0</v>
      </c>
      <c r="R625" s="10">
        <f t="shared" si="1355"/>
        <v>1024623.2000000001</v>
      </c>
      <c r="S625" s="10">
        <f t="shared" si="1356"/>
        <v>976741.8</v>
      </c>
      <c r="T625" s="10">
        <f t="shared" si="1357"/>
        <v>923809</v>
      </c>
      <c r="U625" s="10">
        <f t="shared" si="1337"/>
        <v>0</v>
      </c>
      <c r="V625" s="10">
        <f t="shared" si="1338"/>
        <v>0</v>
      </c>
      <c r="W625" s="10">
        <f t="shared" si="1339"/>
        <v>0</v>
      </c>
      <c r="X625" s="10">
        <f t="shared" si="1358"/>
        <v>1024623.2000000001</v>
      </c>
      <c r="Y625" s="10">
        <f t="shared" si="1359"/>
        <v>976741.8</v>
      </c>
      <c r="Z625" s="10">
        <f t="shared" si="1360"/>
        <v>923809</v>
      </c>
      <c r="AA625" s="10">
        <f t="shared" si="1340"/>
        <v>0</v>
      </c>
      <c r="AB625" s="10">
        <f t="shared" si="1341"/>
        <v>0</v>
      </c>
      <c r="AC625" s="10">
        <f t="shared" si="1342"/>
        <v>0</v>
      </c>
      <c r="AD625" s="10">
        <f t="shared" si="1361"/>
        <v>1024623.2000000001</v>
      </c>
      <c r="AE625" s="10">
        <f t="shared" si="1362"/>
        <v>976741.8</v>
      </c>
      <c r="AF625" s="10">
        <f t="shared" si="1363"/>
        <v>923809</v>
      </c>
      <c r="AG625" s="10">
        <f t="shared" si="1343"/>
        <v>0</v>
      </c>
      <c r="AH625" s="10">
        <f t="shared" si="1364"/>
        <v>1024623.2000000001</v>
      </c>
      <c r="AI625" s="10">
        <f t="shared" si="1365"/>
        <v>976741.8</v>
      </c>
      <c r="AJ625" s="10">
        <f t="shared" si="1366"/>
        <v>923809</v>
      </c>
      <c r="AK625" s="10">
        <f t="shared" si="1344"/>
        <v>0</v>
      </c>
      <c r="AL625" s="10">
        <f t="shared" si="1345"/>
        <v>0</v>
      </c>
      <c r="AM625" s="10">
        <f t="shared" si="1346"/>
        <v>0</v>
      </c>
      <c r="AN625" s="10">
        <f t="shared" si="1367"/>
        <v>1024623.2000000001</v>
      </c>
      <c r="AO625" s="10">
        <f t="shared" si="1368"/>
        <v>976741.8</v>
      </c>
      <c r="AP625" s="10">
        <f t="shared" si="1369"/>
        <v>923809</v>
      </c>
      <c r="AQ625" s="10">
        <f t="shared" si="1347"/>
        <v>0</v>
      </c>
      <c r="AR625" s="10">
        <f t="shared" si="1348"/>
        <v>0</v>
      </c>
      <c r="AS625" s="10">
        <f t="shared" si="1349"/>
        <v>0</v>
      </c>
      <c r="AT625" s="10">
        <f t="shared" si="1370"/>
        <v>1024623.2000000001</v>
      </c>
      <c r="AU625" s="10">
        <f t="shared" si="1371"/>
        <v>976741.8</v>
      </c>
      <c r="AV625" s="10">
        <f t="shared" si="1372"/>
        <v>923809</v>
      </c>
      <c r="AW625" s="10">
        <f t="shared" si="1350"/>
        <v>0</v>
      </c>
      <c r="AX625" s="10">
        <f t="shared" si="1351"/>
        <v>0</v>
      </c>
      <c r="AY625" s="10">
        <f t="shared" si="1352"/>
        <v>0</v>
      </c>
      <c r="AZ625" s="10">
        <f t="shared" si="1373"/>
        <v>1024623.2000000001</v>
      </c>
      <c r="BA625" s="10">
        <f t="shared" si="1353"/>
        <v>0</v>
      </c>
      <c r="BB625" s="65">
        <f t="shared" si="1256"/>
        <v>1024623.2000000001</v>
      </c>
      <c r="BC625" s="10">
        <f t="shared" si="1374"/>
        <v>976741.8</v>
      </c>
      <c r="BD625" s="10">
        <f t="shared" si="1354"/>
        <v>0</v>
      </c>
      <c r="BE625" s="65">
        <f t="shared" si="1257"/>
        <v>976741.8</v>
      </c>
      <c r="BF625" s="10">
        <f t="shared" si="1375"/>
        <v>923809</v>
      </c>
      <c r="BG625" s="10">
        <f t="shared" si="1354"/>
        <v>0</v>
      </c>
      <c r="BH625" s="65">
        <f t="shared" si="1258"/>
        <v>923809</v>
      </c>
      <c r="BI625" s="10">
        <f t="shared" si="1354"/>
        <v>0</v>
      </c>
      <c r="BJ625" s="20"/>
      <c r="BK625" s="20"/>
    </row>
    <row r="626" spans="1:63" x14ac:dyDescent="0.3">
      <c r="A626" s="58" t="s">
        <v>438</v>
      </c>
      <c r="B626" s="59" t="s">
        <v>58</v>
      </c>
      <c r="C626" s="58" t="s">
        <v>72</v>
      </c>
      <c r="D626" s="58" t="s">
        <v>303</v>
      </c>
      <c r="E626" s="60" t="s">
        <v>357</v>
      </c>
      <c r="F626" s="10">
        <v>1024623.2000000001</v>
      </c>
      <c r="G626" s="10">
        <v>976741.8</v>
      </c>
      <c r="H626" s="10">
        <v>923809</v>
      </c>
      <c r="I626" s="10"/>
      <c r="J626" s="10"/>
      <c r="K626" s="10"/>
      <c r="L626" s="10">
        <f t="shared" si="1318"/>
        <v>1024623.2000000001</v>
      </c>
      <c r="M626" s="10">
        <f t="shared" si="1319"/>
        <v>976741.8</v>
      </c>
      <c r="N626" s="10">
        <f t="shared" si="1320"/>
        <v>923809</v>
      </c>
      <c r="O626" s="10"/>
      <c r="P626" s="10"/>
      <c r="Q626" s="10"/>
      <c r="R626" s="10">
        <f t="shared" si="1355"/>
        <v>1024623.2000000001</v>
      </c>
      <c r="S626" s="10">
        <f t="shared" si="1356"/>
        <v>976741.8</v>
      </c>
      <c r="T626" s="10">
        <f t="shared" si="1357"/>
        <v>923809</v>
      </c>
      <c r="U626" s="10"/>
      <c r="V626" s="10"/>
      <c r="W626" s="10"/>
      <c r="X626" s="10">
        <f t="shared" si="1358"/>
        <v>1024623.2000000001</v>
      </c>
      <c r="Y626" s="10">
        <f t="shared" si="1359"/>
        <v>976741.8</v>
      </c>
      <c r="Z626" s="10">
        <f t="shared" si="1360"/>
        <v>923809</v>
      </c>
      <c r="AA626" s="10"/>
      <c r="AB626" s="10"/>
      <c r="AC626" s="10"/>
      <c r="AD626" s="10">
        <f t="shared" si="1361"/>
        <v>1024623.2000000001</v>
      </c>
      <c r="AE626" s="10">
        <f t="shared" si="1362"/>
        <v>976741.8</v>
      </c>
      <c r="AF626" s="10">
        <f t="shared" si="1363"/>
        <v>923809</v>
      </c>
      <c r="AG626" s="10"/>
      <c r="AH626" s="10">
        <f t="shared" si="1364"/>
        <v>1024623.2000000001</v>
      </c>
      <c r="AI626" s="10">
        <f t="shared" si="1365"/>
        <v>976741.8</v>
      </c>
      <c r="AJ626" s="10">
        <f t="shared" si="1366"/>
        <v>923809</v>
      </c>
      <c r="AK626" s="10"/>
      <c r="AL626" s="10"/>
      <c r="AM626" s="10"/>
      <c r="AN626" s="10">
        <f t="shared" si="1367"/>
        <v>1024623.2000000001</v>
      </c>
      <c r="AO626" s="10">
        <f t="shared" si="1368"/>
        <v>976741.8</v>
      </c>
      <c r="AP626" s="10">
        <f t="shared" si="1369"/>
        <v>923809</v>
      </c>
      <c r="AQ626" s="10"/>
      <c r="AR626" s="10"/>
      <c r="AS626" s="10"/>
      <c r="AT626" s="10">
        <f t="shared" si="1370"/>
        <v>1024623.2000000001</v>
      </c>
      <c r="AU626" s="10">
        <f t="shared" si="1371"/>
        <v>976741.8</v>
      </c>
      <c r="AV626" s="10">
        <f t="shared" si="1372"/>
        <v>923809</v>
      </c>
      <c r="AW626" s="10"/>
      <c r="AX626" s="10"/>
      <c r="AY626" s="10"/>
      <c r="AZ626" s="10">
        <f t="shared" si="1373"/>
        <v>1024623.2000000001</v>
      </c>
      <c r="BA626" s="10"/>
      <c r="BB626" s="65">
        <f t="shared" si="1256"/>
        <v>1024623.2000000001</v>
      </c>
      <c r="BC626" s="10">
        <f t="shared" si="1374"/>
        <v>976741.8</v>
      </c>
      <c r="BD626" s="10"/>
      <c r="BE626" s="65">
        <f t="shared" si="1257"/>
        <v>976741.8</v>
      </c>
      <c r="BF626" s="10">
        <f t="shared" si="1375"/>
        <v>923809</v>
      </c>
      <c r="BG626" s="10"/>
      <c r="BH626" s="65">
        <f t="shared" si="1258"/>
        <v>923809</v>
      </c>
      <c r="BI626" s="10"/>
      <c r="BJ626" s="20"/>
      <c r="BK626" s="20"/>
    </row>
    <row r="627" spans="1:63" ht="218.4" x14ac:dyDescent="0.3">
      <c r="A627" s="58" t="s">
        <v>440</v>
      </c>
      <c r="B627" s="59"/>
      <c r="C627" s="58"/>
      <c r="D627" s="58"/>
      <c r="E627" s="60" t="s">
        <v>441</v>
      </c>
      <c r="F627" s="10">
        <f t="shared" si="1328"/>
        <v>86104</v>
      </c>
      <c r="G627" s="10">
        <f t="shared" si="1329"/>
        <v>87870.3</v>
      </c>
      <c r="H627" s="10">
        <f t="shared" si="1330"/>
        <v>88868.7</v>
      </c>
      <c r="I627" s="10">
        <f t="shared" si="1331"/>
        <v>0</v>
      </c>
      <c r="J627" s="10">
        <f t="shared" si="1332"/>
        <v>0</v>
      </c>
      <c r="K627" s="10">
        <f t="shared" si="1333"/>
        <v>0</v>
      </c>
      <c r="L627" s="10">
        <f t="shared" si="1318"/>
        <v>86104</v>
      </c>
      <c r="M627" s="10">
        <f t="shared" si="1319"/>
        <v>87870.3</v>
      </c>
      <c r="N627" s="10">
        <f t="shared" si="1320"/>
        <v>88868.7</v>
      </c>
      <c r="O627" s="10">
        <f t="shared" si="1334"/>
        <v>0</v>
      </c>
      <c r="P627" s="10">
        <f t="shared" si="1335"/>
        <v>0</v>
      </c>
      <c r="Q627" s="10">
        <f t="shared" si="1336"/>
        <v>0</v>
      </c>
      <c r="R627" s="10">
        <f t="shared" si="1355"/>
        <v>86104</v>
      </c>
      <c r="S627" s="10">
        <f t="shared" si="1356"/>
        <v>87870.3</v>
      </c>
      <c r="T627" s="10">
        <f t="shared" si="1357"/>
        <v>88868.7</v>
      </c>
      <c r="U627" s="10">
        <f t="shared" si="1337"/>
        <v>0</v>
      </c>
      <c r="V627" s="10">
        <f t="shared" si="1338"/>
        <v>0</v>
      </c>
      <c r="W627" s="10">
        <f t="shared" si="1339"/>
        <v>0</v>
      </c>
      <c r="X627" s="10">
        <f t="shared" si="1358"/>
        <v>86104</v>
      </c>
      <c r="Y627" s="10">
        <f t="shared" si="1359"/>
        <v>87870.3</v>
      </c>
      <c r="Z627" s="10">
        <f t="shared" si="1360"/>
        <v>88868.7</v>
      </c>
      <c r="AA627" s="10">
        <f t="shared" si="1340"/>
        <v>0</v>
      </c>
      <c r="AB627" s="10">
        <f t="shared" si="1341"/>
        <v>0</v>
      </c>
      <c r="AC627" s="10">
        <f t="shared" si="1342"/>
        <v>0</v>
      </c>
      <c r="AD627" s="10">
        <f t="shared" si="1361"/>
        <v>86104</v>
      </c>
      <c r="AE627" s="10">
        <f t="shared" si="1362"/>
        <v>87870.3</v>
      </c>
      <c r="AF627" s="10">
        <f t="shared" si="1363"/>
        <v>88868.7</v>
      </c>
      <c r="AG627" s="10">
        <f t="shared" si="1343"/>
        <v>0</v>
      </c>
      <c r="AH627" s="10">
        <f t="shared" si="1364"/>
        <v>86104</v>
      </c>
      <c r="AI627" s="10">
        <f t="shared" si="1365"/>
        <v>87870.3</v>
      </c>
      <c r="AJ627" s="10">
        <f t="shared" si="1366"/>
        <v>88868.7</v>
      </c>
      <c r="AK627" s="10">
        <f t="shared" si="1344"/>
        <v>0</v>
      </c>
      <c r="AL627" s="10">
        <f t="shared" si="1345"/>
        <v>0</v>
      </c>
      <c r="AM627" s="10">
        <f t="shared" si="1346"/>
        <v>0</v>
      </c>
      <c r="AN627" s="10">
        <f t="shared" si="1367"/>
        <v>86104</v>
      </c>
      <c r="AO627" s="10">
        <f t="shared" si="1368"/>
        <v>87870.3</v>
      </c>
      <c r="AP627" s="10">
        <f t="shared" si="1369"/>
        <v>88868.7</v>
      </c>
      <c r="AQ627" s="10">
        <f t="shared" si="1347"/>
        <v>0</v>
      </c>
      <c r="AR627" s="10">
        <f t="shared" si="1348"/>
        <v>0</v>
      </c>
      <c r="AS627" s="10">
        <f t="shared" si="1349"/>
        <v>0</v>
      </c>
      <c r="AT627" s="10">
        <f t="shared" si="1370"/>
        <v>86104</v>
      </c>
      <c r="AU627" s="10">
        <f t="shared" si="1371"/>
        <v>87870.3</v>
      </c>
      <c r="AV627" s="10">
        <f t="shared" si="1372"/>
        <v>88868.7</v>
      </c>
      <c r="AW627" s="10">
        <f t="shared" si="1350"/>
        <v>0</v>
      </c>
      <c r="AX627" s="10">
        <f t="shared" si="1351"/>
        <v>0</v>
      </c>
      <c r="AY627" s="10">
        <f t="shared" si="1352"/>
        <v>0</v>
      </c>
      <c r="AZ627" s="10">
        <f t="shared" si="1373"/>
        <v>86104</v>
      </c>
      <c r="BA627" s="10">
        <f t="shared" si="1353"/>
        <v>0</v>
      </c>
      <c r="BB627" s="65">
        <f t="shared" si="1256"/>
        <v>86104</v>
      </c>
      <c r="BC627" s="10">
        <f t="shared" si="1374"/>
        <v>87870.3</v>
      </c>
      <c r="BD627" s="10">
        <f t="shared" si="1354"/>
        <v>0</v>
      </c>
      <c r="BE627" s="65">
        <f t="shared" si="1257"/>
        <v>87870.3</v>
      </c>
      <c r="BF627" s="10">
        <f t="shared" si="1375"/>
        <v>88868.7</v>
      </c>
      <c r="BG627" s="10">
        <f t="shared" si="1354"/>
        <v>0</v>
      </c>
      <c r="BH627" s="65">
        <f t="shared" si="1258"/>
        <v>88868.7</v>
      </c>
      <c r="BI627" s="10">
        <f t="shared" si="1354"/>
        <v>0</v>
      </c>
      <c r="BJ627" s="20"/>
      <c r="BK627" s="20"/>
    </row>
    <row r="628" spans="1:63" ht="46.8" x14ac:dyDescent="0.3">
      <c r="A628" s="58" t="s">
        <v>440</v>
      </c>
      <c r="B628" s="59" t="s">
        <v>58</v>
      </c>
      <c r="C628" s="58"/>
      <c r="D628" s="58"/>
      <c r="E628" s="60" t="s">
        <v>59</v>
      </c>
      <c r="F628" s="10">
        <f t="shared" ref="F628:K628" si="1376">F629+F630</f>
        <v>86104</v>
      </c>
      <c r="G628" s="10">
        <f t="shared" si="1376"/>
        <v>87870.3</v>
      </c>
      <c r="H628" s="10">
        <f t="shared" si="1376"/>
        <v>88868.7</v>
      </c>
      <c r="I628" s="10">
        <f t="shared" si="1376"/>
        <v>0</v>
      </c>
      <c r="J628" s="10">
        <f t="shared" si="1376"/>
        <v>0</v>
      </c>
      <c r="K628" s="10">
        <f t="shared" si="1376"/>
        <v>0</v>
      </c>
      <c r="L628" s="10">
        <f t="shared" si="1318"/>
        <v>86104</v>
      </c>
      <c r="M628" s="10">
        <f t="shared" si="1319"/>
        <v>87870.3</v>
      </c>
      <c r="N628" s="10">
        <f t="shared" si="1320"/>
        <v>88868.7</v>
      </c>
      <c r="O628" s="10">
        <f>O629+O630</f>
        <v>0</v>
      </c>
      <c r="P628" s="10">
        <f>P629+P630</f>
        <v>0</v>
      </c>
      <c r="Q628" s="10">
        <f>Q629+Q630</f>
        <v>0</v>
      </c>
      <c r="R628" s="10">
        <f t="shared" si="1355"/>
        <v>86104</v>
      </c>
      <c r="S628" s="10">
        <f t="shared" si="1356"/>
        <v>87870.3</v>
      </c>
      <c r="T628" s="10">
        <f t="shared" si="1357"/>
        <v>88868.7</v>
      </c>
      <c r="U628" s="10">
        <f>U629+U630</f>
        <v>0</v>
      </c>
      <c r="V628" s="10">
        <f>V629+V630</f>
        <v>0</v>
      </c>
      <c r="W628" s="10">
        <f>W629+W630</f>
        <v>0</v>
      </c>
      <c r="X628" s="10">
        <f t="shared" si="1358"/>
        <v>86104</v>
      </c>
      <c r="Y628" s="10">
        <f t="shared" si="1359"/>
        <v>87870.3</v>
      </c>
      <c r="Z628" s="10">
        <f t="shared" si="1360"/>
        <v>88868.7</v>
      </c>
      <c r="AA628" s="10">
        <f>AA629+AA630</f>
        <v>0</v>
      </c>
      <c r="AB628" s="10">
        <f>AB629+AB630</f>
        <v>0</v>
      </c>
      <c r="AC628" s="10">
        <f>AC629+AC630</f>
        <v>0</v>
      </c>
      <c r="AD628" s="10">
        <f t="shared" si="1361"/>
        <v>86104</v>
      </c>
      <c r="AE628" s="10">
        <f t="shared" si="1362"/>
        <v>87870.3</v>
      </c>
      <c r="AF628" s="10">
        <f t="shared" si="1363"/>
        <v>88868.7</v>
      </c>
      <c r="AG628" s="10">
        <f>AG629+AG630</f>
        <v>0</v>
      </c>
      <c r="AH628" s="10">
        <f t="shared" si="1364"/>
        <v>86104</v>
      </c>
      <c r="AI628" s="10">
        <f t="shared" si="1365"/>
        <v>87870.3</v>
      </c>
      <c r="AJ628" s="10">
        <f t="shared" si="1366"/>
        <v>88868.7</v>
      </c>
      <c r="AK628" s="10">
        <f>AK629+AK630</f>
        <v>0</v>
      </c>
      <c r="AL628" s="10">
        <f>AL629+AL630</f>
        <v>0</v>
      </c>
      <c r="AM628" s="10">
        <f>AM629+AM630</f>
        <v>0</v>
      </c>
      <c r="AN628" s="10">
        <f t="shared" si="1367"/>
        <v>86104</v>
      </c>
      <c r="AO628" s="10">
        <f t="shared" si="1368"/>
        <v>87870.3</v>
      </c>
      <c r="AP628" s="10">
        <f t="shared" si="1369"/>
        <v>88868.7</v>
      </c>
      <c r="AQ628" s="10">
        <f>AQ629+AQ630</f>
        <v>0</v>
      </c>
      <c r="AR628" s="10">
        <f>AR629+AR630</f>
        <v>0</v>
      </c>
      <c r="AS628" s="10">
        <f>AS629+AS630</f>
        <v>0</v>
      </c>
      <c r="AT628" s="10">
        <f t="shared" si="1370"/>
        <v>86104</v>
      </c>
      <c r="AU628" s="10">
        <f t="shared" si="1371"/>
        <v>87870.3</v>
      </c>
      <c r="AV628" s="10">
        <f t="shared" si="1372"/>
        <v>88868.7</v>
      </c>
      <c r="AW628" s="10">
        <f>AW629+AW630</f>
        <v>0</v>
      </c>
      <c r="AX628" s="10">
        <f>AX629+AX630</f>
        <v>0</v>
      </c>
      <c r="AY628" s="10">
        <f>AY629+AY630</f>
        <v>0</v>
      </c>
      <c r="AZ628" s="10">
        <f t="shared" si="1373"/>
        <v>86104</v>
      </c>
      <c r="BA628" s="10">
        <f>BA629+BA630</f>
        <v>0</v>
      </c>
      <c r="BB628" s="65">
        <f t="shared" si="1256"/>
        <v>86104</v>
      </c>
      <c r="BC628" s="10">
        <f t="shared" si="1374"/>
        <v>87870.3</v>
      </c>
      <c r="BD628" s="10">
        <f>BD629+BD630</f>
        <v>0</v>
      </c>
      <c r="BE628" s="65">
        <f t="shared" si="1257"/>
        <v>87870.3</v>
      </c>
      <c r="BF628" s="10">
        <f t="shared" si="1375"/>
        <v>88868.7</v>
      </c>
      <c r="BG628" s="10">
        <f>BG629+BG630</f>
        <v>0</v>
      </c>
      <c r="BH628" s="65">
        <f t="shared" si="1258"/>
        <v>88868.7</v>
      </c>
      <c r="BI628" s="10">
        <f>BI629+BI630</f>
        <v>0</v>
      </c>
      <c r="BJ628" s="20"/>
      <c r="BK628" s="20"/>
    </row>
    <row r="629" spans="1:63" x14ac:dyDescent="0.3">
      <c r="A629" s="58" t="s">
        <v>440</v>
      </c>
      <c r="B629" s="59">
        <v>600</v>
      </c>
      <c r="C629" s="58" t="s">
        <v>72</v>
      </c>
      <c r="D629" s="58" t="s">
        <v>37</v>
      </c>
      <c r="E629" s="60" t="s">
        <v>422</v>
      </c>
      <c r="F629" s="10">
        <f>240.6+2054.2</f>
        <v>2294.7999999999997</v>
      </c>
      <c r="G629" s="10">
        <f>240.6+2054.2</f>
        <v>2294.7999999999997</v>
      </c>
      <c r="H629" s="10">
        <f>240.6+2054.2</f>
        <v>2294.7999999999997</v>
      </c>
      <c r="I629" s="10"/>
      <c r="J629" s="10"/>
      <c r="K629" s="10"/>
      <c r="L629" s="10">
        <f t="shared" si="1318"/>
        <v>2294.7999999999997</v>
      </c>
      <c r="M629" s="10">
        <f t="shared" si="1319"/>
        <v>2294.7999999999997</v>
      </c>
      <c r="N629" s="10">
        <f t="shared" si="1320"/>
        <v>2294.7999999999997</v>
      </c>
      <c r="O629" s="10"/>
      <c r="P629" s="10"/>
      <c r="Q629" s="10"/>
      <c r="R629" s="10">
        <f t="shared" si="1355"/>
        <v>2294.7999999999997</v>
      </c>
      <c r="S629" s="10">
        <f t="shared" si="1356"/>
        <v>2294.7999999999997</v>
      </c>
      <c r="T629" s="10">
        <f t="shared" si="1357"/>
        <v>2294.7999999999997</v>
      </c>
      <c r="U629" s="10"/>
      <c r="V629" s="10"/>
      <c r="W629" s="10"/>
      <c r="X629" s="10">
        <f t="shared" si="1358"/>
        <v>2294.7999999999997</v>
      </c>
      <c r="Y629" s="10">
        <f t="shared" si="1359"/>
        <v>2294.7999999999997</v>
      </c>
      <c r="Z629" s="10">
        <f t="shared" si="1360"/>
        <v>2294.7999999999997</v>
      </c>
      <c r="AA629" s="10"/>
      <c r="AB629" s="10"/>
      <c r="AC629" s="10"/>
      <c r="AD629" s="10">
        <f t="shared" si="1361"/>
        <v>2294.7999999999997</v>
      </c>
      <c r="AE629" s="10">
        <f t="shared" si="1362"/>
        <v>2294.7999999999997</v>
      </c>
      <c r="AF629" s="10">
        <f t="shared" si="1363"/>
        <v>2294.7999999999997</v>
      </c>
      <c r="AG629" s="10"/>
      <c r="AH629" s="10">
        <f t="shared" si="1364"/>
        <v>2294.7999999999997</v>
      </c>
      <c r="AI629" s="10">
        <f t="shared" si="1365"/>
        <v>2294.7999999999997</v>
      </c>
      <c r="AJ629" s="10">
        <f t="shared" si="1366"/>
        <v>2294.7999999999997</v>
      </c>
      <c r="AK629" s="10"/>
      <c r="AL629" s="10"/>
      <c r="AM629" s="10"/>
      <c r="AN629" s="10">
        <f t="shared" si="1367"/>
        <v>2294.7999999999997</v>
      </c>
      <c r="AO629" s="10">
        <f t="shared" si="1368"/>
        <v>2294.7999999999997</v>
      </c>
      <c r="AP629" s="10">
        <f t="shared" si="1369"/>
        <v>2294.7999999999997</v>
      </c>
      <c r="AQ629" s="10"/>
      <c r="AR629" s="10"/>
      <c r="AS629" s="10"/>
      <c r="AT629" s="10">
        <f t="shared" si="1370"/>
        <v>2294.7999999999997</v>
      </c>
      <c r="AU629" s="10">
        <f t="shared" si="1371"/>
        <v>2294.7999999999997</v>
      </c>
      <c r="AV629" s="10">
        <f t="shared" si="1372"/>
        <v>2294.7999999999997</v>
      </c>
      <c r="AW629" s="10"/>
      <c r="AX629" s="10"/>
      <c r="AY629" s="10"/>
      <c r="AZ629" s="10">
        <f t="shared" si="1373"/>
        <v>2294.7999999999997</v>
      </c>
      <c r="BA629" s="10"/>
      <c r="BB629" s="65">
        <f t="shared" ref="BB629:BB692" si="1377">AZ629+BA629</f>
        <v>2294.7999999999997</v>
      </c>
      <c r="BC629" s="10">
        <f t="shared" si="1374"/>
        <v>2294.7999999999997</v>
      </c>
      <c r="BD629" s="10"/>
      <c r="BE629" s="65">
        <f t="shared" ref="BE629:BE692" si="1378">BC629+BD629</f>
        <v>2294.7999999999997</v>
      </c>
      <c r="BF629" s="10">
        <f t="shared" si="1375"/>
        <v>2294.7999999999997</v>
      </c>
      <c r="BG629" s="10"/>
      <c r="BH629" s="65">
        <f t="shared" ref="BH629:BH692" si="1379">BF629+BG629</f>
        <v>2294.7999999999997</v>
      </c>
      <c r="BI629" s="10"/>
      <c r="BJ629" s="20"/>
      <c r="BK629" s="20"/>
    </row>
    <row r="630" spans="1:63" x14ac:dyDescent="0.3">
      <c r="A630" s="58" t="s">
        <v>440</v>
      </c>
      <c r="B630" s="59">
        <v>600</v>
      </c>
      <c r="C630" s="58" t="s">
        <v>72</v>
      </c>
      <c r="D630" s="58" t="s">
        <v>303</v>
      </c>
      <c r="E630" s="60" t="s">
        <v>357</v>
      </c>
      <c r="F630" s="10">
        <f>6285.7+77523.5</f>
        <v>83809.2</v>
      </c>
      <c r="G630" s="10">
        <f>6285.7+79289.8</f>
        <v>85575.5</v>
      </c>
      <c r="H630" s="10">
        <f>6285.7+80288.2</f>
        <v>86573.9</v>
      </c>
      <c r="I630" s="10"/>
      <c r="J630" s="10"/>
      <c r="K630" s="10"/>
      <c r="L630" s="10">
        <f t="shared" si="1318"/>
        <v>83809.2</v>
      </c>
      <c r="M630" s="10">
        <f t="shared" si="1319"/>
        <v>85575.5</v>
      </c>
      <c r="N630" s="10">
        <f t="shared" si="1320"/>
        <v>86573.9</v>
      </c>
      <c r="O630" s="10"/>
      <c r="P630" s="10"/>
      <c r="Q630" s="10"/>
      <c r="R630" s="10">
        <f t="shared" si="1355"/>
        <v>83809.2</v>
      </c>
      <c r="S630" s="10">
        <f t="shared" si="1356"/>
        <v>85575.5</v>
      </c>
      <c r="T630" s="10">
        <f t="shared" si="1357"/>
        <v>86573.9</v>
      </c>
      <c r="U630" s="10"/>
      <c r="V630" s="10"/>
      <c r="W630" s="10"/>
      <c r="X630" s="10">
        <f t="shared" si="1358"/>
        <v>83809.2</v>
      </c>
      <c r="Y630" s="10">
        <f t="shared" si="1359"/>
        <v>85575.5</v>
      </c>
      <c r="Z630" s="10">
        <f t="shared" si="1360"/>
        <v>86573.9</v>
      </c>
      <c r="AA630" s="10"/>
      <c r="AB630" s="10"/>
      <c r="AC630" s="10"/>
      <c r="AD630" s="10">
        <f t="shared" si="1361"/>
        <v>83809.2</v>
      </c>
      <c r="AE630" s="10">
        <f t="shared" si="1362"/>
        <v>85575.5</v>
      </c>
      <c r="AF630" s="10">
        <f t="shared" si="1363"/>
        <v>86573.9</v>
      </c>
      <c r="AG630" s="10"/>
      <c r="AH630" s="10">
        <f t="shared" si="1364"/>
        <v>83809.2</v>
      </c>
      <c r="AI630" s="10">
        <f t="shared" si="1365"/>
        <v>85575.5</v>
      </c>
      <c r="AJ630" s="10">
        <f t="shared" si="1366"/>
        <v>86573.9</v>
      </c>
      <c r="AK630" s="10"/>
      <c r="AL630" s="10"/>
      <c r="AM630" s="10"/>
      <c r="AN630" s="10">
        <f t="shared" si="1367"/>
        <v>83809.2</v>
      </c>
      <c r="AO630" s="10">
        <f t="shared" si="1368"/>
        <v>85575.5</v>
      </c>
      <c r="AP630" s="10">
        <f t="shared" si="1369"/>
        <v>86573.9</v>
      </c>
      <c r="AQ630" s="10"/>
      <c r="AR630" s="10"/>
      <c r="AS630" s="10"/>
      <c r="AT630" s="10">
        <f t="shared" si="1370"/>
        <v>83809.2</v>
      </c>
      <c r="AU630" s="10">
        <f t="shared" si="1371"/>
        <v>85575.5</v>
      </c>
      <c r="AV630" s="10">
        <f t="shared" si="1372"/>
        <v>86573.9</v>
      </c>
      <c r="AW630" s="10"/>
      <c r="AX630" s="10"/>
      <c r="AY630" s="10"/>
      <c r="AZ630" s="10">
        <f t="shared" si="1373"/>
        <v>83809.2</v>
      </c>
      <c r="BA630" s="10"/>
      <c r="BB630" s="65">
        <f t="shared" si="1377"/>
        <v>83809.2</v>
      </c>
      <c r="BC630" s="10">
        <f t="shared" si="1374"/>
        <v>85575.5</v>
      </c>
      <c r="BD630" s="10"/>
      <c r="BE630" s="65">
        <f t="shared" si="1378"/>
        <v>85575.5</v>
      </c>
      <c r="BF630" s="10">
        <f t="shared" si="1375"/>
        <v>86573.9</v>
      </c>
      <c r="BG630" s="10"/>
      <c r="BH630" s="65">
        <f t="shared" si="1379"/>
        <v>86573.9</v>
      </c>
      <c r="BI630" s="10"/>
      <c r="BJ630" s="20"/>
      <c r="BK630" s="20"/>
    </row>
    <row r="631" spans="1:63" ht="46.8" x14ac:dyDescent="0.3">
      <c r="A631" s="58" t="s">
        <v>442</v>
      </c>
      <c r="B631" s="59"/>
      <c r="C631" s="58"/>
      <c r="D631" s="58"/>
      <c r="E631" s="60" t="s">
        <v>443</v>
      </c>
      <c r="F631" s="10">
        <f t="shared" ref="F631:K631" si="1380">F632+F642+F645+F649</f>
        <v>1040874.6</v>
      </c>
      <c r="G631" s="10">
        <f t="shared" si="1380"/>
        <v>1027379.7</v>
      </c>
      <c r="H631" s="10">
        <f t="shared" si="1380"/>
        <v>1018179.7</v>
      </c>
      <c r="I631" s="10">
        <f t="shared" si="1380"/>
        <v>-52716.799999999996</v>
      </c>
      <c r="J631" s="10">
        <f t="shared" si="1380"/>
        <v>-53042.899999999994</v>
      </c>
      <c r="K631" s="10">
        <f t="shared" si="1380"/>
        <v>-53042.899999999994</v>
      </c>
      <c r="L631" s="10">
        <f t="shared" si="1318"/>
        <v>988157.79999999993</v>
      </c>
      <c r="M631" s="10">
        <f t="shared" si="1319"/>
        <v>974336.79999999993</v>
      </c>
      <c r="N631" s="10">
        <f t="shared" si="1320"/>
        <v>965136.79999999993</v>
      </c>
      <c r="O631" s="10">
        <f>O632+O642+O645+O649</f>
        <v>3820.7259999999997</v>
      </c>
      <c r="P631" s="10">
        <f>P632+P642+P645+P649</f>
        <v>118.2</v>
      </c>
      <c r="Q631" s="10">
        <f>Q632+Q642+Q645+Q649</f>
        <v>118.2</v>
      </c>
      <c r="R631" s="10">
        <f t="shared" si="1355"/>
        <v>991978.52599999995</v>
      </c>
      <c r="S631" s="10">
        <f t="shared" si="1356"/>
        <v>974454.99999999988</v>
      </c>
      <c r="T631" s="10">
        <f t="shared" si="1357"/>
        <v>965254.99999999988</v>
      </c>
      <c r="U631" s="10">
        <f>U632+U642+U645+U649</f>
        <v>0</v>
      </c>
      <c r="V631" s="10">
        <f>V632+V642+V645+V649</f>
        <v>0</v>
      </c>
      <c r="W631" s="10">
        <f>W632+W642+W645+W649</f>
        <v>0</v>
      </c>
      <c r="X631" s="10">
        <f t="shared" si="1358"/>
        <v>991978.52599999995</v>
      </c>
      <c r="Y631" s="10">
        <f t="shared" si="1359"/>
        <v>974454.99999999988</v>
      </c>
      <c r="Z631" s="10">
        <f t="shared" si="1360"/>
        <v>965254.99999999988</v>
      </c>
      <c r="AA631" s="10">
        <f>AA632+AA642+AA645+AA649</f>
        <v>0</v>
      </c>
      <c r="AB631" s="10">
        <f>AB632+AB642+AB645+AB649</f>
        <v>0</v>
      </c>
      <c r="AC631" s="10">
        <f>AC632+AC642+AC645+AC649</f>
        <v>0</v>
      </c>
      <c r="AD631" s="10">
        <f t="shared" si="1361"/>
        <v>991978.52599999995</v>
      </c>
      <c r="AE631" s="10">
        <f t="shared" si="1362"/>
        <v>974454.99999999988</v>
      </c>
      <c r="AF631" s="10">
        <f t="shared" si="1363"/>
        <v>965254.99999999988</v>
      </c>
      <c r="AG631" s="10">
        <f>AG632+AG642+AG645+AG649</f>
        <v>0</v>
      </c>
      <c r="AH631" s="10">
        <f t="shared" si="1364"/>
        <v>991978.52599999995</v>
      </c>
      <c r="AI631" s="10">
        <f t="shared" si="1365"/>
        <v>974454.99999999988</v>
      </c>
      <c r="AJ631" s="10">
        <f t="shared" si="1366"/>
        <v>965254.99999999988</v>
      </c>
      <c r="AK631" s="10">
        <f>AK632+AK642+AK645+AK649</f>
        <v>-610.98199999999997</v>
      </c>
      <c r="AL631" s="10">
        <f>AL632+AL642+AL645+AL649</f>
        <v>0</v>
      </c>
      <c r="AM631" s="10">
        <f>AM632+AM642+AM645+AM649</f>
        <v>0</v>
      </c>
      <c r="AN631" s="10">
        <f t="shared" si="1367"/>
        <v>991367.54399999999</v>
      </c>
      <c r="AO631" s="10">
        <f t="shared" si="1368"/>
        <v>974454.99999999988</v>
      </c>
      <c r="AP631" s="10">
        <f t="shared" si="1369"/>
        <v>965254.99999999988</v>
      </c>
      <c r="AQ631" s="10">
        <f>AQ632+AQ642+AQ645+AQ649</f>
        <v>0</v>
      </c>
      <c r="AR631" s="10">
        <f>AR632+AR642+AR645+AR649</f>
        <v>0</v>
      </c>
      <c r="AS631" s="10">
        <f>AS632+AS642+AS645+AS649</f>
        <v>0</v>
      </c>
      <c r="AT631" s="10">
        <f t="shared" si="1370"/>
        <v>991367.54399999999</v>
      </c>
      <c r="AU631" s="10">
        <f t="shared" si="1371"/>
        <v>974454.99999999988</v>
      </c>
      <c r="AV631" s="10">
        <f t="shared" si="1372"/>
        <v>965254.99999999988</v>
      </c>
      <c r="AW631" s="10">
        <f>AW632+AW642+AW645+AW649</f>
        <v>-61995.960000000006</v>
      </c>
      <c r="AX631" s="10">
        <f>AX632+AX642+AX645+AX649</f>
        <v>-62171.542999999998</v>
      </c>
      <c r="AY631" s="10">
        <f>AY632+AY642+AY645+AY649</f>
        <v>-62171.542999999998</v>
      </c>
      <c r="AZ631" s="10">
        <f t="shared" si="1373"/>
        <v>929371.58400000003</v>
      </c>
      <c r="BA631" s="10">
        <f>BA632+BA642+BA645+BA649</f>
        <v>0</v>
      </c>
      <c r="BB631" s="65">
        <f t="shared" si="1377"/>
        <v>929371.58400000003</v>
      </c>
      <c r="BC631" s="10">
        <f t="shared" si="1374"/>
        <v>912283.45699999994</v>
      </c>
      <c r="BD631" s="10">
        <f>BD632+BD642+BD645+BD649</f>
        <v>0</v>
      </c>
      <c r="BE631" s="65">
        <f t="shared" si="1378"/>
        <v>912283.45699999994</v>
      </c>
      <c r="BF631" s="10">
        <f t="shared" si="1375"/>
        <v>903083.45699999994</v>
      </c>
      <c r="BG631" s="10">
        <f>BG632+BG642+BG645+BG649</f>
        <v>0</v>
      </c>
      <c r="BH631" s="65">
        <f t="shared" si="1379"/>
        <v>903083.45699999994</v>
      </c>
      <c r="BI631" s="10">
        <f>BI632+BI642+BI645+BI649</f>
        <v>0</v>
      </c>
      <c r="BJ631" s="20"/>
      <c r="BK631" s="20"/>
    </row>
    <row r="632" spans="1:63" ht="46.8" x14ac:dyDescent="0.3">
      <c r="A632" s="58" t="s">
        <v>444</v>
      </c>
      <c r="B632" s="59"/>
      <c r="C632" s="58"/>
      <c r="D632" s="58"/>
      <c r="E632" s="60" t="s">
        <v>147</v>
      </c>
      <c r="F632" s="10">
        <f t="shared" ref="F632:K632" si="1381">F633+F635+F637+F640</f>
        <v>986660.8</v>
      </c>
      <c r="G632" s="10">
        <f t="shared" si="1381"/>
        <v>994376.1</v>
      </c>
      <c r="H632" s="10">
        <f t="shared" si="1381"/>
        <v>994376.1</v>
      </c>
      <c r="I632" s="10">
        <f t="shared" si="1381"/>
        <v>-51792.5</v>
      </c>
      <c r="J632" s="10">
        <f t="shared" si="1381"/>
        <v>-52153.7</v>
      </c>
      <c r="K632" s="10">
        <f t="shared" si="1381"/>
        <v>-52153.7</v>
      </c>
      <c r="L632" s="10">
        <f t="shared" si="1318"/>
        <v>934868.3</v>
      </c>
      <c r="M632" s="10">
        <f t="shared" si="1319"/>
        <v>942222.4</v>
      </c>
      <c r="N632" s="10">
        <f t="shared" si="1320"/>
        <v>942222.4</v>
      </c>
      <c r="O632" s="10">
        <f>O633+O635+O637+O640</f>
        <v>174.6</v>
      </c>
      <c r="P632" s="10">
        <f>P633+P635+P637+P640</f>
        <v>118.2</v>
      </c>
      <c r="Q632" s="10">
        <f>Q633+Q635+Q637+Q640</f>
        <v>118.2</v>
      </c>
      <c r="R632" s="10">
        <f t="shared" si="1355"/>
        <v>935042.9</v>
      </c>
      <c r="S632" s="10">
        <f t="shared" si="1356"/>
        <v>942340.6</v>
      </c>
      <c r="T632" s="10">
        <f t="shared" si="1357"/>
        <v>942340.6</v>
      </c>
      <c r="U632" s="10">
        <f>U633+U635+U637+U640</f>
        <v>0</v>
      </c>
      <c r="V632" s="10">
        <f>V633+V635+V637+V640</f>
        <v>0</v>
      </c>
      <c r="W632" s="10">
        <f>W633+W635+W637+W640</f>
        <v>0</v>
      </c>
      <c r="X632" s="10">
        <f t="shared" si="1358"/>
        <v>935042.9</v>
      </c>
      <c r="Y632" s="10">
        <f t="shared" si="1359"/>
        <v>942340.6</v>
      </c>
      <c r="Z632" s="10">
        <f t="shared" si="1360"/>
        <v>942340.6</v>
      </c>
      <c r="AA632" s="10">
        <f>AA633+AA635+AA637+AA640</f>
        <v>0</v>
      </c>
      <c r="AB632" s="10">
        <f>AB633+AB635+AB637+AB640</f>
        <v>0</v>
      </c>
      <c r="AC632" s="10">
        <f>AC633+AC635+AC637+AC640</f>
        <v>0</v>
      </c>
      <c r="AD632" s="10">
        <f t="shared" si="1361"/>
        <v>935042.9</v>
      </c>
      <c r="AE632" s="10">
        <f t="shared" si="1362"/>
        <v>942340.6</v>
      </c>
      <c r="AF632" s="10">
        <f t="shared" si="1363"/>
        <v>942340.6</v>
      </c>
      <c r="AG632" s="10">
        <f>AG633+AG635+AG637+AG640</f>
        <v>0</v>
      </c>
      <c r="AH632" s="10">
        <f t="shared" si="1364"/>
        <v>935042.9</v>
      </c>
      <c r="AI632" s="10">
        <f t="shared" si="1365"/>
        <v>942340.6</v>
      </c>
      <c r="AJ632" s="10">
        <f t="shared" si="1366"/>
        <v>942340.6</v>
      </c>
      <c r="AK632" s="10">
        <f>AK633+AK635+AK637+AK640</f>
        <v>0</v>
      </c>
      <c r="AL632" s="10">
        <f>AL633+AL635+AL637+AL640</f>
        <v>0</v>
      </c>
      <c r="AM632" s="10">
        <f>AM633+AM635+AM637+AM640</f>
        <v>0</v>
      </c>
      <c r="AN632" s="10">
        <f t="shared" si="1367"/>
        <v>935042.9</v>
      </c>
      <c r="AO632" s="10">
        <f t="shared" si="1368"/>
        <v>942340.6</v>
      </c>
      <c r="AP632" s="10">
        <f t="shared" si="1369"/>
        <v>942340.6</v>
      </c>
      <c r="AQ632" s="10">
        <f>AQ633+AQ635+AQ637+AQ640</f>
        <v>0</v>
      </c>
      <c r="AR632" s="10">
        <f>AR633+AR635+AR637+AR640</f>
        <v>0</v>
      </c>
      <c r="AS632" s="10">
        <f>AS633+AS635+AS637+AS640</f>
        <v>0</v>
      </c>
      <c r="AT632" s="10">
        <f t="shared" si="1370"/>
        <v>935042.9</v>
      </c>
      <c r="AU632" s="10">
        <f t="shared" si="1371"/>
        <v>942340.6</v>
      </c>
      <c r="AV632" s="10">
        <f t="shared" si="1372"/>
        <v>942340.6</v>
      </c>
      <c r="AW632" s="10">
        <f>AW633+AW635+AW637+AW640</f>
        <v>-59982.9</v>
      </c>
      <c r="AX632" s="10">
        <f>AX633+AX635+AX637+AX640</f>
        <v>-60467.1</v>
      </c>
      <c r="AY632" s="10">
        <f>AY633+AY635+AY637+AY640</f>
        <v>-60467.1</v>
      </c>
      <c r="AZ632" s="10">
        <f t="shared" si="1373"/>
        <v>875060</v>
      </c>
      <c r="BA632" s="10">
        <f>BA633+BA635+BA637+BA640</f>
        <v>0</v>
      </c>
      <c r="BB632" s="65">
        <f t="shared" si="1377"/>
        <v>875060</v>
      </c>
      <c r="BC632" s="10">
        <f t="shared" si="1374"/>
        <v>881873.5</v>
      </c>
      <c r="BD632" s="10">
        <f>BD633+BD635+BD637+BD640</f>
        <v>0</v>
      </c>
      <c r="BE632" s="65">
        <f t="shared" si="1378"/>
        <v>881873.5</v>
      </c>
      <c r="BF632" s="10">
        <f t="shared" si="1375"/>
        <v>881873.5</v>
      </c>
      <c r="BG632" s="10">
        <f>BG633+BG635+BG637+BG640</f>
        <v>0</v>
      </c>
      <c r="BH632" s="65">
        <f t="shared" si="1379"/>
        <v>881873.5</v>
      </c>
      <c r="BI632" s="10">
        <f>BI633+BI635+BI637+BI640</f>
        <v>0</v>
      </c>
      <c r="BJ632" s="20"/>
      <c r="BK632" s="20"/>
    </row>
    <row r="633" spans="1:63" ht="78" x14ac:dyDescent="0.3">
      <c r="A633" s="58" t="s">
        <v>444</v>
      </c>
      <c r="B633" s="59" t="s">
        <v>148</v>
      </c>
      <c r="C633" s="58"/>
      <c r="D633" s="58"/>
      <c r="E633" s="60" t="s">
        <v>149</v>
      </c>
      <c r="F633" s="10">
        <f t="shared" ref="F633:K633" si="1382">F634</f>
        <v>15762.900000000001</v>
      </c>
      <c r="G633" s="10">
        <f t="shared" si="1382"/>
        <v>15961.6</v>
      </c>
      <c r="H633" s="10">
        <f t="shared" si="1382"/>
        <v>15961.6</v>
      </c>
      <c r="I633" s="10">
        <f t="shared" si="1382"/>
        <v>0</v>
      </c>
      <c r="J633" s="10">
        <f t="shared" si="1382"/>
        <v>0</v>
      </c>
      <c r="K633" s="10">
        <f t="shared" si="1382"/>
        <v>0</v>
      </c>
      <c r="L633" s="10">
        <f t="shared" si="1318"/>
        <v>15762.900000000001</v>
      </c>
      <c r="M633" s="10">
        <f t="shared" si="1319"/>
        <v>15961.6</v>
      </c>
      <c r="N633" s="10">
        <f t="shared" si="1320"/>
        <v>15961.6</v>
      </c>
      <c r="O633" s="10">
        <f>O634</f>
        <v>174.6</v>
      </c>
      <c r="P633" s="10">
        <f>P634</f>
        <v>118.2</v>
      </c>
      <c r="Q633" s="10">
        <f>Q634</f>
        <v>118.2</v>
      </c>
      <c r="R633" s="10">
        <f t="shared" si="1355"/>
        <v>15937.500000000002</v>
      </c>
      <c r="S633" s="10">
        <f t="shared" si="1356"/>
        <v>16079.800000000001</v>
      </c>
      <c r="T633" s="10">
        <f t="shared" si="1357"/>
        <v>16079.800000000001</v>
      </c>
      <c r="U633" s="10">
        <f>U634</f>
        <v>0</v>
      </c>
      <c r="V633" s="10">
        <f>V634</f>
        <v>0</v>
      </c>
      <c r="W633" s="10">
        <f>W634</f>
        <v>0</v>
      </c>
      <c r="X633" s="10">
        <f t="shared" si="1358"/>
        <v>15937.500000000002</v>
      </c>
      <c r="Y633" s="10">
        <f t="shared" si="1359"/>
        <v>16079.800000000001</v>
      </c>
      <c r="Z633" s="10">
        <f t="shared" si="1360"/>
        <v>16079.800000000001</v>
      </c>
      <c r="AA633" s="10">
        <f>AA634</f>
        <v>0</v>
      </c>
      <c r="AB633" s="10">
        <f>AB634</f>
        <v>0</v>
      </c>
      <c r="AC633" s="10">
        <f>AC634</f>
        <v>0</v>
      </c>
      <c r="AD633" s="10">
        <f t="shared" si="1361"/>
        <v>15937.500000000002</v>
      </c>
      <c r="AE633" s="10">
        <f t="shared" si="1362"/>
        <v>16079.800000000001</v>
      </c>
      <c r="AF633" s="10">
        <f t="shared" si="1363"/>
        <v>16079.800000000001</v>
      </c>
      <c r="AG633" s="10">
        <f>AG634</f>
        <v>0</v>
      </c>
      <c r="AH633" s="10">
        <f t="shared" si="1364"/>
        <v>15937.500000000002</v>
      </c>
      <c r="AI633" s="10">
        <f t="shared" si="1365"/>
        <v>16079.800000000001</v>
      </c>
      <c r="AJ633" s="10">
        <f t="shared" si="1366"/>
        <v>16079.800000000001</v>
      </c>
      <c r="AK633" s="10">
        <f>AK634</f>
        <v>0</v>
      </c>
      <c r="AL633" s="10">
        <f>AL634</f>
        <v>0</v>
      </c>
      <c r="AM633" s="10">
        <f>AM634</f>
        <v>0</v>
      </c>
      <c r="AN633" s="10">
        <f t="shared" si="1367"/>
        <v>15937.500000000002</v>
      </c>
      <c r="AO633" s="10">
        <f t="shared" si="1368"/>
        <v>16079.800000000001</v>
      </c>
      <c r="AP633" s="10">
        <f t="shared" si="1369"/>
        <v>16079.800000000001</v>
      </c>
      <c r="AQ633" s="10">
        <f>AQ634</f>
        <v>0</v>
      </c>
      <c r="AR633" s="10">
        <f>AR634</f>
        <v>0</v>
      </c>
      <c r="AS633" s="10">
        <f>AS634</f>
        <v>0</v>
      </c>
      <c r="AT633" s="10">
        <f t="shared" si="1370"/>
        <v>15937.500000000002</v>
      </c>
      <c r="AU633" s="10">
        <f t="shared" si="1371"/>
        <v>16079.800000000001</v>
      </c>
      <c r="AV633" s="10">
        <f t="shared" si="1372"/>
        <v>16079.800000000001</v>
      </c>
      <c r="AW633" s="10">
        <f>AW634</f>
        <v>0</v>
      </c>
      <c r="AX633" s="10">
        <f>AX634</f>
        <v>0</v>
      </c>
      <c r="AY633" s="10">
        <f>AY634</f>
        <v>0</v>
      </c>
      <c r="AZ633" s="10">
        <f t="shared" si="1373"/>
        <v>15937.500000000002</v>
      </c>
      <c r="BA633" s="10">
        <f>BA634</f>
        <v>0</v>
      </c>
      <c r="BB633" s="65">
        <f t="shared" si="1377"/>
        <v>15937.500000000002</v>
      </c>
      <c r="BC633" s="10">
        <f t="shared" si="1374"/>
        <v>16079.800000000001</v>
      </c>
      <c r="BD633" s="10">
        <f>BD634</f>
        <v>0</v>
      </c>
      <c r="BE633" s="65">
        <f t="shared" si="1378"/>
        <v>16079.800000000001</v>
      </c>
      <c r="BF633" s="10">
        <f t="shared" si="1375"/>
        <v>16079.800000000001</v>
      </c>
      <c r="BG633" s="10">
        <f>BG634</f>
        <v>0</v>
      </c>
      <c r="BH633" s="65">
        <f t="shared" si="1379"/>
        <v>16079.800000000001</v>
      </c>
      <c r="BI633" s="10">
        <f>BI634</f>
        <v>0</v>
      </c>
      <c r="BJ633" s="20"/>
      <c r="BK633" s="20"/>
    </row>
    <row r="634" spans="1:63" x14ac:dyDescent="0.3">
      <c r="A634" s="58" t="s">
        <v>444</v>
      </c>
      <c r="B634" s="59">
        <v>100</v>
      </c>
      <c r="C634" s="58" t="s">
        <v>72</v>
      </c>
      <c r="D634" s="58" t="s">
        <v>106</v>
      </c>
      <c r="E634" s="60" t="s">
        <v>213</v>
      </c>
      <c r="F634" s="10">
        <v>15762.900000000001</v>
      </c>
      <c r="G634" s="10">
        <v>15961.6</v>
      </c>
      <c r="H634" s="10">
        <v>15961.6</v>
      </c>
      <c r="I634" s="10"/>
      <c r="J634" s="10"/>
      <c r="K634" s="10"/>
      <c r="L634" s="10">
        <f t="shared" si="1318"/>
        <v>15762.900000000001</v>
      </c>
      <c r="M634" s="10">
        <f t="shared" si="1319"/>
        <v>15961.6</v>
      </c>
      <c r="N634" s="10">
        <f t="shared" si="1320"/>
        <v>15961.6</v>
      </c>
      <c r="O634" s="10">
        <v>174.6</v>
      </c>
      <c r="P634" s="10">
        <v>118.2</v>
      </c>
      <c r="Q634" s="10">
        <v>118.2</v>
      </c>
      <c r="R634" s="10">
        <f t="shared" si="1355"/>
        <v>15937.500000000002</v>
      </c>
      <c r="S634" s="10">
        <f t="shared" si="1356"/>
        <v>16079.800000000001</v>
      </c>
      <c r="T634" s="10">
        <f t="shared" si="1357"/>
        <v>16079.800000000001</v>
      </c>
      <c r="U634" s="10"/>
      <c r="V634" s="10"/>
      <c r="W634" s="10"/>
      <c r="X634" s="10">
        <f t="shared" si="1358"/>
        <v>15937.500000000002</v>
      </c>
      <c r="Y634" s="10">
        <f t="shared" si="1359"/>
        <v>16079.800000000001</v>
      </c>
      <c r="Z634" s="10">
        <f t="shared" si="1360"/>
        <v>16079.800000000001</v>
      </c>
      <c r="AA634" s="10"/>
      <c r="AB634" s="10"/>
      <c r="AC634" s="10"/>
      <c r="AD634" s="10">
        <f t="shared" si="1361"/>
        <v>15937.500000000002</v>
      </c>
      <c r="AE634" s="10">
        <f t="shared" si="1362"/>
        <v>16079.800000000001</v>
      </c>
      <c r="AF634" s="10">
        <f t="shared" si="1363"/>
        <v>16079.800000000001</v>
      </c>
      <c r="AG634" s="10"/>
      <c r="AH634" s="10">
        <f t="shared" si="1364"/>
        <v>15937.500000000002</v>
      </c>
      <c r="AI634" s="10">
        <f t="shared" si="1365"/>
        <v>16079.800000000001</v>
      </c>
      <c r="AJ634" s="10">
        <f t="shared" si="1366"/>
        <v>16079.800000000001</v>
      </c>
      <c r="AK634" s="10"/>
      <c r="AL634" s="10"/>
      <c r="AM634" s="10"/>
      <c r="AN634" s="10">
        <f t="shared" si="1367"/>
        <v>15937.500000000002</v>
      </c>
      <c r="AO634" s="10">
        <f t="shared" si="1368"/>
        <v>16079.800000000001</v>
      </c>
      <c r="AP634" s="10">
        <f t="shared" si="1369"/>
        <v>16079.800000000001</v>
      </c>
      <c r="AQ634" s="10"/>
      <c r="AR634" s="10"/>
      <c r="AS634" s="10"/>
      <c r="AT634" s="10">
        <f t="shared" si="1370"/>
        <v>15937.500000000002</v>
      </c>
      <c r="AU634" s="10">
        <f t="shared" si="1371"/>
        <v>16079.800000000001</v>
      </c>
      <c r="AV634" s="10">
        <f t="shared" si="1372"/>
        <v>16079.800000000001</v>
      </c>
      <c r="AW634" s="10"/>
      <c r="AX634" s="10"/>
      <c r="AY634" s="10"/>
      <c r="AZ634" s="10">
        <f t="shared" si="1373"/>
        <v>15937.500000000002</v>
      </c>
      <c r="BA634" s="10"/>
      <c r="BB634" s="65">
        <f t="shared" si="1377"/>
        <v>15937.500000000002</v>
      </c>
      <c r="BC634" s="10">
        <f t="shared" si="1374"/>
        <v>16079.800000000001</v>
      </c>
      <c r="BD634" s="10"/>
      <c r="BE634" s="65">
        <f t="shared" si="1378"/>
        <v>16079.800000000001</v>
      </c>
      <c r="BF634" s="10">
        <f t="shared" si="1375"/>
        <v>16079.800000000001</v>
      </c>
      <c r="BG634" s="10"/>
      <c r="BH634" s="65">
        <f t="shared" si="1379"/>
        <v>16079.800000000001</v>
      </c>
      <c r="BI634" s="10"/>
      <c r="BJ634" s="20"/>
      <c r="BK634" s="20"/>
    </row>
    <row r="635" spans="1:63" ht="31.2" x14ac:dyDescent="0.3">
      <c r="A635" s="58" t="s">
        <v>444</v>
      </c>
      <c r="B635" s="59" t="s">
        <v>66</v>
      </c>
      <c r="C635" s="58"/>
      <c r="D635" s="58"/>
      <c r="E635" s="60" t="s">
        <v>67</v>
      </c>
      <c r="F635" s="10">
        <f t="shared" ref="F635:K635" si="1383">F636</f>
        <v>1050.0999999999999</v>
      </c>
      <c r="G635" s="10">
        <f t="shared" si="1383"/>
        <v>1050.0999999999999</v>
      </c>
      <c r="H635" s="10">
        <f t="shared" si="1383"/>
        <v>1050.0999999999999</v>
      </c>
      <c r="I635" s="10">
        <f t="shared" si="1383"/>
        <v>0</v>
      </c>
      <c r="J635" s="10">
        <f t="shared" si="1383"/>
        <v>0</v>
      </c>
      <c r="K635" s="10">
        <f t="shared" si="1383"/>
        <v>0</v>
      </c>
      <c r="L635" s="10">
        <f t="shared" si="1318"/>
        <v>1050.0999999999999</v>
      </c>
      <c r="M635" s="10">
        <f t="shared" si="1319"/>
        <v>1050.0999999999999</v>
      </c>
      <c r="N635" s="10">
        <f t="shared" si="1320"/>
        <v>1050.0999999999999</v>
      </c>
      <c r="O635" s="10">
        <f>O636</f>
        <v>0</v>
      </c>
      <c r="P635" s="10">
        <f>P636</f>
        <v>0</v>
      </c>
      <c r="Q635" s="10">
        <f>Q636</f>
        <v>0</v>
      </c>
      <c r="R635" s="10">
        <f t="shared" si="1355"/>
        <v>1050.0999999999999</v>
      </c>
      <c r="S635" s="10">
        <f t="shared" si="1356"/>
        <v>1050.0999999999999</v>
      </c>
      <c r="T635" s="10">
        <f t="shared" si="1357"/>
        <v>1050.0999999999999</v>
      </c>
      <c r="U635" s="10">
        <f>U636</f>
        <v>0</v>
      </c>
      <c r="V635" s="10">
        <f>V636</f>
        <v>0</v>
      </c>
      <c r="W635" s="10">
        <f>W636</f>
        <v>0</v>
      </c>
      <c r="X635" s="10">
        <f t="shared" si="1358"/>
        <v>1050.0999999999999</v>
      </c>
      <c r="Y635" s="10">
        <f t="shared" si="1359"/>
        <v>1050.0999999999999</v>
      </c>
      <c r="Z635" s="10">
        <f t="shared" si="1360"/>
        <v>1050.0999999999999</v>
      </c>
      <c r="AA635" s="10">
        <f>AA636</f>
        <v>0</v>
      </c>
      <c r="AB635" s="10">
        <f>AB636</f>
        <v>0</v>
      </c>
      <c r="AC635" s="10">
        <f>AC636</f>
        <v>0</v>
      </c>
      <c r="AD635" s="10">
        <f t="shared" si="1361"/>
        <v>1050.0999999999999</v>
      </c>
      <c r="AE635" s="10">
        <f t="shared" si="1362"/>
        <v>1050.0999999999999</v>
      </c>
      <c r="AF635" s="10">
        <f t="shared" si="1363"/>
        <v>1050.0999999999999</v>
      </c>
      <c r="AG635" s="10">
        <f>AG636</f>
        <v>0</v>
      </c>
      <c r="AH635" s="10">
        <f t="shared" si="1364"/>
        <v>1050.0999999999999</v>
      </c>
      <c r="AI635" s="10">
        <f t="shared" si="1365"/>
        <v>1050.0999999999999</v>
      </c>
      <c r="AJ635" s="10">
        <f t="shared" si="1366"/>
        <v>1050.0999999999999</v>
      </c>
      <c r="AK635" s="10">
        <f>AK636</f>
        <v>0</v>
      </c>
      <c r="AL635" s="10">
        <f>AL636</f>
        <v>0</v>
      </c>
      <c r="AM635" s="10">
        <f>AM636</f>
        <v>0</v>
      </c>
      <c r="AN635" s="10">
        <f t="shared" si="1367"/>
        <v>1050.0999999999999</v>
      </c>
      <c r="AO635" s="10">
        <f t="shared" si="1368"/>
        <v>1050.0999999999999</v>
      </c>
      <c r="AP635" s="10">
        <f t="shared" si="1369"/>
        <v>1050.0999999999999</v>
      </c>
      <c r="AQ635" s="10">
        <f>AQ636</f>
        <v>0</v>
      </c>
      <c r="AR635" s="10">
        <f>AR636</f>
        <v>0</v>
      </c>
      <c r="AS635" s="10">
        <f>AS636</f>
        <v>0</v>
      </c>
      <c r="AT635" s="10">
        <f t="shared" si="1370"/>
        <v>1050.0999999999999</v>
      </c>
      <c r="AU635" s="10">
        <f t="shared" si="1371"/>
        <v>1050.0999999999999</v>
      </c>
      <c r="AV635" s="10">
        <f t="shared" si="1372"/>
        <v>1050.0999999999999</v>
      </c>
      <c r="AW635" s="10">
        <f>AW636</f>
        <v>0</v>
      </c>
      <c r="AX635" s="10">
        <f>AX636</f>
        <v>0</v>
      </c>
      <c r="AY635" s="10">
        <f>AY636</f>
        <v>0</v>
      </c>
      <c r="AZ635" s="10">
        <f t="shared" si="1373"/>
        <v>1050.0999999999999</v>
      </c>
      <c r="BA635" s="10">
        <f>BA636</f>
        <v>0</v>
      </c>
      <c r="BB635" s="65">
        <f t="shared" si="1377"/>
        <v>1050.0999999999999</v>
      </c>
      <c r="BC635" s="10">
        <f t="shared" si="1374"/>
        <v>1050.0999999999999</v>
      </c>
      <c r="BD635" s="10">
        <f>BD636</f>
        <v>0</v>
      </c>
      <c r="BE635" s="65">
        <f t="shared" si="1378"/>
        <v>1050.0999999999999</v>
      </c>
      <c r="BF635" s="10">
        <f t="shared" si="1375"/>
        <v>1050.0999999999999</v>
      </c>
      <c r="BG635" s="10">
        <f>BG636</f>
        <v>0</v>
      </c>
      <c r="BH635" s="65">
        <f t="shared" si="1379"/>
        <v>1050.0999999999999</v>
      </c>
      <c r="BI635" s="10">
        <f>BI636</f>
        <v>0</v>
      </c>
      <c r="BJ635" s="20"/>
      <c r="BK635" s="20"/>
    </row>
    <row r="636" spans="1:63" x14ac:dyDescent="0.3">
      <c r="A636" s="58" t="s">
        <v>444</v>
      </c>
      <c r="B636" s="59">
        <v>200</v>
      </c>
      <c r="C636" s="58" t="s">
        <v>72</v>
      </c>
      <c r="D636" s="58" t="s">
        <v>106</v>
      </c>
      <c r="E636" s="60" t="s">
        <v>213</v>
      </c>
      <c r="F636" s="10">
        <v>1050.0999999999999</v>
      </c>
      <c r="G636" s="10">
        <v>1050.0999999999999</v>
      </c>
      <c r="H636" s="10">
        <v>1050.0999999999999</v>
      </c>
      <c r="I636" s="10"/>
      <c r="J636" s="10"/>
      <c r="K636" s="10"/>
      <c r="L636" s="10">
        <f t="shared" si="1318"/>
        <v>1050.0999999999999</v>
      </c>
      <c r="M636" s="10">
        <f t="shared" si="1319"/>
        <v>1050.0999999999999</v>
      </c>
      <c r="N636" s="10">
        <f t="shared" si="1320"/>
        <v>1050.0999999999999</v>
      </c>
      <c r="O636" s="10"/>
      <c r="P636" s="10"/>
      <c r="Q636" s="10"/>
      <c r="R636" s="10">
        <f t="shared" si="1355"/>
        <v>1050.0999999999999</v>
      </c>
      <c r="S636" s="10">
        <f t="shared" si="1356"/>
        <v>1050.0999999999999</v>
      </c>
      <c r="T636" s="10">
        <f t="shared" si="1357"/>
        <v>1050.0999999999999</v>
      </c>
      <c r="U636" s="10"/>
      <c r="V636" s="10"/>
      <c r="W636" s="10"/>
      <c r="X636" s="10">
        <f t="shared" si="1358"/>
        <v>1050.0999999999999</v>
      </c>
      <c r="Y636" s="10">
        <f t="shared" si="1359"/>
        <v>1050.0999999999999</v>
      </c>
      <c r="Z636" s="10">
        <f t="shared" si="1360"/>
        <v>1050.0999999999999</v>
      </c>
      <c r="AA636" s="10"/>
      <c r="AB636" s="10"/>
      <c r="AC636" s="10"/>
      <c r="AD636" s="10">
        <f t="shared" si="1361"/>
        <v>1050.0999999999999</v>
      </c>
      <c r="AE636" s="10">
        <f t="shared" si="1362"/>
        <v>1050.0999999999999</v>
      </c>
      <c r="AF636" s="10">
        <f t="shared" si="1363"/>
        <v>1050.0999999999999</v>
      </c>
      <c r="AG636" s="10"/>
      <c r="AH636" s="10">
        <f t="shared" si="1364"/>
        <v>1050.0999999999999</v>
      </c>
      <c r="AI636" s="10">
        <f t="shared" si="1365"/>
        <v>1050.0999999999999</v>
      </c>
      <c r="AJ636" s="10">
        <f t="shared" si="1366"/>
        <v>1050.0999999999999</v>
      </c>
      <c r="AK636" s="10"/>
      <c r="AL636" s="10"/>
      <c r="AM636" s="10"/>
      <c r="AN636" s="10">
        <f t="shared" si="1367"/>
        <v>1050.0999999999999</v>
      </c>
      <c r="AO636" s="10">
        <f t="shared" si="1368"/>
        <v>1050.0999999999999</v>
      </c>
      <c r="AP636" s="10">
        <f t="shared" si="1369"/>
        <v>1050.0999999999999</v>
      </c>
      <c r="AQ636" s="10"/>
      <c r="AR636" s="10"/>
      <c r="AS636" s="10"/>
      <c r="AT636" s="10">
        <f t="shared" si="1370"/>
        <v>1050.0999999999999</v>
      </c>
      <c r="AU636" s="10">
        <f t="shared" si="1371"/>
        <v>1050.0999999999999</v>
      </c>
      <c r="AV636" s="10">
        <f t="shared" si="1372"/>
        <v>1050.0999999999999</v>
      </c>
      <c r="AW636" s="10"/>
      <c r="AX636" s="10"/>
      <c r="AY636" s="10"/>
      <c r="AZ636" s="10">
        <f t="shared" si="1373"/>
        <v>1050.0999999999999</v>
      </c>
      <c r="BA636" s="10"/>
      <c r="BB636" s="65">
        <f t="shared" si="1377"/>
        <v>1050.0999999999999</v>
      </c>
      <c r="BC636" s="10">
        <f t="shared" si="1374"/>
        <v>1050.0999999999999</v>
      </c>
      <c r="BD636" s="10"/>
      <c r="BE636" s="65">
        <f t="shared" si="1378"/>
        <v>1050.0999999999999</v>
      </c>
      <c r="BF636" s="10">
        <f t="shared" si="1375"/>
        <v>1050.0999999999999</v>
      </c>
      <c r="BG636" s="10"/>
      <c r="BH636" s="65">
        <f t="shared" si="1379"/>
        <v>1050.0999999999999</v>
      </c>
      <c r="BI636" s="10"/>
      <c r="BJ636" s="20"/>
      <c r="BK636" s="20"/>
    </row>
    <row r="637" spans="1:63" ht="46.8" x14ac:dyDescent="0.3">
      <c r="A637" s="58" t="s">
        <v>444</v>
      </c>
      <c r="B637" s="59" t="s">
        <v>58</v>
      </c>
      <c r="C637" s="58"/>
      <c r="D637" s="58"/>
      <c r="E637" s="60" t="s">
        <v>59</v>
      </c>
      <c r="F637" s="10">
        <f t="shared" ref="F637:K637" si="1384">F638+F639</f>
        <v>969796.3</v>
      </c>
      <c r="G637" s="10">
        <f t="shared" si="1384"/>
        <v>977312.9</v>
      </c>
      <c r="H637" s="10">
        <f t="shared" si="1384"/>
        <v>977312.9</v>
      </c>
      <c r="I637" s="10">
        <f t="shared" si="1384"/>
        <v>-51792.5</v>
      </c>
      <c r="J637" s="10">
        <f t="shared" si="1384"/>
        <v>-52153.7</v>
      </c>
      <c r="K637" s="10">
        <f t="shared" si="1384"/>
        <v>-52153.7</v>
      </c>
      <c r="L637" s="10">
        <f t="shared" si="1318"/>
        <v>918003.8</v>
      </c>
      <c r="M637" s="10">
        <f t="shared" si="1319"/>
        <v>925159.20000000007</v>
      </c>
      <c r="N637" s="10">
        <f t="shared" si="1320"/>
        <v>925159.20000000007</v>
      </c>
      <c r="O637" s="10">
        <f>O638+O639</f>
        <v>0</v>
      </c>
      <c r="P637" s="10">
        <f>P638+P639</f>
        <v>0</v>
      </c>
      <c r="Q637" s="10">
        <f>Q638+Q639</f>
        <v>0</v>
      </c>
      <c r="R637" s="10">
        <f t="shared" si="1355"/>
        <v>918003.8</v>
      </c>
      <c r="S637" s="10">
        <f t="shared" si="1356"/>
        <v>925159.20000000007</v>
      </c>
      <c r="T637" s="10">
        <f t="shared" si="1357"/>
        <v>925159.20000000007</v>
      </c>
      <c r="U637" s="10">
        <f>U638+U639</f>
        <v>0</v>
      </c>
      <c r="V637" s="10">
        <f>V638+V639</f>
        <v>0</v>
      </c>
      <c r="W637" s="10">
        <f>W638+W639</f>
        <v>0</v>
      </c>
      <c r="X637" s="10">
        <f t="shared" si="1358"/>
        <v>918003.8</v>
      </c>
      <c r="Y637" s="10">
        <f t="shared" si="1359"/>
        <v>925159.20000000007</v>
      </c>
      <c r="Z637" s="10">
        <f t="shared" si="1360"/>
        <v>925159.20000000007</v>
      </c>
      <c r="AA637" s="10">
        <f>AA638+AA639</f>
        <v>0</v>
      </c>
      <c r="AB637" s="10">
        <f>AB638+AB639</f>
        <v>0</v>
      </c>
      <c r="AC637" s="10">
        <f>AC638+AC639</f>
        <v>0</v>
      </c>
      <c r="AD637" s="10">
        <f t="shared" si="1361"/>
        <v>918003.8</v>
      </c>
      <c r="AE637" s="10">
        <f t="shared" si="1362"/>
        <v>925159.20000000007</v>
      </c>
      <c r="AF637" s="10">
        <f t="shared" si="1363"/>
        <v>925159.20000000007</v>
      </c>
      <c r="AG637" s="10">
        <f>AG638+AG639</f>
        <v>0</v>
      </c>
      <c r="AH637" s="10">
        <f t="shared" si="1364"/>
        <v>918003.8</v>
      </c>
      <c r="AI637" s="10">
        <f t="shared" si="1365"/>
        <v>925159.20000000007</v>
      </c>
      <c r="AJ637" s="10">
        <f t="shared" si="1366"/>
        <v>925159.20000000007</v>
      </c>
      <c r="AK637" s="10">
        <f>AK638+AK639</f>
        <v>0</v>
      </c>
      <c r="AL637" s="10">
        <f>AL638+AL639</f>
        <v>0</v>
      </c>
      <c r="AM637" s="10">
        <f>AM638+AM639</f>
        <v>0</v>
      </c>
      <c r="AN637" s="10">
        <f t="shared" si="1367"/>
        <v>918003.8</v>
      </c>
      <c r="AO637" s="10">
        <f t="shared" si="1368"/>
        <v>925159.20000000007</v>
      </c>
      <c r="AP637" s="10">
        <f t="shared" si="1369"/>
        <v>925159.20000000007</v>
      </c>
      <c r="AQ637" s="10">
        <f>AQ638+AQ639</f>
        <v>0</v>
      </c>
      <c r="AR637" s="10">
        <f>AR638+AR639</f>
        <v>0</v>
      </c>
      <c r="AS637" s="10">
        <f>AS638+AS639</f>
        <v>0</v>
      </c>
      <c r="AT637" s="10">
        <f t="shared" si="1370"/>
        <v>918003.8</v>
      </c>
      <c r="AU637" s="10">
        <f t="shared" si="1371"/>
        <v>925159.20000000007</v>
      </c>
      <c r="AV637" s="10">
        <f t="shared" si="1372"/>
        <v>925159.20000000007</v>
      </c>
      <c r="AW637" s="10">
        <f>AW638+AW639</f>
        <v>-59982.9</v>
      </c>
      <c r="AX637" s="10">
        <f>AX638+AX639</f>
        <v>-60467.1</v>
      </c>
      <c r="AY637" s="10">
        <f>AY638+AY639</f>
        <v>-60467.1</v>
      </c>
      <c r="AZ637" s="10">
        <f t="shared" si="1373"/>
        <v>858020.9</v>
      </c>
      <c r="BA637" s="10">
        <f>BA638+BA639</f>
        <v>0</v>
      </c>
      <c r="BB637" s="65">
        <f t="shared" si="1377"/>
        <v>858020.9</v>
      </c>
      <c r="BC637" s="10">
        <f t="shared" si="1374"/>
        <v>864692.10000000009</v>
      </c>
      <c r="BD637" s="10">
        <f>BD638+BD639</f>
        <v>0</v>
      </c>
      <c r="BE637" s="65">
        <f t="shared" si="1378"/>
        <v>864692.10000000009</v>
      </c>
      <c r="BF637" s="10">
        <f t="shared" si="1375"/>
        <v>864692.10000000009</v>
      </c>
      <c r="BG637" s="10">
        <f>BG638+BG639</f>
        <v>0</v>
      </c>
      <c r="BH637" s="65">
        <f t="shared" si="1379"/>
        <v>864692.10000000009</v>
      </c>
      <c r="BI637" s="10">
        <f>BI638+BI639</f>
        <v>0</v>
      </c>
      <c r="BJ637" s="20"/>
      <c r="BK637" s="20"/>
    </row>
    <row r="638" spans="1:63" x14ac:dyDescent="0.3">
      <c r="A638" s="58" t="s">
        <v>444</v>
      </c>
      <c r="B638" s="59">
        <v>600</v>
      </c>
      <c r="C638" s="58" t="s">
        <v>72</v>
      </c>
      <c r="D638" s="58" t="s">
        <v>106</v>
      </c>
      <c r="E638" s="60" t="s">
        <v>213</v>
      </c>
      <c r="F638" s="10">
        <v>934009.70000000007</v>
      </c>
      <c r="G638" s="10">
        <v>941507</v>
      </c>
      <c r="H638" s="10">
        <v>941507</v>
      </c>
      <c r="I638" s="10">
        <v>-51792.5</v>
      </c>
      <c r="J638" s="10">
        <v>-52153.7</v>
      </c>
      <c r="K638" s="10">
        <v>-52153.7</v>
      </c>
      <c r="L638" s="10">
        <f t="shared" si="1318"/>
        <v>882217.20000000007</v>
      </c>
      <c r="M638" s="10">
        <f t="shared" si="1319"/>
        <v>889353.3</v>
      </c>
      <c r="N638" s="10">
        <f t="shared" si="1320"/>
        <v>889353.3</v>
      </c>
      <c r="O638" s="10"/>
      <c r="P638" s="10"/>
      <c r="Q638" s="10"/>
      <c r="R638" s="10">
        <f t="shared" si="1355"/>
        <v>882217.20000000007</v>
      </c>
      <c r="S638" s="10">
        <f t="shared" si="1356"/>
        <v>889353.3</v>
      </c>
      <c r="T638" s="10">
        <f t="shared" si="1357"/>
        <v>889353.3</v>
      </c>
      <c r="U638" s="10"/>
      <c r="V638" s="10"/>
      <c r="W638" s="10"/>
      <c r="X638" s="10">
        <f t="shared" si="1358"/>
        <v>882217.20000000007</v>
      </c>
      <c r="Y638" s="10">
        <f t="shared" si="1359"/>
        <v>889353.3</v>
      </c>
      <c r="Z638" s="10">
        <f t="shared" si="1360"/>
        <v>889353.3</v>
      </c>
      <c r="AA638" s="10"/>
      <c r="AB638" s="10"/>
      <c r="AC638" s="10"/>
      <c r="AD638" s="10">
        <f t="shared" si="1361"/>
        <v>882217.20000000007</v>
      </c>
      <c r="AE638" s="10">
        <f t="shared" si="1362"/>
        <v>889353.3</v>
      </c>
      <c r="AF638" s="10">
        <f t="shared" si="1363"/>
        <v>889353.3</v>
      </c>
      <c r="AG638" s="10"/>
      <c r="AH638" s="10">
        <f t="shared" si="1364"/>
        <v>882217.20000000007</v>
      </c>
      <c r="AI638" s="10">
        <f t="shared" si="1365"/>
        <v>889353.3</v>
      </c>
      <c r="AJ638" s="10">
        <f t="shared" si="1366"/>
        <v>889353.3</v>
      </c>
      <c r="AK638" s="10"/>
      <c r="AL638" s="10"/>
      <c r="AM638" s="10"/>
      <c r="AN638" s="10">
        <f t="shared" si="1367"/>
        <v>882217.20000000007</v>
      </c>
      <c r="AO638" s="10">
        <f t="shared" si="1368"/>
        <v>889353.3</v>
      </c>
      <c r="AP638" s="10">
        <f t="shared" si="1369"/>
        <v>889353.3</v>
      </c>
      <c r="AQ638" s="10"/>
      <c r="AR638" s="10"/>
      <c r="AS638" s="10"/>
      <c r="AT638" s="10">
        <f t="shared" si="1370"/>
        <v>882217.20000000007</v>
      </c>
      <c r="AU638" s="10">
        <f t="shared" si="1371"/>
        <v>889353.3</v>
      </c>
      <c r="AV638" s="10">
        <f t="shared" si="1372"/>
        <v>889353.3</v>
      </c>
      <c r="AW638" s="10">
        <v>-59982.9</v>
      </c>
      <c r="AX638" s="10">
        <v>-60467.1</v>
      </c>
      <c r="AY638" s="10">
        <v>-60467.1</v>
      </c>
      <c r="AZ638" s="10">
        <f t="shared" si="1373"/>
        <v>822234.3</v>
      </c>
      <c r="BA638" s="10"/>
      <c r="BB638" s="65">
        <f t="shared" si="1377"/>
        <v>822234.3</v>
      </c>
      <c r="BC638" s="10">
        <f t="shared" si="1374"/>
        <v>828886.20000000007</v>
      </c>
      <c r="BD638" s="10"/>
      <c r="BE638" s="65">
        <f t="shared" si="1378"/>
        <v>828886.20000000007</v>
      </c>
      <c r="BF638" s="10">
        <f t="shared" si="1375"/>
        <v>828886.20000000007</v>
      </c>
      <c r="BG638" s="10"/>
      <c r="BH638" s="65">
        <f t="shared" si="1379"/>
        <v>828886.20000000007</v>
      </c>
      <c r="BI638" s="10"/>
      <c r="BJ638" s="20"/>
      <c r="BK638" s="20">
        <v>63</v>
      </c>
    </row>
    <row r="639" spans="1:63" x14ac:dyDescent="0.3">
      <c r="A639" s="58" t="s">
        <v>444</v>
      </c>
      <c r="B639" s="59">
        <v>600</v>
      </c>
      <c r="C639" s="58" t="s">
        <v>268</v>
      </c>
      <c r="D639" s="58" t="s">
        <v>106</v>
      </c>
      <c r="E639" s="60" t="s">
        <v>269</v>
      </c>
      <c r="F639" s="10">
        <v>35786.6</v>
      </c>
      <c r="G639" s="10">
        <v>35805.9</v>
      </c>
      <c r="H639" s="10">
        <v>35805.9</v>
      </c>
      <c r="I639" s="10"/>
      <c r="J639" s="10"/>
      <c r="K639" s="10"/>
      <c r="L639" s="10">
        <f t="shared" si="1318"/>
        <v>35786.6</v>
      </c>
      <c r="M639" s="10">
        <f t="shared" si="1319"/>
        <v>35805.9</v>
      </c>
      <c r="N639" s="10">
        <f t="shared" si="1320"/>
        <v>35805.9</v>
      </c>
      <c r="O639" s="10"/>
      <c r="P639" s="10"/>
      <c r="Q639" s="10"/>
      <c r="R639" s="10">
        <f t="shared" si="1355"/>
        <v>35786.6</v>
      </c>
      <c r="S639" s="10">
        <f t="shared" si="1356"/>
        <v>35805.9</v>
      </c>
      <c r="T639" s="10">
        <f t="shared" si="1357"/>
        <v>35805.9</v>
      </c>
      <c r="U639" s="10"/>
      <c r="V639" s="10"/>
      <c r="W639" s="10"/>
      <c r="X639" s="10">
        <f t="shared" si="1358"/>
        <v>35786.6</v>
      </c>
      <c r="Y639" s="10">
        <f t="shared" si="1359"/>
        <v>35805.9</v>
      </c>
      <c r="Z639" s="10">
        <f t="shared" si="1360"/>
        <v>35805.9</v>
      </c>
      <c r="AA639" s="10"/>
      <c r="AB639" s="10"/>
      <c r="AC639" s="10"/>
      <c r="AD639" s="10">
        <f t="shared" si="1361"/>
        <v>35786.6</v>
      </c>
      <c r="AE639" s="10">
        <f t="shared" si="1362"/>
        <v>35805.9</v>
      </c>
      <c r="AF639" s="10">
        <f t="shared" si="1363"/>
        <v>35805.9</v>
      </c>
      <c r="AG639" s="10"/>
      <c r="AH639" s="10">
        <f t="shared" si="1364"/>
        <v>35786.6</v>
      </c>
      <c r="AI639" s="10">
        <f t="shared" si="1365"/>
        <v>35805.9</v>
      </c>
      <c r="AJ639" s="10">
        <f t="shared" si="1366"/>
        <v>35805.9</v>
      </c>
      <c r="AK639" s="10"/>
      <c r="AL639" s="10"/>
      <c r="AM639" s="10"/>
      <c r="AN639" s="10">
        <f t="shared" si="1367"/>
        <v>35786.6</v>
      </c>
      <c r="AO639" s="10">
        <f t="shared" si="1368"/>
        <v>35805.9</v>
      </c>
      <c r="AP639" s="10">
        <f t="shared" si="1369"/>
        <v>35805.9</v>
      </c>
      <c r="AQ639" s="10"/>
      <c r="AR639" s="10"/>
      <c r="AS639" s="10"/>
      <c r="AT639" s="10">
        <f t="shared" si="1370"/>
        <v>35786.6</v>
      </c>
      <c r="AU639" s="10">
        <f t="shared" si="1371"/>
        <v>35805.9</v>
      </c>
      <c r="AV639" s="10">
        <f t="shared" si="1372"/>
        <v>35805.9</v>
      </c>
      <c r="AW639" s="10"/>
      <c r="AX639" s="10"/>
      <c r="AY639" s="10"/>
      <c r="AZ639" s="10">
        <f t="shared" si="1373"/>
        <v>35786.6</v>
      </c>
      <c r="BA639" s="10"/>
      <c r="BB639" s="65">
        <f t="shared" si="1377"/>
        <v>35786.6</v>
      </c>
      <c r="BC639" s="10">
        <f t="shared" si="1374"/>
        <v>35805.9</v>
      </c>
      <c r="BD639" s="10"/>
      <c r="BE639" s="65">
        <f t="shared" si="1378"/>
        <v>35805.9</v>
      </c>
      <c r="BF639" s="10">
        <f t="shared" si="1375"/>
        <v>35805.9</v>
      </c>
      <c r="BG639" s="10"/>
      <c r="BH639" s="65">
        <f t="shared" si="1379"/>
        <v>35805.9</v>
      </c>
      <c r="BI639" s="10"/>
      <c r="BJ639" s="20"/>
      <c r="BK639" s="20"/>
    </row>
    <row r="640" spans="1:63" x14ac:dyDescent="0.3">
      <c r="A640" s="58" t="s">
        <v>444</v>
      </c>
      <c r="B640" s="59" t="s">
        <v>52</v>
      </c>
      <c r="C640" s="58"/>
      <c r="D640" s="58"/>
      <c r="E640" s="60" t="s">
        <v>53</v>
      </c>
      <c r="F640" s="10">
        <f t="shared" ref="F640:K640" si="1385">F641</f>
        <v>51.5</v>
      </c>
      <c r="G640" s="10">
        <f t="shared" si="1385"/>
        <v>51.5</v>
      </c>
      <c r="H640" s="10">
        <f t="shared" si="1385"/>
        <v>51.5</v>
      </c>
      <c r="I640" s="10">
        <f t="shared" si="1385"/>
        <v>0</v>
      </c>
      <c r="J640" s="10">
        <f t="shared" si="1385"/>
        <v>0</v>
      </c>
      <c r="K640" s="10">
        <f t="shared" si="1385"/>
        <v>0</v>
      </c>
      <c r="L640" s="10">
        <f t="shared" si="1318"/>
        <v>51.5</v>
      </c>
      <c r="M640" s="10">
        <f t="shared" si="1319"/>
        <v>51.5</v>
      </c>
      <c r="N640" s="10">
        <f t="shared" si="1320"/>
        <v>51.5</v>
      </c>
      <c r="O640" s="10">
        <f>O641</f>
        <v>0</v>
      </c>
      <c r="P640" s="10">
        <f>P641</f>
        <v>0</v>
      </c>
      <c r="Q640" s="10">
        <f>Q641</f>
        <v>0</v>
      </c>
      <c r="R640" s="10">
        <f t="shared" si="1355"/>
        <v>51.5</v>
      </c>
      <c r="S640" s="10">
        <f t="shared" si="1356"/>
        <v>51.5</v>
      </c>
      <c r="T640" s="10">
        <f t="shared" si="1357"/>
        <v>51.5</v>
      </c>
      <c r="U640" s="10">
        <f>U641</f>
        <v>0</v>
      </c>
      <c r="V640" s="10">
        <f>V641</f>
        <v>0</v>
      </c>
      <c r="W640" s="10">
        <f>W641</f>
        <v>0</v>
      </c>
      <c r="X640" s="10">
        <f t="shared" si="1358"/>
        <v>51.5</v>
      </c>
      <c r="Y640" s="10">
        <f t="shared" si="1359"/>
        <v>51.5</v>
      </c>
      <c r="Z640" s="10">
        <f t="shared" si="1360"/>
        <v>51.5</v>
      </c>
      <c r="AA640" s="10">
        <f>AA641</f>
        <v>0</v>
      </c>
      <c r="AB640" s="10">
        <f>AB641</f>
        <v>0</v>
      </c>
      <c r="AC640" s="10">
        <f>AC641</f>
        <v>0</v>
      </c>
      <c r="AD640" s="10">
        <f t="shared" si="1361"/>
        <v>51.5</v>
      </c>
      <c r="AE640" s="10">
        <f t="shared" si="1362"/>
        <v>51.5</v>
      </c>
      <c r="AF640" s="10">
        <f t="shared" si="1363"/>
        <v>51.5</v>
      </c>
      <c r="AG640" s="10">
        <f>AG641</f>
        <v>0</v>
      </c>
      <c r="AH640" s="10">
        <f t="shared" si="1364"/>
        <v>51.5</v>
      </c>
      <c r="AI640" s="10">
        <f t="shared" si="1365"/>
        <v>51.5</v>
      </c>
      <c r="AJ640" s="10">
        <f t="shared" si="1366"/>
        <v>51.5</v>
      </c>
      <c r="AK640" s="10">
        <f>AK641</f>
        <v>0</v>
      </c>
      <c r="AL640" s="10">
        <f>AL641</f>
        <v>0</v>
      </c>
      <c r="AM640" s="10">
        <f>AM641</f>
        <v>0</v>
      </c>
      <c r="AN640" s="10">
        <f t="shared" si="1367"/>
        <v>51.5</v>
      </c>
      <c r="AO640" s="10">
        <f t="shared" si="1368"/>
        <v>51.5</v>
      </c>
      <c r="AP640" s="10">
        <f t="shared" si="1369"/>
        <v>51.5</v>
      </c>
      <c r="AQ640" s="10">
        <f>AQ641</f>
        <v>0</v>
      </c>
      <c r="AR640" s="10">
        <f>AR641</f>
        <v>0</v>
      </c>
      <c r="AS640" s="10">
        <f>AS641</f>
        <v>0</v>
      </c>
      <c r="AT640" s="10">
        <f t="shared" si="1370"/>
        <v>51.5</v>
      </c>
      <c r="AU640" s="10">
        <f t="shared" si="1371"/>
        <v>51.5</v>
      </c>
      <c r="AV640" s="10">
        <f t="shared" si="1372"/>
        <v>51.5</v>
      </c>
      <c r="AW640" s="10">
        <f>AW641</f>
        <v>0</v>
      </c>
      <c r="AX640" s="10">
        <f>AX641</f>
        <v>0</v>
      </c>
      <c r="AY640" s="10">
        <f>AY641</f>
        <v>0</v>
      </c>
      <c r="AZ640" s="10">
        <f t="shared" si="1373"/>
        <v>51.5</v>
      </c>
      <c r="BA640" s="10">
        <f>BA641</f>
        <v>0</v>
      </c>
      <c r="BB640" s="65">
        <f t="shared" si="1377"/>
        <v>51.5</v>
      </c>
      <c r="BC640" s="10">
        <f t="shared" si="1374"/>
        <v>51.5</v>
      </c>
      <c r="BD640" s="10">
        <f>BD641</f>
        <v>0</v>
      </c>
      <c r="BE640" s="65">
        <f t="shared" si="1378"/>
        <v>51.5</v>
      </c>
      <c r="BF640" s="10">
        <f t="shared" si="1375"/>
        <v>51.5</v>
      </c>
      <c r="BG640" s="10">
        <f>BG641</f>
        <v>0</v>
      </c>
      <c r="BH640" s="65">
        <f t="shared" si="1379"/>
        <v>51.5</v>
      </c>
      <c r="BI640" s="10">
        <f>BI641</f>
        <v>0</v>
      </c>
      <c r="BJ640" s="20"/>
      <c r="BK640" s="20"/>
    </row>
    <row r="641" spans="1:63" x14ac:dyDescent="0.3">
      <c r="A641" s="58" t="s">
        <v>444</v>
      </c>
      <c r="B641" s="59">
        <v>800</v>
      </c>
      <c r="C641" s="58" t="s">
        <v>72</v>
      </c>
      <c r="D641" s="58" t="s">
        <v>106</v>
      </c>
      <c r="E641" s="60" t="s">
        <v>213</v>
      </c>
      <c r="F641" s="10">
        <v>51.5</v>
      </c>
      <c r="G641" s="10">
        <v>51.5</v>
      </c>
      <c r="H641" s="10">
        <v>51.5</v>
      </c>
      <c r="I641" s="10"/>
      <c r="J641" s="10"/>
      <c r="K641" s="10"/>
      <c r="L641" s="10">
        <f t="shared" si="1318"/>
        <v>51.5</v>
      </c>
      <c r="M641" s="10">
        <f t="shared" si="1319"/>
        <v>51.5</v>
      </c>
      <c r="N641" s="10">
        <f t="shared" si="1320"/>
        <v>51.5</v>
      </c>
      <c r="O641" s="10"/>
      <c r="P641" s="10"/>
      <c r="Q641" s="10"/>
      <c r="R641" s="10">
        <f t="shared" si="1355"/>
        <v>51.5</v>
      </c>
      <c r="S641" s="10">
        <f t="shared" si="1356"/>
        <v>51.5</v>
      </c>
      <c r="T641" s="10">
        <f t="shared" si="1357"/>
        <v>51.5</v>
      </c>
      <c r="U641" s="10"/>
      <c r="V641" s="10"/>
      <c r="W641" s="10"/>
      <c r="X641" s="10">
        <f t="shared" si="1358"/>
        <v>51.5</v>
      </c>
      <c r="Y641" s="10">
        <f t="shared" si="1359"/>
        <v>51.5</v>
      </c>
      <c r="Z641" s="10">
        <f t="shared" si="1360"/>
        <v>51.5</v>
      </c>
      <c r="AA641" s="10"/>
      <c r="AB641" s="10"/>
      <c r="AC641" s="10"/>
      <c r="AD641" s="10">
        <f t="shared" si="1361"/>
        <v>51.5</v>
      </c>
      <c r="AE641" s="10">
        <f t="shared" si="1362"/>
        <v>51.5</v>
      </c>
      <c r="AF641" s="10">
        <f t="shared" si="1363"/>
        <v>51.5</v>
      </c>
      <c r="AG641" s="10"/>
      <c r="AH641" s="10">
        <f t="shared" si="1364"/>
        <v>51.5</v>
      </c>
      <c r="AI641" s="10">
        <f t="shared" si="1365"/>
        <v>51.5</v>
      </c>
      <c r="AJ641" s="10">
        <f t="shared" si="1366"/>
        <v>51.5</v>
      </c>
      <c r="AK641" s="10"/>
      <c r="AL641" s="10"/>
      <c r="AM641" s="10"/>
      <c r="AN641" s="10">
        <f t="shared" si="1367"/>
        <v>51.5</v>
      </c>
      <c r="AO641" s="10">
        <f t="shared" si="1368"/>
        <v>51.5</v>
      </c>
      <c r="AP641" s="10">
        <f t="shared" si="1369"/>
        <v>51.5</v>
      </c>
      <c r="AQ641" s="10"/>
      <c r="AR641" s="10"/>
      <c r="AS641" s="10"/>
      <c r="AT641" s="10">
        <f t="shared" si="1370"/>
        <v>51.5</v>
      </c>
      <c r="AU641" s="10">
        <f t="shared" si="1371"/>
        <v>51.5</v>
      </c>
      <c r="AV641" s="10">
        <f t="shared" si="1372"/>
        <v>51.5</v>
      </c>
      <c r="AW641" s="10"/>
      <c r="AX641" s="10"/>
      <c r="AY641" s="10"/>
      <c r="AZ641" s="10">
        <f t="shared" si="1373"/>
        <v>51.5</v>
      </c>
      <c r="BA641" s="10"/>
      <c r="BB641" s="65">
        <f t="shared" si="1377"/>
        <v>51.5</v>
      </c>
      <c r="BC641" s="10">
        <f t="shared" si="1374"/>
        <v>51.5</v>
      </c>
      <c r="BD641" s="10"/>
      <c r="BE641" s="65">
        <f t="shared" si="1378"/>
        <v>51.5</v>
      </c>
      <c r="BF641" s="10">
        <f t="shared" si="1375"/>
        <v>51.5</v>
      </c>
      <c r="BG641" s="10"/>
      <c r="BH641" s="65">
        <f t="shared" si="1379"/>
        <v>51.5</v>
      </c>
      <c r="BI641" s="10"/>
      <c r="BJ641" s="20"/>
      <c r="BK641" s="20"/>
    </row>
    <row r="642" spans="1:63" ht="46.8" x14ac:dyDescent="0.3">
      <c r="A642" s="58" t="s">
        <v>445</v>
      </c>
      <c r="B642" s="59"/>
      <c r="C642" s="58"/>
      <c r="D642" s="58"/>
      <c r="E642" s="60" t="s">
        <v>446</v>
      </c>
      <c r="F642" s="10">
        <f t="shared" ref="F642:F645" si="1386">F643</f>
        <v>26100</v>
      </c>
      <c r="G642" s="10">
        <f t="shared" ref="G642:G645" si="1387">G643</f>
        <v>9200</v>
      </c>
      <c r="H642" s="10">
        <f t="shared" ref="H642:H645" si="1388">H643</f>
        <v>0</v>
      </c>
      <c r="I642" s="10">
        <f t="shared" ref="I642:I645" si="1389">I643</f>
        <v>0</v>
      </c>
      <c r="J642" s="10">
        <f t="shared" ref="J642:J645" si="1390">J643</f>
        <v>0</v>
      </c>
      <c r="K642" s="10">
        <f t="shared" ref="K642:K645" si="1391">K643</f>
        <v>0</v>
      </c>
      <c r="L642" s="10">
        <f t="shared" si="1318"/>
        <v>26100</v>
      </c>
      <c r="M642" s="10">
        <f t="shared" si="1319"/>
        <v>9200</v>
      </c>
      <c r="N642" s="10">
        <f t="shared" si="1320"/>
        <v>0</v>
      </c>
      <c r="O642" s="10">
        <f t="shared" ref="O642:O645" si="1392">O643</f>
        <v>0</v>
      </c>
      <c r="P642" s="10">
        <f t="shared" ref="P642:P645" si="1393">P643</f>
        <v>0</v>
      </c>
      <c r="Q642" s="10">
        <f t="shared" ref="Q642:Q645" si="1394">Q643</f>
        <v>0</v>
      </c>
      <c r="R642" s="10">
        <f t="shared" si="1355"/>
        <v>26100</v>
      </c>
      <c r="S642" s="10">
        <f t="shared" si="1356"/>
        <v>9200</v>
      </c>
      <c r="T642" s="10">
        <f t="shared" si="1357"/>
        <v>0</v>
      </c>
      <c r="U642" s="10">
        <f t="shared" ref="U642:U645" si="1395">U643</f>
        <v>0</v>
      </c>
      <c r="V642" s="10">
        <f t="shared" ref="V642:V645" si="1396">V643</f>
        <v>0</v>
      </c>
      <c r="W642" s="10">
        <f t="shared" ref="W642:W645" si="1397">W643</f>
        <v>0</v>
      </c>
      <c r="X642" s="10">
        <f t="shared" si="1358"/>
        <v>26100</v>
      </c>
      <c r="Y642" s="10">
        <f t="shared" si="1359"/>
        <v>9200</v>
      </c>
      <c r="Z642" s="10">
        <f t="shared" si="1360"/>
        <v>0</v>
      </c>
      <c r="AA642" s="10">
        <f t="shared" ref="AA642:AA645" si="1398">AA643</f>
        <v>0</v>
      </c>
      <c r="AB642" s="10">
        <f t="shared" ref="AB642:AB645" si="1399">AB643</f>
        <v>0</v>
      </c>
      <c r="AC642" s="10">
        <f t="shared" ref="AC642:AC645" si="1400">AC643</f>
        <v>0</v>
      </c>
      <c r="AD642" s="10">
        <f t="shared" si="1361"/>
        <v>26100</v>
      </c>
      <c r="AE642" s="10">
        <f t="shared" si="1362"/>
        <v>9200</v>
      </c>
      <c r="AF642" s="10">
        <f t="shared" si="1363"/>
        <v>0</v>
      </c>
      <c r="AG642" s="10">
        <f t="shared" ref="AG642:AG645" si="1401">AG643</f>
        <v>0</v>
      </c>
      <c r="AH642" s="10">
        <f t="shared" si="1364"/>
        <v>26100</v>
      </c>
      <c r="AI642" s="10">
        <f t="shared" si="1365"/>
        <v>9200</v>
      </c>
      <c r="AJ642" s="10">
        <f t="shared" si="1366"/>
        <v>0</v>
      </c>
      <c r="AK642" s="10">
        <f t="shared" ref="AK642:AK645" si="1402">AK643</f>
        <v>0</v>
      </c>
      <c r="AL642" s="10">
        <f t="shared" ref="AL642:AL645" si="1403">AL643</f>
        <v>0</v>
      </c>
      <c r="AM642" s="10">
        <f t="shared" ref="AM642:AM645" si="1404">AM643</f>
        <v>0</v>
      </c>
      <c r="AN642" s="10">
        <f t="shared" si="1367"/>
        <v>26100</v>
      </c>
      <c r="AO642" s="10">
        <f t="shared" si="1368"/>
        <v>9200</v>
      </c>
      <c r="AP642" s="10">
        <f t="shared" si="1369"/>
        <v>0</v>
      </c>
      <c r="AQ642" s="10">
        <f t="shared" ref="AQ642:AQ645" si="1405">AQ643</f>
        <v>0</v>
      </c>
      <c r="AR642" s="10">
        <f t="shared" ref="AR642:AR645" si="1406">AR643</f>
        <v>0</v>
      </c>
      <c r="AS642" s="10">
        <f t="shared" ref="AS642:AS645" si="1407">AS643</f>
        <v>0</v>
      </c>
      <c r="AT642" s="10">
        <f t="shared" si="1370"/>
        <v>26100</v>
      </c>
      <c r="AU642" s="10">
        <f t="shared" si="1371"/>
        <v>9200</v>
      </c>
      <c r="AV642" s="10">
        <f t="shared" si="1372"/>
        <v>0</v>
      </c>
      <c r="AW642" s="10">
        <f t="shared" ref="AW642:AW645" si="1408">AW643</f>
        <v>0</v>
      </c>
      <c r="AX642" s="10">
        <f t="shared" ref="AX642:AX645" si="1409">AX643</f>
        <v>0</v>
      </c>
      <c r="AY642" s="10">
        <f t="shared" ref="AY642:AY645" si="1410">AY643</f>
        <v>0</v>
      </c>
      <c r="AZ642" s="10">
        <f t="shared" si="1373"/>
        <v>26100</v>
      </c>
      <c r="BA642" s="10">
        <f t="shared" ref="BA642:BA645" si="1411">BA643</f>
        <v>0</v>
      </c>
      <c r="BB642" s="65">
        <f t="shared" si="1377"/>
        <v>26100</v>
      </c>
      <c r="BC642" s="10">
        <f t="shared" si="1374"/>
        <v>9200</v>
      </c>
      <c r="BD642" s="10">
        <f t="shared" ref="BD642:BI645" si="1412">BD643</f>
        <v>0</v>
      </c>
      <c r="BE642" s="65">
        <f t="shared" si="1378"/>
        <v>9200</v>
      </c>
      <c r="BF642" s="10">
        <f t="shared" si="1375"/>
        <v>0</v>
      </c>
      <c r="BG642" s="10">
        <f t="shared" si="1412"/>
        <v>0</v>
      </c>
      <c r="BH642" s="65">
        <f t="shared" si="1379"/>
        <v>0</v>
      </c>
      <c r="BI642" s="10">
        <f t="shared" si="1412"/>
        <v>0</v>
      </c>
      <c r="BJ642" s="20"/>
      <c r="BK642" s="20"/>
    </row>
    <row r="643" spans="1:63" ht="46.8" x14ac:dyDescent="0.3">
      <c r="A643" s="58" t="s">
        <v>445</v>
      </c>
      <c r="B643" s="59" t="s">
        <v>58</v>
      </c>
      <c r="C643" s="58"/>
      <c r="D643" s="58"/>
      <c r="E643" s="60" t="s">
        <v>59</v>
      </c>
      <c r="F643" s="10">
        <f t="shared" si="1386"/>
        <v>26100</v>
      </c>
      <c r="G643" s="10">
        <f t="shared" si="1387"/>
        <v>9200</v>
      </c>
      <c r="H643" s="10">
        <f t="shared" si="1388"/>
        <v>0</v>
      </c>
      <c r="I643" s="10">
        <f t="shared" si="1389"/>
        <v>0</v>
      </c>
      <c r="J643" s="10">
        <f t="shared" si="1390"/>
        <v>0</v>
      </c>
      <c r="K643" s="10">
        <f t="shared" si="1391"/>
        <v>0</v>
      </c>
      <c r="L643" s="10">
        <f t="shared" si="1318"/>
        <v>26100</v>
      </c>
      <c r="M643" s="10">
        <f t="shared" si="1319"/>
        <v>9200</v>
      </c>
      <c r="N643" s="10">
        <f t="shared" si="1320"/>
        <v>0</v>
      </c>
      <c r="O643" s="10">
        <f t="shared" si="1392"/>
        <v>0</v>
      </c>
      <c r="P643" s="10">
        <f t="shared" si="1393"/>
        <v>0</v>
      </c>
      <c r="Q643" s="10">
        <f t="shared" si="1394"/>
        <v>0</v>
      </c>
      <c r="R643" s="10">
        <f t="shared" si="1355"/>
        <v>26100</v>
      </c>
      <c r="S643" s="10">
        <f t="shared" si="1356"/>
        <v>9200</v>
      </c>
      <c r="T643" s="10">
        <f t="shared" si="1357"/>
        <v>0</v>
      </c>
      <c r="U643" s="10">
        <f t="shared" si="1395"/>
        <v>0</v>
      </c>
      <c r="V643" s="10">
        <f t="shared" si="1396"/>
        <v>0</v>
      </c>
      <c r="W643" s="10">
        <f t="shared" si="1397"/>
        <v>0</v>
      </c>
      <c r="X643" s="10">
        <f t="shared" si="1358"/>
        <v>26100</v>
      </c>
      <c r="Y643" s="10">
        <f t="shared" si="1359"/>
        <v>9200</v>
      </c>
      <c r="Z643" s="10">
        <f t="shared" si="1360"/>
        <v>0</v>
      </c>
      <c r="AA643" s="10">
        <f t="shared" si="1398"/>
        <v>0</v>
      </c>
      <c r="AB643" s="10">
        <f t="shared" si="1399"/>
        <v>0</v>
      </c>
      <c r="AC643" s="10">
        <f t="shared" si="1400"/>
        <v>0</v>
      </c>
      <c r="AD643" s="10">
        <f t="shared" si="1361"/>
        <v>26100</v>
      </c>
      <c r="AE643" s="10">
        <f t="shared" si="1362"/>
        <v>9200</v>
      </c>
      <c r="AF643" s="10">
        <f t="shared" si="1363"/>
        <v>0</v>
      </c>
      <c r="AG643" s="10">
        <f t="shared" si="1401"/>
        <v>0</v>
      </c>
      <c r="AH643" s="10">
        <f t="shared" si="1364"/>
        <v>26100</v>
      </c>
      <c r="AI643" s="10">
        <f t="shared" si="1365"/>
        <v>9200</v>
      </c>
      <c r="AJ643" s="10">
        <f t="shared" si="1366"/>
        <v>0</v>
      </c>
      <c r="AK643" s="10">
        <f t="shared" si="1402"/>
        <v>0</v>
      </c>
      <c r="AL643" s="10">
        <f t="shared" si="1403"/>
        <v>0</v>
      </c>
      <c r="AM643" s="10">
        <f t="shared" si="1404"/>
        <v>0</v>
      </c>
      <c r="AN643" s="10">
        <f t="shared" si="1367"/>
        <v>26100</v>
      </c>
      <c r="AO643" s="10">
        <f t="shared" si="1368"/>
        <v>9200</v>
      </c>
      <c r="AP643" s="10">
        <f t="shared" si="1369"/>
        <v>0</v>
      </c>
      <c r="AQ643" s="10">
        <f t="shared" si="1405"/>
        <v>0</v>
      </c>
      <c r="AR643" s="10">
        <f t="shared" si="1406"/>
        <v>0</v>
      </c>
      <c r="AS643" s="10">
        <f t="shared" si="1407"/>
        <v>0</v>
      </c>
      <c r="AT643" s="10">
        <f t="shared" si="1370"/>
        <v>26100</v>
      </c>
      <c r="AU643" s="10">
        <f t="shared" si="1371"/>
        <v>9200</v>
      </c>
      <c r="AV643" s="10">
        <f t="shared" si="1372"/>
        <v>0</v>
      </c>
      <c r="AW643" s="10">
        <f t="shared" si="1408"/>
        <v>0</v>
      </c>
      <c r="AX643" s="10">
        <f t="shared" si="1409"/>
        <v>0</v>
      </c>
      <c r="AY643" s="10">
        <f t="shared" si="1410"/>
        <v>0</v>
      </c>
      <c r="AZ643" s="10">
        <f t="shared" si="1373"/>
        <v>26100</v>
      </c>
      <c r="BA643" s="10">
        <f t="shared" si="1411"/>
        <v>0</v>
      </c>
      <c r="BB643" s="65">
        <f t="shared" si="1377"/>
        <v>26100</v>
      </c>
      <c r="BC643" s="10">
        <f t="shared" si="1374"/>
        <v>9200</v>
      </c>
      <c r="BD643" s="10">
        <f t="shared" si="1412"/>
        <v>0</v>
      </c>
      <c r="BE643" s="65">
        <f t="shared" si="1378"/>
        <v>9200</v>
      </c>
      <c r="BF643" s="10">
        <f t="shared" si="1375"/>
        <v>0</v>
      </c>
      <c r="BG643" s="10">
        <f t="shared" si="1412"/>
        <v>0</v>
      </c>
      <c r="BH643" s="65">
        <f t="shared" si="1379"/>
        <v>0</v>
      </c>
      <c r="BI643" s="10">
        <f t="shared" si="1412"/>
        <v>0</v>
      </c>
      <c r="BJ643" s="20"/>
      <c r="BK643" s="20"/>
    </row>
    <row r="644" spans="1:63" x14ac:dyDescent="0.3">
      <c r="A644" s="58" t="s">
        <v>445</v>
      </c>
      <c r="B644" s="59">
        <v>600</v>
      </c>
      <c r="C644" s="58" t="s">
        <v>72</v>
      </c>
      <c r="D644" s="58" t="s">
        <v>303</v>
      </c>
      <c r="E644" s="60" t="s">
        <v>357</v>
      </c>
      <c r="F644" s="10">
        <v>26100</v>
      </c>
      <c r="G644" s="10">
        <v>9200</v>
      </c>
      <c r="H644" s="10">
        <v>0</v>
      </c>
      <c r="I644" s="10"/>
      <c r="J644" s="10"/>
      <c r="K644" s="10"/>
      <c r="L644" s="10">
        <f t="shared" si="1318"/>
        <v>26100</v>
      </c>
      <c r="M644" s="10">
        <f t="shared" si="1319"/>
        <v>9200</v>
      </c>
      <c r="N644" s="10">
        <f t="shared" si="1320"/>
        <v>0</v>
      </c>
      <c r="O644" s="10"/>
      <c r="P644" s="10"/>
      <c r="Q644" s="10"/>
      <c r="R644" s="10">
        <f t="shared" si="1355"/>
        <v>26100</v>
      </c>
      <c r="S644" s="10">
        <f t="shared" si="1356"/>
        <v>9200</v>
      </c>
      <c r="T644" s="10">
        <f t="shared" si="1357"/>
        <v>0</v>
      </c>
      <c r="U644" s="10"/>
      <c r="V644" s="10"/>
      <c r="W644" s="10"/>
      <c r="X644" s="10">
        <f t="shared" si="1358"/>
        <v>26100</v>
      </c>
      <c r="Y644" s="10">
        <f t="shared" si="1359"/>
        <v>9200</v>
      </c>
      <c r="Z644" s="10">
        <f t="shared" si="1360"/>
        <v>0</v>
      </c>
      <c r="AA644" s="10"/>
      <c r="AB644" s="10"/>
      <c r="AC644" s="10"/>
      <c r="AD644" s="10">
        <f t="shared" si="1361"/>
        <v>26100</v>
      </c>
      <c r="AE644" s="10">
        <f t="shared" si="1362"/>
        <v>9200</v>
      </c>
      <c r="AF644" s="10">
        <f t="shared" si="1363"/>
        <v>0</v>
      </c>
      <c r="AG644" s="10"/>
      <c r="AH644" s="10">
        <f t="shared" si="1364"/>
        <v>26100</v>
      </c>
      <c r="AI644" s="10">
        <f t="shared" si="1365"/>
        <v>9200</v>
      </c>
      <c r="AJ644" s="10">
        <f t="shared" si="1366"/>
        <v>0</v>
      </c>
      <c r="AK644" s="10"/>
      <c r="AL644" s="10"/>
      <c r="AM644" s="10"/>
      <c r="AN644" s="10">
        <f t="shared" si="1367"/>
        <v>26100</v>
      </c>
      <c r="AO644" s="10">
        <f t="shared" si="1368"/>
        <v>9200</v>
      </c>
      <c r="AP644" s="10">
        <f t="shared" si="1369"/>
        <v>0</v>
      </c>
      <c r="AQ644" s="10"/>
      <c r="AR644" s="10"/>
      <c r="AS644" s="10"/>
      <c r="AT644" s="10">
        <f t="shared" si="1370"/>
        <v>26100</v>
      </c>
      <c r="AU644" s="10">
        <f t="shared" si="1371"/>
        <v>9200</v>
      </c>
      <c r="AV644" s="10">
        <f t="shared" si="1372"/>
        <v>0</v>
      </c>
      <c r="AW644" s="10"/>
      <c r="AX644" s="10"/>
      <c r="AY644" s="10"/>
      <c r="AZ644" s="10">
        <f t="shared" si="1373"/>
        <v>26100</v>
      </c>
      <c r="BA644" s="10"/>
      <c r="BB644" s="65">
        <f t="shared" si="1377"/>
        <v>26100</v>
      </c>
      <c r="BC644" s="10">
        <f t="shared" si="1374"/>
        <v>9200</v>
      </c>
      <c r="BD644" s="10"/>
      <c r="BE644" s="65">
        <f t="shared" si="1378"/>
        <v>9200</v>
      </c>
      <c r="BF644" s="10">
        <f t="shared" si="1375"/>
        <v>0</v>
      </c>
      <c r="BG644" s="10"/>
      <c r="BH644" s="65">
        <f t="shared" si="1379"/>
        <v>0</v>
      </c>
      <c r="BI644" s="10"/>
      <c r="BJ644" s="20"/>
      <c r="BK644" s="20"/>
    </row>
    <row r="645" spans="1:63" x14ac:dyDescent="0.3">
      <c r="A645" s="58" t="s">
        <v>447</v>
      </c>
      <c r="B645" s="59"/>
      <c r="C645" s="58"/>
      <c r="D645" s="58"/>
      <c r="E645" s="60" t="s">
        <v>202</v>
      </c>
      <c r="F645" s="10">
        <f t="shared" si="1386"/>
        <v>4310.2</v>
      </c>
      <c r="G645" s="10">
        <f t="shared" si="1387"/>
        <v>0</v>
      </c>
      <c r="H645" s="10">
        <f t="shared" si="1388"/>
        <v>0</v>
      </c>
      <c r="I645" s="10">
        <f t="shared" si="1389"/>
        <v>-35.1</v>
      </c>
      <c r="J645" s="10">
        <f t="shared" si="1390"/>
        <v>0</v>
      </c>
      <c r="K645" s="10">
        <f t="shared" si="1391"/>
        <v>0</v>
      </c>
      <c r="L645" s="10">
        <f t="shared" si="1318"/>
        <v>4275.0999999999995</v>
      </c>
      <c r="M645" s="10">
        <f t="shared" si="1319"/>
        <v>0</v>
      </c>
      <c r="N645" s="10">
        <f t="shared" si="1320"/>
        <v>0</v>
      </c>
      <c r="O645" s="10">
        <f t="shared" si="1392"/>
        <v>2738.1</v>
      </c>
      <c r="P645" s="10">
        <f t="shared" si="1393"/>
        <v>0</v>
      </c>
      <c r="Q645" s="10">
        <f t="shared" si="1394"/>
        <v>0</v>
      </c>
      <c r="R645" s="10">
        <f t="shared" si="1355"/>
        <v>7013.1999999999989</v>
      </c>
      <c r="S645" s="10">
        <f t="shared" si="1356"/>
        <v>0</v>
      </c>
      <c r="T645" s="10">
        <f t="shared" si="1357"/>
        <v>0</v>
      </c>
      <c r="U645" s="10">
        <f t="shared" si="1395"/>
        <v>0</v>
      </c>
      <c r="V645" s="10">
        <f t="shared" si="1396"/>
        <v>0</v>
      </c>
      <c r="W645" s="10">
        <f t="shared" si="1397"/>
        <v>0</v>
      </c>
      <c r="X645" s="10">
        <f t="shared" si="1358"/>
        <v>7013.1999999999989</v>
      </c>
      <c r="Y645" s="10">
        <f t="shared" si="1359"/>
        <v>0</v>
      </c>
      <c r="Z645" s="10">
        <f t="shared" si="1360"/>
        <v>0</v>
      </c>
      <c r="AA645" s="10">
        <f t="shared" si="1398"/>
        <v>0</v>
      </c>
      <c r="AB645" s="10">
        <f t="shared" si="1399"/>
        <v>0</v>
      </c>
      <c r="AC645" s="10">
        <f t="shared" si="1400"/>
        <v>0</v>
      </c>
      <c r="AD645" s="10">
        <f t="shared" si="1361"/>
        <v>7013.1999999999989</v>
      </c>
      <c r="AE645" s="10">
        <f t="shared" si="1362"/>
        <v>0</v>
      </c>
      <c r="AF645" s="10">
        <f t="shared" si="1363"/>
        <v>0</v>
      </c>
      <c r="AG645" s="10">
        <f t="shared" si="1401"/>
        <v>0</v>
      </c>
      <c r="AH645" s="10">
        <f t="shared" si="1364"/>
        <v>7013.1999999999989</v>
      </c>
      <c r="AI645" s="10">
        <f t="shared" si="1365"/>
        <v>0</v>
      </c>
      <c r="AJ645" s="10">
        <f t="shared" si="1366"/>
        <v>0</v>
      </c>
      <c r="AK645" s="10">
        <f t="shared" si="1402"/>
        <v>0</v>
      </c>
      <c r="AL645" s="10">
        <f t="shared" si="1403"/>
        <v>0</v>
      </c>
      <c r="AM645" s="10">
        <f t="shared" si="1404"/>
        <v>0</v>
      </c>
      <c r="AN645" s="10">
        <f t="shared" si="1367"/>
        <v>7013.1999999999989</v>
      </c>
      <c r="AO645" s="10">
        <f t="shared" si="1368"/>
        <v>0</v>
      </c>
      <c r="AP645" s="10">
        <f t="shared" si="1369"/>
        <v>0</v>
      </c>
      <c r="AQ645" s="10">
        <f t="shared" si="1405"/>
        <v>0</v>
      </c>
      <c r="AR645" s="10">
        <f t="shared" si="1406"/>
        <v>0</v>
      </c>
      <c r="AS645" s="10">
        <f t="shared" si="1407"/>
        <v>0</v>
      </c>
      <c r="AT645" s="10">
        <f t="shared" si="1370"/>
        <v>7013.1999999999989</v>
      </c>
      <c r="AU645" s="10">
        <f t="shared" si="1371"/>
        <v>0</v>
      </c>
      <c r="AV645" s="10">
        <f t="shared" si="1372"/>
        <v>0</v>
      </c>
      <c r="AW645" s="10">
        <f t="shared" si="1408"/>
        <v>-451.65</v>
      </c>
      <c r="AX645" s="10">
        <f t="shared" si="1409"/>
        <v>0</v>
      </c>
      <c r="AY645" s="10">
        <f t="shared" si="1410"/>
        <v>0</v>
      </c>
      <c r="AZ645" s="10">
        <f t="shared" si="1373"/>
        <v>6561.5499999999993</v>
      </c>
      <c r="BA645" s="10">
        <f t="shared" si="1411"/>
        <v>0</v>
      </c>
      <c r="BB645" s="65">
        <f t="shared" si="1377"/>
        <v>6561.5499999999993</v>
      </c>
      <c r="BC645" s="10">
        <f t="shared" si="1374"/>
        <v>0</v>
      </c>
      <c r="BD645" s="10">
        <f t="shared" si="1412"/>
        <v>0</v>
      </c>
      <c r="BE645" s="65">
        <f t="shared" si="1378"/>
        <v>0</v>
      </c>
      <c r="BF645" s="10">
        <f t="shared" si="1375"/>
        <v>0</v>
      </c>
      <c r="BG645" s="10">
        <f t="shared" si="1412"/>
        <v>0</v>
      </c>
      <c r="BH645" s="65">
        <f t="shared" si="1379"/>
        <v>0</v>
      </c>
      <c r="BI645" s="10">
        <f t="shared" si="1412"/>
        <v>0</v>
      </c>
      <c r="BJ645" s="20"/>
      <c r="BK645" s="20"/>
    </row>
    <row r="646" spans="1:63" ht="46.8" x14ac:dyDescent="0.3">
      <c r="A646" s="58" t="s">
        <v>447</v>
      </c>
      <c r="B646" s="59" t="s">
        <v>58</v>
      </c>
      <c r="C646" s="58"/>
      <c r="D646" s="58"/>
      <c r="E646" s="60" t="s">
        <v>59</v>
      </c>
      <c r="F646" s="10">
        <f t="shared" ref="F646:K646" si="1413">F647+F648</f>
        <v>4310.2</v>
      </c>
      <c r="G646" s="10">
        <f t="shared" si="1413"/>
        <v>0</v>
      </c>
      <c r="H646" s="10">
        <f t="shared" si="1413"/>
        <v>0</v>
      </c>
      <c r="I646" s="10">
        <f t="shared" si="1413"/>
        <v>-35.1</v>
      </c>
      <c r="J646" s="10">
        <f t="shared" si="1413"/>
        <v>0</v>
      </c>
      <c r="K646" s="10">
        <f t="shared" si="1413"/>
        <v>0</v>
      </c>
      <c r="L646" s="10">
        <f t="shared" si="1318"/>
        <v>4275.0999999999995</v>
      </c>
      <c r="M646" s="10">
        <f t="shared" si="1319"/>
        <v>0</v>
      </c>
      <c r="N646" s="10">
        <f t="shared" si="1320"/>
        <v>0</v>
      </c>
      <c r="O646" s="10">
        <f>O647+O648</f>
        <v>2738.1</v>
      </c>
      <c r="P646" s="10">
        <f>P647+P648</f>
        <v>0</v>
      </c>
      <c r="Q646" s="10">
        <f>Q647+Q648</f>
        <v>0</v>
      </c>
      <c r="R646" s="10">
        <f t="shared" si="1355"/>
        <v>7013.1999999999989</v>
      </c>
      <c r="S646" s="10">
        <f t="shared" si="1356"/>
        <v>0</v>
      </c>
      <c r="T646" s="10">
        <f t="shared" si="1357"/>
        <v>0</v>
      </c>
      <c r="U646" s="10">
        <f>U647+U648</f>
        <v>0</v>
      </c>
      <c r="V646" s="10">
        <f>V647+V648</f>
        <v>0</v>
      </c>
      <c r="W646" s="10">
        <f>W647+W648</f>
        <v>0</v>
      </c>
      <c r="X646" s="10">
        <f t="shared" si="1358"/>
        <v>7013.1999999999989</v>
      </c>
      <c r="Y646" s="10">
        <f t="shared" si="1359"/>
        <v>0</v>
      </c>
      <c r="Z646" s="10">
        <f t="shared" si="1360"/>
        <v>0</v>
      </c>
      <c r="AA646" s="10">
        <f>AA647+AA648</f>
        <v>0</v>
      </c>
      <c r="AB646" s="10">
        <f>AB647+AB648</f>
        <v>0</v>
      </c>
      <c r="AC646" s="10">
        <f>AC647+AC648</f>
        <v>0</v>
      </c>
      <c r="AD646" s="10">
        <f t="shared" si="1361"/>
        <v>7013.1999999999989</v>
      </c>
      <c r="AE646" s="10">
        <f t="shared" si="1362"/>
        <v>0</v>
      </c>
      <c r="AF646" s="10">
        <f t="shared" si="1363"/>
        <v>0</v>
      </c>
      <c r="AG646" s="10">
        <f>AG647+AG648</f>
        <v>0</v>
      </c>
      <c r="AH646" s="10">
        <f t="shared" si="1364"/>
        <v>7013.1999999999989</v>
      </c>
      <c r="AI646" s="10">
        <f t="shared" si="1365"/>
        <v>0</v>
      </c>
      <c r="AJ646" s="10">
        <f t="shared" si="1366"/>
        <v>0</v>
      </c>
      <c r="AK646" s="10">
        <f>AK647+AK648</f>
        <v>0</v>
      </c>
      <c r="AL646" s="10">
        <f>AL647+AL648</f>
        <v>0</v>
      </c>
      <c r="AM646" s="10">
        <f>AM647+AM648</f>
        <v>0</v>
      </c>
      <c r="AN646" s="10">
        <f t="shared" si="1367"/>
        <v>7013.1999999999989</v>
      </c>
      <c r="AO646" s="10">
        <f t="shared" si="1368"/>
        <v>0</v>
      </c>
      <c r="AP646" s="10">
        <f t="shared" si="1369"/>
        <v>0</v>
      </c>
      <c r="AQ646" s="10">
        <f>AQ647+AQ648</f>
        <v>0</v>
      </c>
      <c r="AR646" s="10">
        <f>AR647+AR648</f>
        <v>0</v>
      </c>
      <c r="AS646" s="10">
        <f>AS647+AS648</f>
        <v>0</v>
      </c>
      <c r="AT646" s="10">
        <f t="shared" si="1370"/>
        <v>7013.1999999999989</v>
      </c>
      <c r="AU646" s="10">
        <f t="shared" si="1371"/>
        <v>0</v>
      </c>
      <c r="AV646" s="10">
        <f t="shared" si="1372"/>
        <v>0</v>
      </c>
      <c r="AW646" s="10">
        <f>AW647+AW648</f>
        <v>-451.65</v>
      </c>
      <c r="AX646" s="10">
        <f>AX647+AX648</f>
        <v>0</v>
      </c>
      <c r="AY646" s="10">
        <f>AY647+AY648</f>
        <v>0</v>
      </c>
      <c r="AZ646" s="10">
        <f t="shared" si="1373"/>
        <v>6561.5499999999993</v>
      </c>
      <c r="BA646" s="10">
        <f>BA647+BA648</f>
        <v>0</v>
      </c>
      <c r="BB646" s="65">
        <f t="shared" si="1377"/>
        <v>6561.5499999999993</v>
      </c>
      <c r="BC646" s="10">
        <f t="shared" si="1374"/>
        <v>0</v>
      </c>
      <c r="BD646" s="10">
        <f>BD647+BD648</f>
        <v>0</v>
      </c>
      <c r="BE646" s="65">
        <f t="shared" si="1378"/>
        <v>0</v>
      </c>
      <c r="BF646" s="10">
        <f t="shared" si="1375"/>
        <v>0</v>
      </c>
      <c r="BG646" s="10">
        <f>BG647+BG648</f>
        <v>0</v>
      </c>
      <c r="BH646" s="65">
        <f t="shared" si="1379"/>
        <v>0</v>
      </c>
      <c r="BI646" s="10">
        <f>BI647+BI648</f>
        <v>0</v>
      </c>
      <c r="BJ646" s="20"/>
      <c r="BK646" s="20"/>
    </row>
    <row r="647" spans="1:63" x14ac:dyDescent="0.3">
      <c r="A647" s="58" t="s">
        <v>447</v>
      </c>
      <c r="B647" s="59">
        <v>600</v>
      </c>
      <c r="C647" s="58" t="s">
        <v>72</v>
      </c>
      <c r="D647" s="58" t="s">
        <v>106</v>
      </c>
      <c r="E647" s="60" t="s">
        <v>213</v>
      </c>
      <c r="F647" s="10">
        <v>4299.0999999999995</v>
      </c>
      <c r="G647" s="10">
        <v>0</v>
      </c>
      <c r="H647" s="10">
        <v>0</v>
      </c>
      <c r="I647" s="10">
        <v>-35.1</v>
      </c>
      <c r="J647" s="10"/>
      <c r="K647" s="10"/>
      <c r="L647" s="10">
        <f t="shared" si="1318"/>
        <v>4263.9999999999991</v>
      </c>
      <c r="M647" s="10">
        <f t="shared" si="1319"/>
        <v>0</v>
      </c>
      <c r="N647" s="10">
        <f t="shared" si="1320"/>
        <v>0</v>
      </c>
      <c r="O647" s="10">
        <v>2730.9</v>
      </c>
      <c r="P647" s="10"/>
      <c r="Q647" s="10"/>
      <c r="R647" s="10">
        <f t="shared" si="1355"/>
        <v>6994.9</v>
      </c>
      <c r="S647" s="10">
        <f t="shared" si="1356"/>
        <v>0</v>
      </c>
      <c r="T647" s="10">
        <f t="shared" si="1357"/>
        <v>0</v>
      </c>
      <c r="U647" s="10"/>
      <c r="V647" s="10"/>
      <c r="W647" s="10"/>
      <c r="X647" s="10">
        <f t="shared" si="1358"/>
        <v>6994.9</v>
      </c>
      <c r="Y647" s="10">
        <f t="shared" si="1359"/>
        <v>0</v>
      </c>
      <c r="Z647" s="10">
        <f t="shared" si="1360"/>
        <v>0</v>
      </c>
      <c r="AA647" s="10"/>
      <c r="AB647" s="10"/>
      <c r="AC647" s="10"/>
      <c r="AD647" s="10">
        <f t="shared" si="1361"/>
        <v>6994.9</v>
      </c>
      <c r="AE647" s="10">
        <f t="shared" si="1362"/>
        <v>0</v>
      </c>
      <c r="AF647" s="10">
        <f t="shared" si="1363"/>
        <v>0</v>
      </c>
      <c r="AG647" s="10"/>
      <c r="AH647" s="10">
        <f t="shared" si="1364"/>
        <v>6994.9</v>
      </c>
      <c r="AI647" s="10">
        <f t="shared" si="1365"/>
        <v>0</v>
      </c>
      <c r="AJ647" s="10">
        <f t="shared" si="1366"/>
        <v>0</v>
      </c>
      <c r="AK647" s="10"/>
      <c r="AL647" s="10"/>
      <c r="AM647" s="10"/>
      <c r="AN647" s="10">
        <f t="shared" si="1367"/>
        <v>6994.9</v>
      </c>
      <c r="AO647" s="10">
        <f t="shared" si="1368"/>
        <v>0</v>
      </c>
      <c r="AP647" s="10">
        <f t="shared" si="1369"/>
        <v>0</v>
      </c>
      <c r="AQ647" s="10"/>
      <c r="AR647" s="10"/>
      <c r="AS647" s="10"/>
      <c r="AT647" s="10">
        <f t="shared" si="1370"/>
        <v>6994.9</v>
      </c>
      <c r="AU647" s="10">
        <f t="shared" si="1371"/>
        <v>0</v>
      </c>
      <c r="AV647" s="10">
        <f t="shared" si="1372"/>
        <v>0</v>
      </c>
      <c r="AW647" s="10">
        <v>-451.65</v>
      </c>
      <c r="AX647" s="10"/>
      <c r="AY647" s="10"/>
      <c r="AZ647" s="10">
        <f t="shared" si="1373"/>
        <v>6543.25</v>
      </c>
      <c r="BA647" s="10"/>
      <c r="BB647" s="65">
        <f t="shared" si="1377"/>
        <v>6543.25</v>
      </c>
      <c r="BC647" s="10">
        <f t="shared" si="1374"/>
        <v>0</v>
      </c>
      <c r="BD647" s="10"/>
      <c r="BE647" s="65">
        <f t="shared" si="1378"/>
        <v>0</v>
      </c>
      <c r="BF647" s="10">
        <f t="shared" si="1375"/>
        <v>0</v>
      </c>
      <c r="BG647" s="10"/>
      <c r="BH647" s="65">
        <f t="shared" si="1379"/>
        <v>0</v>
      </c>
      <c r="BI647" s="10"/>
      <c r="BJ647" s="20"/>
      <c r="BK647" s="20">
        <v>64</v>
      </c>
    </row>
    <row r="648" spans="1:63" x14ac:dyDescent="0.3">
      <c r="A648" s="58" t="s">
        <v>447</v>
      </c>
      <c r="B648" s="59">
        <v>600</v>
      </c>
      <c r="C648" s="58" t="s">
        <v>268</v>
      </c>
      <c r="D648" s="58" t="s">
        <v>106</v>
      </c>
      <c r="E648" s="60" t="s">
        <v>269</v>
      </c>
      <c r="F648" s="10">
        <v>11.1</v>
      </c>
      <c r="G648" s="10">
        <v>0</v>
      </c>
      <c r="H648" s="10">
        <v>0</v>
      </c>
      <c r="I648" s="10"/>
      <c r="J648" s="10"/>
      <c r="K648" s="10"/>
      <c r="L648" s="10">
        <f t="shared" si="1318"/>
        <v>11.1</v>
      </c>
      <c r="M648" s="10">
        <f t="shared" si="1319"/>
        <v>0</v>
      </c>
      <c r="N648" s="10">
        <f t="shared" si="1320"/>
        <v>0</v>
      </c>
      <c r="O648" s="10">
        <v>7.2</v>
      </c>
      <c r="P648" s="10"/>
      <c r="Q648" s="10"/>
      <c r="R648" s="10">
        <f t="shared" si="1355"/>
        <v>18.3</v>
      </c>
      <c r="S648" s="10">
        <f t="shared" si="1356"/>
        <v>0</v>
      </c>
      <c r="T648" s="10">
        <f t="shared" si="1357"/>
        <v>0</v>
      </c>
      <c r="U648" s="10"/>
      <c r="V648" s="10"/>
      <c r="W648" s="10"/>
      <c r="X648" s="10">
        <f t="shared" si="1358"/>
        <v>18.3</v>
      </c>
      <c r="Y648" s="10">
        <f t="shared" si="1359"/>
        <v>0</v>
      </c>
      <c r="Z648" s="10">
        <f t="shared" si="1360"/>
        <v>0</v>
      </c>
      <c r="AA648" s="10"/>
      <c r="AB648" s="10"/>
      <c r="AC648" s="10"/>
      <c r="AD648" s="10">
        <f t="shared" si="1361"/>
        <v>18.3</v>
      </c>
      <c r="AE648" s="10">
        <f t="shared" si="1362"/>
        <v>0</v>
      </c>
      <c r="AF648" s="10">
        <f t="shared" si="1363"/>
        <v>0</v>
      </c>
      <c r="AG648" s="10"/>
      <c r="AH648" s="10">
        <f t="shared" si="1364"/>
        <v>18.3</v>
      </c>
      <c r="AI648" s="10">
        <f t="shared" si="1365"/>
        <v>0</v>
      </c>
      <c r="AJ648" s="10">
        <f t="shared" si="1366"/>
        <v>0</v>
      </c>
      <c r="AK648" s="10"/>
      <c r="AL648" s="10"/>
      <c r="AM648" s="10"/>
      <c r="AN648" s="10">
        <f t="shared" si="1367"/>
        <v>18.3</v>
      </c>
      <c r="AO648" s="10">
        <f t="shared" si="1368"/>
        <v>0</v>
      </c>
      <c r="AP648" s="10">
        <f t="shared" si="1369"/>
        <v>0</v>
      </c>
      <c r="AQ648" s="10"/>
      <c r="AR648" s="10"/>
      <c r="AS648" s="10"/>
      <c r="AT648" s="10">
        <f t="shared" si="1370"/>
        <v>18.3</v>
      </c>
      <c r="AU648" s="10">
        <f t="shared" si="1371"/>
        <v>0</v>
      </c>
      <c r="AV648" s="10">
        <f t="shared" si="1372"/>
        <v>0</v>
      </c>
      <c r="AW648" s="10"/>
      <c r="AX648" s="10"/>
      <c r="AY648" s="10"/>
      <c r="AZ648" s="10">
        <f t="shared" si="1373"/>
        <v>18.3</v>
      </c>
      <c r="BA648" s="10"/>
      <c r="BB648" s="65">
        <f t="shared" si="1377"/>
        <v>18.3</v>
      </c>
      <c r="BC648" s="10">
        <f t="shared" si="1374"/>
        <v>0</v>
      </c>
      <c r="BD648" s="10"/>
      <c r="BE648" s="65">
        <f t="shared" si="1378"/>
        <v>0</v>
      </c>
      <c r="BF648" s="10">
        <f t="shared" si="1375"/>
        <v>0</v>
      </c>
      <c r="BG648" s="10"/>
      <c r="BH648" s="65">
        <f t="shared" si="1379"/>
        <v>0</v>
      </c>
      <c r="BI648" s="10"/>
      <c r="BJ648" s="20"/>
      <c r="BK648" s="20"/>
    </row>
    <row r="649" spans="1:63" ht="62.4" x14ac:dyDescent="0.3">
      <c r="A649" s="58" t="s">
        <v>448</v>
      </c>
      <c r="B649" s="59"/>
      <c r="C649" s="58"/>
      <c r="D649" s="58"/>
      <c r="E649" s="60" t="s">
        <v>223</v>
      </c>
      <c r="F649" s="10">
        <f t="shared" ref="F649:K649" si="1414">F650+F652</f>
        <v>23803.600000000002</v>
      </c>
      <c r="G649" s="10">
        <f t="shared" si="1414"/>
        <v>23803.600000000002</v>
      </c>
      <c r="H649" s="10">
        <f t="shared" si="1414"/>
        <v>23803.600000000002</v>
      </c>
      <c r="I649" s="10">
        <f t="shared" si="1414"/>
        <v>-889.2</v>
      </c>
      <c r="J649" s="10">
        <f t="shared" si="1414"/>
        <v>-889.2</v>
      </c>
      <c r="K649" s="10">
        <f t="shared" si="1414"/>
        <v>-889.2</v>
      </c>
      <c r="L649" s="10">
        <f t="shared" si="1318"/>
        <v>22914.400000000001</v>
      </c>
      <c r="M649" s="10">
        <f t="shared" si="1319"/>
        <v>22914.400000000001</v>
      </c>
      <c r="N649" s="10">
        <f t="shared" si="1320"/>
        <v>22914.400000000001</v>
      </c>
      <c r="O649" s="10">
        <f>O650+O652</f>
        <v>908.02599999999995</v>
      </c>
      <c r="P649" s="10">
        <f>P650+P652</f>
        <v>0</v>
      </c>
      <c r="Q649" s="10">
        <f>Q650+Q652</f>
        <v>0</v>
      </c>
      <c r="R649" s="10">
        <f t="shared" si="1355"/>
        <v>23822.426000000003</v>
      </c>
      <c r="S649" s="10">
        <f t="shared" si="1356"/>
        <v>22914.400000000001</v>
      </c>
      <c r="T649" s="10">
        <f t="shared" si="1357"/>
        <v>22914.400000000001</v>
      </c>
      <c r="U649" s="10">
        <f>U650+U652</f>
        <v>0</v>
      </c>
      <c r="V649" s="10">
        <f>V650+V652</f>
        <v>0</v>
      </c>
      <c r="W649" s="10">
        <f>W650+W652</f>
        <v>0</v>
      </c>
      <c r="X649" s="10">
        <f t="shared" si="1358"/>
        <v>23822.426000000003</v>
      </c>
      <c r="Y649" s="10">
        <f t="shared" si="1359"/>
        <v>22914.400000000001</v>
      </c>
      <c r="Z649" s="10">
        <f t="shared" si="1360"/>
        <v>22914.400000000001</v>
      </c>
      <c r="AA649" s="10">
        <f>AA650+AA652</f>
        <v>0</v>
      </c>
      <c r="AB649" s="10">
        <f>AB650+AB652</f>
        <v>0</v>
      </c>
      <c r="AC649" s="10">
        <f>AC650+AC652</f>
        <v>0</v>
      </c>
      <c r="AD649" s="10">
        <f t="shared" si="1361"/>
        <v>23822.426000000003</v>
      </c>
      <c r="AE649" s="10">
        <f t="shared" si="1362"/>
        <v>22914.400000000001</v>
      </c>
      <c r="AF649" s="10">
        <f t="shared" si="1363"/>
        <v>22914.400000000001</v>
      </c>
      <c r="AG649" s="10">
        <f>AG650+AG652</f>
        <v>0</v>
      </c>
      <c r="AH649" s="10">
        <f t="shared" si="1364"/>
        <v>23822.426000000003</v>
      </c>
      <c r="AI649" s="10">
        <f t="shared" si="1365"/>
        <v>22914.400000000001</v>
      </c>
      <c r="AJ649" s="10">
        <f t="shared" si="1366"/>
        <v>22914.400000000001</v>
      </c>
      <c r="AK649" s="10">
        <f>AK650+AK652</f>
        <v>-610.98199999999997</v>
      </c>
      <c r="AL649" s="10">
        <f>AL650+AL652</f>
        <v>0</v>
      </c>
      <c r="AM649" s="10">
        <f>AM650+AM652</f>
        <v>0</v>
      </c>
      <c r="AN649" s="10">
        <f t="shared" si="1367"/>
        <v>23211.444000000003</v>
      </c>
      <c r="AO649" s="10">
        <f t="shared" si="1368"/>
        <v>22914.400000000001</v>
      </c>
      <c r="AP649" s="10">
        <f t="shared" si="1369"/>
        <v>22914.400000000001</v>
      </c>
      <c r="AQ649" s="10">
        <f>AQ650+AQ652</f>
        <v>0</v>
      </c>
      <c r="AR649" s="10">
        <f>AR650+AR652</f>
        <v>0</v>
      </c>
      <c r="AS649" s="10">
        <f>AS650+AS652</f>
        <v>0</v>
      </c>
      <c r="AT649" s="10">
        <f t="shared" si="1370"/>
        <v>23211.444000000003</v>
      </c>
      <c r="AU649" s="10">
        <f t="shared" si="1371"/>
        <v>22914.400000000001</v>
      </c>
      <c r="AV649" s="10">
        <f t="shared" si="1372"/>
        <v>22914.400000000001</v>
      </c>
      <c r="AW649" s="10">
        <f>AW650+AW652</f>
        <v>-1561.41</v>
      </c>
      <c r="AX649" s="10">
        <f>AX650+AX652</f>
        <v>-1704.443</v>
      </c>
      <c r="AY649" s="10">
        <f>AY650+AY652</f>
        <v>-1704.443</v>
      </c>
      <c r="AZ649" s="10">
        <f t="shared" si="1373"/>
        <v>21650.034000000003</v>
      </c>
      <c r="BA649" s="10">
        <f>BA650+BA652</f>
        <v>0</v>
      </c>
      <c r="BB649" s="65">
        <f t="shared" si="1377"/>
        <v>21650.034000000003</v>
      </c>
      <c r="BC649" s="10">
        <f t="shared" si="1374"/>
        <v>21209.957000000002</v>
      </c>
      <c r="BD649" s="10">
        <f>BD650+BD652</f>
        <v>0</v>
      </c>
      <c r="BE649" s="65">
        <f t="shared" si="1378"/>
        <v>21209.957000000002</v>
      </c>
      <c r="BF649" s="10">
        <f t="shared" si="1375"/>
        <v>21209.957000000002</v>
      </c>
      <c r="BG649" s="10">
        <f>BG650+BG652</f>
        <v>0</v>
      </c>
      <c r="BH649" s="65">
        <f t="shared" si="1379"/>
        <v>21209.957000000002</v>
      </c>
      <c r="BI649" s="10">
        <f>BI650+BI652</f>
        <v>0</v>
      </c>
      <c r="BJ649" s="20"/>
      <c r="BK649" s="20"/>
    </row>
    <row r="650" spans="1:63" ht="78" x14ac:dyDescent="0.3">
      <c r="A650" s="58" t="s">
        <v>448</v>
      </c>
      <c r="B650" s="59" t="s">
        <v>148</v>
      </c>
      <c r="C650" s="58"/>
      <c r="D650" s="58"/>
      <c r="E650" s="60" t="s">
        <v>149</v>
      </c>
      <c r="F650" s="10">
        <f t="shared" ref="F650:K650" si="1415">F651</f>
        <v>365.2</v>
      </c>
      <c r="G650" s="10">
        <f t="shared" si="1415"/>
        <v>365.2</v>
      </c>
      <c r="H650" s="10">
        <f t="shared" si="1415"/>
        <v>365.2</v>
      </c>
      <c r="I650" s="10">
        <f t="shared" si="1415"/>
        <v>0</v>
      </c>
      <c r="J650" s="10">
        <f t="shared" si="1415"/>
        <v>0</v>
      </c>
      <c r="K650" s="10">
        <f t="shared" si="1415"/>
        <v>0</v>
      </c>
      <c r="L650" s="10">
        <f t="shared" si="1318"/>
        <v>365.2</v>
      </c>
      <c r="M650" s="10">
        <f t="shared" si="1319"/>
        <v>365.2</v>
      </c>
      <c r="N650" s="10">
        <f t="shared" si="1320"/>
        <v>365.2</v>
      </c>
      <c r="O650" s="10">
        <f>O651</f>
        <v>15</v>
      </c>
      <c r="P650" s="10">
        <f>P651</f>
        <v>0</v>
      </c>
      <c r="Q650" s="10">
        <f>Q651</f>
        <v>0</v>
      </c>
      <c r="R650" s="10">
        <f t="shared" si="1355"/>
        <v>380.2</v>
      </c>
      <c r="S650" s="10">
        <f t="shared" si="1356"/>
        <v>365.2</v>
      </c>
      <c r="T650" s="10">
        <f t="shared" si="1357"/>
        <v>365.2</v>
      </c>
      <c r="U650" s="10">
        <f>U651</f>
        <v>0</v>
      </c>
      <c r="V650" s="10">
        <f>V651</f>
        <v>0</v>
      </c>
      <c r="W650" s="10">
        <f>W651</f>
        <v>0</v>
      </c>
      <c r="X650" s="10">
        <f t="shared" si="1358"/>
        <v>380.2</v>
      </c>
      <c r="Y650" s="10">
        <f t="shared" si="1359"/>
        <v>365.2</v>
      </c>
      <c r="Z650" s="10">
        <f t="shared" si="1360"/>
        <v>365.2</v>
      </c>
      <c r="AA650" s="10">
        <f>AA651</f>
        <v>0</v>
      </c>
      <c r="AB650" s="10">
        <f>AB651</f>
        <v>0</v>
      </c>
      <c r="AC650" s="10">
        <f>AC651</f>
        <v>0</v>
      </c>
      <c r="AD650" s="10">
        <f t="shared" si="1361"/>
        <v>380.2</v>
      </c>
      <c r="AE650" s="10">
        <f t="shared" si="1362"/>
        <v>365.2</v>
      </c>
      <c r="AF650" s="10">
        <f t="shared" si="1363"/>
        <v>365.2</v>
      </c>
      <c r="AG650" s="10">
        <f>AG651</f>
        <v>0</v>
      </c>
      <c r="AH650" s="10">
        <f t="shared" si="1364"/>
        <v>380.2</v>
      </c>
      <c r="AI650" s="10">
        <f t="shared" si="1365"/>
        <v>365.2</v>
      </c>
      <c r="AJ650" s="10">
        <f t="shared" si="1366"/>
        <v>365.2</v>
      </c>
      <c r="AK650" s="10">
        <f>AK651</f>
        <v>0</v>
      </c>
      <c r="AL650" s="10">
        <f>AL651</f>
        <v>0</v>
      </c>
      <c r="AM650" s="10">
        <f>AM651</f>
        <v>0</v>
      </c>
      <c r="AN650" s="10">
        <f t="shared" si="1367"/>
        <v>380.2</v>
      </c>
      <c r="AO650" s="10">
        <f t="shared" si="1368"/>
        <v>365.2</v>
      </c>
      <c r="AP650" s="10">
        <f t="shared" si="1369"/>
        <v>365.2</v>
      </c>
      <c r="AQ650" s="10">
        <f>AQ651</f>
        <v>0</v>
      </c>
      <c r="AR650" s="10">
        <f>AR651</f>
        <v>0</v>
      </c>
      <c r="AS650" s="10">
        <f>AS651</f>
        <v>0</v>
      </c>
      <c r="AT650" s="10">
        <f t="shared" si="1370"/>
        <v>380.2</v>
      </c>
      <c r="AU650" s="10">
        <f t="shared" si="1371"/>
        <v>365.2</v>
      </c>
      <c r="AV650" s="10">
        <f t="shared" si="1372"/>
        <v>365.2</v>
      </c>
      <c r="AW650" s="10">
        <f>AW651</f>
        <v>0</v>
      </c>
      <c r="AX650" s="10">
        <f>AX651</f>
        <v>0</v>
      </c>
      <c r="AY650" s="10">
        <f>AY651</f>
        <v>0</v>
      </c>
      <c r="AZ650" s="10">
        <f t="shared" si="1373"/>
        <v>380.2</v>
      </c>
      <c r="BA650" s="10">
        <f>BA651</f>
        <v>0</v>
      </c>
      <c r="BB650" s="65">
        <f t="shared" si="1377"/>
        <v>380.2</v>
      </c>
      <c r="BC650" s="10">
        <f t="shared" si="1374"/>
        <v>365.2</v>
      </c>
      <c r="BD650" s="10">
        <f>BD651</f>
        <v>0</v>
      </c>
      <c r="BE650" s="65">
        <f t="shared" si="1378"/>
        <v>365.2</v>
      </c>
      <c r="BF650" s="10">
        <f t="shared" si="1375"/>
        <v>365.2</v>
      </c>
      <c r="BG650" s="10">
        <f>BG651</f>
        <v>0</v>
      </c>
      <c r="BH650" s="65">
        <f t="shared" si="1379"/>
        <v>365.2</v>
      </c>
      <c r="BI650" s="10">
        <f>BI651</f>
        <v>0</v>
      </c>
      <c r="BJ650" s="20"/>
      <c r="BK650" s="20"/>
    </row>
    <row r="651" spans="1:63" x14ac:dyDescent="0.3">
      <c r="A651" s="58" t="s">
        <v>448</v>
      </c>
      <c r="B651" s="59">
        <v>100</v>
      </c>
      <c r="C651" s="58" t="s">
        <v>72</v>
      </c>
      <c r="D651" s="58" t="s">
        <v>106</v>
      </c>
      <c r="E651" s="60" t="s">
        <v>213</v>
      </c>
      <c r="F651" s="10">
        <v>365.2</v>
      </c>
      <c r="G651" s="10">
        <v>365.2</v>
      </c>
      <c r="H651" s="10">
        <v>365.2</v>
      </c>
      <c r="I651" s="10"/>
      <c r="J651" s="10"/>
      <c r="K651" s="10"/>
      <c r="L651" s="10">
        <f t="shared" si="1318"/>
        <v>365.2</v>
      </c>
      <c r="M651" s="10">
        <f t="shared" si="1319"/>
        <v>365.2</v>
      </c>
      <c r="N651" s="10">
        <f t="shared" si="1320"/>
        <v>365.2</v>
      </c>
      <c r="O651" s="10">
        <v>15</v>
      </c>
      <c r="P651" s="10"/>
      <c r="Q651" s="10"/>
      <c r="R651" s="10">
        <f t="shared" si="1355"/>
        <v>380.2</v>
      </c>
      <c r="S651" s="10">
        <f t="shared" si="1356"/>
        <v>365.2</v>
      </c>
      <c r="T651" s="10">
        <f t="shared" si="1357"/>
        <v>365.2</v>
      </c>
      <c r="U651" s="10"/>
      <c r="V651" s="10"/>
      <c r="W651" s="10"/>
      <c r="X651" s="10">
        <f t="shared" si="1358"/>
        <v>380.2</v>
      </c>
      <c r="Y651" s="10">
        <f t="shared" si="1359"/>
        <v>365.2</v>
      </c>
      <c r="Z651" s="10">
        <f t="shared" si="1360"/>
        <v>365.2</v>
      </c>
      <c r="AA651" s="10"/>
      <c r="AB651" s="10"/>
      <c r="AC651" s="10"/>
      <c r="AD651" s="10">
        <f t="shared" si="1361"/>
        <v>380.2</v>
      </c>
      <c r="AE651" s="10">
        <f t="shared" si="1362"/>
        <v>365.2</v>
      </c>
      <c r="AF651" s="10">
        <f t="shared" si="1363"/>
        <v>365.2</v>
      </c>
      <c r="AG651" s="10"/>
      <c r="AH651" s="10">
        <f t="shared" si="1364"/>
        <v>380.2</v>
      </c>
      <c r="AI651" s="10">
        <f t="shared" si="1365"/>
        <v>365.2</v>
      </c>
      <c r="AJ651" s="10">
        <f t="shared" si="1366"/>
        <v>365.2</v>
      </c>
      <c r="AK651" s="10"/>
      <c r="AL651" s="10"/>
      <c r="AM651" s="10"/>
      <c r="AN651" s="10">
        <f t="shared" si="1367"/>
        <v>380.2</v>
      </c>
      <c r="AO651" s="10">
        <f t="shared" si="1368"/>
        <v>365.2</v>
      </c>
      <c r="AP651" s="10">
        <f t="shared" si="1369"/>
        <v>365.2</v>
      </c>
      <c r="AQ651" s="10"/>
      <c r="AR651" s="10"/>
      <c r="AS651" s="10"/>
      <c r="AT651" s="10">
        <f t="shared" si="1370"/>
        <v>380.2</v>
      </c>
      <c r="AU651" s="10">
        <f t="shared" si="1371"/>
        <v>365.2</v>
      </c>
      <c r="AV651" s="10">
        <f t="shared" si="1372"/>
        <v>365.2</v>
      </c>
      <c r="AW651" s="10"/>
      <c r="AX651" s="10"/>
      <c r="AY651" s="10"/>
      <c r="AZ651" s="10">
        <f t="shared" si="1373"/>
        <v>380.2</v>
      </c>
      <c r="BA651" s="10"/>
      <c r="BB651" s="65">
        <f t="shared" si="1377"/>
        <v>380.2</v>
      </c>
      <c r="BC651" s="10">
        <f t="shared" si="1374"/>
        <v>365.2</v>
      </c>
      <c r="BD651" s="10"/>
      <c r="BE651" s="65">
        <f t="shared" si="1378"/>
        <v>365.2</v>
      </c>
      <c r="BF651" s="10">
        <f t="shared" si="1375"/>
        <v>365.2</v>
      </c>
      <c r="BG651" s="10"/>
      <c r="BH651" s="65">
        <f t="shared" si="1379"/>
        <v>365.2</v>
      </c>
      <c r="BI651" s="10"/>
      <c r="BJ651" s="20"/>
      <c r="BK651" s="20"/>
    </row>
    <row r="652" spans="1:63" ht="46.8" x14ac:dyDescent="0.3">
      <c r="A652" s="58" t="s">
        <v>448</v>
      </c>
      <c r="B652" s="59" t="s">
        <v>58</v>
      </c>
      <c r="C652" s="58"/>
      <c r="D652" s="58"/>
      <c r="E652" s="60" t="s">
        <v>59</v>
      </c>
      <c r="F652" s="10">
        <f t="shared" ref="F652:K652" si="1416">F653+F654+F655</f>
        <v>23438.400000000001</v>
      </c>
      <c r="G652" s="10">
        <f t="shared" si="1416"/>
        <v>23438.400000000001</v>
      </c>
      <c r="H652" s="10">
        <f t="shared" si="1416"/>
        <v>23438.400000000001</v>
      </c>
      <c r="I652" s="10">
        <f t="shared" si="1416"/>
        <v>-889.2</v>
      </c>
      <c r="J652" s="10">
        <f t="shared" si="1416"/>
        <v>-889.2</v>
      </c>
      <c r="K652" s="10">
        <f t="shared" si="1416"/>
        <v>-889.2</v>
      </c>
      <c r="L652" s="10">
        <f t="shared" si="1318"/>
        <v>22549.200000000001</v>
      </c>
      <c r="M652" s="10">
        <f t="shared" si="1319"/>
        <v>22549.200000000001</v>
      </c>
      <c r="N652" s="10">
        <f t="shared" si="1320"/>
        <v>22549.200000000001</v>
      </c>
      <c r="O652" s="10">
        <f>O653+O654+O655</f>
        <v>893.02599999999995</v>
      </c>
      <c r="P652" s="10">
        <f>P653+P654+P655</f>
        <v>0</v>
      </c>
      <c r="Q652" s="10">
        <f>Q653+Q654+Q655</f>
        <v>0</v>
      </c>
      <c r="R652" s="10">
        <f t="shared" si="1355"/>
        <v>23442.226000000002</v>
      </c>
      <c r="S652" s="10">
        <f t="shared" si="1356"/>
        <v>22549.200000000001</v>
      </c>
      <c r="T652" s="10">
        <f t="shared" si="1357"/>
        <v>22549.200000000001</v>
      </c>
      <c r="U652" s="10">
        <f>U653+U654+U655</f>
        <v>0</v>
      </c>
      <c r="V652" s="10">
        <f>V653+V654+V655</f>
        <v>0</v>
      </c>
      <c r="W652" s="10">
        <f>W653+W654+W655</f>
        <v>0</v>
      </c>
      <c r="X652" s="10">
        <f t="shared" si="1358"/>
        <v>23442.226000000002</v>
      </c>
      <c r="Y652" s="10">
        <f t="shared" si="1359"/>
        <v>22549.200000000001</v>
      </c>
      <c r="Z652" s="10">
        <f t="shared" si="1360"/>
        <v>22549.200000000001</v>
      </c>
      <c r="AA652" s="10">
        <f>AA653+AA654+AA655</f>
        <v>0</v>
      </c>
      <c r="AB652" s="10">
        <f>AB653+AB654+AB655</f>
        <v>0</v>
      </c>
      <c r="AC652" s="10">
        <f>AC653+AC654+AC655</f>
        <v>0</v>
      </c>
      <c r="AD652" s="10">
        <f t="shared" si="1361"/>
        <v>23442.226000000002</v>
      </c>
      <c r="AE652" s="10">
        <f t="shared" si="1362"/>
        <v>22549.200000000001</v>
      </c>
      <c r="AF652" s="10">
        <f t="shared" si="1363"/>
        <v>22549.200000000001</v>
      </c>
      <c r="AG652" s="10">
        <f>AG653+AG654+AG655</f>
        <v>0</v>
      </c>
      <c r="AH652" s="10">
        <f t="shared" si="1364"/>
        <v>23442.226000000002</v>
      </c>
      <c r="AI652" s="10">
        <f t="shared" si="1365"/>
        <v>22549.200000000001</v>
      </c>
      <c r="AJ652" s="10">
        <f t="shared" si="1366"/>
        <v>22549.200000000001</v>
      </c>
      <c r="AK652" s="10">
        <f>AK653+AK654+AK655</f>
        <v>-610.98199999999997</v>
      </c>
      <c r="AL652" s="10">
        <f>AL653+AL654+AL655</f>
        <v>0</v>
      </c>
      <c r="AM652" s="10">
        <f>AM653+AM654+AM655</f>
        <v>0</v>
      </c>
      <c r="AN652" s="10">
        <f t="shared" si="1367"/>
        <v>22831.244000000002</v>
      </c>
      <c r="AO652" s="10">
        <f t="shared" si="1368"/>
        <v>22549.200000000001</v>
      </c>
      <c r="AP652" s="10">
        <f t="shared" si="1369"/>
        <v>22549.200000000001</v>
      </c>
      <c r="AQ652" s="10">
        <f>AQ653+AQ654+AQ655</f>
        <v>0</v>
      </c>
      <c r="AR652" s="10">
        <f>AR653+AR654+AR655</f>
        <v>0</v>
      </c>
      <c r="AS652" s="10">
        <f>AS653+AS654+AS655</f>
        <v>0</v>
      </c>
      <c r="AT652" s="10">
        <f t="shared" si="1370"/>
        <v>22831.244000000002</v>
      </c>
      <c r="AU652" s="10">
        <f t="shared" si="1371"/>
        <v>22549.200000000001</v>
      </c>
      <c r="AV652" s="10">
        <f t="shared" si="1372"/>
        <v>22549.200000000001</v>
      </c>
      <c r="AW652" s="10">
        <f>AW653+AW654+AW655</f>
        <v>-1561.41</v>
      </c>
      <c r="AX652" s="10">
        <f>AX653+AX654+AX655</f>
        <v>-1704.443</v>
      </c>
      <c r="AY652" s="10">
        <f>AY653+AY654+AY655</f>
        <v>-1704.443</v>
      </c>
      <c r="AZ652" s="10">
        <f t="shared" si="1373"/>
        <v>21269.834000000003</v>
      </c>
      <c r="BA652" s="10">
        <f>BA653+BA654+BA655</f>
        <v>0</v>
      </c>
      <c r="BB652" s="65">
        <f t="shared" si="1377"/>
        <v>21269.834000000003</v>
      </c>
      <c r="BC652" s="10">
        <f t="shared" si="1374"/>
        <v>20844.757000000001</v>
      </c>
      <c r="BD652" s="10">
        <f>BD653+BD654+BD655</f>
        <v>0</v>
      </c>
      <c r="BE652" s="65">
        <f t="shared" si="1378"/>
        <v>20844.757000000001</v>
      </c>
      <c r="BF652" s="10">
        <f t="shared" si="1375"/>
        <v>20844.757000000001</v>
      </c>
      <c r="BG652" s="10">
        <f>BG653+BG654+BG655</f>
        <v>0</v>
      </c>
      <c r="BH652" s="65">
        <f t="shared" si="1379"/>
        <v>20844.757000000001</v>
      </c>
      <c r="BI652" s="10">
        <f>BI653+BI654+BI655</f>
        <v>0</v>
      </c>
      <c r="BJ652" s="20"/>
      <c r="BK652" s="20"/>
    </row>
    <row r="653" spans="1:63" x14ac:dyDescent="0.3">
      <c r="A653" s="58" t="s">
        <v>448</v>
      </c>
      <c r="B653" s="59">
        <v>600</v>
      </c>
      <c r="C653" s="58" t="s">
        <v>72</v>
      </c>
      <c r="D653" s="58" t="s">
        <v>106</v>
      </c>
      <c r="E653" s="60" t="s">
        <v>213</v>
      </c>
      <c r="F653" s="10">
        <v>22507.9</v>
      </c>
      <c r="G653" s="10">
        <v>22507.9</v>
      </c>
      <c r="H653" s="10">
        <v>22507.9</v>
      </c>
      <c r="I653" s="10">
        <v>-789.2</v>
      </c>
      <c r="J653" s="10">
        <v>-789.2</v>
      </c>
      <c r="K653" s="10">
        <v>-789.2</v>
      </c>
      <c r="L653" s="10">
        <f t="shared" si="1318"/>
        <v>21718.7</v>
      </c>
      <c r="M653" s="10">
        <f t="shared" si="1319"/>
        <v>21718.7</v>
      </c>
      <c r="N653" s="10">
        <f t="shared" si="1320"/>
        <v>21718.7</v>
      </c>
      <c r="O653" s="10">
        <v>887.75099999999998</v>
      </c>
      <c r="P653" s="10"/>
      <c r="Q653" s="10"/>
      <c r="R653" s="10">
        <f t="shared" si="1355"/>
        <v>22606.451000000001</v>
      </c>
      <c r="S653" s="10">
        <f t="shared" si="1356"/>
        <v>21718.7</v>
      </c>
      <c r="T653" s="10">
        <f t="shared" si="1357"/>
        <v>21718.7</v>
      </c>
      <c r="U653" s="10"/>
      <c r="V653" s="10"/>
      <c r="W653" s="10"/>
      <c r="X653" s="10">
        <f t="shared" si="1358"/>
        <v>22606.451000000001</v>
      </c>
      <c r="Y653" s="10">
        <f t="shared" si="1359"/>
        <v>21718.7</v>
      </c>
      <c r="Z653" s="10">
        <f t="shared" si="1360"/>
        <v>21718.7</v>
      </c>
      <c r="AA653" s="10"/>
      <c r="AB653" s="10"/>
      <c r="AC653" s="10"/>
      <c r="AD653" s="10">
        <f t="shared" si="1361"/>
        <v>22606.451000000001</v>
      </c>
      <c r="AE653" s="10">
        <f t="shared" si="1362"/>
        <v>21718.7</v>
      </c>
      <c r="AF653" s="10">
        <f t="shared" si="1363"/>
        <v>21718.7</v>
      </c>
      <c r="AG653" s="10"/>
      <c r="AH653" s="10">
        <f t="shared" si="1364"/>
        <v>22606.451000000001</v>
      </c>
      <c r="AI653" s="10">
        <f t="shared" si="1365"/>
        <v>21718.7</v>
      </c>
      <c r="AJ653" s="10">
        <f t="shared" si="1366"/>
        <v>21718.7</v>
      </c>
      <c r="AK653" s="10">
        <v>-610.98199999999997</v>
      </c>
      <c r="AL653" s="10"/>
      <c r="AM653" s="10"/>
      <c r="AN653" s="10">
        <f t="shared" si="1367"/>
        <v>21995.469000000001</v>
      </c>
      <c r="AO653" s="10">
        <f t="shared" si="1368"/>
        <v>21718.7</v>
      </c>
      <c r="AP653" s="10">
        <f t="shared" si="1369"/>
        <v>21718.7</v>
      </c>
      <c r="AQ653" s="10"/>
      <c r="AR653" s="10"/>
      <c r="AS653" s="10"/>
      <c r="AT653" s="10">
        <f t="shared" si="1370"/>
        <v>21995.469000000001</v>
      </c>
      <c r="AU653" s="10">
        <f t="shared" si="1371"/>
        <v>21718.7</v>
      </c>
      <c r="AV653" s="10">
        <f t="shared" si="1372"/>
        <v>21718.7</v>
      </c>
      <c r="AW653" s="10">
        <v>-1561.41</v>
      </c>
      <c r="AX653" s="10">
        <v>-1704.443</v>
      </c>
      <c r="AY653" s="10">
        <v>-1704.443</v>
      </c>
      <c r="AZ653" s="10">
        <f t="shared" si="1373"/>
        <v>20434.059000000001</v>
      </c>
      <c r="BA653" s="10"/>
      <c r="BB653" s="65">
        <f t="shared" si="1377"/>
        <v>20434.059000000001</v>
      </c>
      <c r="BC653" s="10">
        <f t="shared" si="1374"/>
        <v>20014.257000000001</v>
      </c>
      <c r="BD653" s="10"/>
      <c r="BE653" s="65">
        <f t="shared" si="1378"/>
        <v>20014.257000000001</v>
      </c>
      <c r="BF653" s="10">
        <f t="shared" si="1375"/>
        <v>20014.257000000001</v>
      </c>
      <c r="BG653" s="10"/>
      <c r="BH653" s="65">
        <f t="shared" si="1379"/>
        <v>20014.257000000001</v>
      </c>
      <c r="BI653" s="10"/>
      <c r="BJ653" s="20"/>
      <c r="BK653" s="20">
        <v>65</v>
      </c>
    </row>
    <row r="654" spans="1:63" x14ac:dyDescent="0.3">
      <c r="A654" s="58" t="s">
        <v>448</v>
      </c>
      <c r="B654" s="59">
        <v>600</v>
      </c>
      <c r="C654" s="58" t="s">
        <v>107</v>
      </c>
      <c r="D654" s="58" t="s">
        <v>106</v>
      </c>
      <c r="E654" s="60" t="s">
        <v>224</v>
      </c>
      <c r="F654" s="10">
        <v>800</v>
      </c>
      <c r="G654" s="10">
        <v>800</v>
      </c>
      <c r="H654" s="10">
        <v>800</v>
      </c>
      <c r="I654" s="10">
        <v>-100</v>
      </c>
      <c r="J654" s="10">
        <v>-100</v>
      </c>
      <c r="K654" s="10">
        <v>-100</v>
      </c>
      <c r="L654" s="10">
        <f t="shared" si="1318"/>
        <v>700</v>
      </c>
      <c r="M654" s="10">
        <f t="shared" si="1319"/>
        <v>700</v>
      </c>
      <c r="N654" s="10">
        <f t="shared" si="1320"/>
        <v>700</v>
      </c>
      <c r="O654" s="10"/>
      <c r="P654" s="10"/>
      <c r="Q654" s="10"/>
      <c r="R654" s="10">
        <f t="shared" si="1355"/>
        <v>700</v>
      </c>
      <c r="S654" s="10">
        <f t="shared" si="1356"/>
        <v>700</v>
      </c>
      <c r="T654" s="10">
        <f t="shared" si="1357"/>
        <v>700</v>
      </c>
      <c r="U654" s="10"/>
      <c r="V654" s="10"/>
      <c r="W654" s="10"/>
      <c r="X654" s="10">
        <f t="shared" si="1358"/>
        <v>700</v>
      </c>
      <c r="Y654" s="10">
        <f t="shared" si="1359"/>
        <v>700</v>
      </c>
      <c r="Z654" s="10">
        <f t="shared" si="1360"/>
        <v>700</v>
      </c>
      <c r="AA654" s="10"/>
      <c r="AB654" s="10"/>
      <c r="AC654" s="10"/>
      <c r="AD654" s="10">
        <f t="shared" si="1361"/>
        <v>700</v>
      </c>
      <c r="AE654" s="10">
        <f t="shared" si="1362"/>
        <v>700</v>
      </c>
      <c r="AF654" s="10">
        <f t="shared" si="1363"/>
        <v>700</v>
      </c>
      <c r="AG654" s="10"/>
      <c r="AH654" s="10">
        <f t="shared" si="1364"/>
        <v>700</v>
      </c>
      <c r="AI654" s="10">
        <f t="shared" si="1365"/>
        <v>700</v>
      </c>
      <c r="AJ654" s="10">
        <f t="shared" si="1366"/>
        <v>700</v>
      </c>
      <c r="AK654" s="10"/>
      <c r="AL654" s="10"/>
      <c r="AM654" s="10"/>
      <c r="AN654" s="10">
        <f t="shared" si="1367"/>
        <v>700</v>
      </c>
      <c r="AO654" s="10">
        <f t="shared" si="1368"/>
        <v>700</v>
      </c>
      <c r="AP654" s="10">
        <f t="shared" si="1369"/>
        <v>700</v>
      </c>
      <c r="AQ654" s="10"/>
      <c r="AR654" s="10"/>
      <c r="AS654" s="10"/>
      <c r="AT654" s="10">
        <f t="shared" si="1370"/>
        <v>700</v>
      </c>
      <c r="AU654" s="10">
        <f t="shared" si="1371"/>
        <v>700</v>
      </c>
      <c r="AV654" s="10">
        <f t="shared" si="1372"/>
        <v>700</v>
      </c>
      <c r="AW654" s="10"/>
      <c r="AX654" s="10"/>
      <c r="AY654" s="10"/>
      <c r="AZ654" s="10">
        <f t="shared" si="1373"/>
        <v>700</v>
      </c>
      <c r="BA654" s="10"/>
      <c r="BB654" s="65">
        <f t="shared" si="1377"/>
        <v>700</v>
      </c>
      <c r="BC654" s="10">
        <f t="shared" si="1374"/>
        <v>700</v>
      </c>
      <c r="BD654" s="10"/>
      <c r="BE654" s="65">
        <f t="shared" si="1378"/>
        <v>700</v>
      </c>
      <c r="BF654" s="10">
        <f t="shared" si="1375"/>
        <v>700</v>
      </c>
      <c r="BG654" s="10"/>
      <c r="BH654" s="65">
        <f t="shared" si="1379"/>
        <v>700</v>
      </c>
      <c r="BI654" s="10"/>
      <c r="BJ654" s="20"/>
      <c r="BK654" s="20">
        <v>66</v>
      </c>
    </row>
    <row r="655" spans="1:63" x14ac:dyDescent="0.3">
      <c r="A655" s="58" t="s">
        <v>448</v>
      </c>
      <c r="B655" s="59">
        <v>600</v>
      </c>
      <c r="C655" s="58" t="s">
        <v>268</v>
      </c>
      <c r="D655" s="58" t="s">
        <v>106</v>
      </c>
      <c r="E655" s="60" t="s">
        <v>269</v>
      </c>
      <c r="F655" s="10">
        <v>130.5</v>
      </c>
      <c r="G655" s="10">
        <v>130.5</v>
      </c>
      <c r="H655" s="10">
        <v>130.5</v>
      </c>
      <c r="I655" s="10"/>
      <c r="J655" s="10"/>
      <c r="K655" s="10"/>
      <c r="L655" s="10">
        <f t="shared" si="1318"/>
        <v>130.5</v>
      </c>
      <c r="M655" s="10">
        <f t="shared" si="1319"/>
        <v>130.5</v>
      </c>
      <c r="N655" s="10">
        <f t="shared" si="1320"/>
        <v>130.5</v>
      </c>
      <c r="O655" s="10">
        <v>5.2750000000000004</v>
      </c>
      <c r="P655" s="10"/>
      <c r="Q655" s="10"/>
      <c r="R655" s="10">
        <f t="shared" si="1355"/>
        <v>135.77500000000001</v>
      </c>
      <c r="S655" s="10">
        <f t="shared" si="1356"/>
        <v>130.5</v>
      </c>
      <c r="T655" s="10">
        <f t="shared" si="1357"/>
        <v>130.5</v>
      </c>
      <c r="U655" s="10"/>
      <c r="V655" s="10"/>
      <c r="W655" s="10"/>
      <c r="X655" s="10">
        <f t="shared" si="1358"/>
        <v>135.77500000000001</v>
      </c>
      <c r="Y655" s="10">
        <f t="shared" si="1359"/>
        <v>130.5</v>
      </c>
      <c r="Z655" s="10">
        <f t="shared" si="1360"/>
        <v>130.5</v>
      </c>
      <c r="AA655" s="10"/>
      <c r="AB655" s="10"/>
      <c r="AC655" s="10"/>
      <c r="AD655" s="10">
        <f t="shared" si="1361"/>
        <v>135.77500000000001</v>
      </c>
      <c r="AE655" s="10">
        <f t="shared" si="1362"/>
        <v>130.5</v>
      </c>
      <c r="AF655" s="10">
        <f t="shared" si="1363"/>
        <v>130.5</v>
      </c>
      <c r="AG655" s="10"/>
      <c r="AH655" s="10">
        <f t="shared" si="1364"/>
        <v>135.77500000000001</v>
      </c>
      <c r="AI655" s="10">
        <f t="shared" si="1365"/>
        <v>130.5</v>
      </c>
      <c r="AJ655" s="10">
        <f t="shared" si="1366"/>
        <v>130.5</v>
      </c>
      <c r="AK655" s="10"/>
      <c r="AL655" s="10"/>
      <c r="AM655" s="10"/>
      <c r="AN655" s="10">
        <f t="shared" si="1367"/>
        <v>135.77500000000001</v>
      </c>
      <c r="AO655" s="10">
        <f t="shared" si="1368"/>
        <v>130.5</v>
      </c>
      <c r="AP655" s="10">
        <f t="shared" si="1369"/>
        <v>130.5</v>
      </c>
      <c r="AQ655" s="10"/>
      <c r="AR655" s="10"/>
      <c r="AS655" s="10"/>
      <c r="AT655" s="10">
        <f t="shared" si="1370"/>
        <v>135.77500000000001</v>
      </c>
      <c r="AU655" s="10">
        <f t="shared" si="1371"/>
        <v>130.5</v>
      </c>
      <c r="AV655" s="10">
        <f t="shared" si="1372"/>
        <v>130.5</v>
      </c>
      <c r="AW655" s="10"/>
      <c r="AX655" s="10"/>
      <c r="AY655" s="10"/>
      <c r="AZ655" s="10">
        <f t="shared" si="1373"/>
        <v>135.77500000000001</v>
      </c>
      <c r="BA655" s="10"/>
      <c r="BB655" s="65">
        <f t="shared" si="1377"/>
        <v>135.77500000000001</v>
      </c>
      <c r="BC655" s="10">
        <f t="shared" si="1374"/>
        <v>130.5</v>
      </c>
      <c r="BD655" s="10"/>
      <c r="BE655" s="65">
        <f t="shared" si="1378"/>
        <v>130.5</v>
      </c>
      <c r="BF655" s="10">
        <f t="shared" si="1375"/>
        <v>130.5</v>
      </c>
      <c r="BG655" s="10"/>
      <c r="BH655" s="65">
        <f t="shared" si="1379"/>
        <v>130.5</v>
      </c>
      <c r="BI655" s="10"/>
      <c r="BJ655" s="20"/>
      <c r="BK655" s="20"/>
    </row>
    <row r="656" spans="1:63" ht="46.8" x14ac:dyDescent="0.3">
      <c r="A656" s="58" t="s">
        <v>449</v>
      </c>
      <c r="B656" s="59"/>
      <c r="C656" s="58"/>
      <c r="D656" s="58"/>
      <c r="E656" s="60" t="s">
        <v>450</v>
      </c>
      <c r="F656" s="10">
        <f t="shared" ref="F656:K656" si="1417">F657+F667+F671+F680+F685</f>
        <v>197105</v>
      </c>
      <c r="G656" s="10">
        <f t="shared" si="1417"/>
        <v>201512.4</v>
      </c>
      <c r="H656" s="10">
        <f t="shared" si="1417"/>
        <v>201512.4</v>
      </c>
      <c r="I656" s="10">
        <f t="shared" si="1417"/>
        <v>0</v>
      </c>
      <c r="J656" s="10">
        <f t="shared" si="1417"/>
        <v>0</v>
      </c>
      <c r="K656" s="10">
        <f t="shared" si="1417"/>
        <v>0</v>
      </c>
      <c r="L656" s="10">
        <f t="shared" si="1318"/>
        <v>197105</v>
      </c>
      <c r="M656" s="10">
        <f t="shared" si="1319"/>
        <v>201512.4</v>
      </c>
      <c r="N656" s="10">
        <f t="shared" si="1320"/>
        <v>201512.4</v>
      </c>
      <c r="O656" s="10">
        <f>O657+O667+O671+O680+O685</f>
        <v>3967.8540000000003</v>
      </c>
      <c r="P656" s="10">
        <f>P657+P667+P671+P680+P685</f>
        <v>1152.7</v>
      </c>
      <c r="Q656" s="10">
        <f>Q657+Q667+Q671+Q680+Q685</f>
        <v>1152.7</v>
      </c>
      <c r="R656" s="10">
        <f t="shared" si="1355"/>
        <v>201072.85399999999</v>
      </c>
      <c r="S656" s="10">
        <f t="shared" si="1356"/>
        <v>202665.1</v>
      </c>
      <c r="T656" s="10">
        <f t="shared" si="1357"/>
        <v>202665.1</v>
      </c>
      <c r="U656" s="10">
        <f>U657+U667+U671+U680+U685</f>
        <v>0</v>
      </c>
      <c r="V656" s="10">
        <f>V657+V667+V671+V680+V685</f>
        <v>0</v>
      </c>
      <c r="W656" s="10">
        <f>W657+W667+W671+W680+W685</f>
        <v>0</v>
      </c>
      <c r="X656" s="10">
        <f t="shared" si="1358"/>
        <v>201072.85399999999</v>
      </c>
      <c r="Y656" s="10">
        <f t="shared" si="1359"/>
        <v>202665.1</v>
      </c>
      <c r="Z656" s="10">
        <f t="shared" si="1360"/>
        <v>202665.1</v>
      </c>
      <c r="AA656" s="10">
        <f>AA657+AA667+AA671+AA680+AA685</f>
        <v>-550</v>
      </c>
      <c r="AB656" s="10">
        <f>AB657+AB667+AB671+AB680+AB685</f>
        <v>-1000</v>
      </c>
      <c r="AC656" s="10">
        <f>AC657+AC667+AC671+AC680+AC685</f>
        <v>-1000</v>
      </c>
      <c r="AD656" s="10">
        <f t="shared" si="1361"/>
        <v>200522.85399999999</v>
      </c>
      <c r="AE656" s="10">
        <f t="shared" si="1362"/>
        <v>201665.1</v>
      </c>
      <c r="AF656" s="10">
        <f t="shared" si="1363"/>
        <v>201665.1</v>
      </c>
      <c r="AG656" s="10">
        <f>AG657+AG667+AG671+AG680+AG685</f>
        <v>0</v>
      </c>
      <c r="AH656" s="10">
        <f t="shared" si="1364"/>
        <v>200522.85399999999</v>
      </c>
      <c r="AI656" s="10">
        <f t="shared" si="1365"/>
        <v>201665.1</v>
      </c>
      <c r="AJ656" s="10">
        <f t="shared" si="1366"/>
        <v>201665.1</v>
      </c>
      <c r="AK656" s="10">
        <f>AK657+AK667+AK671+AK680+AK685</f>
        <v>2338.643</v>
      </c>
      <c r="AL656" s="10">
        <f>AL657+AL667+AL671+AL680+AL685</f>
        <v>0</v>
      </c>
      <c r="AM656" s="10">
        <f>AM657+AM667+AM671+AM680+AM685</f>
        <v>0</v>
      </c>
      <c r="AN656" s="10">
        <f t="shared" si="1367"/>
        <v>202861.497</v>
      </c>
      <c r="AO656" s="10">
        <f t="shared" si="1368"/>
        <v>201665.1</v>
      </c>
      <c r="AP656" s="10">
        <f t="shared" si="1369"/>
        <v>201665.1</v>
      </c>
      <c r="AQ656" s="10">
        <f>AQ657+AQ667+AQ671+AQ680+AQ685</f>
        <v>0</v>
      </c>
      <c r="AR656" s="10">
        <f>AR657+AR667+AR671+AR680+AR685</f>
        <v>0</v>
      </c>
      <c r="AS656" s="10">
        <f>AS657+AS667+AS671+AS680+AS685</f>
        <v>0</v>
      </c>
      <c r="AT656" s="10">
        <f t="shared" si="1370"/>
        <v>202861.497</v>
      </c>
      <c r="AU656" s="10">
        <f t="shared" si="1371"/>
        <v>201665.1</v>
      </c>
      <c r="AV656" s="10">
        <f t="shared" si="1372"/>
        <v>201665.1</v>
      </c>
      <c r="AW656" s="10">
        <f>AW657+AW667+AW671+AW680+AW685</f>
        <v>0</v>
      </c>
      <c r="AX656" s="10">
        <f>AX657+AX667+AX671+AX680+AX685</f>
        <v>0</v>
      </c>
      <c r="AY656" s="10">
        <f>AY657+AY667+AY671+AY680+AY685</f>
        <v>0</v>
      </c>
      <c r="AZ656" s="10">
        <f t="shared" si="1373"/>
        <v>202861.497</v>
      </c>
      <c r="BA656" s="10">
        <f>BA657+BA667+BA671+BA680+BA685</f>
        <v>0</v>
      </c>
      <c r="BB656" s="65">
        <f t="shared" si="1377"/>
        <v>202861.497</v>
      </c>
      <c r="BC656" s="10">
        <f t="shared" si="1374"/>
        <v>201665.1</v>
      </c>
      <c r="BD656" s="10">
        <f>BD657+BD667+BD671+BD680+BD685</f>
        <v>0</v>
      </c>
      <c r="BE656" s="65">
        <f t="shared" si="1378"/>
        <v>201665.1</v>
      </c>
      <c r="BF656" s="10">
        <f t="shared" si="1375"/>
        <v>201665.1</v>
      </c>
      <c r="BG656" s="10">
        <f>BG657+BG667+BG671+BG680+BG685</f>
        <v>0</v>
      </c>
      <c r="BH656" s="65">
        <f t="shared" si="1379"/>
        <v>201665.1</v>
      </c>
      <c r="BI656" s="10">
        <f>BI657+BI667+BI671+BI680+BI685</f>
        <v>0</v>
      </c>
      <c r="BJ656" s="20"/>
      <c r="BK656" s="20"/>
    </row>
    <row r="657" spans="1:63" ht="46.8" x14ac:dyDescent="0.3">
      <c r="A657" s="58" t="s">
        <v>451</v>
      </c>
      <c r="B657" s="59"/>
      <c r="C657" s="58"/>
      <c r="D657" s="58"/>
      <c r="E657" s="60" t="s">
        <v>147</v>
      </c>
      <c r="F657" s="10">
        <f t="shared" ref="F657:K657" si="1418">F658+F660+F662+F665</f>
        <v>149847.70000000001</v>
      </c>
      <c r="G657" s="10">
        <f t="shared" si="1418"/>
        <v>156852.4</v>
      </c>
      <c r="H657" s="10">
        <f t="shared" si="1418"/>
        <v>156852.4</v>
      </c>
      <c r="I657" s="10">
        <f t="shared" si="1418"/>
        <v>0</v>
      </c>
      <c r="J657" s="10">
        <f t="shared" si="1418"/>
        <v>0</v>
      </c>
      <c r="K657" s="10">
        <f t="shared" si="1418"/>
        <v>0</v>
      </c>
      <c r="L657" s="10">
        <f t="shared" si="1318"/>
        <v>149847.70000000001</v>
      </c>
      <c r="M657" s="10">
        <f t="shared" si="1319"/>
        <v>156852.4</v>
      </c>
      <c r="N657" s="10">
        <f t="shared" si="1320"/>
        <v>156852.4</v>
      </c>
      <c r="O657" s="10">
        <f>O658+O660+O662+O665</f>
        <v>1635.75</v>
      </c>
      <c r="P657" s="10">
        <f>P658+P660+P662+P665</f>
        <v>1152.7</v>
      </c>
      <c r="Q657" s="10">
        <f>Q658+Q660+Q662+Q665</f>
        <v>1152.7</v>
      </c>
      <c r="R657" s="10">
        <f t="shared" si="1355"/>
        <v>151483.45000000001</v>
      </c>
      <c r="S657" s="10">
        <f t="shared" si="1356"/>
        <v>158005.1</v>
      </c>
      <c r="T657" s="10">
        <f t="shared" si="1357"/>
        <v>158005.1</v>
      </c>
      <c r="U657" s="10">
        <f>U658+U660+U662+U665</f>
        <v>0</v>
      </c>
      <c r="V657" s="10">
        <f>V658+V660+V662+V665</f>
        <v>0</v>
      </c>
      <c r="W657" s="10">
        <f>W658+W660+W662+W665</f>
        <v>0</v>
      </c>
      <c r="X657" s="10">
        <f t="shared" si="1358"/>
        <v>151483.45000000001</v>
      </c>
      <c r="Y657" s="10">
        <f t="shared" si="1359"/>
        <v>158005.1</v>
      </c>
      <c r="Z657" s="10">
        <f t="shared" si="1360"/>
        <v>158005.1</v>
      </c>
      <c r="AA657" s="10">
        <f>AA658+AA660+AA662+AA665</f>
        <v>0</v>
      </c>
      <c r="AB657" s="10">
        <f>AB658+AB660+AB662+AB665</f>
        <v>0</v>
      </c>
      <c r="AC657" s="10">
        <f>AC658+AC660+AC662+AC665</f>
        <v>0</v>
      </c>
      <c r="AD657" s="10">
        <f t="shared" si="1361"/>
        <v>151483.45000000001</v>
      </c>
      <c r="AE657" s="10">
        <f t="shared" si="1362"/>
        <v>158005.1</v>
      </c>
      <c r="AF657" s="10">
        <f t="shared" si="1363"/>
        <v>158005.1</v>
      </c>
      <c r="AG657" s="10">
        <f>AG658+AG660+AG662+AG665</f>
        <v>0</v>
      </c>
      <c r="AH657" s="10">
        <f t="shared" si="1364"/>
        <v>151483.45000000001</v>
      </c>
      <c r="AI657" s="10">
        <f t="shared" si="1365"/>
        <v>158005.1</v>
      </c>
      <c r="AJ657" s="10">
        <f t="shared" si="1366"/>
        <v>158005.1</v>
      </c>
      <c r="AK657" s="10">
        <f>AK658+AK660+AK662+AK665</f>
        <v>0</v>
      </c>
      <c r="AL657" s="10">
        <f>AL658+AL660+AL662+AL665</f>
        <v>0</v>
      </c>
      <c r="AM657" s="10">
        <f>AM658+AM660+AM662+AM665</f>
        <v>0</v>
      </c>
      <c r="AN657" s="10">
        <f t="shared" si="1367"/>
        <v>151483.45000000001</v>
      </c>
      <c r="AO657" s="10">
        <f t="shared" si="1368"/>
        <v>158005.1</v>
      </c>
      <c r="AP657" s="10">
        <f t="shared" si="1369"/>
        <v>158005.1</v>
      </c>
      <c r="AQ657" s="10">
        <f>AQ658+AQ660+AQ662+AQ665</f>
        <v>0</v>
      </c>
      <c r="AR657" s="10">
        <f>AR658+AR660+AR662+AR665</f>
        <v>0</v>
      </c>
      <c r="AS657" s="10">
        <f>AS658+AS660+AS662+AS665</f>
        <v>0</v>
      </c>
      <c r="AT657" s="10">
        <f t="shared" si="1370"/>
        <v>151483.45000000001</v>
      </c>
      <c r="AU657" s="10">
        <f t="shared" si="1371"/>
        <v>158005.1</v>
      </c>
      <c r="AV657" s="10">
        <f t="shared" si="1372"/>
        <v>158005.1</v>
      </c>
      <c r="AW657" s="10">
        <f>AW658+AW660+AW662+AW665</f>
        <v>0</v>
      </c>
      <c r="AX657" s="10">
        <f>AX658+AX660+AX662+AX665</f>
        <v>0</v>
      </c>
      <c r="AY657" s="10">
        <f>AY658+AY660+AY662+AY665</f>
        <v>0</v>
      </c>
      <c r="AZ657" s="10">
        <f t="shared" si="1373"/>
        <v>151483.45000000001</v>
      </c>
      <c r="BA657" s="10">
        <f>BA658+BA660+BA662+BA665</f>
        <v>0</v>
      </c>
      <c r="BB657" s="65">
        <f t="shared" si="1377"/>
        <v>151483.45000000001</v>
      </c>
      <c r="BC657" s="10">
        <f t="shared" si="1374"/>
        <v>158005.1</v>
      </c>
      <c r="BD657" s="10">
        <f>BD658+BD660+BD662+BD665</f>
        <v>0</v>
      </c>
      <c r="BE657" s="65">
        <f t="shared" si="1378"/>
        <v>158005.1</v>
      </c>
      <c r="BF657" s="10">
        <f t="shared" si="1375"/>
        <v>158005.1</v>
      </c>
      <c r="BG657" s="10">
        <f>BG658+BG660+BG662+BG665</f>
        <v>0</v>
      </c>
      <c r="BH657" s="65">
        <f t="shared" si="1379"/>
        <v>158005.1</v>
      </c>
      <c r="BI657" s="10">
        <f>BI658+BI660+BI662+BI665</f>
        <v>0</v>
      </c>
      <c r="BJ657" s="20"/>
      <c r="BK657" s="20"/>
    </row>
    <row r="658" spans="1:63" ht="78" x14ac:dyDescent="0.3">
      <c r="A658" s="58" t="s">
        <v>451</v>
      </c>
      <c r="B658" s="59" t="s">
        <v>148</v>
      </c>
      <c r="C658" s="58"/>
      <c r="D658" s="58"/>
      <c r="E658" s="60" t="s">
        <v>149</v>
      </c>
      <c r="F658" s="10">
        <f t="shared" ref="F658:K658" si="1419">F659</f>
        <v>60551.6</v>
      </c>
      <c r="G658" s="10">
        <f t="shared" si="1419"/>
        <v>62413.399999999994</v>
      </c>
      <c r="H658" s="10">
        <f t="shared" si="1419"/>
        <v>62413.399999999994</v>
      </c>
      <c r="I658" s="10">
        <f t="shared" si="1419"/>
        <v>0</v>
      </c>
      <c r="J658" s="10">
        <f t="shared" si="1419"/>
        <v>0</v>
      </c>
      <c r="K658" s="10">
        <f t="shared" si="1419"/>
        <v>0</v>
      </c>
      <c r="L658" s="10">
        <f t="shared" si="1318"/>
        <v>60551.6</v>
      </c>
      <c r="M658" s="10">
        <f t="shared" si="1319"/>
        <v>62413.399999999994</v>
      </c>
      <c r="N658" s="10">
        <f t="shared" si="1320"/>
        <v>62413.399999999994</v>
      </c>
      <c r="O658" s="10">
        <f>O659</f>
        <v>1635.75</v>
      </c>
      <c r="P658" s="10">
        <f>P659</f>
        <v>1152.7</v>
      </c>
      <c r="Q658" s="10">
        <f>Q659</f>
        <v>1152.7</v>
      </c>
      <c r="R658" s="10">
        <f t="shared" si="1355"/>
        <v>62187.35</v>
      </c>
      <c r="S658" s="10">
        <f t="shared" si="1356"/>
        <v>63566.099999999991</v>
      </c>
      <c r="T658" s="10">
        <f t="shared" si="1357"/>
        <v>63566.099999999991</v>
      </c>
      <c r="U658" s="10">
        <f>U659</f>
        <v>0</v>
      </c>
      <c r="V658" s="10">
        <f>V659</f>
        <v>0</v>
      </c>
      <c r="W658" s="10">
        <f>W659</f>
        <v>0</v>
      </c>
      <c r="X658" s="10">
        <f t="shared" si="1358"/>
        <v>62187.35</v>
      </c>
      <c r="Y658" s="10">
        <f t="shared" si="1359"/>
        <v>63566.099999999991</v>
      </c>
      <c r="Z658" s="10">
        <f t="shared" si="1360"/>
        <v>63566.099999999991</v>
      </c>
      <c r="AA658" s="10">
        <f>AA659</f>
        <v>0</v>
      </c>
      <c r="AB658" s="10">
        <f>AB659</f>
        <v>0</v>
      </c>
      <c r="AC658" s="10">
        <f>AC659</f>
        <v>0</v>
      </c>
      <c r="AD658" s="10">
        <f t="shared" si="1361"/>
        <v>62187.35</v>
      </c>
      <c r="AE658" s="10">
        <f t="shared" si="1362"/>
        <v>63566.099999999991</v>
      </c>
      <c r="AF658" s="10">
        <f t="shared" si="1363"/>
        <v>63566.099999999991</v>
      </c>
      <c r="AG658" s="10">
        <f>AG659</f>
        <v>0</v>
      </c>
      <c r="AH658" s="10">
        <f t="shared" si="1364"/>
        <v>62187.35</v>
      </c>
      <c r="AI658" s="10">
        <f t="shared" si="1365"/>
        <v>63566.099999999991</v>
      </c>
      <c r="AJ658" s="10">
        <f t="shared" si="1366"/>
        <v>63566.099999999991</v>
      </c>
      <c r="AK658" s="10">
        <f>AK659</f>
        <v>0</v>
      </c>
      <c r="AL658" s="10">
        <f>AL659</f>
        <v>0</v>
      </c>
      <c r="AM658" s="10">
        <f>AM659</f>
        <v>0</v>
      </c>
      <c r="AN658" s="10">
        <f t="shared" si="1367"/>
        <v>62187.35</v>
      </c>
      <c r="AO658" s="10">
        <f t="shared" si="1368"/>
        <v>63566.099999999991</v>
      </c>
      <c r="AP658" s="10">
        <f t="shared" si="1369"/>
        <v>63566.099999999991</v>
      </c>
      <c r="AQ658" s="10">
        <f>AQ659</f>
        <v>0</v>
      </c>
      <c r="AR658" s="10">
        <f>AR659</f>
        <v>0</v>
      </c>
      <c r="AS658" s="10">
        <f>AS659</f>
        <v>0</v>
      </c>
      <c r="AT658" s="10">
        <f t="shared" si="1370"/>
        <v>62187.35</v>
      </c>
      <c r="AU658" s="10">
        <f t="shared" si="1371"/>
        <v>63566.099999999991</v>
      </c>
      <c r="AV658" s="10">
        <f t="shared" si="1372"/>
        <v>63566.099999999991</v>
      </c>
      <c r="AW658" s="10">
        <f>AW659</f>
        <v>0</v>
      </c>
      <c r="AX658" s="10">
        <f>AX659</f>
        <v>0</v>
      </c>
      <c r="AY658" s="10">
        <f>AY659</f>
        <v>0</v>
      </c>
      <c r="AZ658" s="10">
        <f t="shared" si="1373"/>
        <v>62187.35</v>
      </c>
      <c r="BA658" s="10">
        <f>BA659</f>
        <v>0</v>
      </c>
      <c r="BB658" s="65">
        <f t="shared" si="1377"/>
        <v>62187.35</v>
      </c>
      <c r="BC658" s="10">
        <f t="shared" si="1374"/>
        <v>63566.099999999991</v>
      </c>
      <c r="BD658" s="10">
        <f>BD659</f>
        <v>0</v>
      </c>
      <c r="BE658" s="65">
        <f t="shared" si="1378"/>
        <v>63566.099999999991</v>
      </c>
      <c r="BF658" s="10">
        <f t="shared" si="1375"/>
        <v>63566.099999999991</v>
      </c>
      <c r="BG658" s="10">
        <f>BG659</f>
        <v>0</v>
      </c>
      <c r="BH658" s="65">
        <f t="shared" si="1379"/>
        <v>63566.099999999991</v>
      </c>
      <c r="BI658" s="10">
        <f>BI659</f>
        <v>0</v>
      </c>
      <c r="BJ658" s="20"/>
      <c r="BK658" s="20"/>
    </row>
    <row r="659" spans="1:63" x14ac:dyDescent="0.3">
      <c r="A659" s="58" t="s">
        <v>451</v>
      </c>
      <c r="B659" s="59">
        <v>100</v>
      </c>
      <c r="C659" s="58" t="s">
        <v>72</v>
      </c>
      <c r="D659" s="58" t="s">
        <v>74</v>
      </c>
      <c r="E659" s="60" t="s">
        <v>75</v>
      </c>
      <c r="F659" s="10">
        <v>60551.6</v>
      </c>
      <c r="G659" s="10">
        <v>62413.399999999994</v>
      </c>
      <c r="H659" s="10">
        <v>62413.399999999994</v>
      </c>
      <c r="I659" s="10"/>
      <c r="J659" s="10"/>
      <c r="K659" s="10"/>
      <c r="L659" s="10">
        <f t="shared" ref="L659:L721" si="1420">F659+I659</f>
        <v>60551.6</v>
      </c>
      <c r="M659" s="10">
        <f t="shared" ref="M659:M721" si="1421">G659+J659</f>
        <v>62413.399999999994</v>
      </c>
      <c r="N659" s="10">
        <f t="shared" ref="N659:N721" si="1422">H659+K659</f>
        <v>62413.399999999994</v>
      </c>
      <c r="O659" s="10">
        <v>1635.75</v>
      </c>
      <c r="P659" s="10">
        <v>1152.7</v>
      </c>
      <c r="Q659" s="10">
        <v>1152.7</v>
      </c>
      <c r="R659" s="10">
        <f t="shared" si="1355"/>
        <v>62187.35</v>
      </c>
      <c r="S659" s="10">
        <f t="shared" si="1356"/>
        <v>63566.099999999991</v>
      </c>
      <c r="T659" s="10">
        <f t="shared" si="1357"/>
        <v>63566.099999999991</v>
      </c>
      <c r="U659" s="10"/>
      <c r="V659" s="10"/>
      <c r="W659" s="10"/>
      <c r="X659" s="10">
        <f t="shared" si="1358"/>
        <v>62187.35</v>
      </c>
      <c r="Y659" s="10">
        <f t="shared" si="1359"/>
        <v>63566.099999999991</v>
      </c>
      <c r="Z659" s="10">
        <f t="shared" si="1360"/>
        <v>63566.099999999991</v>
      </c>
      <c r="AA659" s="10"/>
      <c r="AB659" s="10"/>
      <c r="AC659" s="10"/>
      <c r="AD659" s="10">
        <f t="shared" si="1361"/>
        <v>62187.35</v>
      </c>
      <c r="AE659" s="10">
        <f t="shared" si="1362"/>
        <v>63566.099999999991</v>
      </c>
      <c r="AF659" s="10">
        <f t="shared" si="1363"/>
        <v>63566.099999999991</v>
      </c>
      <c r="AG659" s="10"/>
      <c r="AH659" s="10">
        <f t="shared" si="1364"/>
        <v>62187.35</v>
      </c>
      <c r="AI659" s="10">
        <f t="shared" si="1365"/>
        <v>63566.099999999991</v>
      </c>
      <c r="AJ659" s="10">
        <f t="shared" si="1366"/>
        <v>63566.099999999991</v>
      </c>
      <c r="AK659" s="10"/>
      <c r="AL659" s="10"/>
      <c r="AM659" s="10"/>
      <c r="AN659" s="10">
        <f t="shared" si="1367"/>
        <v>62187.35</v>
      </c>
      <c r="AO659" s="10">
        <f t="shared" si="1368"/>
        <v>63566.099999999991</v>
      </c>
      <c r="AP659" s="10">
        <f t="shared" si="1369"/>
        <v>63566.099999999991</v>
      </c>
      <c r="AQ659" s="10"/>
      <c r="AR659" s="10"/>
      <c r="AS659" s="10"/>
      <c r="AT659" s="10">
        <f t="shared" si="1370"/>
        <v>62187.35</v>
      </c>
      <c r="AU659" s="10">
        <f t="shared" si="1371"/>
        <v>63566.099999999991</v>
      </c>
      <c r="AV659" s="10">
        <f t="shared" si="1372"/>
        <v>63566.099999999991</v>
      </c>
      <c r="AW659" s="10"/>
      <c r="AX659" s="10"/>
      <c r="AY659" s="10"/>
      <c r="AZ659" s="10">
        <f t="shared" si="1373"/>
        <v>62187.35</v>
      </c>
      <c r="BA659" s="10"/>
      <c r="BB659" s="65">
        <f t="shared" si="1377"/>
        <v>62187.35</v>
      </c>
      <c r="BC659" s="10">
        <f t="shared" si="1374"/>
        <v>63566.099999999991</v>
      </c>
      <c r="BD659" s="10"/>
      <c r="BE659" s="65">
        <f t="shared" si="1378"/>
        <v>63566.099999999991</v>
      </c>
      <c r="BF659" s="10">
        <f t="shared" si="1375"/>
        <v>63566.099999999991</v>
      </c>
      <c r="BG659" s="10"/>
      <c r="BH659" s="65">
        <f t="shared" si="1379"/>
        <v>63566.099999999991</v>
      </c>
      <c r="BI659" s="10"/>
      <c r="BJ659" s="20"/>
      <c r="BK659" s="20"/>
    </row>
    <row r="660" spans="1:63" ht="31.2" x14ac:dyDescent="0.3">
      <c r="A660" s="58" t="s">
        <v>451</v>
      </c>
      <c r="B660" s="59" t="s">
        <v>66</v>
      </c>
      <c r="C660" s="58"/>
      <c r="D660" s="58"/>
      <c r="E660" s="60" t="s">
        <v>67</v>
      </c>
      <c r="F660" s="10">
        <f t="shared" ref="F660:K660" si="1423">F661</f>
        <v>13189.899999999998</v>
      </c>
      <c r="G660" s="10">
        <f t="shared" si="1423"/>
        <v>13189.899999999998</v>
      </c>
      <c r="H660" s="10">
        <f t="shared" si="1423"/>
        <v>13189.899999999998</v>
      </c>
      <c r="I660" s="10">
        <f t="shared" si="1423"/>
        <v>0</v>
      </c>
      <c r="J660" s="10">
        <f t="shared" si="1423"/>
        <v>0</v>
      </c>
      <c r="K660" s="10">
        <f t="shared" si="1423"/>
        <v>0</v>
      </c>
      <c r="L660" s="10">
        <f t="shared" si="1420"/>
        <v>13189.899999999998</v>
      </c>
      <c r="M660" s="10">
        <f t="shared" si="1421"/>
        <v>13189.899999999998</v>
      </c>
      <c r="N660" s="10">
        <f t="shared" si="1422"/>
        <v>13189.899999999998</v>
      </c>
      <c r="O660" s="10">
        <f>O661</f>
        <v>0</v>
      </c>
      <c r="P660" s="10">
        <f>P661</f>
        <v>0</v>
      </c>
      <c r="Q660" s="10">
        <f>Q661</f>
        <v>0</v>
      </c>
      <c r="R660" s="10">
        <f t="shared" si="1355"/>
        <v>13189.899999999998</v>
      </c>
      <c r="S660" s="10">
        <f t="shared" si="1356"/>
        <v>13189.899999999998</v>
      </c>
      <c r="T660" s="10">
        <f t="shared" si="1357"/>
        <v>13189.899999999998</v>
      </c>
      <c r="U660" s="10">
        <f>U661</f>
        <v>0</v>
      </c>
      <c r="V660" s="10">
        <f>V661</f>
        <v>0</v>
      </c>
      <c r="W660" s="10">
        <f>W661</f>
        <v>0</v>
      </c>
      <c r="X660" s="10">
        <f t="shared" si="1358"/>
        <v>13189.899999999998</v>
      </c>
      <c r="Y660" s="10">
        <f t="shared" si="1359"/>
        <v>13189.899999999998</v>
      </c>
      <c r="Z660" s="10">
        <f t="shared" si="1360"/>
        <v>13189.899999999998</v>
      </c>
      <c r="AA660" s="10">
        <f>AA661</f>
        <v>0</v>
      </c>
      <c r="AB660" s="10">
        <f>AB661</f>
        <v>0</v>
      </c>
      <c r="AC660" s="10">
        <f>AC661</f>
        <v>0</v>
      </c>
      <c r="AD660" s="10">
        <f t="shared" si="1361"/>
        <v>13189.899999999998</v>
      </c>
      <c r="AE660" s="10">
        <f t="shared" si="1362"/>
        <v>13189.899999999998</v>
      </c>
      <c r="AF660" s="10">
        <f t="shared" si="1363"/>
        <v>13189.899999999998</v>
      </c>
      <c r="AG660" s="10">
        <f>AG661</f>
        <v>0</v>
      </c>
      <c r="AH660" s="10">
        <f t="shared" si="1364"/>
        <v>13189.899999999998</v>
      </c>
      <c r="AI660" s="10">
        <f t="shared" si="1365"/>
        <v>13189.899999999998</v>
      </c>
      <c r="AJ660" s="10">
        <f t="shared" si="1366"/>
        <v>13189.899999999998</v>
      </c>
      <c r="AK660" s="10">
        <f>AK661</f>
        <v>0</v>
      </c>
      <c r="AL660" s="10">
        <f>AL661</f>
        <v>0</v>
      </c>
      <c r="AM660" s="10">
        <f>AM661</f>
        <v>0</v>
      </c>
      <c r="AN660" s="10">
        <f t="shared" si="1367"/>
        <v>13189.899999999998</v>
      </c>
      <c r="AO660" s="10">
        <f t="shared" si="1368"/>
        <v>13189.899999999998</v>
      </c>
      <c r="AP660" s="10">
        <f t="shared" si="1369"/>
        <v>13189.899999999998</v>
      </c>
      <c r="AQ660" s="10">
        <f>AQ661</f>
        <v>0</v>
      </c>
      <c r="AR660" s="10">
        <f>AR661</f>
        <v>0</v>
      </c>
      <c r="AS660" s="10">
        <f>AS661</f>
        <v>0</v>
      </c>
      <c r="AT660" s="10">
        <f t="shared" si="1370"/>
        <v>13189.899999999998</v>
      </c>
      <c r="AU660" s="10">
        <f t="shared" si="1371"/>
        <v>13189.899999999998</v>
      </c>
      <c r="AV660" s="10">
        <f t="shared" si="1372"/>
        <v>13189.899999999998</v>
      </c>
      <c r="AW660" s="10">
        <f>AW661</f>
        <v>0</v>
      </c>
      <c r="AX660" s="10">
        <f>AX661</f>
        <v>0</v>
      </c>
      <c r="AY660" s="10">
        <f>AY661</f>
        <v>0</v>
      </c>
      <c r="AZ660" s="10">
        <f t="shared" si="1373"/>
        <v>13189.899999999998</v>
      </c>
      <c r="BA660" s="10">
        <f>BA661</f>
        <v>0</v>
      </c>
      <c r="BB660" s="65">
        <f t="shared" si="1377"/>
        <v>13189.899999999998</v>
      </c>
      <c r="BC660" s="10">
        <f t="shared" si="1374"/>
        <v>13189.899999999998</v>
      </c>
      <c r="BD660" s="10">
        <f>BD661</f>
        <v>0</v>
      </c>
      <c r="BE660" s="65">
        <f t="shared" si="1378"/>
        <v>13189.899999999998</v>
      </c>
      <c r="BF660" s="10">
        <f t="shared" si="1375"/>
        <v>13189.899999999998</v>
      </c>
      <c r="BG660" s="10">
        <f>BG661</f>
        <v>0</v>
      </c>
      <c r="BH660" s="65">
        <f t="shared" si="1379"/>
        <v>13189.899999999998</v>
      </c>
      <c r="BI660" s="10">
        <f>BI661</f>
        <v>0</v>
      </c>
      <c r="BJ660" s="20"/>
      <c r="BK660" s="20"/>
    </row>
    <row r="661" spans="1:63" x14ac:dyDescent="0.3">
      <c r="A661" s="58" t="s">
        <v>451</v>
      </c>
      <c r="B661" s="59">
        <v>200</v>
      </c>
      <c r="C661" s="58" t="s">
        <v>72</v>
      </c>
      <c r="D661" s="58" t="s">
        <v>74</v>
      </c>
      <c r="E661" s="60" t="s">
        <v>75</v>
      </c>
      <c r="F661" s="10">
        <v>13189.899999999998</v>
      </c>
      <c r="G661" s="10">
        <v>13189.899999999998</v>
      </c>
      <c r="H661" s="10">
        <v>13189.899999999998</v>
      </c>
      <c r="I661" s="10"/>
      <c r="J661" s="10"/>
      <c r="K661" s="10"/>
      <c r="L661" s="10">
        <f t="shared" si="1420"/>
        <v>13189.899999999998</v>
      </c>
      <c r="M661" s="10">
        <f t="shared" si="1421"/>
        <v>13189.899999999998</v>
      </c>
      <c r="N661" s="10">
        <f t="shared" si="1422"/>
        <v>13189.899999999998</v>
      </c>
      <c r="O661" s="10"/>
      <c r="P661" s="10"/>
      <c r="Q661" s="10"/>
      <c r="R661" s="10">
        <f t="shared" si="1355"/>
        <v>13189.899999999998</v>
      </c>
      <c r="S661" s="10">
        <f t="shared" si="1356"/>
        <v>13189.899999999998</v>
      </c>
      <c r="T661" s="10">
        <f t="shared" si="1357"/>
        <v>13189.899999999998</v>
      </c>
      <c r="U661" s="10"/>
      <c r="V661" s="10"/>
      <c r="W661" s="10"/>
      <c r="X661" s="10">
        <f t="shared" si="1358"/>
        <v>13189.899999999998</v>
      </c>
      <c r="Y661" s="10">
        <f t="shared" si="1359"/>
        <v>13189.899999999998</v>
      </c>
      <c r="Z661" s="10">
        <f t="shared" si="1360"/>
        <v>13189.899999999998</v>
      </c>
      <c r="AA661" s="10"/>
      <c r="AB661" s="10"/>
      <c r="AC661" s="10"/>
      <c r="AD661" s="10">
        <f t="shared" si="1361"/>
        <v>13189.899999999998</v>
      </c>
      <c r="AE661" s="10">
        <f t="shared" si="1362"/>
        <v>13189.899999999998</v>
      </c>
      <c r="AF661" s="10">
        <f t="shared" si="1363"/>
        <v>13189.899999999998</v>
      </c>
      <c r="AG661" s="10"/>
      <c r="AH661" s="10">
        <f t="shared" si="1364"/>
        <v>13189.899999999998</v>
      </c>
      <c r="AI661" s="10">
        <f t="shared" si="1365"/>
        <v>13189.899999999998</v>
      </c>
      <c r="AJ661" s="10">
        <f t="shared" si="1366"/>
        <v>13189.899999999998</v>
      </c>
      <c r="AK661" s="10"/>
      <c r="AL661" s="10"/>
      <c r="AM661" s="10"/>
      <c r="AN661" s="10">
        <f t="shared" si="1367"/>
        <v>13189.899999999998</v>
      </c>
      <c r="AO661" s="10">
        <f t="shared" si="1368"/>
        <v>13189.899999999998</v>
      </c>
      <c r="AP661" s="10">
        <f t="shared" si="1369"/>
        <v>13189.899999999998</v>
      </c>
      <c r="AQ661" s="10"/>
      <c r="AR661" s="10"/>
      <c r="AS661" s="10"/>
      <c r="AT661" s="10">
        <f t="shared" si="1370"/>
        <v>13189.899999999998</v>
      </c>
      <c r="AU661" s="10">
        <f t="shared" si="1371"/>
        <v>13189.899999999998</v>
      </c>
      <c r="AV661" s="10">
        <f t="shared" si="1372"/>
        <v>13189.899999999998</v>
      </c>
      <c r="AW661" s="10"/>
      <c r="AX661" s="10"/>
      <c r="AY661" s="10"/>
      <c r="AZ661" s="10">
        <f t="shared" si="1373"/>
        <v>13189.899999999998</v>
      </c>
      <c r="BA661" s="10"/>
      <c r="BB661" s="65">
        <f t="shared" si="1377"/>
        <v>13189.899999999998</v>
      </c>
      <c r="BC661" s="10">
        <f t="shared" si="1374"/>
        <v>13189.899999999998</v>
      </c>
      <c r="BD661" s="10"/>
      <c r="BE661" s="65">
        <f t="shared" si="1378"/>
        <v>13189.899999999998</v>
      </c>
      <c r="BF661" s="10">
        <f t="shared" si="1375"/>
        <v>13189.899999999998</v>
      </c>
      <c r="BG661" s="10"/>
      <c r="BH661" s="65">
        <f t="shared" si="1379"/>
        <v>13189.899999999998</v>
      </c>
      <c r="BI661" s="10"/>
      <c r="BJ661" s="20"/>
      <c r="BK661" s="20"/>
    </row>
    <row r="662" spans="1:63" ht="46.8" x14ac:dyDescent="0.3">
      <c r="A662" s="58" t="s">
        <v>451</v>
      </c>
      <c r="B662" s="59" t="s">
        <v>58</v>
      </c>
      <c r="C662" s="58"/>
      <c r="D662" s="58"/>
      <c r="E662" s="60" t="s">
        <v>59</v>
      </c>
      <c r="F662" s="10">
        <f t="shared" ref="F662:K662" si="1424">F663+F664</f>
        <v>75680.7</v>
      </c>
      <c r="G662" s="10">
        <f t="shared" si="1424"/>
        <v>80823.600000000006</v>
      </c>
      <c r="H662" s="10">
        <f t="shared" si="1424"/>
        <v>80823.600000000006</v>
      </c>
      <c r="I662" s="10">
        <f t="shared" si="1424"/>
        <v>0</v>
      </c>
      <c r="J662" s="10">
        <f t="shared" si="1424"/>
        <v>0</v>
      </c>
      <c r="K662" s="10">
        <f t="shared" si="1424"/>
        <v>0</v>
      </c>
      <c r="L662" s="10">
        <f t="shared" si="1420"/>
        <v>75680.7</v>
      </c>
      <c r="M662" s="10">
        <f t="shared" si="1421"/>
        <v>80823.600000000006</v>
      </c>
      <c r="N662" s="10">
        <f t="shared" si="1422"/>
        <v>80823.600000000006</v>
      </c>
      <c r="O662" s="10">
        <f>O663+O664</f>
        <v>0</v>
      </c>
      <c r="P662" s="10">
        <f>P663+P664</f>
        <v>0</v>
      </c>
      <c r="Q662" s="10">
        <f>Q663+Q664</f>
        <v>0</v>
      </c>
      <c r="R662" s="10">
        <f t="shared" si="1355"/>
        <v>75680.7</v>
      </c>
      <c r="S662" s="10">
        <f t="shared" si="1356"/>
        <v>80823.600000000006</v>
      </c>
      <c r="T662" s="10">
        <f t="shared" si="1357"/>
        <v>80823.600000000006</v>
      </c>
      <c r="U662" s="10">
        <f>U663+U664</f>
        <v>0</v>
      </c>
      <c r="V662" s="10">
        <f>V663+V664</f>
        <v>0</v>
      </c>
      <c r="W662" s="10">
        <f>W663+W664</f>
        <v>0</v>
      </c>
      <c r="X662" s="10">
        <f t="shared" si="1358"/>
        <v>75680.7</v>
      </c>
      <c r="Y662" s="10">
        <f t="shared" si="1359"/>
        <v>80823.600000000006</v>
      </c>
      <c r="Z662" s="10">
        <f t="shared" si="1360"/>
        <v>80823.600000000006</v>
      </c>
      <c r="AA662" s="10">
        <f>AA663+AA664</f>
        <v>0</v>
      </c>
      <c r="AB662" s="10">
        <f>AB663+AB664</f>
        <v>0</v>
      </c>
      <c r="AC662" s="10">
        <f>AC663+AC664</f>
        <v>0</v>
      </c>
      <c r="AD662" s="10">
        <f t="shared" si="1361"/>
        <v>75680.7</v>
      </c>
      <c r="AE662" s="10">
        <f t="shared" si="1362"/>
        <v>80823.600000000006</v>
      </c>
      <c r="AF662" s="10">
        <f t="shared" si="1363"/>
        <v>80823.600000000006</v>
      </c>
      <c r="AG662" s="10">
        <f>AG663+AG664</f>
        <v>0</v>
      </c>
      <c r="AH662" s="10">
        <f t="shared" si="1364"/>
        <v>75680.7</v>
      </c>
      <c r="AI662" s="10">
        <f t="shared" si="1365"/>
        <v>80823.600000000006</v>
      </c>
      <c r="AJ662" s="10">
        <f t="shared" si="1366"/>
        <v>80823.600000000006</v>
      </c>
      <c r="AK662" s="10">
        <f>AK663+AK664</f>
        <v>0</v>
      </c>
      <c r="AL662" s="10">
        <f>AL663+AL664</f>
        <v>0</v>
      </c>
      <c r="AM662" s="10">
        <f>AM663+AM664</f>
        <v>0</v>
      </c>
      <c r="AN662" s="10">
        <f t="shared" si="1367"/>
        <v>75680.7</v>
      </c>
      <c r="AO662" s="10">
        <f t="shared" si="1368"/>
        <v>80823.600000000006</v>
      </c>
      <c r="AP662" s="10">
        <f t="shared" si="1369"/>
        <v>80823.600000000006</v>
      </c>
      <c r="AQ662" s="10">
        <f>AQ663+AQ664</f>
        <v>0</v>
      </c>
      <c r="AR662" s="10">
        <f>AR663+AR664</f>
        <v>0</v>
      </c>
      <c r="AS662" s="10">
        <f>AS663+AS664</f>
        <v>0</v>
      </c>
      <c r="AT662" s="10">
        <f t="shared" si="1370"/>
        <v>75680.7</v>
      </c>
      <c r="AU662" s="10">
        <f t="shared" si="1371"/>
        <v>80823.600000000006</v>
      </c>
      <c r="AV662" s="10">
        <f t="shared" si="1372"/>
        <v>80823.600000000006</v>
      </c>
      <c r="AW662" s="10">
        <f>AW663+AW664</f>
        <v>0</v>
      </c>
      <c r="AX662" s="10">
        <f>AX663+AX664</f>
        <v>0</v>
      </c>
      <c r="AY662" s="10">
        <f>AY663+AY664</f>
        <v>0</v>
      </c>
      <c r="AZ662" s="10">
        <f t="shared" si="1373"/>
        <v>75680.7</v>
      </c>
      <c r="BA662" s="10">
        <f>BA663+BA664</f>
        <v>0</v>
      </c>
      <c r="BB662" s="65">
        <f t="shared" si="1377"/>
        <v>75680.7</v>
      </c>
      <c r="BC662" s="10">
        <f t="shared" si="1374"/>
        <v>80823.600000000006</v>
      </c>
      <c r="BD662" s="10">
        <f>BD663+BD664</f>
        <v>0</v>
      </c>
      <c r="BE662" s="65">
        <f t="shared" si="1378"/>
        <v>80823.600000000006</v>
      </c>
      <c r="BF662" s="10">
        <f t="shared" si="1375"/>
        <v>80823.600000000006</v>
      </c>
      <c r="BG662" s="10">
        <f>BG663+BG664</f>
        <v>0</v>
      </c>
      <c r="BH662" s="65">
        <f t="shared" si="1379"/>
        <v>80823.600000000006</v>
      </c>
      <c r="BI662" s="10">
        <f>BI663+BI664</f>
        <v>0</v>
      </c>
      <c r="BJ662" s="20"/>
      <c r="BK662" s="20"/>
    </row>
    <row r="663" spans="1:63" ht="31.2" x14ac:dyDescent="0.3">
      <c r="A663" s="58" t="s">
        <v>451</v>
      </c>
      <c r="B663" s="59">
        <v>600</v>
      </c>
      <c r="C663" s="58" t="s">
        <v>72</v>
      </c>
      <c r="D663" s="58" t="s">
        <v>327</v>
      </c>
      <c r="E663" s="60" t="s">
        <v>452</v>
      </c>
      <c r="F663" s="10">
        <v>16739.599999999999</v>
      </c>
      <c r="G663" s="10">
        <v>17835.7</v>
      </c>
      <c r="H663" s="10">
        <v>17835.7</v>
      </c>
      <c r="I663" s="10"/>
      <c r="J663" s="10"/>
      <c r="K663" s="10"/>
      <c r="L663" s="10">
        <f t="shared" si="1420"/>
        <v>16739.599999999999</v>
      </c>
      <c r="M663" s="10">
        <f t="shared" si="1421"/>
        <v>17835.7</v>
      </c>
      <c r="N663" s="10">
        <f t="shared" si="1422"/>
        <v>17835.7</v>
      </c>
      <c r="O663" s="10"/>
      <c r="P663" s="10"/>
      <c r="Q663" s="10"/>
      <c r="R663" s="10">
        <f t="shared" si="1355"/>
        <v>16739.599999999999</v>
      </c>
      <c r="S663" s="10">
        <f t="shared" si="1356"/>
        <v>17835.7</v>
      </c>
      <c r="T663" s="10">
        <f t="shared" si="1357"/>
        <v>17835.7</v>
      </c>
      <c r="U663" s="10"/>
      <c r="V663" s="10"/>
      <c r="W663" s="10"/>
      <c r="X663" s="10">
        <f t="shared" si="1358"/>
        <v>16739.599999999999</v>
      </c>
      <c r="Y663" s="10">
        <f t="shared" si="1359"/>
        <v>17835.7</v>
      </c>
      <c r="Z663" s="10">
        <f t="shared" si="1360"/>
        <v>17835.7</v>
      </c>
      <c r="AA663" s="10"/>
      <c r="AB663" s="10"/>
      <c r="AC663" s="10"/>
      <c r="AD663" s="10">
        <f t="shared" si="1361"/>
        <v>16739.599999999999</v>
      </c>
      <c r="AE663" s="10">
        <f t="shared" si="1362"/>
        <v>17835.7</v>
      </c>
      <c r="AF663" s="10">
        <f t="shared" si="1363"/>
        <v>17835.7</v>
      </c>
      <c r="AG663" s="10"/>
      <c r="AH663" s="10">
        <f t="shared" si="1364"/>
        <v>16739.599999999999</v>
      </c>
      <c r="AI663" s="10">
        <f t="shared" si="1365"/>
        <v>17835.7</v>
      </c>
      <c r="AJ663" s="10">
        <f t="shared" si="1366"/>
        <v>17835.7</v>
      </c>
      <c r="AK663" s="10"/>
      <c r="AL663" s="10"/>
      <c r="AM663" s="10"/>
      <c r="AN663" s="10">
        <f t="shared" si="1367"/>
        <v>16739.599999999999</v>
      </c>
      <c r="AO663" s="10">
        <f t="shared" si="1368"/>
        <v>17835.7</v>
      </c>
      <c r="AP663" s="10">
        <f t="shared" si="1369"/>
        <v>17835.7</v>
      </c>
      <c r="AQ663" s="10"/>
      <c r="AR663" s="10"/>
      <c r="AS663" s="10"/>
      <c r="AT663" s="10">
        <f t="shared" si="1370"/>
        <v>16739.599999999999</v>
      </c>
      <c r="AU663" s="10">
        <f t="shared" si="1371"/>
        <v>17835.7</v>
      </c>
      <c r="AV663" s="10">
        <f t="shared" si="1372"/>
        <v>17835.7</v>
      </c>
      <c r="AW663" s="10"/>
      <c r="AX663" s="10"/>
      <c r="AY663" s="10"/>
      <c r="AZ663" s="10">
        <f t="shared" si="1373"/>
        <v>16739.599999999999</v>
      </c>
      <c r="BA663" s="10"/>
      <c r="BB663" s="65">
        <f t="shared" si="1377"/>
        <v>16739.599999999999</v>
      </c>
      <c r="BC663" s="10">
        <f t="shared" si="1374"/>
        <v>17835.7</v>
      </c>
      <c r="BD663" s="10"/>
      <c r="BE663" s="65">
        <f t="shared" si="1378"/>
        <v>17835.7</v>
      </c>
      <c r="BF663" s="10">
        <f t="shared" si="1375"/>
        <v>17835.7</v>
      </c>
      <c r="BG663" s="10"/>
      <c r="BH663" s="65">
        <f t="shared" si="1379"/>
        <v>17835.7</v>
      </c>
      <c r="BI663" s="10"/>
      <c r="BJ663" s="20"/>
      <c r="BK663" s="20"/>
    </row>
    <row r="664" spans="1:63" x14ac:dyDescent="0.3">
      <c r="A664" s="58" t="s">
        <v>451</v>
      </c>
      <c r="B664" s="59">
        <v>600</v>
      </c>
      <c r="C664" s="58" t="s">
        <v>72</v>
      </c>
      <c r="D664" s="58" t="s">
        <v>74</v>
      </c>
      <c r="E664" s="60" t="s">
        <v>75</v>
      </c>
      <c r="F664" s="10">
        <v>58941.1</v>
      </c>
      <c r="G664" s="10">
        <v>62987.9</v>
      </c>
      <c r="H664" s="10">
        <v>62987.9</v>
      </c>
      <c r="I664" s="10"/>
      <c r="J664" s="10"/>
      <c r="K664" s="10"/>
      <c r="L664" s="10">
        <f t="shared" si="1420"/>
        <v>58941.1</v>
      </c>
      <c r="M664" s="10">
        <f t="shared" si="1421"/>
        <v>62987.9</v>
      </c>
      <c r="N664" s="10">
        <f t="shared" si="1422"/>
        <v>62987.9</v>
      </c>
      <c r="O664" s="10"/>
      <c r="P664" s="10"/>
      <c r="Q664" s="10"/>
      <c r="R664" s="10">
        <f t="shared" si="1355"/>
        <v>58941.1</v>
      </c>
      <c r="S664" s="10">
        <f t="shared" si="1356"/>
        <v>62987.9</v>
      </c>
      <c r="T664" s="10">
        <f t="shared" si="1357"/>
        <v>62987.9</v>
      </c>
      <c r="U664" s="10"/>
      <c r="V664" s="10"/>
      <c r="W664" s="10"/>
      <c r="X664" s="10">
        <f t="shared" si="1358"/>
        <v>58941.1</v>
      </c>
      <c r="Y664" s="10">
        <f t="shared" si="1359"/>
        <v>62987.9</v>
      </c>
      <c r="Z664" s="10">
        <f t="shared" si="1360"/>
        <v>62987.9</v>
      </c>
      <c r="AA664" s="10"/>
      <c r="AB664" s="10"/>
      <c r="AC664" s="10"/>
      <c r="AD664" s="10">
        <f t="shared" si="1361"/>
        <v>58941.1</v>
      </c>
      <c r="AE664" s="10">
        <f t="shared" si="1362"/>
        <v>62987.9</v>
      </c>
      <c r="AF664" s="10">
        <f t="shared" si="1363"/>
        <v>62987.9</v>
      </c>
      <c r="AG664" s="10"/>
      <c r="AH664" s="10">
        <f t="shared" si="1364"/>
        <v>58941.1</v>
      </c>
      <c r="AI664" s="10">
        <f t="shared" si="1365"/>
        <v>62987.9</v>
      </c>
      <c r="AJ664" s="10">
        <f t="shared" si="1366"/>
        <v>62987.9</v>
      </c>
      <c r="AK664" s="10"/>
      <c r="AL664" s="10"/>
      <c r="AM664" s="10"/>
      <c r="AN664" s="10">
        <f t="shared" si="1367"/>
        <v>58941.1</v>
      </c>
      <c r="AO664" s="10">
        <f t="shared" si="1368"/>
        <v>62987.9</v>
      </c>
      <c r="AP664" s="10">
        <f t="shared" si="1369"/>
        <v>62987.9</v>
      </c>
      <c r="AQ664" s="10"/>
      <c r="AR664" s="10"/>
      <c r="AS664" s="10"/>
      <c r="AT664" s="10">
        <f t="shared" si="1370"/>
        <v>58941.1</v>
      </c>
      <c r="AU664" s="10">
        <f t="shared" si="1371"/>
        <v>62987.9</v>
      </c>
      <c r="AV664" s="10">
        <f t="shared" si="1372"/>
        <v>62987.9</v>
      </c>
      <c r="AW664" s="10"/>
      <c r="AX664" s="10"/>
      <c r="AY664" s="10"/>
      <c r="AZ664" s="10">
        <f t="shared" si="1373"/>
        <v>58941.1</v>
      </c>
      <c r="BA664" s="10"/>
      <c r="BB664" s="65">
        <f t="shared" si="1377"/>
        <v>58941.1</v>
      </c>
      <c r="BC664" s="10">
        <f t="shared" si="1374"/>
        <v>62987.9</v>
      </c>
      <c r="BD664" s="10"/>
      <c r="BE664" s="65">
        <f t="shared" si="1378"/>
        <v>62987.9</v>
      </c>
      <c r="BF664" s="10">
        <f t="shared" si="1375"/>
        <v>62987.9</v>
      </c>
      <c r="BG664" s="10"/>
      <c r="BH664" s="65">
        <f t="shared" si="1379"/>
        <v>62987.9</v>
      </c>
      <c r="BI664" s="10"/>
      <c r="BJ664" s="20"/>
      <c r="BK664" s="20"/>
    </row>
    <row r="665" spans="1:63" x14ac:dyDescent="0.3">
      <c r="A665" s="58" t="s">
        <v>451</v>
      </c>
      <c r="B665" s="59" t="s">
        <v>52</v>
      </c>
      <c r="C665" s="58"/>
      <c r="D665" s="58"/>
      <c r="E665" s="60" t="s">
        <v>53</v>
      </c>
      <c r="F665" s="10">
        <f t="shared" ref="F665:K665" si="1425">F666</f>
        <v>425.5</v>
      </c>
      <c r="G665" s="10">
        <f t="shared" si="1425"/>
        <v>425.5</v>
      </c>
      <c r="H665" s="10">
        <f t="shared" si="1425"/>
        <v>425.5</v>
      </c>
      <c r="I665" s="10">
        <f t="shared" si="1425"/>
        <v>0</v>
      </c>
      <c r="J665" s="10">
        <f t="shared" si="1425"/>
        <v>0</v>
      </c>
      <c r="K665" s="10">
        <f t="shared" si="1425"/>
        <v>0</v>
      </c>
      <c r="L665" s="10">
        <f t="shared" si="1420"/>
        <v>425.5</v>
      </c>
      <c r="M665" s="10">
        <f t="shared" si="1421"/>
        <v>425.5</v>
      </c>
      <c r="N665" s="10">
        <f t="shared" si="1422"/>
        <v>425.5</v>
      </c>
      <c r="O665" s="10">
        <f>O666</f>
        <v>0</v>
      </c>
      <c r="P665" s="10">
        <f>P666</f>
        <v>0</v>
      </c>
      <c r="Q665" s="10">
        <f>Q666</f>
        <v>0</v>
      </c>
      <c r="R665" s="10">
        <f t="shared" si="1355"/>
        <v>425.5</v>
      </c>
      <c r="S665" s="10">
        <f t="shared" si="1356"/>
        <v>425.5</v>
      </c>
      <c r="T665" s="10">
        <f t="shared" si="1357"/>
        <v>425.5</v>
      </c>
      <c r="U665" s="10">
        <f>U666</f>
        <v>0</v>
      </c>
      <c r="V665" s="10">
        <f>V666</f>
        <v>0</v>
      </c>
      <c r="W665" s="10">
        <f>W666</f>
        <v>0</v>
      </c>
      <c r="X665" s="10">
        <f t="shared" si="1358"/>
        <v>425.5</v>
      </c>
      <c r="Y665" s="10">
        <f t="shared" si="1359"/>
        <v>425.5</v>
      </c>
      <c r="Z665" s="10">
        <f t="shared" si="1360"/>
        <v>425.5</v>
      </c>
      <c r="AA665" s="10">
        <f>AA666</f>
        <v>0</v>
      </c>
      <c r="AB665" s="10">
        <f>AB666</f>
        <v>0</v>
      </c>
      <c r="AC665" s="10">
        <f>AC666</f>
        <v>0</v>
      </c>
      <c r="AD665" s="10">
        <f t="shared" si="1361"/>
        <v>425.5</v>
      </c>
      <c r="AE665" s="10">
        <f t="shared" si="1362"/>
        <v>425.5</v>
      </c>
      <c r="AF665" s="10">
        <f t="shared" si="1363"/>
        <v>425.5</v>
      </c>
      <c r="AG665" s="10">
        <f>AG666</f>
        <v>0</v>
      </c>
      <c r="AH665" s="10">
        <f t="shared" si="1364"/>
        <v>425.5</v>
      </c>
      <c r="AI665" s="10">
        <f t="shared" si="1365"/>
        <v>425.5</v>
      </c>
      <c r="AJ665" s="10">
        <f t="shared" si="1366"/>
        <v>425.5</v>
      </c>
      <c r="AK665" s="10">
        <f>AK666</f>
        <v>0</v>
      </c>
      <c r="AL665" s="10">
        <f>AL666</f>
        <v>0</v>
      </c>
      <c r="AM665" s="10">
        <f>AM666</f>
        <v>0</v>
      </c>
      <c r="AN665" s="10">
        <f t="shared" si="1367"/>
        <v>425.5</v>
      </c>
      <c r="AO665" s="10">
        <f t="shared" si="1368"/>
        <v>425.5</v>
      </c>
      <c r="AP665" s="10">
        <f t="shared" si="1369"/>
        <v>425.5</v>
      </c>
      <c r="AQ665" s="10">
        <f>AQ666</f>
        <v>0</v>
      </c>
      <c r="AR665" s="10">
        <f>AR666</f>
        <v>0</v>
      </c>
      <c r="AS665" s="10">
        <f>AS666</f>
        <v>0</v>
      </c>
      <c r="AT665" s="10">
        <f t="shared" si="1370"/>
        <v>425.5</v>
      </c>
      <c r="AU665" s="10">
        <f t="shared" si="1371"/>
        <v>425.5</v>
      </c>
      <c r="AV665" s="10">
        <f t="shared" si="1372"/>
        <v>425.5</v>
      </c>
      <c r="AW665" s="10">
        <f>AW666</f>
        <v>0</v>
      </c>
      <c r="AX665" s="10">
        <f>AX666</f>
        <v>0</v>
      </c>
      <c r="AY665" s="10">
        <f>AY666</f>
        <v>0</v>
      </c>
      <c r="AZ665" s="10">
        <f t="shared" si="1373"/>
        <v>425.5</v>
      </c>
      <c r="BA665" s="10">
        <f>BA666</f>
        <v>0</v>
      </c>
      <c r="BB665" s="65">
        <f t="shared" si="1377"/>
        <v>425.5</v>
      </c>
      <c r="BC665" s="10">
        <f t="shared" si="1374"/>
        <v>425.5</v>
      </c>
      <c r="BD665" s="10">
        <f>BD666</f>
        <v>0</v>
      </c>
      <c r="BE665" s="65">
        <f t="shared" si="1378"/>
        <v>425.5</v>
      </c>
      <c r="BF665" s="10">
        <f t="shared" si="1375"/>
        <v>425.5</v>
      </c>
      <c r="BG665" s="10">
        <f>BG666</f>
        <v>0</v>
      </c>
      <c r="BH665" s="65">
        <f t="shared" si="1379"/>
        <v>425.5</v>
      </c>
      <c r="BI665" s="10">
        <f>BI666</f>
        <v>0</v>
      </c>
      <c r="BJ665" s="20"/>
      <c r="BK665" s="20"/>
    </row>
    <row r="666" spans="1:63" x14ac:dyDescent="0.3">
      <c r="A666" s="58" t="s">
        <v>451</v>
      </c>
      <c r="B666" s="59">
        <v>800</v>
      </c>
      <c r="C666" s="58" t="s">
        <v>72</v>
      </c>
      <c r="D666" s="58" t="s">
        <v>74</v>
      </c>
      <c r="E666" s="60" t="s">
        <v>75</v>
      </c>
      <c r="F666" s="10">
        <v>425.5</v>
      </c>
      <c r="G666" s="10">
        <v>425.5</v>
      </c>
      <c r="H666" s="10">
        <v>425.5</v>
      </c>
      <c r="I666" s="10"/>
      <c r="J666" s="10"/>
      <c r="K666" s="10"/>
      <c r="L666" s="10">
        <f t="shared" si="1420"/>
        <v>425.5</v>
      </c>
      <c r="M666" s="10">
        <f t="shared" si="1421"/>
        <v>425.5</v>
      </c>
      <c r="N666" s="10">
        <f t="shared" si="1422"/>
        <v>425.5</v>
      </c>
      <c r="O666" s="10"/>
      <c r="P666" s="10"/>
      <c r="Q666" s="10"/>
      <c r="R666" s="10">
        <f t="shared" si="1355"/>
        <v>425.5</v>
      </c>
      <c r="S666" s="10">
        <f t="shared" si="1356"/>
        <v>425.5</v>
      </c>
      <c r="T666" s="10">
        <f t="shared" si="1357"/>
        <v>425.5</v>
      </c>
      <c r="U666" s="10"/>
      <c r="V666" s="10"/>
      <c r="W666" s="10"/>
      <c r="X666" s="10">
        <f t="shared" si="1358"/>
        <v>425.5</v>
      </c>
      <c r="Y666" s="10">
        <f t="shared" si="1359"/>
        <v>425.5</v>
      </c>
      <c r="Z666" s="10">
        <f t="shared" si="1360"/>
        <v>425.5</v>
      </c>
      <c r="AA666" s="10"/>
      <c r="AB666" s="10"/>
      <c r="AC666" s="10"/>
      <c r="AD666" s="10">
        <f t="shared" si="1361"/>
        <v>425.5</v>
      </c>
      <c r="AE666" s="10">
        <f t="shared" si="1362"/>
        <v>425.5</v>
      </c>
      <c r="AF666" s="10">
        <f t="shared" si="1363"/>
        <v>425.5</v>
      </c>
      <c r="AG666" s="10"/>
      <c r="AH666" s="10">
        <f t="shared" si="1364"/>
        <v>425.5</v>
      </c>
      <c r="AI666" s="10">
        <f t="shared" si="1365"/>
        <v>425.5</v>
      </c>
      <c r="AJ666" s="10">
        <f t="shared" si="1366"/>
        <v>425.5</v>
      </c>
      <c r="AK666" s="10"/>
      <c r="AL666" s="10"/>
      <c r="AM666" s="10"/>
      <c r="AN666" s="10">
        <f t="shared" si="1367"/>
        <v>425.5</v>
      </c>
      <c r="AO666" s="10">
        <f t="shared" si="1368"/>
        <v>425.5</v>
      </c>
      <c r="AP666" s="10">
        <f t="shared" si="1369"/>
        <v>425.5</v>
      </c>
      <c r="AQ666" s="10"/>
      <c r="AR666" s="10"/>
      <c r="AS666" s="10"/>
      <c r="AT666" s="10">
        <f t="shared" si="1370"/>
        <v>425.5</v>
      </c>
      <c r="AU666" s="10">
        <f t="shared" si="1371"/>
        <v>425.5</v>
      </c>
      <c r="AV666" s="10">
        <f t="shared" si="1372"/>
        <v>425.5</v>
      </c>
      <c r="AW666" s="10"/>
      <c r="AX666" s="10"/>
      <c r="AY666" s="10"/>
      <c r="AZ666" s="10">
        <f t="shared" si="1373"/>
        <v>425.5</v>
      </c>
      <c r="BA666" s="10"/>
      <c r="BB666" s="65">
        <f t="shared" si="1377"/>
        <v>425.5</v>
      </c>
      <c r="BC666" s="10">
        <f t="shared" si="1374"/>
        <v>425.5</v>
      </c>
      <c r="BD666" s="10"/>
      <c r="BE666" s="65">
        <f t="shared" si="1378"/>
        <v>425.5</v>
      </c>
      <c r="BF666" s="10">
        <f t="shared" si="1375"/>
        <v>425.5</v>
      </c>
      <c r="BG666" s="10"/>
      <c r="BH666" s="65">
        <f t="shared" si="1379"/>
        <v>425.5</v>
      </c>
      <c r="BI666" s="10"/>
      <c r="BJ666" s="20"/>
      <c r="BK666" s="20"/>
    </row>
    <row r="667" spans="1:63" x14ac:dyDescent="0.3">
      <c r="A667" s="58" t="s">
        <v>453</v>
      </c>
      <c r="B667" s="59"/>
      <c r="C667" s="58"/>
      <c r="D667" s="58"/>
      <c r="E667" s="60" t="s">
        <v>202</v>
      </c>
      <c r="F667" s="10">
        <f t="shared" ref="F667:K667" si="1426">F668</f>
        <v>2948</v>
      </c>
      <c r="G667" s="10">
        <f t="shared" si="1426"/>
        <v>0</v>
      </c>
      <c r="H667" s="10">
        <f t="shared" si="1426"/>
        <v>0</v>
      </c>
      <c r="I667" s="10">
        <f t="shared" si="1426"/>
        <v>0</v>
      </c>
      <c r="J667" s="10">
        <f t="shared" si="1426"/>
        <v>0</v>
      </c>
      <c r="K667" s="10">
        <f t="shared" si="1426"/>
        <v>0</v>
      </c>
      <c r="L667" s="10">
        <f t="shared" si="1420"/>
        <v>2948</v>
      </c>
      <c r="M667" s="10">
        <f t="shared" si="1421"/>
        <v>0</v>
      </c>
      <c r="N667" s="10">
        <f t="shared" si="1422"/>
        <v>0</v>
      </c>
      <c r="O667" s="10">
        <f>O668</f>
        <v>1928.3670000000002</v>
      </c>
      <c r="P667" s="10">
        <f>P668</f>
        <v>0</v>
      </c>
      <c r="Q667" s="10">
        <f>Q668</f>
        <v>0</v>
      </c>
      <c r="R667" s="10">
        <f t="shared" si="1355"/>
        <v>4876.3670000000002</v>
      </c>
      <c r="S667" s="10">
        <f t="shared" si="1356"/>
        <v>0</v>
      </c>
      <c r="T667" s="10">
        <f t="shared" si="1357"/>
        <v>0</v>
      </c>
      <c r="U667" s="10">
        <f>U668</f>
        <v>0</v>
      </c>
      <c r="V667" s="10">
        <f>V668</f>
        <v>0</v>
      </c>
      <c r="W667" s="10">
        <f>W668</f>
        <v>0</v>
      </c>
      <c r="X667" s="10">
        <f t="shared" si="1358"/>
        <v>4876.3670000000002</v>
      </c>
      <c r="Y667" s="10">
        <f t="shared" si="1359"/>
        <v>0</v>
      </c>
      <c r="Z667" s="10">
        <f t="shared" si="1360"/>
        <v>0</v>
      </c>
      <c r="AA667" s="10">
        <f>AA668</f>
        <v>0</v>
      </c>
      <c r="AB667" s="10">
        <f>AB668</f>
        <v>0</v>
      </c>
      <c r="AC667" s="10">
        <f>AC668</f>
        <v>0</v>
      </c>
      <c r="AD667" s="10">
        <f t="shared" si="1361"/>
        <v>4876.3670000000002</v>
      </c>
      <c r="AE667" s="10">
        <f t="shared" si="1362"/>
        <v>0</v>
      </c>
      <c r="AF667" s="10">
        <f t="shared" si="1363"/>
        <v>0</v>
      </c>
      <c r="AG667" s="10">
        <f>AG668</f>
        <v>0</v>
      </c>
      <c r="AH667" s="10">
        <f t="shared" si="1364"/>
        <v>4876.3670000000002</v>
      </c>
      <c r="AI667" s="10">
        <f t="shared" si="1365"/>
        <v>0</v>
      </c>
      <c r="AJ667" s="10">
        <f t="shared" si="1366"/>
        <v>0</v>
      </c>
      <c r="AK667" s="10">
        <f>AK668</f>
        <v>0</v>
      </c>
      <c r="AL667" s="10">
        <f>AL668</f>
        <v>0</v>
      </c>
      <c r="AM667" s="10">
        <f>AM668</f>
        <v>0</v>
      </c>
      <c r="AN667" s="10">
        <f t="shared" si="1367"/>
        <v>4876.3670000000002</v>
      </c>
      <c r="AO667" s="10">
        <f t="shared" si="1368"/>
        <v>0</v>
      </c>
      <c r="AP667" s="10">
        <f t="shared" si="1369"/>
        <v>0</v>
      </c>
      <c r="AQ667" s="10">
        <f>AQ668</f>
        <v>0</v>
      </c>
      <c r="AR667" s="10">
        <f>AR668</f>
        <v>0</v>
      </c>
      <c r="AS667" s="10">
        <f>AS668</f>
        <v>0</v>
      </c>
      <c r="AT667" s="10">
        <f t="shared" si="1370"/>
        <v>4876.3670000000002</v>
      </c>
      <c r="AU667" s="10">
        <f t="shared" si="1371"/>
        <v>0</v>
      </c>
      <c r="AV667" s="10">
        <f t="shared" si="1372"/>
        <v>0</v>
      </c>
      <c r="AW667" s="10">
        <f>AW668</f>
        <v>0</v>
      </c>
      <c r="AX667" s="10">
        <f>AX668</f>
        <v>0</v>
      </c>
      <c r="AY667" s="10">
        <f>AY668</f>
        <v>0</v>
      </c>
      <c r="AZ667" s="10">
        <f t="shared" si="1373"/>
        <v>4876.3670000000002</v>
      </c>
      <c r="BA667" s="10">
        <f>BA668</f>
        <v>0</v>
      </c>
      <c r="BB667" s="65">
        <f t="shared" si="1377"/>
        <v>4876.3670000000002</v>
      </c>
      <c r="BC667" s="10">
        <f t="shared" si="1374"/>
        <v>0</v>
      </c>
      <c r="BD667" s="10">
        <f>BD668</f>
        <v>0</v>
      </c>
      <c r="BE667" s="65">
        <f t="shared" si="1378"/>
        <v>0</v>
      </c>
      <c r="BF667" s="10">
        <f t="shared" si="1375"/>
        <v>0</v>
      </c>
      <c r="BG667" s="10">
        <f>BG668</f>
        <v>0</v>
      </c>
      <c r="BH667" s="65">
        <f t="shared" si="1379"/>
        <v>0</v>
      </c>
      <c r="BI667" s="10">
        <f>BI668</f>
        <v>0</v>
      </c>
      <c r="BJ667" s="20"/>
      <c r="BK667" s="20"/>
    </row>
    <row r="668" spans="1:63" ht="46.8" x14ac:dyDescent="0.3">
      <c r="A668" s="58" t="s">
        <v>453</v>
      </c>
      <c r="B668" s="59" t="s">
        <v>58</v>
      </c>
      <c r="C668" s="58"/>
      <c r="D668" s="58"/>
      <c r="E668" s="60" t="s">
        <v>59</v>
      </c>
      <c r="F668" s="10">
        <f t="shared" ref="F668:K668" si="1427">F669+F670</f>
        <v>2948</v>
      </c>
      <c r="G668" s="10">
        <f t="shared" si="1427"/>
        <v>0</v>
      </c>
      <c r="H668" s="10">
        <f t="shared" si="1427"/>
        <v>0</v>
      </c>
      <c r="I668" s="10">
        <f t="shared" si="1427"/>
        <v>0</v>
      </c>
      <c r="J668" s="10">
        <f t="shared" si="1427"/>
        <v>0</v>
      </c>
      <c r="K668" s="10">
        <f t="shared" si="1427"/>
        <v>0</v>
      </c>
      <c r="L668" s="10">
        <f t="shared" si="1420"/>
        <v>2948</v>
      </c>
      <c r="M668" s="10">
        <f t="shared" si="1421"/>
        <v>0</v>
      </c>
      <c r="N668" s="10">
        <f t="shared" si="1422"/>
        <v>0</v>
      </c>
      <c r="O668" s="10">
        <f>O669+O670</f>
        <v>1928.3670000000002</v>
      </c>
      <c r="P668" s="10">
        <f>P669+P670</f>
        <v>0</v>
      </c>
      <c r="Q668" s="10">
        <f>Q669+Q670</f>
        <v>0</v>
      </c>
      <c r="R668" s="10">
        <f t="shared" si="1355"/>
        <v>4876.3670000000002</v>
      </c>
      <c r="S668" s="10">
        <f t="shared" si="1356"/>
        <v>0</v>
      </c>
      <c r="T668" s="10">
        <f t="shared" si="1357"/>
        <v>0</v>
      </c>
      <c r="U668" s="10">
        <f>U669+U670</f>
        <v>0</v>
      </c>
      <c r="V668" s="10">
        <f>V669+V670</f>
        <v>0</v>
      </c>
      <c r="W668" s="10">
        <f>W669+W670</f>
        <v>0</v>
      </c>
      <c r="X668" s="10">
        <f t="shared" si="1358"/>
        <v>4876.3670000000002</v>
      </c>
      <c r="Y668" s="10">
        <f t="shared" si="1359"/>
        <v>0</v>
      </c>
      <c r="Z668" s="10">
        <f t="shared" si="1360"/>
        <v>0</v>
      </c>
      <c r="AA668" s="10">
        <f>AA669+AA670</f>
        <v>0</v>
      </c>
      <c r="AB668" s="10">
        <f>AB669+AB670</f>
        <v>0</v>
      </c>
      <c r="AC668" s="10">
        <f>AC669+AC670</f>
        <v>0</v>
      </c>
      <c r="AD668" s="10">
        <f t="shared" si="1361"/>
        <v>4876.3670000000002</v>
      </c>
      <c r="AE668" s="10">
        <f t="shared" si="1362"/>
        <v>0</v>
      </c>
      <c r="AF668" s="10">
        <f t="shared" si="1363"/>
        <v>0</v>
      </c>
      <c r="AG668" s="10">
        <f>AG669+AG670</f>
        <v>0</v>
      </c>
      <c r="AH668" s="10">
        <f t="shared" si="1364"/>
        <v>4876.3670000000002</v>
      </c>
      <c r="AI668" s="10">
        <f t="shared" si="1365"/>
        <v>0</v>
      </c>
      <c r="AJ668" s="10">
        <f t="shared" si="1366"/>
        <v>0</v>
      </c>
      <c r="AK668" s="10">
        <f>AK669+AK670</f>
        <v>0</v>
      </c>
      <c r="AL668" s="10">
        <f>AL669+AL670</f>
        <v>0</v>
      </c>
      <c r="AM668" s="10">
        <f>AM669+AM670</f>
        <v>0</v>
      </c>
      <c r="AN668" s="10">
        <f t="shared" si="1367"/>
        <v>4876.3670000000002</v>
      </c>
      <c r="AO668" s="10">
        <f t="shared" si="1368"/>
        <v>0</v>
      </c>
      <c r="AP668" s="10">
        <f t="shared" si="1369"/>
        <v>0</v>
      </c>
      <c r="AQ668" s="10">
        <f>AQ669+AQ670</f>
        <v>0</v>
      </c>
      <c r="AR668" s="10">
        <f>AR669+AR670</f>
        <v>0</v>
      </c>
      <c r="AS668" s="10">
        <f>AS669+AS670</f>
        <v>0</v>
      </c>
      <c r="AT668" s="10">
        <f t="shared" si="1370"/>
        <v>4876.3670000000002</v>
      </c>
      <c r="AU668" s="10">
        <f t="shared" si="1371"/>
        <v>0</v>
      </c>
      <c r="AV668" s="10">
        <f t="shared" si="1372"/>
        <v>0</v>
      </c>
      <c r="AW668" s="10">
        <f>AW669+AW670</f>
        <v>0</v>
      </c>
      <c r="AX668" s="10">
        <f>AX669+AX670</f>
        <v>0</v>
      </c>
      <c r="AY668" s="10">
        <f>AY669+AY670</f>
        <v>0</v>
      </c>
      <c r="AZ668" s="10">
        <f t="shared" si="1373"/>
        <v>4876.3670000000002</v>
      </c>
      <c r="BA668" s="10">
        <f>BA669+BA670</f>
        <v>0</v>
      </c>
      <c r="BB668" s="65">
        <f t="shared" si="1377"/>
        <v>4876.3670000000002</v>
      </c>
      <c r="BC668" s="10">
        <f t="shared" si="1374"/>
        <v>0</v>
      </c>
      <c r="BD668" s="10">
        <f>BD669+BD670</f>
        <v>0</v>
      </c>
      <c r="BE668" s="65">
        <f t="shared" si="1378"/>
        <v>0</v>
      </c>
      <c r="BF668" s="10">
        <f t="shared" si="1375"/>
        <v>0</v>
      </c>
      <c r="BG668" s="10">
        <f>BG669+BG670</f>
        <v>0</v>
      </c>
      <c r="BH668" s="65">
        <f t="shared" si="1379"/>
        <v>0</v>
      </c>
      <c r="BI668" s="10">
        <f>BI669+BI670</f>
        <v>0</v>
      </c>
      <c r="BJ668" s="20"/>
      <c r="BK668" s="20"/>
    </row>
    <row r="669" spans="1:63" ht="31.2" x14ac:dyDescent="0.3">
      <c r="A669" s="58" t="s">
        <v>453</v>
      </c>
      <c r="B669" s="59">
        <v>600</v>
      </c>
      <c r="C669" s="58" t="s">
        <v>72</v>
      </c>
      <c r="D669" s="58" t="s">
        <v>327</v>
      </c>
      <c r="E669" s="60" t="s">
        <v>452</v>
      </c>
      <c r="F669" s="10">
        <v>628.29999999999995</v>
      </c>
      <c r="G669" s="10">
        <v>0</v>
      </c>
      <c r="H669" s="10">
        <v>0</v>
      </c>
      <c r="I669" s="10"/>
      <c r="J669" s="10"/>
      <c r="K669" s="10"/>
      <c r="L669" s="10">
        <f t="shared" si="1420"/>
        <v>628.29999999999995</v>
      </c>
      <c r="M669" s="10">
        <f t="shared" si="1421"/>
        <v>0</v>
      </c>
      <c r="N669" s="10">
        <f t="shared" si="1422"/>
        <v>0</v>
      </c>
      <c r="O669" s="10">
        <v>410.851</v>
      </c>
      <c r="P669" s="10"/>
      <c r="Q669" s="10"/>
      <c r="R669" s="10">
        <f t="shared" si="1355"/>
        <v>1039.1509999999998</v>
      </c>
      <c r="S669" s="10">
        <f t="shared" si="1356"/>
        <v>0</v>
      </c>
      <c r="T669" s="10">
        <f t="shared" si="1357"/>
        <v>0</v>
      </c>
      <c r="U669" s="10"/>
      <c r="V669" s="10"/>
      <c r="W669" s="10"/>
      <c r="X669" s="10">
        <f t="shared" si="1358"/>
        <v>1039.1509999999998</v>
      </c>
      <c r="Y669" s="10">
        <f t="shared" si="1359"/>
        <v>0</v>
      </c>
      <c r="Z669" s="10">
        <f t="shared" si="1360"/>
        <v>0</v>
      </c>
      <c r="AA669" s="10"/>
      <c r="AB669" s="10"/>
      <c r="AC669" s="10"/>
      <c r="AD669" s="10">
        <f t="shared" si="1361"/>
        <v>1039.1509999999998</v>
      </c>
      <c r="AE669" s="10">
        <f t="shared" si="1362"/>
        <v>0</v>
      </c>
      <c r="AF669" s="10">
        <f t="shared" si="1363"/>
        <v>0</v>
      </c>
      <c r="AG669" s="10"/>
      <c r="AH669" s="10">
        <f t="shared" si="1364"/>
        <v>1039.1509999999998</v>
      </c>
      <c r="AI669" s="10">
        <f t="shared" si="1365"/>
        <v>0</v>
      </c>
      <c r="AJ669" s="10">
        <f t="shared" si="1366"/>
        <v>0</v>
      </c>
      <c r="AK669" s="10"/>
      <c r="AL669" s="10"/>
      <c r="AM669" s="10"/>
      <c r="AN669" s="10">
        <f t="shared" si="1367"/>
        <v>1039.1509999999998</v>
      </c>
      <c r="AO669" s="10">
        <f t="shared" si="1368"/>
        <v>0</v>
      </c>
      <c r="AP669" s="10">
        <f t="shared" si="1369"/>
        <v>0</v>
      </c>
      <c r="AQ669" s="10"/>
      <c r="AR669" s="10"/>
      <c r="AS669" s="10"/>
      <c r="AT669" s="10">
        <f t="shared" si="1370"/>
        <v>1039.1509999999998</v>
      </c>
      <c r="AU669" s="10">
        <f t="shared" si="1371"/>
        <v>0</v>
      </c>
      <c r="AV669" s="10">
        <f t="shared" si="1372"/>
        <v>0</v>
      </c>
      <c r="AW669" s="10"/>
      <c r="AX669" s="10"/>
      <c r="AY669" s="10"/>
      <c r="AZ669" s="10">
        <f t="shared" si="1373"/>
        <v>1039.1509999999998</v>
      </c>
      <c r="BA669" s="10"/>
      <c r="BB669" s="65">
        <f t="shared" si="1377"/>
        <v>1039.1509999999998</v>
      </c>
      <c r="BC669" s="10">
        <f t="shared" si="1374"/>
        <v>0</v>
      </c>
      <c r="BD669" s="10"/>
      <c r="BE669" s="65">
        <f t="shared" si="1378"/>
        <v>0</v>
      </c>
      <c r="BF669" s="10">
        <f t="shared" si="1375"/>
        <v>0</v>
      </c>
      <c r="BG669" s="10"/>
      <c r="BH669" s="65">
        <f t="shared" si="1379"/>
        <v>0</v>
      </c>
      <c r="BI669" s="10"/>
      <c r="BJ669" s="20"/>
      <c r="BK669" s="20"/>
    </row>
    <row r="670" spans="1:63" x14ac:dyDescent="0.3">
      <c r="A670" s="58" t="s">
        <v>453</v>
      </c>
      <c r="B670" s="59">
        <v>600</v>
      </c>
      <c r="C670" s="58" t="s">
        <v>72</v>
      </c>
      <c r="D670" s="58" t="s">
        <v>74</v>
      </c>
      <c r="E670" s="60" t="s">
        <v>75</v>
      </c>
      <c r="F670" s="10">
        <v>2319.6999999999998</v>
      </c>
      <c r="G670" s="10">
        <v>0</v>
      </c>
      <c r="H670" s="10">
        <v>0</v>
      </c>
      <c r="I670" s="10"/>
      <c r="J670" s="10"/>
      <c r="K670" s="10"/>
      <c r="L670" s="10">
        <f t="shared" si="1420"/>
        <v>2319.6999999999998</v>
      </c>
      <c r="M670" s="10">
        <f t="shared" si="1421"/>
        <v>0</v>
      </c>
      <c r="N670" s="10">
        <f t="shared" si="1422"/>
        <v>0</v>
      </c>
      <c r="O670" s="10">
        <v>1517.5160000000001</v>
      </c>
      <c r="P670" s="10"/>
      <c r="Q670" s="10"/>
      <c r="R670" s="10">
        <f t="shared" si="1355"/>
        <v>3837.2159999999999</v>
      </c>
      <c r="S670" s="10">
        <f t="shared" si="1356"/>
        <v>0</v>
      </c>
      <c r="T670" s="10">
        <f t="shared" si="1357"/>
        <v>0</v>
      </c>
      <c r="U670" s="10"/>
      <c r="V670" s="10"/>
      <c r="W670" s="10"/>
      <c r="X670" s="10">
        <f t="shared" si="1358"/>
        <v>3837.2159999999999</v>
      </c>
      <c r="Y670" s="10">
        <f t="shared" si="1359"/>
        <v>0</v>
      </c>
      <c r="Z670" s="10">
        <f t="shared" si="1360"/>
        <v>0</v>
      </c>
      <c r="AA670" s="10"/>
      <c r="AB670" s="10"/>
      <c r="AC670" s="10"/>
      <c r="AD670" s="10">
        <f t="shared" si="1361"/>
        <v>3837.2159999999999</v>
      </c>
      <c r="AE670" s="10">
        <f t="shared" si="1362"/>
        <v>0</v>
      </c>
      <c r="AF670" s="10">
        <f t="shared" si="1363"/>
        <v>0</v>
      </c>
      <c r="AG670" s="10"/>
      <c r="AH670" s="10">
        <f t="shared" si="1364"/>
        <v>3837.2159999999999</v>
      </c>
      <c r="AI670" s="10">
        <f t="shared" si="1365"/>
        <v>0</v>
      </c>
      <c r="AJ670" s="10">
        <f t="shared" si="1366"/>
        <v>0</v>
      </c>
      <c r="AK670" s="10"/>
      <c r="AL670" s="10"/>
      <c r="AM670" s="10"/>
      <c r="AN670" s="10">
        <f t="shared" si="1367"/>
        <v>3837.2159999999999</v>
      </c>
      <c r="AO670" s="10">
        <f t="shared" si="1368"/>
        <v>0</v>
      </c>
      <c r="AP670" s="10">
        <f t="shared" si="1369"/>
        <v>0</v>
      </c>
      <c r="AQ670" s="10"/>
      <c r="AR670" s="10"/>
      <c r="AS670" s="10"/>
      <c r="AT670" s="10">
        <f t="shared" si="1370"/>
        <v>3837.2159999999999</v>
      </c>
      <c r="AU670" s="10">
        <f t="shared" si="1371"/>
        <v>0</v>
      </c>
      <c r="AV670" s="10">
        <f t="shared" si="1372"/>
        <v>0</v>
      </c>
      <c r="AW670" s="10"/>
      <c r="AX670" s="10"/>
      <c r="AY670" s="10"/>
      <c r="AZ670" s="10">
        <f t="shared" si="1373"/>
        <v>3837.2159999999999</v>
      </c>
      <c r="BA670" s="10"/>
      <c r="BB670" s="65">
        <f t="shared" si="1377"/>
        <v>3837.2159999999999</v>
      </c>
      <c r="BC670" s="10">
        <f t="shared" si="1374"/>
        <v>0</v>
      </c>
      <c r="BD670" s="10"/>
      <c r="BE670" s="65">
        <f t="shared" si="1378"/>
        <v>0</v>
      </c>
      <c r="BF670" s="10">
        <f t="shared" si="1375"/>
        <v>0</v>
      </c>
      <c r="BG670" s="10"/>
      <c r="BH670" s="65">
        <f t="shared" si="1379"/>
        <v>0</v>
      </c>
      <c r="BI670" s="10"/>
      <c r="BJ670" s="20"/>
      <c r="BK670" s="20"/>
    </row>
    <row r="671" spans="1:63" ht="31.2" x14ac:dyDescent="0.3">
      <c r="A671" s="58" t="s">
        <v>454</v>
      </c>
      <c r="B671" s="59"/>
      <c r="C671" s="58"/>
      <c r="D671" s="58"/>
      <c r="E671" s="60" t="s">
        <v>455</v>
      </c>
      <c r="F671" s="10">
        <f t="shared" ref="F671:K671" si="1428">F672+F674+F676</f>
        <v>39037.899999999994</v>
      </c>
      <c r="G671" s="10">
        <f t="shared" si="1428"/>
        <v>39388.6</v>
      </c>
      <c r="H671" s="10">
        <f t="shared" si="1428"/>
        <v>39388.6</v>
      </c>
      <c r="I671" s="10">
        <f t="shared" si="1428"/>
        <v>0</v>
      </c>
      <c r="J671" s="10">
        <f t="shared" si="1428"/>
        <v>0</v>
      </c>
      <c r="K671" s="10">
        <f t="shared" si="1428"/>
        <v>0</v>
      </c>
      <c r="L671" s="10">
        <f t="shared" si="1420"/>
        <v>39037.899999999994</v>
      </c>
      <c r="M671" s="10">
        <f t="shared" si="1421"/>
        <v>39388.6</v>
      </c>
      <c r="N671" s="10">
        <f t="shared" si="1422"/>
        <v>39388.6</v>
      </c>
      <c r="O671" s="10">
        <f>O672+O674+O676</f>
        <v>310.48</v>
      </c>
      <c r="P671" s="10">
        <f>P672+P674+P676</f>
        <v>0</v>
      </c>
      <c r="Q671" s="10">
        <f>Q672+Q674+Q676</f>
        <v>0</v>
      </c>
      <c r="R671" s="10">
        <f t="shared" si="1355"/>
        <v>39348.379999999997</v>
      </c>
      <c r="S671" s="10">
        <f t="shared" si="1356"/>
        <v>39388.6</v>
      </c>
      <c r="T671" s="10">
        <f t="shared" si="1357"/>
        <v>39388.6</v>
      </c>
      <c r="U671" s="10">
        <f>U672+U674+U676</f>
        <v>0</v>
      </c>
      <c r="V671" s="10">
        <f>V672+V674+V676</f>
        <v>0</v>
      </c>
      <c r="W671" s="10">
        <f>W672+W674+W676</f>
        <v>0</v>
      </c>
      <c r="X671" s="10">
        <f t="shared" si="1358"/>
        <v>39348.379999999997</v>
      </c>
      <c r="Y671" s="10">
        <f t="shared" si="1359"/>
        <v>39388.6</v>
      </c>
      <c r="Z671" s="10">
        <f t="shared" si="1360"/>
        <v>39388.6</v>
      </c>
      <c r="AA671" s="10">
        <f>AA672+AA674+AA676</f>
        <v>-550</v>
      </c>
      <c r="AB671" s="10">
        <f>AB672+AB674+AB676</f>
        <v>-1000</v>
      </c>
      <c r="AC671" s="10">
        <f>AC672+AC674+AC676</f>
        <v>-1000</v>
      </c>
      <c r="AD671" s="10">
        <f t="shared" si="1361"/>
        <v>38798.379999999997</v>
      </c>
      <c r="AE671" s="10">
        <f t="shared" si="1362"/>
        <v>38388.6</v>
      </c>
      <c r="AF671" s="10">
        <f t="shared" si="1363"/>
        <v>38388.6</v>
      </c>
      <c r="AG671" s="10">
        <f>AG672+AG674+AG676</f>
        <v>0</v>
      </c>
      <c r="AH671" s="10">
        <f t="shared" si="1364"/>
        <v>38798.379999999997</v>
      </c>
      <c r="AI671" s="10">
        <f t="shared" si="1365"/>
        <v>38388.6</v>
      </c>
      <c r="AJ671" s="10">
        <f t="shared" si="1366"/>
        <v>38388.6</v>
      </c>
      <c r="AK671" s="10">
        <f>AK672+AK674+AK676</f>
        <v>1727.6610000000001</v>
      </c>
      <c r="AL671" s="10">
        <f>AL672+AL674+AL676</f>
        <v>0</v>
      </c>
      <c r="AM671" s="10">
        <f>AM672+AM674+AM676</f>
        <v>0</v>
      </c>
      <c r="AN671" s="10">
        <f t="shared" si="1367"/>
        <v>40526.040999999997</v>
      </c>
      <c r="AO671" s="10">
        <f t="shared" si="1368"/>
        <v>38388.6</v>
      </c>
      <c r="AP671" s="10">
        <f t="shared" si="1369"/>
        <v>38388.6</v>
      </c>
      <c r="AQ671" s="10">
        <f>AQ672+AQ674+AQ676</f>
        <v>0</v>
      </c>
      <c r="AR671" s="10">
        <f>AR672+AR674+AR676</f>
        <v>0</v>
      </c>
      <c r="AS671" s="10">
        <f>AS672+AS674+AS676</f>
        <v>0</v>
      </c>
      <c r="AT671" s="10">
        <f t="shared" si="1370"/>
        <v>40526.040999999997</v>
      </c>
      <c r="AU671" s="10">
        <f t="shared" si="1371"/>
        <v>38388.6</v>
      </c>
      <c r="AV671" s="10">
        <f t="shared" si="1372"/>
        <v>38388.6</v>
      </c>
      <c r="AW671" s="10">
        <f>AW672+AW674+AW676</f>
        <v>0</v>
      </c>
      <c r="AX671" s="10">
        <f>AX672+AX674+AX676</f>
        <v>0</v>
      </c>
      <c r="AY671" s="10">
        <f>AY672+AY674+AY676</f>
        <v>0</v>
      </c>
      <c r="AZ671" s="10">
        <f t="shared" si="1373"/>
        <v>40526.040999999997</v>
      </c>
      <c r="BA671" s="10">
        <f>BA672+BA674+BA676</f>
        <v>0</v>
      </c>
      <c r="BB671" s="65">
        <f t="shared" si="1377"/>
        <v>40526.040999999997</v>
      </c>
      <c r="BC671" s="10">
        <f t="shared" si="1374"/>
        <v>38388.6</v>
      </c>
      <c r="BD671" s="10">
        <f>BD672+BD674+BD676</f>
        <v>0</v>
      </c>
      <c r="BE671" s="65">
        <f t="shared" si="1378"/>
        <v>38388.6</v>
      </c>
      <c r="BF671" s="10">
        <f t="shared" si="1375"/>
        <v>38388.6</v>
      </c>
      <c r="BG671" s="10">
        <f>BG672+BG674+BG676</f>
        <v>0</v>
      </c>
      <c r="BH671" s="65">
        <f t="shared" si="1379"/>
        <v>38388.6</v>
      </c>
      <c r="BI671" s="10">
        <f>BI672+BI674+BI676</f>
        <v>0</v>
      </c>
      <c r="BJ671" s="20"/>
      <c r="BK671" s="20"/>
    </row>
    <row r="672" spans="1:63" ht="31.2" x14ac:dyDescent="0.3">
      <c r="A672" s="58" t="s">
        <v>454</v>
      </c>
      <c r="B672" s="59" t="s">
        <v>66</v>
      </c>
      <c r="C672" s="58"/>
      <c r="D672" s="58"/>
      <c r="E672" s="60" t="s">
        <v>67</v>
      </c>
      <c r="F672" s="10">
        <f t="shared" ref="F672:K672" si="1429">F673</f>
        <v>1000</v>
      </c>
      <c r="G672" s="10">
        <f t="shared" si="1429"/>
        <v>1000</v>
      </c>
      <c r="H672" s="10">
        <f t="shared" si="1429"/>
        <v>1000</v>
      </c>
      <c r="I672" s="10">
        <f t="shared" si="1429"/>
        <v>0</v>
      </c>
      <c r="J672" s="10">
        <f t="shared" si="1429"/>
        <v>0</v>
      </c>
      <c r="K672" s="10">
        <f t="shared" si="1429"/>
        <v>0</v>
      </c>
      <c r="L672" s="10">
        <f t="shared" si="1420"/>
        <v>1000</v>
      </c>
      <c r="M672" s="10">
        <f t="shared" si="1421"/>
        <v>1000</v>
      </c>
      <c r="N672" s="10">
        <f t="shared" si="1422"/>
        <v>1000</v>
      </c>
      <c r="O672" s="10">
        <f>O673</f>
        <v>0</v>
      </c>
      <c r="P672" s="10">
        <f>P673</f>
        <v>0</v>
      </c>
      <c r="Q672" s="10">
        <f>Q673</f>
        <v>0</v>
      </c>
      <c r="R672" s="10">
        <f t="shared" si="1355"/>
        <v>1000</v>
      </c>
      <c r="S672" s="10">
        <f t="shared" si="1356"/>
        <v>1000</v>
      </c>
      <c r="T672" s="10">
        <f t="shared" si="1357"/>
        <v>1000</v>
      </c>
      <c r="U672" s="10">
        <f>U673</f>
        <v>0</v>
      </c>
      <c r="V672" s="10">
        <f>V673</f>
        <v>0</v>
      </c>
      <c r="W672" s="10">
        <f>W673</f>
        <v>0</v>
      </c>
      <c r="X672" s="10">
        <f t="shared" si="1358"/>
        <v>1000</v>
      </c>
      <c r="Y672" s="10">
        <f t="shared" si="1359"/>
        <v>1000</v>
      </c>
      <c r="Z672" s="10">
        <f t="shared" si="1360"/>
        <v>1000</v>
      </c>
      <c r="AA672" s="10">
        <f>AA673</f>
        <v>0</v>
      </c>
      <c r="AB672" s="10">
        <f>AB673</f>
        <v>0</v>
      </c>
      <c r="AC672" s="10">
        <f>AC673</f>
        <v>0</v>
      </c>
      <c r="AD672" s="10">
        <f t="shared" si="1361"/>
        <v>1000</v>
      </c>
      <c r="AE672" s="10">
        <f t="shared" si="1362"/>
        <v>1000</v>
      </c>
      <c r="AF672" s="10">
        <f t="shared" si="1363"/>
        <v>1000</v>
      </c>
      <c r="AG672" s="10">
        <f>AG673</f>
        <v>0</v>
      </c>
      <c r="AH672" s="10">
        <f t="shared" si="1364"/>
        <v>1000</v>
      </c>
      <c r="AI672" s="10">
        <f t="shared" si="1365"/>
        <v>1000</v>
      </c>
      <c r="AJ672" s="10">
        <f t="shared" si="1366"/>
        <v>1000</v>
      </c>
      <c r="AK672" s="10">
        <f>AK673</f>
        <v>0</v>
      </c>
      <c r="AL672" s="10">
        <f>AL673</f>
        <v>0</v>
      </c>
      <c r="AM672" s="10">
        <f>AM673</f>
        <v>0</v>
      </c>
      <c r="AN672" s="10">
        <f t="shared" si="1367"/>
        <v>1000</v>
      </c>
      <c r="AO672" s="10">
        <f t="shared" si="1368"/>
        <v>1000</v>
      </c>
      <c r="AP672" s="10">
        <f t="shared" si="1369"/>
        <v>1000</v>
      </c>
      <c r="AQ672" s="10">
        <f>AQ673</f>
        <v>0</v>
      </c>
      <c r="AR672" s="10">
        <f>AR673</f>
        <v>0</v>
      </c>
      <c r="AS672" s="10">
        <f>AS673</f>
        <v>0</v>
      </c>
      <c r="AT672" s="10">
        <f t="shared" si="1370"/>
        <v>1000</v>
      </c>
      <c r="AU672" s="10">
        <f t="shared" si="1371"/>
        <v>1000</v>
      </c>
      <c r="AV672" s="10">
        <f t="shared" si="1372"/>
        <v>1000</v>
      </c>
      <c r="AW672" s="10">
        <f>AW673</f>
        <v>0</v>
      </c>
      <c r="AX672" s="10">
        <f>AX673</f>
        <v>0</v>
      </c>
      <c r="AY672" s="10">
        <f>AY673</f>
        <v>0</v>
      </c>
      <c r="AZ672" s="10">
        <f t="shared" si="1373"/>
        <v>1000</v>
      </c>
      <c r="BA672" s="10">
        <f>BA673</f>
        <v>0</v>
      </c>
      <c r="BB672" s="65">
        <f t="shared" si="1377"/>
        <v>1000</v>
      </c>
      <c r="BC672" s="10">
        <f t="shared" si="1374"/>
        <v>1000</v>
      </c>
      <c r="BD672" s="10">
        <f>BD673</f>
        <v>0</v>
      </c>
      <c r="BE672" s="65">
        <f t="shared" si="1378"/>
        <v>1000</v>
      </c>
      <c r="BF672" s="10">
        <f t="shared" si="1375"/>
        <v>1000</v>
      </c>
      <c r="BG672" s="10">
        <f>BG673</f>
        <v>0</v>
      </c>
      <c r="BH672" s="65">
        <f t="shared" si="1379"/>
        <v>1000</v>
      </c>
      <c r="BI672" s="10">
        <f>BI673</f>
        <v>0</v>
      </c>
      <c r="BJ672" s="20"/>
      <c r="BK672" s="20"/>
    </row>
    <row r="673" spans="1:63" x14ac:dyDescent="0.3">
      <c r="A673" s="58" t="s">
        <v>454</v>
      </c>
      <c r="B673" s="59">
        <v>200</v>
      </c>
      <c r="C673" s="58" t="s">
        <v>72</v>
      </c>
      <c r="D673" s="58" t="s">
        <v>74</v>
      </c>
      <c r="E673" s="60" t="s">
        <v>75</v>
      </c>
      <c r="F673" s="10">
        <v>1000</v>
      </c>
      <c r="G673" s="10">
        <v>1000</v>
      </c>
      <c r="H673" s="10">
        <v>1000</v>
      </c>
      <c r="I673" s="10"/>
      <c r="J673" s="10"/>
      <c r="K673" s="10"/>
      <c r="L673" s="10">
        <f t="shared" si="1420"/>
        <v>1000</v>
      </c>
      <c r="M673" s="10">
        <f t="shared" si="1421"/>
        <v>1000</v>
      </c>
      <c r="N673" s="10">
        <f t="shared" si="1422"/>
        <v>1000</v>
      </c>
      <c r="O673" s="10"/>
      <c r="P673" s="10"/>
      <c r="Q673" s="10"/>
      <c r="R673" s="10">
        <f t="shared" si="1355"/>
        <v>1000</v>
      </c>
      <c r="S673" s="10">
        <f t="shared" si="1356"/>
        <v>1000</v>
      </c>
      <c r="T673" s="10">
        <f t="shared" si="1357"/>
        <v>1000</v>
      </c>
      <c r="U673" s="10"/>
      <c r="V673" s="10"/>
      <c r="W673" s="10"/>
      <c r="X673" s="10">
        <f t="shared" si="1358"/>
        <v>1000</v>
      </c>
      <c r="Y673" s="10">
        <f t="shared" si="1359"/>
        <v>1000</v>
      </c>
      <c r="Z673" s="10">
        <f t="shared" si="1360"/>
        <v>1000</v>
      </c>
      <c r="AA673" s="10"/>
      <c r="AB673" s="10"/>
      <c r="AC673" s="10"/>
      <c r="AD673" s="10">
        <f t="shared" si="1361"/>
        <v>1000</v>
      </c>
      <c r="AE673" s="10">
        <f t="shared" si="1362"/>
        <v>1000</v>
      </c>
      <c r="AF673" s="10">
        <f t="shared" si="1363"/>
        <v>1000</v>
      </c>
      <c r="AG673" s="10"/>
      <c r="AH673" s="10">
        <f t="shared" si="1364"/>
        <v>1000</v>
      </c>
      <c r="AI673" s="10">
        <f t="shared" si="1365"/>
        <v>1000</v>
      </c>
      <c r="AJ673" s="10">
        <f t="shared" si="1366"/>
        <v>1000</v>
      </c>
      <c r="AK673" s="10"/>
      <c r="AL673" s="10"/>
      <c r="AM673" s="10"/>
      <c r="AN673" s="10">
        <f t="shared" si="1367"/>
        <v>1000</v>
      </c>
      <c r="AO673" s="10">
        <f t="shared" si="1368"/>
        <v>1000</v>
      </c>
      <c r="AP673" s="10">
        <f t="shared" si="1369"/>
        <v>1000</v>
      </c>
      <c r="AQ673" s="10"/>
      <c r="AR673" s="10"/>
      <c r="AS673" s="10"/>
      <c r="AT673" s="10">
        <f t="shared" si="1370"/>
        <v>1000</v>
      </c>
      <c r="AU673" s="10">
        <f t="shared" si="1371"/>
        <v>1000</v>
      </c>
      <c r="AV673" s="10">
        <f t="shared" si="1372"/>
        <v>1000</v>
      </c>
      <c r="AW673" s="10"/>
      <c r="AX673" s="10"/>
      <c r="AY673" s="10"/>
      <c r="AZ673" s="10">
        <f t="shared" si="1373"/>
        <v>1000</v>
      </c>
      <c r="BA673" s="10"/>
      <c r="BB673" s="65">
        <f t="shared" si="1377"/>
        <v>1000</v>
      </c>
      <c r="BC673" s="10">
        <f t="shared" si="1374"/>
        <v>1000</v>
      </c>
      <c r="BD673" s="10"/>
      <c r="BE673" s="65">
        <f t="shared" si="1378"/>
        <v>1000</v>
      </c>
      <c r="BF673" s="10">
        <f t="shared" si="1375"/>
        <v>1000</v>
      </c>
      <c r="BG673" s="10"/>
      <c r="BH673" s="65">
        <f t="shared" si="1379"/>
        <v>1000</v>
      </c>
      <c r="BI673" s="10"/>
      <c r="BJ673" s="20"/>
      <c r="BK673" s="20"/>
    </row>
    <row r="674" spans="1:63" ht="31.2" x14ac:dyDescent="0.3">
      <c r="A674" s="58" t="s">
        <v>454</v>
      </c>
      <c r="B674" s="59" t="s">
        <v>192</v>
      </c>
      <c r="C674" s="58"/>
      <c r="D674" s="58"/>
      <c r="E674" s="60" t="s">
        <v>193</v>
      </c>
      <c r="F674" s="10">
        <f t="shared" ref="F674:K674" si="1430">F675</f>
        <v>1900</v>
      </c>
      <c r="G674" s="10">
        <f t="shared" si="1430"/>
        <v>1900</v>
      </c>
      <c r="H674" s="10">
        <f t="shared" si="1430"/>
        <v>1900</v>
      </c>
      <c r="I674" s="10">
        <f t="shared" si="1430"/>
        <v>0</v>
      </c>
      <c r="J674" s="10">
        <f t="shared" si="1430"/>
        <v>0</v>
      </c>
      <c r="K674" s="10">
        <f t="shared" si="1430"/>
        <v>0</v>
      </c>
      <c r="L674" s="10">
        <f t="shared" si="1420"/>
        <v>1900</v>
      </c>
      <c r="M674" s="10">
        <f t="shared" si="1421"/>
        <v>1900</v>
      </c>
      <c r="N674" s="10">
        <f t="shared" si="1422"/>
        <v>1900</v>
      </c>
      <c r="O674" s="10">
        <f>O675</f>
        <v>0</v>
      </c>
      <c r="P674" s="10">
        <f>P675</f>
        <v>0</v>
      </c>
      <c r="Q674" s="10">
        <f>Q675</f>
        <v>0</v>
      </c>
      <c r="R674" s="10">
        <f t="shared" si="1355"/>
        <v>1900</v>
      </c>
      <c r="S674" s="10">
        <f t="shared" si="1356"/>
        <v>1900</v>
      </c>
      <c r="T674" s="10">
        <f t="shared" si="1357"/>
        <v>1900</v>
      </c>
      <c r="U674" s="10">
        <f>U675</f>
        <v>0</v>
      </c>
      <c r="V674" s="10">
        <f>V675</f>
        <v>0</v>
      </c>
      <c r="W674" s="10">
        <f>W675</f>
        <v>0</v>
      </c>
      <c r="X674" s="10">
        <f t="shared" si="1358"/>
        <v>1900</v>
      </c>
      <c r="Y674" s="10">
        <f t="shared" si="1359"/>
        <v>1900</v>
      </c>
      <c r="Z674" s="10">
        <f t="shared" si="1360"/>
        <v>1900</v>
      </c>
      <c r="AA674" s="10">
        <f>AA675</f>
        <v>0</v>
      </c>
      <c r="AB674" s="10">
        <f>AB675</f>
        <v>0</v>
      </c>
      <c r="AC674" s="10">
        <f>AC675</f>
        <v>0</v>
      </c>
      <c r="AD674" s="10">
        <f t="shared" si="1361"/>
        <v>1900</v>
      </c>
      <c r="AE674" s="10">
        <f t="shared" si="1362"/>
        <v>1900</v>
      </c>
      <c r="AF674" s="10">
        <f t="shared" si="1363"/>
        <v>1900</v>
      </c>
      <c r="AG674" s="10">
        <f>AG675</f>
        <v>0</v>
      </c>
      <c r="AH674" s="10">
        <f t="shared" si="1364"/>
        <v>1900</v>
      </c>
      <c r="AI674" s="10">
        <f t="shared" si="1365"/>
        <v>1900</v>
      </c>
      <c r="AJ674" s="10">
        <f t="shared" si="1366"/>
        <v>1900</v>
      </c>
      <c r="AK674" s="10">
        <f>AK675</f>
        <v>0</v>
      </c>
      <c r="AL674" s="10">
        <f>AL675</f>
        <v>0</v>
      </c>
      <c r="AM674" s="10">
        <f>AM675</f>
        <v>0</v>
      </c>
      <c r="AN674" s="10">
        <f t="shared" si="1367"/>
        <v>1900</v>
      </c>
      <c r="AO674" s="10">
        <f t="shared" si="1368"/>
        <v>1900</v>
      </c>
      <c r="AP674" s="10">
        <f t="shared" si="1369"/>
        <v>1900</v>
      </c>
      <c r="AQ674" s="10">
        <f>AQ675</f>
        <v>0</v>
      </c>
      <c r="AR674" s="10">
        <f>AR675</f>
        <v>0</v>
      </c>
      <c r="AS674" s="10">
        <f>AS675</f>
        <v>0</v>
      </c>
      <c r="AT674" s="10">
        <f t="shared" si="1370"/>
        <v>1900</v>
      </c>
      <c r="AU674" s="10">
        <f t="shared" si="1371"/>
        <v>1900</v>
      </c>
      <c r="AV674" s="10">
        <f t="shared" si="1372"/>
        <v>1900</v>
      </c>
      <c r="AW674" s="10">
        <f>AW675</f>
        <v>0</v>
      </c>
      <c r="AX674" s="10">
        <f>AX675</f>
        <v>0</v>
      </c>
      <c r="AY674" s="10">
        <f>AY675</f>
        <v>0</v>
      </c>
      <c r="AZ674" s="10">
        <f t="shared" si="1373"/>
        <v>1900</v>
      </c>
      <c r="BA674" s="10">
        <f>BA675</f>
        <v>0</v>
      </c>
      <c r="BB674" s="65">
        <f t="shared" si="1377"/>
        <v>1900</v>
      </c>
      <c r="BC674" s="10">
        <f t="shared" si="1374"/>
        <v>1900</v>
      </c>
      <c r="BD674" s="10">
        <f>BD675</f>
        <v>0</v>
      </c>
      <c r="BE674" s="65">
        <f t="shared" si="1378"/>
        <v>1900</v>
      </c>
      <c r="BF674" s="10">
        <f t="shared" si="1375"/>
        <v>1900</v>
      </c>
      <c r="BG674" s="10">
        <f>BG675</f>
        <v>0</v>
      </c>
      <c r="BH674" s="65">
        <f t="shared" si="1379"/>
        <v>1900</v>
      </c>
      <c r="BI674" s="10">
        <f>BI675</f>
        <v>0</v>
      </c>
      <c r="BJ674" s="20"/>
      <c r="BK674" s="20"/>
    </row>
    <row r="675" spans="1:63" x14ac:dyDescent="0.3">
      <c r="A675" s="58" t="s">
        <v>454</v>
      </c>
      <c r="B675" s="59">
        <v>300</v>
      </c>
      <c r="C675" s="58" t="s">
        <v>72</v>
      </c>
      <c r="D675" s="58" t="s">
        <v>74</v>
      </c>
      <c r="E675" s="60" t="s">
        <v>75</v>
      </c>
      <c r="F675" s="10">
        <v>1900</v>
      </c>
      <c r="G675" s="10">
        <v>1900</v>
      </c>
      <c r="H675" s="10">
        <v>1900</v>
      </c>
      <c r="I675" s="10"/>
      <c r="J675" s="10"/>
      <c r="K675" s="10"/>
      <c r="L675" s="10">
        <f t="shared" si="1420"/>
        <v>1900</v>
      </c>
      <c r="M675" s="10">
        <f t="shared" si="1421"/>
        <v>1900</v>
      </c>
      <c r="N675" s="10">
        <f t="shared" si="1422"/>
        <v>1900</v>
      </c>
      <c r="O675" s="10"/>
      <c r="P675" s="10"/>
      <c r="Q675" s="10"/>
      <c r="R675" s="10">
        <f t="shared" si="1355"/>
        <v>1900</v>
      </c>
      <c r="S675" s="10">
        <f t="shared" si="1356"/>
        <v>1900</v>
      </c>
      <c r="T675" s="10">
        <f t="shared" si="1357"/>
        <v>1900</v>
      </c>
      <c r="U675" s="10"/>
      <c r="V675" s="10"/>
      <c r="W675" s="10"/>
      <c r="X675" s="10">
        <f t="shared" si="1358"/>
        <v>1900</v>
      </c>
      <c r="Y675" s="10">
        <f t="shared" si="1359"/>
        <v>1900</v>
      </c>
      <c r="Z675" s="10">
        <f t="shared" si="1360"/>
        <v>1900</v>
      </c>
      <c r="AA675" s="10"/>
      <c r="AB675" s="10"/>
      <c r="AC675" s="10"/>
      <c r="AD675" s="10">
        <f t="shared" si="1361"/>
        <v>1900</v>
      </c>
      <c r="AE675" s="10">
        <f t="shared" si="1362"/>
        <v>1900</v>
      </c>
      <c r="AF675" s="10">
        <f t="shared" si="1363"/>
        <v>1900</v>
      </c>
      <c r="AG675" s="10"/>
      <c r="AH675" s="10">
        <f t="shared" si="1364"/>
        <v>1900</v>
      </c>
      <c r="AI675" s="10">
        <f t="shared" si="1365"/>
        <v>1900</v>
      </c>
      <c r="AJ675" s="10">
        <f t="shared" si="1366"/>
        <v>1900</v>
      </c>
      <c r="AK675" s="10"/>
      <c r="AL675" s="10"/>
      <c r="AM675" s="10"/>
      <c r="AN675" s="10">
        <f t="shared" si="1367"/>
        <v>1900</v>
      </c>
      <c r="AO675" s="10">
        <f t="shared" si="1368"/>
        <v>1900</v>
      </c>
      <c r="AP675" s="10">
        <f t="shared" si="1369"/>
        <v>1900</v>
      </c>
      <c r="AQ675" s="10"/>
      <c r="AR675" s="10"/>
      <c r="AS675" s="10"/>
      <c r="AT675" s="10">
        <f t="shared" si="1370"/>
        <v>1900</v>
      </c>
      <c r="AU675" s="10">
        <f t="shared" si="1371"/>
        <v>1900</v>
      </c>
      <c r="AV675" s="10">
        <f t="shared" si="1372"/>
        <v>1900</v>
      </c>
      <c r="AW675" s="10"/>
      <c r="AX675" s="10"/>
      <c r="AY675" s="10"/>
      <c r="AZ675" s="10">
        <f t="shared" si="1373"/>
        <v>1900</v>
      </c>
      <c r="BA675" s="10"/>
      <c r="BB675" s="65">
        <f t="shared" si="1377"/>
        <v>1900</v>
      </c>
      <c r="BC675" s="10">
        <f t="shared" si="1374"/>
        <v>1900</v>
      </c>
      <c r="BD675" s="10"/>
      <c r="BE675" s="65">
        <f t="shared" si="1378"/>
        <v>1900</v>
      </c>
      <c r="BF675" s="10">
        <f t="shared" si="1375"/>
        <v>1900</v>
      </c>
      <c r="BG675" s="10"/>
      <c r="BH675" s="65">
        <f t="shared" si="1379"/>
        <v>1900</v>
      </c>
      <c r="BI675" s="10"/>
      <c r="BJ675" s="20"/>
      <c r="BK675" s="20"/>
    </row>
    <row r="676" spans="1:63" ht="46.8" x14ac:dyDescent="0.3">
      <c r="A676" s="58" t="s">
        <v>454</v>
      </c>
      <c r="B676" s="59" t="s">
        <v>58</v>
      </c>
      <c r="C676" s="58"/>
      <c r="D676" s="58"/>
      <c r="E676" s="60" t="s">
        <v>59</v>
      </c>
      <c r="F676" s="10">
        <f t="shared" ref="F676:K676" si="1431">F678+F679</f>
        <v>36137.899999999994</v>
      </c>
      <c r="G676" s="10">
        <f t="shared" si="1431"/>
        <v>36488.6</v>
      </c>
      <c r="H676" s="10">
        <f t="shared" si="1431"/>
        <v>36488.6</v>
      </c>
      <c r="I676" s="10">
        <f t="shared" si="1431"/>
        <v>0</v>
      </c>
      <c r="J676" s="10">
        <f t="shared" si="1431"/>
        <v>0</v>
      </c>
      <c r="K676" s="10">
        <f t="shared" si="1431"/>
        <v>0</v>
      </c>
      <c r="L676" s="10">
        <f t="shared" si="1420"/>
        <v>36137.899999999994</v>
      </c>
      <c r="M676" s="10">
        <f t="shared" si="1421"/>
        <v>36488.6</v>
      </c>
      <c r="N676" s="10">
        <f t="shared" si="1422"/>
        <v>36488.6</v>
      </c>
      <c r="O676" s="10">
        <f>O678+O679</f>
        <v>310.48</v>
      </c>
      <c r="P676" s="10">
        <f>P678+P679</f>
        <v>0</v>
      </c>
      <c r="Q676" s="10">
        <f>Q678+Q679</f>
        <v>0</v>
      </c>
      <c r="R676" s="10">
        <f t="shared" si="1355"/>
        <v>36448.379999999997</v>
      </c>
      <c r="S676" s="10">
        <f t="shared" si="1356"/>
        <v>36488.6</v>
      </c>
      <c r="T676" s="10">
        <f t="shared" si="1357"/>
        <v>36488.6</v>
      </c>
      <c r="U676" s="10">
        <f>U678+U679</f>
        <v>0</v>
      </c>
      <c r="V676" s="10">
        <f>V678+V679</f>
        <v>0</v>
      </c>
      <c r="W676" s="10">
        <f>W678+W679</f>
        <v>0</v>
      </c>
      <c r="X676" s="10">
        <f t="shared" si="1358"/>
        <v>36448.379999999997</v>
      </c>
      <c r="Y676" s="10">
        <f t="shared" si="1359"/>
        <v>36488.6</v>
      </c>
      <c r="Z676" s="10">
        <f t="shared" si="1360"/>
        <v>36488.6</v>
      </c>
      <c r="AA676" s="10">
        <f>AA678+AA679</f>
        <v>-550</v>
      </c>
      <c r="AB676" s="10">
        <f>AB678+AB679</f>
        <v>-1000</v>
      </c>
      <c r="AC676" s="10">
        <f>AC678+AC679</f>
        <v>-1000</v>
      </c>
      <c r="AD676" s="10">
        <f t="shared" si="1361"/>
        <v>35898.379999999997</v>
      </c>
      <c r="AE676" s="10">
        <f t="shared" si="1362"/>
        <v>35488.6</v>
      </c>
      <c r="AF676" s="10">
        <f t="shared" si="1363"/>
        <v>35488.6</v>
      </c>
      <c r="AG676" s="10">
        <f>AG678+AG679</f>
        <v>0</v>
      </c>
      <c r="AH676" s="10">
        <f t="shared" si="1364"/>
        <v>35898.379999999997</v>
      </c>
      <c r="AI676" s="10">
        <f t="shared" si="1365"/>
        <v>35488.6</v>
      </c>
      <c r="AJ676" s="10">
        <f t="shared" si="1366"/>
        <v>35488.6</v>
      </c>
      <c r="AK676" s="10">
        <f>AK678+AK679+AK677</f>
        <v>1727.6610000000001</v>
      </c>
      <c r="AL676" s="10">
        <f>AL678+AL679+AL677</f>
        <v>0</v>
      </c>
      <c r="AM676" s="10">
        <f>AM678+AM679+AM677</f>
        <v>0</v>
      </c>
      <c r="AN676" s="10">
        <f t="shared" si="1367"/>
        <v>37626.040999999997</v>
      </c>
      <c r="AO676" s="10">
        <f t="shared" si="1368"/>
        <v>35488.6</v>
      </c>
      <c r="AP676" s="10">
        <f t="shared" si="1369"/>
        <v>35488.6</v>
      </c>
      <c r="AQ676" s="10">
        <f>AQ678+AQ679+AQ677</f>
        <v>0</v>
      </c>
      <c r="AR676" s="10">
        <f>AR678+AR679+AR677</f>
        <v>0</v>
      </c>
      <c r="AS676" s="10">
        <f>AS678+AS679+AS677</f>
        <v>0</v>
      </c>
      <c r="AT676" s="10">
        <f t="shared" si="1370"/>
        <v>37626.040999999997</v>
      </c>
      <c r="AU676" s="10">
        <f t="shared" si="1371"/>
        <v>35488.6</v>
      </c>
      <c r="AV676" s="10">
        <f t="shared" si="1372"/>
        <v>35488.6</v>
      </c>
      <c r="AW676" s="10">
        <f>AW678+AW679+AW677</f>
        <v>0</v>
      </c>
      <c r="AX676" s="10">
        <f>AX678+AX679+AX677</f>
        <v>0</v>
      </c>
      <c r="AY676" s="10">
        <f>AY678+AY679+AY677</f>
        <v>0</v>
      </c>
      <c r="AZ676" s="10">
        <f t="shared" si="1373"/>
        <v>37626.040999999997</v>
      </c>
      <c r="BA676" s="10">
        <f>BA678+BA679+BA677</f>
        <v>0</v>
      </c>
      <c r="BB676" s="65">
        <f t="shared" si="1377"/>
        <v>37626.040999999997</v>
      </c>
      <c r="BC676" s="10">
        <f t="shared" si="1374"/>
        <v>35488.6</v>
      </c>
      <c r="BD676" s="10">
        <f>BD678+BD679+BD677</f>
        <v>0</v>
      </c>
      <c r="BE676" s="65">
        <f t="shared" si="1378"/>
        <v>35488.6</v>
      </c>
      <c r="BF676" s="10">
        <f t="shared" si="1375"/>
        <v>35488.6</v>
      </c>
      <c r="BG676" s="10">
        <f>BG678+BG679+BG677</f>
        <v>0</v>
      </c>
      <c r="BH676" s="65">
        <f t="shared" si="1379"/>
        <v>35488.6</v>
      </c>
      <c r="BI676" s="10">
        <f>BI678+BI679+BI677</f>
        <v>0</v>
      </c>
      <c r="BJ676" s="20"/>
      <c r="BK676" s="20"/>
    </row>
    <row r="677" spans="1:63" x14ac:dyDescent="0.3">
      <c r="A677" s="58" t="s">
        <v>454</v>
      </c>
      <c r="B677" s="59">
        <v>600</v>
      </c>
      <c r="C677" s="58" t="s">
        <v>72</v>
      </c>
      <c r="D677" s="58" t="s">
        <v>303</v>
      </c>
      <c r="E677" s="60" t="s">
        <v>357</v>
      </c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>
        <v>1727.6610000000001</v>
      </c>
      <c r="AL677" s="10"/>
      <c r="AM677" s="10"/>
      <c r="AN677" s="10">
        <f t="shared" si="1367"/>
        <v>1727.6610000000001</v>
      </c>
      <c r="AO677" s="10">
        <f t="shared" si="1368"/>
        <v>0</v>
      </c>
      <c r="AP677" s="10">
        <f t="shared" si="1369"/>
        <v>0</v>
      </c>
      <c r="AQ677" s="10"/>
      <c r="AR677" s="10"/>
      <c r="AS677" s="10"/>
      <c r="AT677" s="10">
        <f t="shared" si="1370"/>
        <v>1727.6610000000001</v>
      </c>
      <c r="AU677" s="10">
        <f t="shared" si="1371"/>
        <v>0</v>
      </c>
      <c r="AV677" s="10">
        <f t="shared" si="1372"/>
        <v>0</v>
      </c>
      <c r="AW677" s="10"/>
      <c r="AX677" s="10"/>
      <c r="AY677" s="10"/>
      <c r="AZ677" s="10">
        <f t="shared" si="1373"/>
        <v>1727.6610000000001</v>
      </c>
      <c r="BA677" s="10"/>
      <c r="BB677" s="65">
        <f t="shared" si="1377"/>
        <v>1727.6610000000001</v>
      </c>
      <c r="BC677" s="10">
        <f t="shared" si="1374"/>
        <v>0</v>
      </c>
      <c r="BD677" s="10"/>
      <c r="BE677" s="65">
        <f t="shared" si="1378"/>
        <v>0</v>
      </c>
      <c r="BF677" s="10">
        <f t="shared" si="1375"/>
        <v>0</v>
      </c>
      <c r="BG677" s="10"/>
      <c r="BH677" s="65">
        <f t="shared" si="1379"/>
        <v>0</v>
      </c>
      <c r="BI677" s="10"/>
      <c r="BJ677" s="20"/>
      <c r="BK677" s="20"/>
    </row>
    <row r="678" spans="1:63" x14ac:dyDescent="0.3">
      <c r="A678" s="58" t="s">
        <v>454</v>
      </c>
      <c r="B678" s="59">
        <v>600</v>
      </c>
      <c r="C678" s="58" t="s">
        <v>72</v>
      </c>
      <c r="D678" s="58" t="s">
        <v>106</v>
      </c>
      <c r="E678" s="60" t="s">
        <v>213</v>
      </c>
      <c r="F678" s="10">
        <v>3223.7</v>
      </c>
      <c r="G678" s="10">
        <v>3316.8</v>
      </c>
      <c r="H678" s="10">
        <v>3316.8</v>
      </c>
      <c r="I678" s="10"/>
      <c r="J678" s="10"/>
      <c r="K678" s="10"/>
      <c r="L678" s="10">
        <f t="shared" si="1420"/>
        <v>3223.7</v>
      </c>
      <c r="M678" s="10">
        <f t="shared" si="1421"/>
        <v>3316.8</v>
      </c>
      <c r="N678" s="10">
        <f t="shared" si="1422"/>
        <v>3316.8</v>
      </c>
      <c r="O678" s="10">
        <v>84.216999999999999</v>
      </c>
      <c r="P678" s="10"/>
      <c r="Q678" s="10"/>
      <c r="R678" s="10">
        <f t="shared" si="1355"/>
        <v>3307.9169999999999</v>
      </c>
      <c r="S678" s="10">
        <f t="shared" si="1356"/>
        <v>3316.8</v>
      </c>
      <c r="T678" s="10">
        <f t="shared" si="1357"/>
        <v>3316.8</v>
      </c>
      <c r="U678" s="10"/>
      <c r="V678" s="10"/>
      <c r="W678" s="10"/>
      <c r="X678" s="10">
        <f t="shared" si="1358"/>
        <v>3307.9169999999999</v>
      </c>
      <c r="Y678" s="10">
        <f t="shared" si="1359"/>
        <v>3316.8</v>
      </c>
      <c r="Z678" s="10">
        <f t="shared" si="1360"/>
        <v>3316.8</v>
      </c>
      <c r="AA678" s="10"/>
      <c r="AB678" s="10"/>
      <c r="AC678" s="10"/>
      <c r="AD678" s="10">
        <f t="shared" si="1361"/>
        <v>3307.9169999999999</v>
      </c>
      <c r="AE678" s="10">
        <f t="shared" si="1362"/>
        <v>3316.8</v>
      </c>
      <c r="AF678" s="10">
        <f t="shared" si="1363"/>
        <v>3316.8</v>
      </c>
      <c r="AG678" s="10"/>
      <c r="AH678" s="10">
        <f t="shared" si="1364"/>
        <v>3307.9169999999999</v>
      </c>
      <c r="AI678" s="10">
        <f t="shared" si="1365"/>
        <v>3316.8</v>
      </c>
      <c r="AJ678" s="10">
        <f t="shared" si="1366"/>
        <v>3316.8</v>
      </c>
      <c r="AK678" s="10"/>
      <c r="AL678" s="10"/>
      <c r="AM678" s="10"/>
      <c r="AN678" s="10">
        <f t="shared" si="1367"/>
        <v>3307.9169999999999</v>
      </c>
      <c r="AO678" s="10">
        <f t="shared" si="1368"/>
        <v>3316.8</v>
      </c>
      <c r="AP678" s="10">
        <f t="shared" si="1369"/>
        <v>3316.8</v>
      </c>
      <c r="AQ678" s="10"/>
      <c r="AR678" s="10"/>
      <c r="AS678" s="10"/>
      <c r="AT678" s="10">
        <f t="shared" si="1370"/>
        <v>3307.9169999999999</v>
      </c>
      <c r="AU678" s="10">
        <f t="shared" si="1371"/>
        <v>3316.8</v>
      </c>
      <c r="AV678" s="10">
        <f t="shared" si="1372"/>
        <v>3316.8</v>
      </c>
      <c r="AW678" s="10"/>
      <c r="AX678" s="10"/>
      <c r="AY678" s="10"/>
      <c r="AZ678" s="10">
        <f t="shared" si="1373"/>
        <v>3307.9169999999999</v>
      </c>
      <c r="BA678" s="10"/>
      <c r="BB678" s="65">
        <f t="shared" si="1377"/>
        <v>3307.9169999999999</v>
      </c>
      <c r="BC678" s="10">
        <f t="shared" si="1374"/>
        <v>3316.8</v>
      </c>
      <c r="BD678" s="10"/>
      <c r="BE678" s="65">
        <f t="shared" si="1378"/>
        <v>3316.8</v>
      </c>
      <c r="BF678" s="10">
        <f t="shared" si="1375"/>
        <v>3316.8</v>
      </c>
      <c r="BG678" s="10"/>
      <c r="BH678" s="65">
        <f t="shared" si="1379"/>
        <v>3316.8</v>
      </c>
      <c r="BI678" s="10"/>
      <c r="BJ678" s="20"/>
      <c r="BK678" s="20"/>
    </row>
    <row r="679" spans="1:63" x14ac:dyDescent="0.3">
      <c r="A679" s="58" t="s">
        <v>454</v>
      </c>
      <c r="B679" s="59">
        <v>600</v>
      </c>
      <c r="C679" s="58" t="s">
        <v>72</v>
      </c>
      <c r="D679" s="58" t="s">
        <v>74</v>
      </c>
      <c r="E679" s="60" t="s">
        <v>75</v>
      </c>
      <c r="F679" s="10">
        <v>32914.199999999997</v>
      </c>
      <c r="G679" s="10">
        <v>33171.799999999996</v>
      </c>
      <c r="H679" s="10">
        <v>33171.799999999996</v>
      </c>
      <c r="I679" s="10"/>
      <c r="J679" s="10"/>
      <c r="K679" s="10"/>
      <c r="L679" s="10">
        <f t="shared" si="1420"/>
        <v>32914.199999999997</v>
      </c>
      <c r="M679" s="10">
        <f t="shared" si="1421"/>
        <v>33171.799999999996</v>
      </c>
      <c r="N679" s="10">
        <f t="shared" si="1422"/>
        <v>33171.799999999996</v>
      </c>
      <c r="O679" s="10">
        <v>226.26300000000001</v>
      </c>
      <c r="P679" s="10"/>
      <c r="Q679" s="10"/>
      <c r="R679" s="10">
        <f t="shared" si="1355"/>
        <v>33140.462999999996</v>
      </c>
      <c r="S679" s="10">
        <f t="shared" si="1356"/>
        <v>33171.799999999996</v>
      </c>
      <c r="T679" s="10">
        <f t="shared" si="1357"/>
        <v>33171.799999999996</v>
      </c>
      <c r="U679" s="10"/>
      <c r="V679" s="10"/>
      <c r="W679" s="10"/>
      <c r="X679" s="10">
        <f t="shared" si="1358"/>
        <v>33140.462999999996</v>
      </c>
      <c r="Y679" s="10">
        <f t="shared" si="1359"/>
        <v>33171.799999999996</v>
      </c>
      <c r="Z679" s="10">
        <f t="shared" si="1360"/>
        <v>33171.799999999996</v>
      </c>
      <c r="AA679" s="10">
        <v>-550</v>
      </c>
      <c r="AB679" s="10">
        <v>-1000</v>
      </c>
      <c r="AC679" s="10">
        <v>-1000</v>
      </c>
      <c r="AD679" s="10">
        <f t="shared" si="1361"/>
        <v>32590.462999999996</v>
      </c>
      <c r="AE679" s="10">
        <f t="shared" si="1362"/>
        <v>32171.799999999996</v>
      </c>
      <c r="AF679" s="10">
        <f t="shared" si="1363"/>
        <v>32171.799999999996</v>
      </c>
      <c r="AG679" s="10"/>
      <c r="AH679" s="10">
        <f t="shared" si="1364"/>
        <v>32590.462999999996</v>
      </c>
      <c r="AI679" s="10">
        <f t="shared" si="1365"/>
        <v>32171.799999999996</v>
      </c>
      <c r="AJ679" s="10">
        <f t="shared" si="1366"/>
        <v>32171.799999999996</v>
      </c>
      <c r="AK679" s="10"/>
      <c r="AL679" s="10"/>
      <c r="AM679" s="10"/>
      <c r="AN679" s="10">
        <f t="shared" si="1367"/>
        <v>32590.462999999996</v>
      </c>
      <c r="AO679" s="10">
        <f t="shared" si="1368"/>
        <v>32171.799999999996</v>
      </c>
      <c r="AP679" s="10">
        <f t="shared" si="1369"/>
        <v>32171.799999999996</v>
      </c>
      <c r="AQ679" s="10"/>
      <c r="AR679" s="10"/>
      <c r="AS679" s="10"/>
      <c r="AT679" s="10">
        <f t="shared" si="1370"/>
        <v>32590.462999999996</v>
      </c>
      <c r="AU679" s="10">
        <f t="shared" si="1371"/>
        <v>32171.799999999996</v>
      </c>
      <c r="AV679" s="10">
        <f t="shared" si="1372"/>
        <v>32171.799999999996</v>
      </c>
      <c r="AW679" s="10"/>
      <c r="AX679" s="10"/>
      <c r="AY679" s="10"/>
      <c r="AZ679" s="10">
        <f t="shared" si="1373"/>
        <v>32590.462999999996</v>
      </c>
      <c r="BA679" s="10"/>
      <c r="BB679" s="65">
        <f t="shared" si="1377"/>
        <v>32590.462999999996</v>
      </c>
      <c r="BC679" s="10">
        <f t="shared" si="1374"/>
        <v>32171.799999999996</v>
      </c>
      <c r="BD679" s="10"/>
      <c r="BE679" s="65">
        <f t="shared" si="1378"/>
        <v>32171.799999999996</v>
      </c>
      <c r="BF679" s="10">
        <f t="shared" si="1375"/>
        <v>32171.799999999996</v>
      </c>
      <c r="BG679" s="10"/>
      <c r="BH679" s="65">
        <f t="shared" si="1379"/>
        <v>32171.799999999996</v>
      </c>
      <c r="BI679" s="10"/>
      <c r="BJ679" s="20"/>
      <c r="BK679" s="20"/>
    </row>
    <row r="680" spans="1:63" ht="31.2" x14ac:dyDescent="0.3">
      <c r="A680" s="58" t="s">
        <v>456</v>
      </c>
      <c r="B680" s="59"/>
      <c r="C680" s="58"/>
      <c r="D680" s="58"/>
      <c r="E680" s="60" t="s">
        <v>457</v>
      </c>
      <c r="F680" s="10">
        <f t="shared" ref="F680:K680" si="1432">F681+F683</f>
        <v>2988.6</v>
      </c>
      <c r="G680" s="10">
        <f t="shared" si="1432"/>
        <v>2988.6</v>
      </c>
      <c r="H680" s="10">
        <f t="shared" si="1432"/>
        <v>2988.6</v>
      </c>
      <c r="I680" s="10">
        <f t="shared" si="1432"/>
        <v>0</v>
      </c>
      <c r="J680" s="10">
        <f t="shared" si="1432"/>
        <v>0</v>
      </c>
      <c r="K680" s="10">
        <f t="shared" si="1432"/>
        <v>0</v>
      </c>
      <c r="L680" s="10">
        <f t="shared" si="1420"/>
        <v>2988.6</v>
      </c>
      <c r="M680" s="10">
        <f t="shared" si="1421"/>
        <v>2988.6</v>
      </c>
      <c r="N680" s="10">
        <f t="shared" si="1422"/>
        <v>2988.6</v>
      </c>
      <c r="O680" s="10">
        <f>O681+O683</f>
        <v>0</v>
      </c>
      <c r="P680" s="10">
        <f>P681+P683</f>
        <v>0</v>
      </c>
      <c r="Q680" s="10">
        <f>Q681+Q683</f>
        <v>0</v>
      </c>
      <c r="R680" s="10">
        <f t="shared" si="1355"/>
        <v>2988.6</v>
      </c>
      <c r="S680" s="10">
        <f t="shared" si="1356"/>
        <v>2988.6</v>
      </c>
      <c r="T680" s="10">
        <f t="shared" si="1357"/>
        <v>2988.6</v>
      </c>
      <c r="U680" s="10">
        <f>U681+U683</f>
        <v>0</v>
      </c>
      <c r="V680" s="10">
        <f>V681+V683</f>
        <v>0</v>
      </c>
      <c r="W680" s="10">
        <f>W681+W683</f>
        <v>0</v>
      </c>
      <c r="X680" s="10">
        <f t="shared" si="1358"/>
        <v>2988.6</v>
      </c>
      <c r="Y680" s="10">
        <f t="shared" si="1359"/>
        <v>2988.6</v>
      </c>
      <c r="Z680" s="10">
        <f t="shared" si="1360"/>
        <v>2988.6</v>
      </c>
      <c r="AA680" s="10">
        <f>AA681+AA683</f>
        <v>0</v>
      </c>
      <c r="AB680" s="10">
        <f>AB681+AB683</f>
        <v>0</v>
      </c>
      <c r="AC680" s="10">
        <f>AC681+AC683</f>
        <v>0</v>
      </c>
      <c r="AD680" s="10">
        <f t="shared" si="1361"/>
        <v>2988.6</v>
      </c>
      <c r="AE680" s="10">
        <f t="shared" si="1362"/>
        <v>2988.6</v>
      </c>
      <c r="AF680" s="10">
        <f t="shared" si="1363"/>
        <v>2988.6</v>
      </c>
      <c r="AG680" s="10">
        <f>AG681+AG683</f>
        <v>0</v>
      </c>
      <c r="AH680" s="10">
        <f t="shared" si="1364"/>
        <v>2988.6</v>
      </c>
      <c r="AI680" s="10">
        <f t="shared" si="1365"/>
        <v>2988.6</v>
      </c>
      <c r="AJ680" s="10">
        <f t="shared" si="1366"/>
        <v>2988.6</v>
      </c>
      <c r="AK680" s="10">
        <f>AK681+AK683</f>
        <v>0</v>
      </c>
      <c r="AL680" s="10">
        <f>AL681+AL683</f>
        <v>0</v>
      </c>
      <c r="AM680" s="10">
        <f>AM681+AM683</f>
        <v>0</v>
      </c>
      <c r="AN680" s="10">
        <f t="shared" si="1367"/>
        <v>2988.6</v>
      </c>
      <c r="AO680" s="10">
        <f t="shared" si="1368"/>
        <v>2988.6</v>
      </c>
      <c r="AP680" s="10">
        <f t="shared" si="1369"/>
        <v>2988.6</v>
      </c>
      <c r="AQ680" s="10">
        <f>AQ681+AQ683</f>
        <v>0</v>
      </c>
      <c r="AR680" s="10">
        <f>AR681+AR683</f>
        <v>0</v>
      </c>
      <c r="AS680" s="10">
        <f>AS681+AS683</f>
        <v>0</v>
      </c>
      <c r="AT680" s="10">
        <f t="shared" si="1370"/>
        <v>2988.6</v>
      </c>
      <c r="AU680" s="10">
        <f t="shared" si="1371"/>
        <v>2988.6</v>
      </c>
      <c r="AV680" s="10">
        <f t="shared" si="1372"/>
        <v>2988.6</v>
      </c>
      <c r="AW680" s="10">
        <f>AW681+AW683</f>
        <v>0</v>
      </c>
      <c r="AX680" s="10">
        <f>AX681+AX683</f>
        <v>0</v>
      </c>
      <c r="AY680" s="10">
        <f>AY681+AY683</f>
        <v>0</v>
      </c>
      <c r="AZ680" s="10">
        <f t="shared" si="1373"/>
        <v>2988.6</v>
      </c>
      <c r="BA680" s="10">
        <f>BA681+BA683</f>
        <v>0</v>
      </c>
      <c r="BB680" s="65">
        <f t="shared" si="1377"/>
        <v>2988.6</v>
      </c>
      <c r="BC680" s="10">
        <f t="shared" si="1374"/>
        <v>2988.6</v>
      </c>
      <c r="BD680" s="10">
        <f>BD681+BD683</f>
        <v>0</v>
      </c>
      <c r="BE680" s="65">
        <f t="shared" si="1378"/>
        <v>2988.6</v>
      </c>
      <c r="BF680" s="10">
        <f t="shared" si="1375"/>
        <v>2988.6</v>
      </c>
      <c r="BG680" s="10">
        <f>BG681+BG683</f>
        <v>0</v>
      </c>
      <c r="BH680" s="65">
        <f t="shared" si="1379"/>
        <v>2988.6</v>
      </c>
      <c r="BI680" s="10">
        <f>BI681+BI683</f>
        <v>0</v>
      </c>
      <c r="BJ680" s="20"/>
      <c r="BK680" s="20"/>
    </row>
    <row r="681" spans="1:63" ht="31.2" x14ac:dyDescent="0.3">
      <c r="A681" s="58" t="s">
        <v>456</v>
      </c>
      <c r="B681" s="59" t="s">
        <v>66</v>
      </c>
      <c r="C681" s="58"/>
      <c r="D681" s="58"/>
      <c r="E681" s="60" t="s">
        <v>67</v>
      </c>
      <c r="F681" s="10">
        <f t="shared" ref="F681:K681" si="1433">F682</f>
        <v>115</v>
      </c>
      <c r="G681" s="10">
        <f t="shared" si="1433"/>
        <v>115</v>
      </c>
      <c r="H681" s="10">
        <f t="shared" si="1433"/>
        <v>115</v>
      </c>
      <c r="I681" s="10">
        <f t="shared" si="1433"/>
        <v>0</v>
      </c>
      <c r="J681" s="10">
        <f t="shared" si="1433"/>
        <v>0</v>
      </c>
      <c r="K681" s="10">
        <f t="shared" si="1433"/>
        <v>0</v>
      </c>
      <c r="L681" s="10">
        <f t="shared" si="1420"/>
        <v>115</v>
      </c>
      <c r="M681" s="10">
        <f t="shared" si="1421"/>
        <v>115</v>
      </c>
      <c r="N681" s="10">
        <f t="shared" si="1422"/>
        <v>115</v>
      </c>
      <c r="O681" s="10">
        <f>O682</f>
        <v>0</v>
      </c>
      <c r="P681" s="10">
        <f>P682</f>
        <v>0</v>
      </c>
      <c r="Q681" s="10">
        <f>Q682</f>
        <v>0</v>
      </c>
      <c r="R681" s="10">
        <f t="shared" si="1355"/>
        <v>115</v>
      </c>
      <c r="S681" s="10">
        <f t="shared" si="1356"/>
        <v>115</v>
      </c>
      <c r="T681" s="10">
        <f t="shared" si="1357"/>
        <v>115</v>
      </c>
      <c r="U681" s="10">
        <f>U682</f>
        <v>0</v>
      </c>
      <c r="V681" s="10">
        <f>V682</f>
        <v>0</v>
      </c>
      <c r="W681" s="10">
        <f>W682</f>
        <v>0</v>
      </c>
      <c r="X681" s="10">
        <f t="shared" si="1358"/>
        <v>115</v>
      </c>
      <c r="Y681" s="10">
        <f t="shared" si="1359"/>
        <v>115</v>
      </c>
      <c r="Z681" s="10">
        <f t="shared" si="1360"/>
        <v>115</v>
      </c>
      <c r="AA681" s="10">
        <f>AA682</f>
        <v>0</v>
      </c>
      <c r="AB681" s="10">
        <f>AB682</f>
        <v>0</v>
      </c>
      <c r="AC681" s="10">
        <f>AC682</f>
        <v>0</v>
      </c>
      <c r="AD681" s="10">
        <f t="shared" si="1361"/>
        <v>115</v>
      </c>
      <c r="AE681" s="10">
        <f t="shared" si="1362"/>
        <v>115</v>
      </c>
      <c r="AF681" s="10">
        <f t="shared" si="1363"/>
        <v>115</v>
      </c>
      <c r="AG681" s="10">
        <f>AG682</f>
        <v>0</v>
      </c>
      <c r="AH681" s="10">
        <f t="shared" si="1364"/>
        <v>115</v>
      </c>
      <c r="AI681" s="10">
        <f t="shared" si="1365"/>
        <v>115</v>
      </c>
      <c r="AJ681" s="10">
        <f t="shared" si="1366"/>
        <v>115</v>
      </c>
      <c r="AK681" s="10">
        <f>AK682</f>
        <v>0</v>
      </c>
      <c r="AL681" s="10">
        <f>AL682</f>
        <v>0</v>
      </c>
      <c r="AM681" s="10">
        <f>AM682</f>
        <v>0</v>
      </c>
      <c r="AN681" s="10">
        <f t="shared" si="1367"/>
        <v>115</v>
      </c>
      <c r="AO681" s="10">
        <f t="shared" si="1368"/>
        <v>115</v>
      </c>
      <c r="AP681" s="10">
        <f t="shared" si="1369"/>
        <v>115</v>
      </c>
      <c r="AQ681" s="10">
        <f>AQ682</f>
        <v>0</v>
      </c>
      <c r="AR681" s="10">
        <f>AR682</f>
        <v>0</v>
      </c>
      <c r="AS681" s="10">
        <f>AS682</f>
        <v>0</v>
      </c>
      <c r="AT681" s="10">
        <f t="shared" si="1370"/>
        <v>115</v>
      </c>
      <c r="AU681" s="10">
        <f t="shared" si="1371"/>
        <v>115</v>
      </c>
      <c r="AV681" s="10">
        <f t="shared" si="1372"/>
        <v>115</v>
      </c>
      <c r="AW681" s="10">
        <f>AW682</f>
        <v>0</v>
      </c>
      <c r="AX681" s="10">
        <f>AX682</f>
        <v>0</v>
      </c>
      <c r="AY681" s="10">
        <f>AY682</f>
        <v>0</v>
      </c>
      <c r="AZ681" s="10">
        <f t="shared" si="1373"/>
        <v>115</v>
      </c>
      <c r="BA681" s="10">
        <f>BA682</f>
        <v>0</v>
      </c>
      <c r="BB681" s="65">
        <f t="shared" si="1377"/>
        <v>115</v>
      </c>
      <c r="BC681" s="10">
        <f t="shared" si="1374"/>
        <v>115</v>
      </c>
      <c r="BD681" s="10">
        <f>BD682</f>
        <v>0</v>
      </c>
      <c r="BE681" s="65">
        <f t="shared" si="1378"/>
        <v>115</v>
      </c>
      <c r="BF681" s="10">
        <f t="shared" si="1375"/>
        <v>115</v>
      </c>
      <c r="BG681" s="10">
        <f>BG682</f>
        <v>0</v>
      </c>
      <c r="BH681" s="65">
        <f t="shared" si="1379"/>
        <v>115</v>
      </c>
      <c r="BI681" s="10">
        <f>BI682</f>
        <v>0</v>
      </c>
      <c r="BJ681" s="20"/>
      <c r="BK681" s="20"/>
    </row>
    <row r="682" spans="1:63" x14ac:dyDescent="0.3">
      <c r="A682" s="58" t="s">
        <v>456</v>
      </c>
      <c r="B682" s="59">
        <v>200</v>
      </c>
      <c r="C682" s="58" t="s">
        <v>72</v>
      </c>
      <c r="D682" s="58" t="s">
        <v>74</v>
      </c>
      <c r="E682" s="60" t="s">
        <v>75</v>
      </c>
      <c r="F682" s="10">
        <v>115</v>
      </c>
      <c r="G682" s="10">
        <v>115</v>
      </c>
      <c r="H682" s="10">
        <v>115</v>
      </c>
      <c r="I682" s="10"/>
      <c r="J682" s="10"/>
      <c r="K682" s="10"/>
      <c r="L682" s="10">
        <f t="shared" si="1420"/>
        <v>115</v>
      </c>
      <c r="M682" s="10">
        <f t="shared" si="1421"/>
        <v>115</v>
      </c>
      <c r="N682" s="10">
        <f t="shared" si="1422"/>
        <v>115</v>
      </c>
      <c r="O682" s="10"/>
      <c r="P682" s="10"/>
      <c r="Q682" s="10"/>
      <c r="R682" s="10">
        <f t="shared" si="1355"/>
        <v>115</v>
      </c>
      <c r="S682" s="10">
        <f t="shared" si="1356"/>
        <v>115</v>
      </c>
      <c r="T682" s="10">
        <f t="shared" si="1357"/>
        <v>115</v>
      </c>
      <c r="U682" s="10"/>
      <c r="V682" s="10"/>
      <c r="W682" s="10"/>
      <c r="X682" s="10">
        <f t="shared" si="1358"/>
        <v>115</v>
      </c>
      <c r="Y682" s="10">
        <f t="shared" si="1359"/>
        <v>115</v>
      </c>
      <c r="Z682" s="10">
        <f t="shared" si="1360"/>
        <v>115</v>
      </c>
      <c r="AA682" s="10"/>
      <c r="AB682" s="10"/>
      <c r="AC682" s="10"/>
      <c r="AD682" s="10">
        <f t="shared" si="1361"/>
        <v>115</v>
      </c>
      <c r="AE682" s="10">
        <f t="shared" si="1362"/>
        <v>115</v>
      </c>
      <c r="AF682" s="10">
        <f t="shared" si="1363"/>
        <v>115</v>
      </c>
      <c r="AG682" s="10"/>
      <c r="AH682" s="10">
        <f t="shared" si="1364"/>
        <v>115</v>
      </c>
      <c r="AI682" s="10">
        <f t="shared" si="1365"/>
        <v>115</v>
      </c>
      <c r="AJ682" s="10">
        <f t="shared" si="1366"/>
        <v>115</v>
      </c>
      <c r="AK682" s="10"/>
      <c r="AL682" s="10"/>
      <c r="AM682" s="10"/>
      <c r="AN682" s="10">
        <f t="shared" si="1367"/>
        <v>115</v>
      </c>
      <c r="AO682" s="10">
        <f t="shared" si="1368"/>
        <v>115</v>
      </c>
      <c r="AP682" s="10">
        <f t="shared" si="1369"/>
        <v>115</v>
      </c>
      <c r="AQ682" s="10"/>
      <c r="AR682" s="10"/>
      <c r="AS682" s="10"/>
      <c r="AT682" s="10">
        <f t="shared" si="1370"/>
        <v>115</v>
      </c>
      <c r="AU682" s="10">
        <f t="shared" si="1371"/>
        <v>115</v>
      </c>
      <c r="AV682" s="10">
        <f t="shared" si="1372"/>
        <v>115</v>
      </c>
      <c r="AW682" s="10"/>
      <c r="AX682" s="10"/>
      <c r="AY682" s="10"/>
      <c r="AZ682" s="10">
        <f t="shared" si="1373"/>
        <v>115</v>
      </c>
      <c r="BA682" s="10"/>
      <c r="BB682" s="65">
        <f t="shared" si="1377"/>
        <v>115</v>
      </c>
      <c r="BC682" s="10">
        <f t="shared" si="1374"/>
        <v>115</v>
      </c>
      <c r="BD682" s="10"/>
      <c r="BE682" s="65">
        <f t="shared" si="1378"/>
        <v>115</v>
      </c>
      <c r="BF682" s="10">
        <f t="shared" si="1375"/>
        <v>115</v>
      </c>
      <c r="BG682" s="10"/>
      <c r="BH682" s="65">
        <f t="shared" si="1379"/>
        <v>115</v>
      </c>
      <c r="BI682" s="10"/>
      <c r="BJ682" s="20"/>
      <c r="BK682" s="20"/>
    </row>
    <row r="683" spans="1:63" ht="31.2" x14ac:dyDescent="0.3">
      <c r="A683" s="58" t="s">
        <v>456</v>
      </c>
      <c r="B683" s="59" t="s">
        <v>192</v>
      </c>
      <c r="C683" s="58"/>
      <c r="D683" s="58"/>
      <c r="E683" s="60" t="s">
        <v>193</v>
      </c>
      <c r="F683" s="10">
        <f t="shared" ref="F683:K683" si="1434">F684</f>
        <v>2873.6</v>
      </c>
      <c r="G683" s="10">
        <f t="shared" si="1434"/>
        <v>2873.6</v>
      </c>
      <c r="H683" s="10">
        <f t="shared" si="1434"/>
        <v>2873.6</v>
      </c>
      <c r="I683" s="10">
        <f t="shared" si="1434"/>
        <v>0</v>
      </c>
      <c r="J683" s="10">
        <f t="shared" si="1434"/>
        <v>0</v>
      </c>
      <c r="K683" s="10">
        <f t="shared" si="1434"/>
        <v>0</v>
      </c>
      <c r="L683" s="10">
        <f t="shared" si="1420"/>
        <v>2873.6</v>
      </c>
      <c r="M683" s="10">
        <f t="shared" si="1421"/>
        <v>2873.6</v>
      </c>
      <c r="N683" s="10">
        <f t="shared" si="1422"/>
        <v>2873.6</v>
      </c>
      <c r="O683" s="10">
        <f>O684</f>
        <v>0</v>
      </c>
      <c r="P683" s="10">
        <f>P684</f>
        <v>0</v>
      </c>
      <c r="Q683" s="10">
        <f>Q684</f>
        <v>0</v>
      </c>
      <c r="R683" s="10">
        <f t="shared" si="1355"/>
        <v>2873.6</v>
      </c>
      <c r="S683" s="10">
        <f t="shared" si="1356"/>
        <v>2873.6</v>
      </c>
      <c r="T683" s="10">
        <f t="shared" si="1357"/>
        <v>2873.6</v>
      </c>
      <c r="U683" s="10">
        <f>U684</f>
        <v>0</v>
      </c>
      <c r="V683" s="10">
        <f>V684</f>
        <v>0</v>
      </c>
      <c r="W683" s="10">
        <f>W684</f>
        <v>0</v>
      </c>
      <c r="X683" s="10">
        <f t="shared" si="1358"/>
        <v>2873.6</v>
      </c>
      <c r="Y683" s="10">
        <f t="shared" si="1359"/>
        <v>2873.6</v>
      </c>
      <c r="Z683" s="10">
        <f t="shared" si="1360"/>
        <v>2873.6</v>
      </c>
      <c r="AA683" s="10">
        <f>AA684</f>
        <v>0</v>
      </c>
      <c r="AB683" s="10">
        <f>AB684</f>
        <v>0</v>
      </c>
      <c r="AC683" s="10">
        <f>AC684</f>
        <v>0</v>
      </c>
      <c r="AD683" s="10">
        <f t="shared" si="1361"/>
        <v>2873.6</v>
      </c>
      <c r="AE683" s="10">
        <f t="shared" si="1362"/>
        <v>2873.6</v>
      </c>
      <c r="AF683" s="10">
        <f t="shared" si="1363"/>
        <v>2873.6</v>
      </c>
      <c r="AG683" s="10">
        <f>AG684</f>
        <v>0</v>
      </c>
      <c r="AH683" s="10">
        <f t="shared" si="1364"/>
        <v>2873.6</v>
      </c>
      <c r="AI683" s="10">
        <f t="shared" si="1365"/>
        <v>2873.6</v>
      </c>
      <c r="AJ683" s="10">
        <f t="shared" si="1366"/>
        <v>2873.6</v>
      </c>
      <c r="AK683" s="10">
        <f>AK684</f>
        <v>0</v>
      </c>
      <c r="AL683" s="10">
        <f>AL684</f>
        <v>0</v>
      </c>
      <c r="AM683" s="10">
        <f>AM684</f>
        <v>0</v>
      </c>
      <c r="AN683" s="10">
        <f t="shared" si="1367"/>
        <v>2873.6</v>
      </c>
      <c r="AO683" s="10">
        <f t="shared" si="1368"/>
        <v>2873.6</v>
      </c>
      <c r="AP683" s="10">
        <f t="shared" si="1369"/>
        <v>2873.6</v>
      </c>
      <c r="AQ683" s="10">
        <f>AQ684</f>
        <v>0</v>
      </c>
      <c r="AR683" s="10">
        <f>AR684</f>
        <v>0</v>
      </c>
      <c r="AS683" s="10">
        <f>AS684</f>
        <v>0</v>
      </c>
      <c r="AT683" s="10">
        <f t="shared" si="1370"/>
        <v>2873.6</v>
      </c>
      <c r="AU683" s="10">
        <f t="shared" si="1371"/>
        <v>2873.6</v>
      </c>
      <c r="AV683" s="10">
        <f t="shared" si="1372"/>
        <v>2873.6</v>
      </c>
      <c r="AW683" s="10">
        <f>AW684</f>
        <v>0</v>
      </c>
      <c r="AX683" s="10">
        <f>AX684</f>
        <v>0</v>
      </c>
      <c r="AY683" s="10">
        <f>AY684</f>
        <v>0</v>
      </c>
      <c r="AZ683" s="10">
        <f t="shared" si="1373"/>
        <v>2873.6</v>
      </c>
      <c r="BA683" s="10">
        <f>BA684</f>
        <v>0</v>
      </c>
      <c r="BB683" s="65">
        <f t="shared" si="1377"/>
        <v>2873.6</v>
      </c>
      <c r="BC683" s="10">
        <f t="shared" si="1374"/>
        <v>2873.6</v>
      </c>
      <c r="BD683" s="10">
        <f>BD684</f>
        <v>0</v>
      </c>
      <c r="BE683" s="65">
        <f t="shared" si="1378"/>
        <v>2873.6</v>
      </c>
      <c r="BF683" s="10">
        <f t="shared" si="1375"/>
        <v>2873.6</v>
      </c>
      <c r="BG683" s="10">
        <f>BG684</f>
        <v>0</v>
      </c>
      <c r="BH683" s="65">
        <f t="shared" si="1379"/>
        <v>2873.6</v>
      </c>
      <c r="BI683" s="10">
        <f>BI684</f>
        <v>0</v>
      </c>
      <c r="BJ683" s="20"/>
      <c r="BK683" s="20"/>
    </row>
    <row r="684" spans="1:63" x14ac:dyDescent="0.3">
      <c r="A684" s="58" t="s">
        <v>456</v>
      </c>
      <c r="B684" s="59">
        <v>300</v>
      </c>
      <c r="C684" s="58" t="s">
        <v>72</v>
      </c>
      <c r="D684" s="58" t="s">
        <v>74</v>
      </c>
      <c r="E684" s="60" t="s">
        <v>75</v>
      </c>
      <c r="F684" s="10">
        <v>2873.6</v>
      </c>
      <c r="G684" s="10">
        <v>2873.6</v>
      </c>
      <c r="H684" s="10">
        <v>2873.6</v>
      </c>
      <c r="I684" s="10"/>
      <c r="J684" s="10"/>
      <c r="K684" s="10"/>
      <c r="L684" s="10">
        <f t="shared" si="1420"/>
        <v>2873.6</v>
      </c>
      <c r="M684" s="10">
        <f t="shared" si="1421"/>
        <v>2873.6</v>
      </c>
      <c r="N684" s="10">
        <f t="shared" si="1422"/>
        <v>2873.6</v>
      </c>
      <c r="O684" s="10"/>
      <c r="P684" s="10"/>
      <c r="Q684" s="10"/>
      <c r="R684" s="10">
        <f t="shared" si="1355"/>
        <v>2873.6</v>
      </c>
      <c r="S684" s="10">
        <f t="shared" si="1356"/>
        <v>2873.6</v>
      </c>
      <c r="T684" s="10">
        <f t="shared" si="1357"/>
        <v>2873.6</v>
      </c>
      <c r="U684" s="10"/>
      <c r="V684" s="10"/>
      <c r="W684" s="10"/>
      <c r="X684" s="10">
        <f t="shared" si="1358"/>
        <v>2873.6</v>
      </c>
      <c r="Y684" s="10">
        <f t="shared" si="1359"/>
        <v>2873.6</v>
      </c>
      <c r="Z684" s="10">
        <f t="shared" si="1360"/>
        <v>2873.6</v>
      </c>
      <c r="AA684" s="10"/>
      <c r="AB684" s="10"/>
      <c r="AC684" s="10"/>
      <c r="AD684" s="10">
        <f t="shared" si="1361"/>
        <v>2873.6</v>
      </c>
      <c r="AE684" s="10">
        <f t="shared" si="1362"/>
        <v>2873.6</v>
      </c>
      <c r="AF684" s="10">
        <f t="shared" si="1363"/>
        <v>2873.6</v>
      </c>
      <c r="AG684" s="10"/>
      <c r="AH684" s="10">
        <f t="shared" si="1364"/>
        <v>2873.6</v>
      </c>
      <c r="AI684" s="10">
        <f t="shared" si="1365"/>
        <v>2873.6</v>
      </c>
      <c r="AJ684" s="10">
        <f t="shared" si="1366"/>
        <v>2873.6</v>
      </c>
      <c r="AK684" s="10"/>
      <c r="AL684" s="10"/>
      <c r="AM684" s="10"/>
      <c r="AN684" s="10">
        <f t="shared" si="1367"/>
        <v>2873.6</v>
      </c>
      <c r="AO684" s="10">
        <f t="shared" si="1368"/>
        <v>2873.6</v>
      </c>
      <c r="AP684" s="10">
        <f t="shared" si="1369"/>
        <v>2873.6</v>
      </c>
      <c r="AQ684" s="10"/>
      <c r="AR684" s="10"/>
      <c r="AS684" s="10"/>
      <c r="AT684" s="10">
        <f t="shared" si="1370"/>
        <v>2873.6</v>
      </c>
      <c r="AU684" s="10">
        <f t="shared" si="1371"/>
        <v>2873.6</v>
      </c>
      <c r="AV684" s="10">
        <f t="shared" si="1372"/>
        <v>2873.6</v>
      </c>
      <c r="AW684" s="10"/>
      <c r="AX684" s="10"/>
      <c r="AY684" s="10"/>
      <c r="AZ684" s="10">
        <f t="shared" si="1373"/>
        <v>2873.6</v>
      </c>
      <c r="BA684" s="10"/>
      <c r="BB684" s="65">
        <f t="shared" si="1377"/>
        <v>2873.6</v>
      </c>
      <c r="BC684" s="10">
        <f t="shared" si="1374"/>
        <v>2873.6</v>
      </c>
      <c r="BD684" s="10"/>
      <c r="BE684" s="65">
        <f t="shared" si="1378"/>
        <v>2873.6</v>
      </c>
      <c r="BF684" s="10">
        <f t="shared" si="1375"/>
        <v>2873.6</v>
      </c>
      <c r="BG684" s="10"/>
      <c r="BH684" s="65">
        <f t="shared" si="1379"/>
        <v>2873.6</v>
      </c>
      <c r="BI684" s="10"/>
      <c r="BJ684" s="20"/>
      <c r="BK684" s="20"/>
    </row>
    <row r="685" spans="1:63" ht="62.4" x14ac:dyDescent="0.3">
      <c r="A685" s="58" t="s">
        <v>458</v>
      </c>
      <c r="B685" s="59"/>
      <c r="C685" s="58"/>
      <c r="D685" s="58"/>
      <c r="E685" s="60" t="s">
        <v>223</v>
      </c>
      <c r="F685" s="10">
        <f t="shared" ref="F685:K685" si="1435">F686</f>
        <v>2282.8000000000002</v>
      </c>
      <c r="G685" s="10">
        <f t="shared" si="1435"/>
        <v>2282.8000000000002</v>
      </c>
      <c r="H685" s="10">
        <f t="shared" si="1435"/>
        <v>2282.8000000000002</v>
      </c>
      <c r="I685" s="10">
        <f t="shared" si="1435"/>
        <v>0</v>
      </c>
      <c r="J685" s="10">
        <f t="shared" si="1435"/>
        <v>0</v>
      </c>
      <c r="K685" s="10">
        <f t="shared" si="1435"/>
        <v>0</v>
      </c>
      <c r="L685" s="10">
        <f t="shared" si="1420"/>
        <v>2282.8000000000002</v>
      </c>
      <c r="M685" s="10">
        <f t="shared" si="1421"/>
        <v>2282.8000000000002</v>
      </c>
      <c r="N685" s="10">
        <f t="shared" si="1422"/>
        <v>2282.8000000000002</v>
      </c>
      <c r="O685" s="10">
        <f>O686</f>
        <v>93.257000000000005</v>
      </c>
      <c r="P685" s="10">
        <f>P686</f>
        <v>0</v>
      </c>
      <c r="Q685" s="10">
        <f>Q686</f>
        <v>0</v>
      </c>
      <c r="R685" s="10">
        <f t="shared" si="1355"/>
        <v>2376.0570000000002</v>
      </c>
      <c r="S685" s="10">
        <f t="shared" si="1356"/>
        <v>2282.8000000000002</v>
      </c>
      <c r="T685" s="10">
        <f t="shared" si="1357"/>
        <v>2282.8000000000002</v>
      </c>
      <c r="U685" s="10">
        <f>U686</f>
        <v>0</v>
      </c>
      <c r="V685" s="10">
        <f>V686</f>
        <v>0</v>
      </c>
      <c r="W685" s="10">
        <f>W686</f>
        <v>0</v>
      </c>
      <c r="X685" s="10">
        <f t="shared" si="1358"/>
        <v>2376.0570000000002</v>
      </c>
      <c r="Y685" s="10">
        <f t="shared" si="1359"/>
        <v>2282.8000000000002</v>
      </c>
      <c r="Z685" s="10">
        <f t="shared" si="1360"/>
        <v>2282.8000000000002</v>
      </c>
      <c r="AA685" s="10">
        <f>AA686</f>
        <v>0</v>
      </c>
      <c r="AB685" s="10">
        <f>AB686</f>
        <v>0</v>
      </c>
      <c r="AC685" s="10">
        <f>AC686</f>
        <v>0</v>
      </c>
      <c r="AD685" s="10">
        <f t="shared" si="1361"/>
        <v>2376.0570000000002</v>
      </c>
      <c r="AE685" s="10">
        <f t="shared" si="1362"/>
        <v>2282.8000000000002</v>
      </c>
      <c r="AF685" s="10">
        <f t="shared" si="1363"/>
        <v>2282.8000000000002</v>
      </c>
      <c r="AG685" s="10">
        <f>AG686</f>
        <v>0</v>
      </c>
      <c r="AH685" s="10">
        <f t="shared" si="1364"/>
        <v>2376.0570000000002</v>
      </c>
      <c r="AI685" s="10">
        <f t="shared" si="1365"/>
        <v>2282.8000000000002</v>
      </c>
      <c r="AJ685" s="10">
        <f t="shared" si="1366"/>
        <v>2282.8000000000002</v>
      </c>
      <c r="AK685" s="10">
        <f>AK686</f>
        <v>610.98199999999997</v>
      </c>
      <c r="AL685" s="10">
        <f>AL686</f>
        <v>0</v>
      </c>
      <c r="AM685" s="10">
        <f>AM686</f>
        <v>0</v>
      </c>
      <c r="AN685" s="10">
        <f t="shared" si="1367"/>
        <v>2987.0390000000002</v>
      </c>
      <c r="AO685" s="10">
        <f t="shared" si="1368"/>
        <v>2282.8000000000002</v>
      </c>
      <c r="AP685" s="10">
        <f t="shared" si="1369"/>
        <v>2282.8000000000002</v>
      </c>
      <c r="AQ685" s="10">
        <f>AQ686</f>
        <v>0</v>
      </c>
      <c r="AR685" s="10">
        <f>AR686</f>
        <v>0</v>
      </c>
      <c r="AS685" s="10">
        <f>AS686</f>
        <v>0</v>
      </c>
      <c r="AT685" s="10">
        <f t="shared" si="1370"/>
        <v>2987.0390000000002</v>
      </c>
      <c r="AU685" s="10">
        <f t="shared" si="1371"/>
        <v>2282.8000000000002</v>
      </c>
      <c r="AV685" s="10">
        <f t="shared" si="1372"/>
        <v>2282.8000000000002</v>
      </c>
      <c r="AW685" s="10">
        <f>AW686</f>
        <v>0</v>
      </c>
      <c r="AX685" s="10">
        <f>AX686</f>
        <v>0</v>
      </c>
      <c r="AY685" s="10">
        <f>AY686</f>
        <v>0</v>
      </c>
      <c r="AZ685" s="10">
        <f t="shared" si="1373"/>
        <v>2987.0390000000002</v>
      </c>
      <c r="BA685" s="10">
        <f>BA686</f>
        <v>0</v>
      </c>
      <c r="BB685" s="65">
        <f t="shared" si="1377"/>
        <v>2987.0390000000002</v>
      </c>
      <c r="BC685" s="10">
        <f t="shared" si="1374"/>
        <v>2282.8000000000002</v>
      </c>
      <c r="BD685" s="10">
        <f>BD686</f>
        <v>0</v>
      </c>
      <c r="BE685" s="65">
        <f t="shared" si="1378"/>
        <v>2282.8000000000002</v>
      </c>
      <c r="BF685" s="10">
        <f t="shared" si="1375"/>
        <v>2282.8000000000002</v>
      </c>
      <c r="BG685" s="10">
        <f>BG686</f>
        <v>0</v>
      </c>
      <c r="BH685" s="65">
        <f t="shared" si="1379"/>
        <v>2282.8000000000002</v>
      </c>
      <c r="BI685" s="10">
        <f>BI686</f>
        <v>0</v>
      </c>
      <c r="BJ685" s="20"/>
      <c r="BK685" s="20"/>
    </row>
    <row r="686" spans="1:63" ht="46.8" x14ac:dyDescent="0.3">
      <c r="A686" s="58" t="s">
        <v>458</v>
      </c>
      <c r="B686" s="59" t="s">
        <v>58</v>
      </c>
      <c r="C686" s="58"/>
      <c r="D686" s="58"/>
      <c r="E686" s="60" t="s">
        <v>59</v>
      </c>
      <c r="F686" s="10">
        <f t="shared" ref="F686:K686" si="1436">F687+F688</f>
        <v>2282.8000000000002</v>
      </c>
      <c r="G686" s="10">
        <f t="shared" si="1436"/>
        <v>2282.8000000000002</v>
      </c>
      <c r="H686" s="10">
        <f t="shared" si="1436"/>
        <v>2282.8000000000002</v>
      </c>
      <c r="I686" s="10">
        <f t="shared" si="1436"/>
        <v>0</v>
      </c>
      <c r="J686" s="10">
        <f t="shared" si="1436"/>
        <v>0</v>
      </c>
      <c r="K686" s="10">
        <f t="shared" si="1436"/>
        <v>0</v>
      </c>
      <c r="L686" s="10">
        <f t="shared" si="1420"/>
        <v>2282.8000000000002</v>
      </c>
      <c r="M686" s="10">
        <f t="shared" si="1421"/>
        <v>2282.8000000000002</v>
      </c>
      <c r="N686" s="10">
        <f t="shared" si="1422"/>
        <v>2282.8000000000002</v>
      </c>
      <c r="O686" s="10">
        <f>O687+O688</f>
        <v>93.257000000000005</v>
      </c>
      <c r="P686" s="10">
        <f>P687+P688</f>
        <v>0</v>
      </c>
      <c r="Q686" s="10">
        <f>Q687+Q688</f>
        <v>0</v>
      </c>
      <c r="R686" s="10">
        <f t="shared" ref="R686:R749" si="1437">L686+O686</f>
        <v>2376.0570000000002</v>
      </c>
      <c r="S686" s="10">
        <f t="shared" ref="S686:S749" si="1438">M686+P686</f>
        <v>2282.8000000000002</v>
      </c>
      <c r="T686" s="10">
        <f t="shared" ref="T686:T749" si="1439">N686+Q686</f>
        <v>2282.8000000000002</v>
      </c>
      <c r="U686" s="10">
        <f>U687+U688</f>
        <v>0</v>
      </c>
      <c r="V686" s="10">
        <f>V687+V688</f>
        <v>0</v>
      </c>
      <c r="W686" s="10">
        <f>W687+W688</f>
        <v>0</v>
      </c>
      <c r="X686" s="10">
        <f t="shared" ref="X686:X749" si="1440">R686+U686</f>
        <v>2376.0570000000002</v>
      </c>
      <c r="Y686" s="10">
        <f t="shared" ref="Y686:Y749" si="1441">S686+V686</f>
        <v>2282.8000000000002</v>
      </c>
      <c r="Z686" s="10">
        <f t="shared" ref="Z686:Z749" si="1442">T686+W686</f>
        <v>2282.8000000000002</v>
      </c>
      <c r="AA686" s="10">
        <f>AA687+AA688</f>
        <v>0</v>
      </c>
      <c r="AB686" s="10">
        <f>AB687+AB688</f>
        <v>0</v>
      </c>
      <c r="AC686" s="10">
        <f>AC687+AC688</f>
        <v>0</v>
      </c>
      <c r="AD686" s="10">
        <f t="shared" ref="AD686:AD749" si="1443">X686+AA686</f>
        <v>2376.0570000000002</v>
      </c>
      <c r="AE686" s="10">
        <f t="shared" ref="AE686:AE749" si="1444">Y686+AB686</f>
        <v>2282.8000000000002</v>
      </c>
      <c r="AF686" s="10">
        <f t="shared" ref="AF686:AF749" si="1445">Z686+AC686</f>
        <v>2282.8000000000002</v>
      </c>
      <c r="AG686" s="10">
        <f>AG687+AG688</f>
        <v>0</v>
      </c>
      <c r="AH686" s="10">
        <f t="shared" ref="AH686:AH749" si="1446">AD686+AG686</f>
        <v>2376.0570000000002</v>
      </c>
      <c r="AI686" s="10">
        <f t="shared" ref="AI686:AI749" si="1447">AE686</f>
        <v>2282.8000000000002</v>
      </c>
      <c r="AJ686" s="10">
        <f t="shared" ref="AJ686:AJ749" si="1448">AF686</f>
        <v>2282.8000000000002</v>
      </c>
      <c r="AK686" s="10">
        <f>AK687+AK688</f>
        <v>610.98199999999997</v>
      </c>
      <c r="AL686" s="10">
        <f>AL687+AL688</f>
        <v>0</v>
      </c>
      <c r="AM686" s="10">
        <f>AM687+AM688</f>
        <v>0</v>
      </c>
      <c r="AN686" s="10">
        <f t="shared" ref="AN686:AN749" si="1449">AH686+AK686</f>
        <v>2987.0390000000002</v>
      </c>
      <c r="AO686" s="10">
        <f t="shared" ref="AO686:AO749" si="1450">AI686+AL686</f>
        <v>2282.8000000000002</v>
      </c>
      <c r="AP686" s="10">
        <f t="shared" ref="AP686:AP749" si="1451">AJ686+AM686</f>
        <v>2282.8000000000002</v>
      </c>
      <c r="AQ686" s="10">
        <f>AQ687+AQ688</f>
        <v>0</v>
      </c>
      <c r="AR686" s="10">
        <f>AR687+AR688</f>
        <v>0</v>
      </c>
      <c r="AS686" s="10">
        <f>AS687+AS688</f>
        <v>0</v>
      </c>
      <c r="AT686" s="10">
        <f t="shared" ref="AT686:AT749" si="1452">AN686+AQ686</f>
        <v>2987.0390000000002</v>
      </c>
      <c r="AU686" s="10">
        <f t="shared" ref="AU686:AU749" si="1453">AO686+AR686</f>
        <v>2282.8000000000002</v>
      </c>
      <c r="AV686" s="10">
        <f t="shared" ref="AV686:AV749" si="1454">AP686+AS686</f>
        <v>2282.8000000000002</v>
      </c>
      <c r="AW686" s="10">
        <f>AW687+AW688</f>
        <v>0</v>
      </c>
      <c r="AX686" s="10">
        <f>AX687+AX688</f>
        <v>0</v>
      </c>
      <c r="AY686" s="10">
        <f>AY687+AY688</f>
        <v>0</v>
      </c>
      <c r="AZ686" s="10">
        <f t="shared" ref="AZ686:AZ749" si="1455">AT686+AW686</f>
        <v>2987.0390000000002</v>
      </c>
      <c r="BA686" s="10">
        <f>BA687+BA688</f>
        <v>0</v>
      </c>
      <c r="BB686" s="65">
        <f t="shared" si="1377"/>
        <v>2987.0390000000002</v>
      </c>
      <c r="BC686" s="10">
        <f t="shared" ref="BC686:BC749" si="1456">AU686+AX686</f>
        <v>2282.8000000000002</v>
      </c>
      <c r="BD686" s="10">
        <f>BD687+BD688</f>
        <v>0</v>
      </c>
      <c r="BE686" s="65">
        <f t="shared" si="1378"/>
        <v>2282.8000000000002</v>
      </c>
      <c r="BF686" s="10">
        <f t="shared" ref="BF686:BF749" si="1457">AV686+AY686</f>
        <v>2282.8000000000002</v>
      </c>
      <c r="BG686" s="10">
        <f>BG687+BG688</f>
        <v>0</v>
      </c>
      <c r="BH686" s="65">
        <f t="shared" si="1379"/>
        <v>2282.8000000000002</v>
      </c>
      <c r="BI686" s="10">
        <f>BI687+BI688</f>
        <v>0</v>
      </c>
      <c r="BJ686" s="20"/>
      <c r="BK686" s="20"/>
    </row>
    <row r="687" spans="1:63" ht="31.2" x14ac:dyDescent="0.3">
      <c r="A687" s="58" t="s">
        <v>458</v>
      </c>
      <c r="B687" s="59">
        <v>600</v>
      </c>
      <c r="C687" s="58" t="s">
        <v>72</v>
      </c>
      <c r="D687" s="58" t="s">
        <v>327</v>
      </c>
      <c r="E687" s="60" t="s">
        <v>452</v>
      </c>
      <c r="F687" s="10">
        <v>287</v>
      </c>
      <c r="G687" s="10">
        <v>287</v>
      </c>
      <c r="H687" s="10">
        <v>287</v>
      </c>
      <c r="I687" s="10"/>
      <c r="J687" s="10"/>
      <c r="K687" s="10"/>
      <c r="L687" s="10">
        <f t="shared" si="1420"/>
        <v>287</v>
      </c>
      <c r="M687" s="10">
        <f t="shared" si="1421"/>
        <v>287</v>
      </c>
      <c r="N687" s="10">
        <f t="shared" si="1422"/>
        <v>287</v>
      </c>
      <c r="O687" s="10">
        <v>11.7</v>
      </c>
      <c r="P687" s="10"/>
      <c r="Q687" s="10"/>
      <c r="R687" s="10">
        <f t="shared" si="1437"/>
        <v>298.7</v>
      </c>
      <c r="S687" s="10">
        <f t="shared" si="1438"/>
        <v>287</v>
      </c>
      <c r="T687" s="10">
        <f t="shared" si="1439"/>
        <v>287</v>
      </c>
      <c r="U687" s="10"/>
      <c r="V687" s="10"/>
      <c r="W687" s="10"/>
      <c r="X687" s="10">
        <f t="shared" si="1440"/>
        <v>298.7</v>
      </c>
      <c r="Y687" s="10">
        <f t="shared" si="1441"/>
        <v>287</v>
      </c>
      <c r="Z687" s="10">
        <f t="shared" si="1442"/>
        <v>287</v>
      </c>
      <c r="AA687" s="10"/>
      <c r="AB687" s="10"/>
      <c r="AC687" s="10"/>
      <c r="AD687" s="10">
        <f t="shared" si="1443"/>
        <v>298.7</v>
      </c>
      <c r="AE687" s="10">
        <f t="shared" si="1444"/>
        <v>287</v>
      </c>
      <c r="AF687" s="10">
        <f t="shared" si="1445"/>
        <v>287</v>
      </c>
      <c r="AG687" s="10"/>
      <c r="AH687" s="10">
        <f t="shared" si="1446"/>
        <v>298.7</v>
      </c>
      <c r="AI687" s="10">
        <f t="shared" si="1447"/>
        <v>287</v>
      </c>
      <c r="AJ687" s="10">
        <f t="shared" si="1448"/>
        <v>287</v>
      </c>
      <c r="AK687" s="10"/>
      <c r="AL687" s="10"/>
      <c r="AM687" s="10"/>
      <c r="AN687" s="10">
        <f t="shared" si="1449"/>
        <v>298.7</v>
      </c>
      <c r="AO687" s="10">
        <f t="shared" si="1450"/>
        <v>287</v>
      </c>
      <c r="AP687" s="10">
        <f t="shared" si="1451"/>
        <v>287</v>
      </c>
      <c r="AQ687" s="10"/>
      <c r="AR687" s="10"/>
      <c r="AS687" s="10"/>
      <c r="AT687" s="10">
        <f t="shared" si="1452"/>
        <v>298.7</v>
      </c>
      <c r="AU687" s="10">
        <f t="shared" si="1453"/>
        <v>287</v>
      </c>
      <c r="AV687" s="10">
        <f t="shared" si="1454"/>
        <v>287</v>
      </c>
      <c r="AW687" s="10"/>
      <c r="AX687" s="10"/>
      <c r="AY687" s="10"/>
      <c r="AZ687" s="10">
        <f t="shared" si="1455"/>
        <v>298.7</v>
      </c>
      <c r="BA687" s="10"/>
      <c r="BB687" s="65">
        <f t="shared" si="1377"/>
        <v>298.7</v>
      </c>
      <c r="BC687" s="10">
        <f t="shared" si="1456"/>
        <v>287</v>
      </c>
      <c r="BD687" s="10"/>
      <c r="BE687" s="65">
        <f t="shared" si="1378"/>
        <v>287</v>
      </c>
      <c r="BF687" s="10">
        <f t="shared" si="1457"/>
        <v>287</v>
      </c>
      <c r="BG687" s="10"/>
      <c r="BH687" s="65">
        <f t="shared" si="1379"/>
        <v>287</v>
      </c>
      <c r="BI687" s="10"/>
      <c r="BJ687" s="20"/>
      <c r="BK687" s="20"/>
    </row>
    <row r="688" spans="1:63" x14ac:dyDescent="0.3">
      <c r="A688" s="58" t="s">
        <v>458</v>
      </c>
      <c r="B688" s="59">
        <v>600</v>
      </c>
      <c r="C688" s="58" t="s">
        <v>72</v>
      </c>
      <c r="D688" s="58" t="s">
        <v>74</v>
      </c>
      <c r="E688" s="60" t="s">
        <v>75</v>
      </c>
      <c r="F688" s="10">
        <v>1995.8</v>
      </c>
      <c r="G688" s="10">
        <v>1995.8</v>
      </c>
      <c r="H688" s="10">
        <v>1995.8</v>
      </c>
      <c r="I688" s="10"/>
      <c r="J688" s="10"/>
      <c r="K688" s="10"/>
      <c r="L688" s="10">
        <f t="shared" si="1420"/>
        <v>1995.8</v>
      </c>
      <c r="M688" s="10">
        <f t="shared" si="1421"/>
        <v>1995.8</v>
      </c>
      <c r="N688" s="10">
        <f t="shared" si="1422"/>
        <v>1995.8</v>
      </c>
      <c r="O688" s="10">
        <v>81.557000000000002</v>
      </c>
      <c r="P688" s="10"/>
      <c r="Q688" s="10"/>
      <c r="R688" s="10">
        <f t="shared" si="1437"/>
        <v>2077.357</v>
      </c>
      <c r="S688" s="10">
        <f t="shared" si="1438"/>
        <v>1995.8</v>
      </c>
      <c r="T688" s="10">
        <f t="shared" si="1439"/>
        <v>1995.8</v>
      </c>
      <c r="U688" s="10"/>
      <c r="V688" s="10"/>
      <c r="W688" s="10"/>
      <c r="X688" s="10">
        <f t="shared" si="1440"/>
        <v>2077.357</v>
      </c>
      <c r="Y688" s="10">
        <f t="shared" si="1441"/>
        <v>1995.8</v>
      </c>
      <c r="Z688" s="10">
        <f t="shared" si="1442"/>
        <v>1995.8</v>
      </c>
      <c r="AA688" s="10"/>
      <c r="AB688" s="10"/>
      <c r="AC688" s="10"/>
      <c r="AD688" s="10">
        <f t="shared" si="1443"/>
        <v>2077.357</v>
      </c>
      <c r="AE688" s="10">
        <f t="shared" si="1444"/>
        <v>1995.8</v>
      </c>
      <c r="AF688" s="10">
        <f t="shared" si="1445"/>
        <v>1995.8</v>
      </c>
      <c r="AG688" s="10"/>
      <c r="AH688" s="10">
        <f t="shared" si="1446"/>
        <v>2077.357</v>
      </c>
      <c r="AI688" s="10">
        <f t="shared" si="1447"/>
        <v>1995.8</v>
      </c>
      <c r="AJ688" s="10">
        <f t="shared" si="1448"/>
        <v>1995.8</v>
      </c>
      <c r="AK688" s="10">
        <v>610.98199999999997</v>
      </c>
      <c r="AL688" s="10"/>
      <c r="AM688" s="10"/>
      <c r="AN688" s="10">
        <f t="shared" si="1449"/>
        <v>2688.3389999999999</v>
      </c>
      <c r="AO688" s="10">
        <f t="shared" si="1450"/>
        <v>1995.8</v>
      </c>
      <c r="AP688" s="10">
        <f t="shared" si="1451"/>
        <v>1995.8</v>
      </c>
      <c r="AQ688" s="10"/>
      <c r="AR688" s="10"/>
      <c r="AS688" s="10"/>
      <c r="AT688" s="10">
        <f t="shared" si="1452"/>
        <v>2688.3389999999999</v>
      </c>
      <c r="AU688" s="10">
        <f t="shared" si="1453"/>
        <v>1995.8</v>
      </c>
      <c r="AV688" s="10">
        <f t="shared" si="1454"/>
        <v>1995.8</v>
      </c>
      <c r="AW688" s="10"/>
      <c r="AX688" s="10"/>
      <c r="AY688" s="10"/>
      <c r="AZ688" s="10">
        <f t="shared" si="1455"/>
        <v>2688.3389999999999</v>
      </c>
      <c r="BA688" s="10"/>
      <c r="BB688" s="65">
        <f t="shared" si="1377"/>
        <v>2688.3389999999999</v>
      </c>
      <c r="BC688" s="10">
        <f t="shared" si="1456"/>
        <v>1995.8</v>
      </c>
      <c r="BD688" s="10"/>
      <c r="BE688" s="65">
        <f t="shared" si="1378"/>
        <v>1995.8</v>
      </c>
      <c r="BF688" s="10">
        <f t="shared" si="1457"/>
        <v>1995.8</v>
      </c>
      <c r="BG688" s="10"/>
      <c r="BH688" s="65">
        <f t="shared" si="1379"/>
        <v>1995.8</v>
      </c>
      <c r="BI688" s="10"/>
      <c r="BJ688" s="20"/>
      <c r="BK688" s="20"/>
    </row>
    <row r="689" spans="1:63" ht="62.4" x14ac:dyDescent="0.3">
      <c r="A689" s="58" t="s">
        <v>459</v>
      </c>
      <c r="B689" s="59"/>
      <c r="C689" s="58"/>
      <c r="D689" s="58"/>
      <c r="E689" s="60" t="s">
        <v>460</v>
      </c>
      <c r="F689" s="10">
        <f t="shared" ref="F689:K689" si="1458">F701+F706+F709+F712+F715+F690</f>
        <v>344551.4</v>
      </c>
      <c r="G689" s="10">
        <f t="shared" si="1458"/>
        <v>349675.6</v>
      </c>
      <c r="H689" s="10">
        <f t="shared" si="1458"/>
        <v>349675.6</v>
      </c>
      <c r="I689" s="10">
        <f t="shared" si="1458"/>
        <v>0</v>
      </c>
      <c r="J689" s="10">
        <f t="shared" si="1458"/>
        <v>0</v>
      </c>
      <c r="K689" s="10">
        <f t="shared" si="1458"/>
        <v>0</v>
      </c>
      <c r="L689" s="10">
        <f t="shared" si="1420"/>
        <v>344551.4</v>
      </c>
      <c r="M689" s="10">
        <f t="shared" si="1421"/>
        <v>349675.6</v>
      </c>
      <c r="N689" s="10">
        <f t="shared" si="1422"/>
        <v>349675.6</v>
      </c>
      <c r="O689" s="10">
        <f>O701+O706+O709+O712+O715+O690</f>
        <v>62.994</v>
      </c>
      <c r="P689" s="10">
        <f>P701+P706+P709+P712+P715+P690</f>
        <v>0</v>
      </c>
      <c r="Q689" s="10">
        <f>Q701+Q706+Q709+Q712+Q715+Q690</f>
        <v>0</v>
      </c>
      <c r="R689" s="10">
        <f t="shared" si="1437"/>
        <v>344614.39400000003</v>
      </c>
      <c r="S689" s="10">
        <f t="shared" si="1438"/>
        <v>349675.6</v>
      </c>
      <c r="T689" s="10">
        <f t="shared" si="1439"/>
        <v>349675.6</v>
      </c>
      <c r="U689" s="10">
        <f>U701+U706+U709+U712+U715+U690</f>
        <v>0</v>
      </c>
      <c r="V689" s="10">
        <f>V701+V706+V709+V712+V715+V690</f>
        <v>0</v>
      </c>
      <c r="W689" s="10">
        <f>W701+W706+W709+W712+W715+W690</f>
        <v>0</v>
      </c>
      <c r="X689" s="10">
        <f t="shared" si="1440"/>
        <v>344614.39400000003</v>
      </c>
      <c r="Y689" s="10">
        <f t="shared" si="1441"/>
        <v>349675.6</v>
      </c>
      <c r="Z689" s="10">
        <f t="shared" si="1442"/>
        <v>349675.6</v>
      </c>
      <c r="AA689" s="10">
        <f>AA701+AA706+AA709+AA712+AA715+AA690</f>
        <v>0</v>
      </c>
      <c r="AB689" s="10">
        <f>AB701+AB706+AB709+AB712+AB715+AB690</f>
        <v>0</v>
      </c>
      <c r="AC689" s="10">
        <f>AC701+AC706+AC709+AC712+AC715+AC690</f>
        <v>0</v>
      </c>
      <c r="AD689" s="10">
        <f t="shared" si="1443"/>
        <v>344614.39400000003</v>
      </c>
      <c r="AE689" s="10">
        <f t="shared" si="1444"/>
        <v>349675.6</v>
      </c>
      <c r="AF689" s="10">
        <f t="shared" si="1445"/>
        <v>349675.6</v>
      </c>
      <c r="AG689" s="10">
        <f>AG701+AG706+AG709+AG712+AG715+AG690</f>
        <v>0</v>
      </c>
      <c r="AH689" s="10">
        <f t="shared" si="1446"/>
        <v>344614.39400000003</v>
      </c>
      <c r="AI689" s="10">
        <f t="shared" si="1447"/>
        <v>349675.6</v>
      </c>
      <c r="AJ689" s="10">
        <f t="shared" si="1448"/>
        <v>349675.6</v>
      </c>
      <c r="AK689" s="10">
        <f>AK701+AK706+AK709+AK712+AK715+AK690</f>
        <v>0</v>
      </c>
      <c r="AL689" s="10">
        <f>AL701+AL706+AL709+AL712+AL715+AL690</f>
        <v>0</v>
      </c>
      <c r="AM689" s="10">
        <f>AM701+AM706+AM709+AM712+AM715+AM690</f>
        <v>0</v>
      </c>
      <c r="AN689" s="10">
        <f t="shared" si="1449"/>
        <v>344614.39400000003</v>
      </c>
      <c r="AO689" s="10">
        <f t="shared" si="1450"/>
        <v>349675.6</v>
      </c>
      <c r="AP689" s="10">
        <f t="shared" si="1451"/>
        <v>349675.6</v>
      </c>
      <c r="AQ689" s="10">
        <f>AQ701+AQ706+AQ709+AQ712+AQ715+AQ690</f>
        <v>0</v>
      </c>
      <c r="AR689" s="10">
        <f>AR701+AR706+AR709+AR712+AR715+AR690</f>
        <v>0</v>
      </c>
      <c r="AS689" s="10">
        <f>AS701+AS706+AS709+AS712+AS715+AS690</f>
        <v>0</v>
      </c>
      <c r="AT689" s="10">
        <f t="shared" si="1452"/>
        <v>344614.39400000003</v>
      </c>
      <c r="AU689" s="10">
        <f t="shared" si="1453"/>
        <v>349675.6</v>
      </c>
      <c r="AV689" s="10">
        <f t="shared" si="1454"/>
        <v>349675.6</v>
      </c>
      <c r="AW689" s="10">
        <f>AW701+AW706+AW709+AW712+AW715+AW690</f>
        <v>0</v>
      </c>
      <c r="AX689" s="10">
        <f>AX701+AX706+AX709+AX712+AX715+AX690</f>
        <v>0</v>
      </c>
      <c r="AY689" s="10">
        <f>AY701+AY706+AY709+AY712+AY715+AY690</f>
        <v>0</v>
      </c>
      <c r="AZ689" s="10">
        <f t="shared" si="1455"/>
        <v>344614.39400000003</v>
      </c>
      <c r="BA689" s="10">
        <f>BA701+BA706+BA709+BA712+BA715+BA690</f>
        <v>0</v>
      </c>
      <c r="BB689" s="65">
        <f t="shared" si="1377"/>
        <v>344614.39400000003</v>
      </c>
      <c r="BC689" s="10">
        <f t="shared" si="1456"/>
        <v>349675.6</v>
      </c>
      <c r="BD689" s="10">
        <f>BD701+BD706+BD709+BD712+BD715+BD690</f>
        <v>0</v>
      </c>
      <c r="BE689" s="65">
        <f t="shared" si="1378"/>
        <v>349675.6</v>
      </c>
      <c r="BF689" s="10">
        <f t="shared" si="1457"/>
        <v>349675.6</v>
      </c>
      <c r="BG689" s="10">
        <f>BG701+BG706+BG709+BG712+BG715+BG690</f>
        <v>0</v>
      </c>
      <c r="BH689" s="65">
        <f t="shared" si="1379"/>
        <v>349675.6</v>
      </c>
      <c r="BI689" s="10">
        <f>BI701+BI706+BI709+BI712+BI715+BI690</f>
        <v>0</v>
      </c>
      <c r="BJ689" s="20"/>
      <c r="BK689" s="20"/>
    </row>
    <row r="690" spans="1:63" ht="46.8" x14ac:dyDescent="0.3">
      <c r="A690" s="58" t="s">
        <v>461</v>
      </c>
      <c r="B690" s="59"/>
      <c r="C690" s="58"/>
      <c r="D690" s="58"/>
      <c r="E690" s="60" t="s">
        <v>432</v>
      </c>
      <c r="F690" s="10">
        <f t="shared" ref="F690:K690" si="1459">F691+F693+F695+F699</f>
        <v>283219.8</v>
      </c>
      <c r="G690" s="10">
        <f t="shared" si="1459"/>
        <v>288135.59999999998</v>
      </c>
      <c r="H690" s="10">
        <f t="shared" si="1459"/>
        <v>288135.59999999998</v>
      </c>
      <c r="I690" s="10">
        <f t="shared" si="1459"/>
        <v>0</v>
      </c>
      <c r="J690" s="10">
        <f t="shared" si="1459"/>
        <v>0</v>
      </c>
      <c r="K690" s="10">
        <f t="shared" si="1459"/>
        <v>0</v>
      </c>
      <c r="L690" s="10">
        <f t="shared" si="1420"/>
        <v>283219.8</v>
      </c>
      <c r="M690" s="10">
        <f t="shared" si="1421"/>
        <v>288135.59999999998</v>
      </c>
      <c r="N690" s="10">
        <f t="shared" si="1422"/>
        <v>288135.59999999998</v>
      </c>
      <c r="O690" s="10">
        <f>O691+O693+O695+O699</f>
        <v>0</v>
      </c>
      <c r="P690" s="10">
        <f>P691+P693+P695+P699</f>
        <v>0</v>
      </c>
      <c r="Q690" s="10">
        <f>Q691+Q693+Q695+Q699</f>
        <v>0</v>
      </c>
      <c r="R690" s="10">
        <f t="shared" si="1437"/>
        <v>283219.8</v>
      </c>
      <c r="S690" s="10">
        <f t="shared" si="1438"/>
        <v>288135.59999999998</v>
      </c>
      <c r="T690" s="10">
        <f t="shared" si="1439"/>
        <v>288135.59999999998</v>
      </c>
      <c r="U690" s="10">
        <f>U691+U693+U695+U699</f>
        <v>0</v>
      </c>
      <c r="V690" s="10">
        <f>V691+V693+V695+V699</f>
        <v>0</v>
      </c>
      <c r="W690" s="10">
        <f>W691+W693+W695+W699</f>
        <v>0</v>
      </c>
      <c r="X690" s="10">
        <f t="shared" si="1440"/>
        <v>283219.8</v>
      </c>
      <c r="Y690" s="10">
        <f t="shared" si="1441"/>
        <v>288135.59999999998</v>
      </c>
      <c r="Z690" s="10">
        <f t="shared" si="1442"/>
        <v>288135.59999999998</v>
      </c>
      <c r="AA690" s="10">
        <f>AA691+AA693+AA695+AA699</f>
        <v>0</v>
      </c>
      <c r="AB690" s="10">
        <f>AB691+AB693+AB695+AB699</f>
        <v>0</v>
      </c>
      <c r="AC690" s="10">
        <f>AC691+AC693+AC695+AC699</f>
        <v>0</v>
      </c>
      <c r="AD690" s="10">
        <f t="shared" si="1443"/>
        <v>283219.8</v>
      </c>
      <c r="AE690" s="10">
        <f t="shared" si="1444"/>
        <v>288135.59999999998</v>
      </c>
      <c r="AF690" s="10">
        <f t="shared" si="1445"/>
        <v>288135.59999999998</v>
      </c>
      <c r="AG690" s="10">
        <f>AG691+AG693+AG695+AG699</f>
        <v>0</v>
      </c>
      <c r="AH690" s="10">
        <f t="shared" si="1446"/>
        <v>283219.8</v>
      </c>
      <c r="AI690" s="10">
        <f t="shared" si="1447"/>
        <v>288135.59999999998</v>
      </c>
      <c r="AJ690" s="10">
        <f t="shared" si="1448"/>
        <v>288135.59999999998</v>
      </c>
      <c r="AK690" s="10">
        <f>AK691+AK693+AK695+AK699</f>
        <v>0</v>
      </c>
      <c r="AL690" s="10">
        <f>AL691+AL693+AL695+AL699</f>
        <v>0</v>
      </c>
      <c r="AM690" s="10">
        <f>AM691+AM693+AM695+AM699</f>
        <v>0</v>
      </c>
      <c r="AN690" s="10">
        <f t="shared" si="1449"/>
        <v>283219.8</v>
      </c>
      <c r="AO690" s="10">
        <f t="shared" si="1450"/>
        <v>288135.59999999998</v>
      </c>
      <c r="AP690" s="10">
        <f t="shared" si="1451"/>
        <v>288135.59999999998</v>
      </c>
      <c r="AQ690" s="10">
        <f>AQ691+AQ693+AQ695+AQ699</f>
        <v>0</v>
      </c>
      <c r="AR690" s="10">
        <f>AR691+AR693+AR695+AR699</f>
        <v>0</v>
      </c>
      <c r="AS690" s="10">
        <f>AS691+AS693+AS695+AS699</f>
        <v>0</v>
      </c>
      <c r="AT690" s="10">
        <f t="shared" si="1452"/>
        <v>283219.8</v>
      </c>
      <c r="AU690" s="10">
        <f t="shared" si="1453"/>
        <v>288135.59999999998</v>
      </c>
      <c r="AV690" s="10">
        <f t="shared" si="1454"/>
        <v>288135.59999999998</v>
      </c>
      <c r="AW690" s="10">
        <f>AW691+AW693+AW695+AW699</f>
        <v>0</v>
      </c>
      <c r="AX690" s="10">
        <f>AX691+AX693+AX695+AX699</f>
        <v>0</v>
      </c>
      <c r="AY690" s="10">
        <f>AY691+AY693+AY695+AY699</f>
        <v>0</v>
      </c>
      <c r="AZ690" s="10">
        <f t="shared" si="1455"/>
        <v>283219.8</v>
      </c>
      <c r="BA690" s="10">
        <f>BA691+BA693+BA695+BA699</f>
        <v>0</v>
      </c>
      <c r="BB690" s="65">
        <f t="shared" si="1377"/>
        <v>283219.8</v>
      </c>
      <c r="BC690" s="10">
        <f t="shared" si="1456"/>
        <v>288135.59999999998</v>
      </c>
      <c r="BD690" s="10">
        <f>BD691+BD693+BD695+BD699</f>
        <v>0</v>
      </c>
      <c r="BE690" s="65">
        <f t="shared" si="1378"/>
        <v>288135.59999999998</v>
      </c>
      <c r="BF690" s="10">
        <f t="shared" si="1457"/>
        <v>288135.59999999998</v>
      </c>
      <c r="BG690" s="10">
        <f>BG691+BG693+BG695+BG699</f>
        <v>0</v>
      </c>
      <c r="BH690" s="65">
        <f t="shared" si="1379"/>
        <v>288135.59999999998</v>
      </c>
      <c r="BI690" s="10">
        <f>BI691+BI693+BI695+BI699</f>
        <v>0</v>
      </c>
      <c r="BJ690" s="20"/>
      <c r="BK690" s="20"/>
    </row>
    <row r="691" spans="1:63" ht="78" x14ac:dyDescent="0.3">
      <c r="A691" s="58" t="s">
        <v>461</v>
      </c>
      <c r="B691" s="59" t="s">
        <v>148</v>
      </c>
      <c r="C691" s="58"/>
      <c r="D691" s="58"/>
      <c r="E691" s="60" t="s">
        <v>149</v>
      </c>
      <c r="F691" s="10">
        <f t="shared" ref="F691:K691" si="1460">F692</f>
        <v>755.1</v>
      </c>
      <c r="G691" s="10">
        <f t="shared" si="1460"/>
        <v>778.4</v>
      </c>
      <c r="H691" s="10">
        <f t="shared" si="1460"/>
        <v>778.4</v>
      </c>
      <c r="I691" s="10">
        <f t="shared" si="1460"/>
        <v>0</v>
      </c>
      <c r="J691" s="10">
        <f t="shared" si="1460"/>
        <v>0</v>
      </c>
      <c r="K691" s="10">
        <f t="shared" si="1460"/>
        <v>0</v>
      </c>
      <c r="L691" s="10">
        <f t="shared" si="1420"/>
        <v>755.1</v>
      </c>
      <c r="M691" s="10">
        <f t="shared" si="1421"/>
        <v>778.4</v>
      </c>
      <c r="N691" s="10">
        <f t="shared" si="1422"/>
        <v>778.4</v>
      </c>
      <c r="O691" s="10">
        <f>O692</f>
        <v>0</v>
      </c>
      <c r="P691" s="10">
        <f>P692</f>
        <v>0</v>
      </c>
      <c r="Q691" s="10">
        <f>Q692</f>
        <v>0</v>
      </c>
      <c r="R691" s="10">
        <f t="shared" si="1437"/>
        <v>755.1</v>
      </c>
      <c r="S691" s="10">
        <f t="shared" si="1438"/>
        <v>778.4</v>
      </c>
      <c r="T691" s="10">
        <f t="shared" si="1439"/>
        <v>778.4</v>
      </c>
      <c r="U691" s="10">
        <f>U692</f>
        <v>0</v>
      </c>
      <c r="V691" s="10">
        <f>V692</f>
        <v>0</v>
      </c>
      <c r="W691" s="10">
        <f>W692</f>
        <v>0</v>
      </c>
      <c r="X691" s="10">
        <f t="shared" si="1440"/>
        <v>755.1</v>
      </c>
      <c r="Y691" s="10">
        <f t="shared" si="1441"/>
        <v>778.4</v>
      </c>
      <c r="Z691" s="10">
        <f t="shared" si="1442"/>
        <v>778.4</v>
      </c>
      <c r="AA691" s="10">
        <f>AA692</f>
        <v>0</v>
      </c>
      <c r="AB691" s="10">
        <f>AB692</f>
        <v>0</v>
      </c>
      <c r="AC691" s="10">
        <f>AC692</f>
        <v>0</v>
      </c>
      <c r="AD691" s="10">
        <f t="shared" si="1443"/>
        <v>755.1</v>
      </c>
      <c r="AE691" s="10">
        <f t="shared" si="1444"/>
        <v>778.4</v>
      </c>
      <c r="AF691" s="10">
        <f t="shared" si="1445"/>
        <v>778.4</v>
      </c>
      <c r="AG691" s="10">
        <f>AG692</f>
        <v>0</v>
      </c>
      <c r="AH691" s="10">
        <f t="shared" si="1446"/>
        <v>755.1</v>
      </c>
      <c r="AI691" s="10">
        <f t="shared" si="1447"/>
        <v>778.4</v>
      </c>
      <c r="AJ691" s="10">
        <f t="shared" si="1448"/>
        <v>778.4</v>
      </c>
      <c r="AK691" s="10">
        <f>AK692</f>
        <v>0</v>
      </c>
      <c r="AL691" s="10">
        <f>AL692</f>
        <v>0</v>
      </c>
      <c r="AM691" s="10">
        <f>AM692</f>
        <v>0</v>
      </c>
      <c r="AN691" s="10">
        <f t="shared" si="1449"/>
        <v>755.1</v>
      </c>
      <c r="AO691" s="10">
        <f t="shared" si="1450"/>
        <v>778.4</v>
      </c>
      <c r="AP691" s="10">
        <f t="shared" si="1451"/>
        <v>778.4</v>
      </c>
      <c r="AQ691" s="10">
        <f>AQ692</f>
        <v>0</v>
      </c>
      <c r="AR691" s="10">
        <f>AR692</f>
        <v>0</v>
      </c>
      <c r="AS691" s="10">
        <f>AS692</f>
        <v>0</v>
      </c>
      <c r="AT691" s="10">
        <f t="shared" si="1452"/>
        <v>755.1</v>
      </c>
      <c r="AU691" s="10">
        <f t="shared" si="1453"/>
        <v>778.4</v>
      </c>
      <c r="AV691" s="10">
        <f t="shared" si="1454"/>
        <v>778.4</v>
      </c>
      <c r="AW691" s="10">
        <f>AW692</f>
        <v>0</v>
      </c>
      <c r="AX691" s="10">
        <f>AX692</f>
        <v>0</v>
      </c>
      <c r="AY691" s="10">
        <f>AY692</f>
        <v>0</v>
      </c>
      <c r="AZ691" s="10">
        <f t="shared" si="1455"/>
        <v>755.1</v>
      </c>
      <c r="BA691" s="10">
        <f>BA692</f>
        <v>0</v>
      </c>
      <c r="BB691" s="65">
        <f t="shared" si="1377"/>
        <v>755.1</v>
      </c>
      <c r="BC691" s="10">
        <f t="shared" si="1456"/>
        <v>778.4</v>
      </c>
      <c r="BD691" s="10">
        <f>BD692</f>
        <v>0</v>
      </c>
      <c r="BE691" s="65">
        <f t="shared" si="1378"/>
        <v>778.4</v>
      </c>
      <c r="BF691" s="10">
        <f t="shared" si="1457"/>
        <v>778.4</v>
      </c>
      <c r="BG691" s="10">
        <f>BG692</f>
        <v>0</v>
      </c>
      <c r="BH691" s="65">
        <f t="shared" si="1379"/>
        <v>778.4</v>
      </c>
      <c r="BI691" s="10">
        <f>BI692</f>
        <v>0</v>
      </c>
      <c r="BJ691" s="20"/>
      <c r="BK691" s="20"/>
    </row>
    <row r="692" spans="1:63" x14ac:dyDescent="0.3">
      <c r="A692" s="58" t="s">
        <v>461</v>
      </c>
      <c r="B692" s="59">
        <v>100</v>
      </c>
      <c r="C692" s="58" t="s">
        <v>72</v>
      </c>
      <c r="D692" s="58" t="s">
        <v>74</v>
      </c>
      <c r="E692" s="60" t="s">
        <v>75</v>
      </c>
      <c r="F692" s="10">
        <v>755.1</v>
      </c>
      <c r="G692" s="10">
        <v>778.4</v>
      </c>
      <c r="H692" s="10">
        <v>778.4</v>
      </c>
      <c r="I692" s="10"/>
      <c r="J692" s="10"/>
      <c r="K692" s="10"/>
      <c r="L692" s="10">
        <f t="shared" si="1420"/>
        <v>755.1</v>
      </c>
      <c r="M692" s="10">
        <f t="shared" si="1421"/>
        <v>778.4</v>
      </c>
      <c r="N692" s="10">
        <f t="shared" si="1422"/>
        <v>778.4</v>
      </c>
      <c r="O692" s="10"/>
      <c r="P692" s="10"/>
      <c r="Q692" s="10"/>
      <c r="R692" s="10">
        <f t="shared" si="1437"/>
        <v>755.1</v>
      </c>
      <c r="S692" s="10">
        <f t="shared" si="1438"/>
        <v>778.4</v>
      </c>
      <c r="T692" s="10">
        <f t="shared" si="1439"/>
        <v>778.4</v>
      </c>
      <c r="U692" s="10"/>
      <c r="V692" s="10"/>
      <c r="W692" s="10"/>
      <c r="X692" s="10">
        <f t="shared" si="1440"/>
        <v>755.1</v>
      </c>
      <c r="Y692" s="10">
        <f t="shared" si="1441"/>
        <v>778.4</v>
      </c>
      <c r="Z692" s="10">
        <f t="shared" si="1442"/>
        <v>778.4</v>
      </c>
      <c r="AA692" s="10"/>
      <c r="AB692" s="10"/>
      <c r="AC692" s="10"/>
      <c r="AD692" s="10">
        <f t="shared" si="1443"/>
        <v>755.1</v>
      </c>
      <c r="AE692" s="10">
        <f t="shared" si="1444"/>
        <v>778.4</v>
      </c>
      <c r="AF692" s="10">
        <f t="shared" si="1445"/>
        <v>778.4</v>
      </c>
      <c r="AG692" s="10"/>
      <c r="AH692" s="10">
        <f t="shared" si="1446"/>
        <v>755.1</v>
      </c>
      <c r="AI692" s="10">
        <f t="shared" si="1447"/>
        <v>778.4</v>
      </c>
      <c r="AJ692" s="10">
        <f t="shared" si="1448"/>
        <v>778.4</v>
      </c>
      <c r="AK692" s="10"/>
      <c r="AL692" s="10"/>
      <c r="AM692" s="10"/>
      <c r="AN692" s="10">
        <f t="shared" si="1449"/>
        <v>755.1</v>
      </c>
      <c r="AO692" s="10">
        <f t="shared" si="1450"/>
        <v>778.4</v>
      </c>
      <c r="AP692" s="10">
        <f t="shared" si="1451"/>
        <v>778.4</v>
      </c>
      <c r="AQ692" s="10"/>
      <c r="AR692" s="10"/>
      <c r="AS692" s="10"/>
      <c r="AT692" s="10">
        <f t="shared" si="1452"/>
        <v>755.1</v>
      </c>
      <c r="AU692" s="10">
        <f t="shared" si="1453"/>
        <v>778.4</v>
      </c>
      <c r="AV692" s="10">
        <f t="shared" si="1454"/>
        <v>778.4</v>
      </c>
      <c r="AW692" s="10"/>
      <c r="AX692" s="10"/>
      <c r="AY692" s="10"/>
      <c r="AZ692" s="10">
        <f t="shared" si="1455"/>
        <v>755.1</v>
      </c>
      <c r="BA692" s="10"/>
      <c r="BB692" s="65">
        <f t="shared" si="1377"/>
        <v>755.1</v>
      </c>
      <c r="BC692" s="10">
        <f t="shared" si="1456"/>
        <v>778.4</v>
      </c>
      <c r="BD692" s="10"/>
      <c r="BE692" s="65">
        <f t="shared" si="1378"/>
        <v>778.4</v>
      </c>
      <c r="BF692" s="10">
        <f t="shared" si="1457"/>
        <v>778.4</v>
      </c>
      <c r="BG692" s="10"/>
      <c r="BH692" s="65">
        <f t="shared" si="1379"/>
        <v>778.4</v>
      </c>
      <c r="BI692" s="10"/>
      <c r="BJ692" s="20"/>
      <c r="BK692" s="20"/>
    </row>
    <row r="693" spans="1:63" ht="31.2" x14ac:dyDescent="0.3">
      <c r="A693" s="58" t="s">
        <v>461</v>
      </c>
      <c r="B693" s="59" t="s">
        <v>66</v>
      </c>
      <c r="C693" s="58"/>
      <c r="D693" s="58"/>
      <c r="E693" s="60" t="s">
        <v>67</v>
      </c>
      <c r="F693" s="10">
        <f t="shared" ref="F693:K693" si="1461">F694</f>
        <v>500</v>
      </c>
      <c r="G693" s="10">
        <f t="shared" si="1461"/>
        <v>500</v>
      </c>
      <c r="H693" s="10">
        <f t="shared" si="1461"/>
        <v>500</v>
      </c>
      <c r="I693" s="10">
        <f t="shared" si="1461"/>
        <v>0</v>
      </c>
      <c r="J693" s="10">
        <f t="shared" si="1461"/>
        <v>0</v>
      </c>
      <c r="K693" s="10">
        <f t="shared" si="1461"/>
        <v>0</v>
      </c>
      <c r="L693" s="10">
        <f t="shared" si="1420"/>
        <v>500</v>
      </c>
      <c r="M693" s="10">
        <f t="shared" si="1421"/>
        <v>500</v>
      </c>
      <c r="N693" s="10">
        <f t="shared" si="1422"/>
        <v>500</v>
      </c>
      <c r="O693" s="10">
        <f>O694</f>
        <v>0</v>
      </c>
      <c r="P693" s="10">
        <f>P694</f>
        <v>0</v>
      </c>
      <c r="Q693" s="10">
        <f>Q694</f>
        <v>0</v>
      </c>
      <c r="R693" s="10">
        <f t="shared" si="1437"/>
        <v>500</v>
      </c>
      <c r="S693" s="10">
        <f t="shared" si="1438"/>
        <v>500</v>
      </c>
      <c r="T693" s="10">
        <f t="shared" si="1439"/>
        <v>500</v>
      </c>
      <c r="U693" s="10">
        <f>U694</f>
        <v>0</v>
      </c>
      <c r="V693" s="10">
        <f>V694</f>
        <v>0</v>
      </c>
      <c r="W693" s="10">
        <f>W694</f>
        <v>0</v>
      </c>
      <c r="X693" s="10">
        <f t="shared" si="1440"/>
        <v>500</v>
      </c>
      <c r="Y693" s="10">
        <f t="shared" si="1441"/>
        <v>500</v>
      </c>
      <c r="Z693" s="10">
        <f t="shared" si="1442"/>
        <v>500</v>
      </c>
      <c r="AA693" s="10">
        <f>AA694</f>
        <v>0</v>
      </c>
      <c r="AB693" s="10">
        <f>AB694</f>
        <v>0</v>
      </c>
      <c r="AC693" s="10">
        <f>AC694</f>
        <v>0</v>
      </c>
      <c r="AD693" s="10">
        <f t="shared" si="1443"/>
        <v>500</v>
      </c>
      <c r="AE693" s="10">
        <f t="shared" si="1444"/>
        <v>500</v>
      </c>
      <c r="AF693" s="10">
        <f t="shared" si="1445"/>
        <v>500</v>
      </c>
      <c r="AG693" s="10">
        <f>AG694</f>
        <v>0</v>
      </c>
      <c r="AH693" s="10">
        <f t="shared" si="1446"/>
        <v>500</v>
      </c>
      <c r="AI693" s="10">
        <f t="shared" si="1447"/>
        <v>500</v>
      </c>
      <c r="AJ693" s="10">
        <f t="shared" si="1448"/>
        <v>500</v>
      </c>
      <c r="AK693" s="10">
        <f>AK694</f>
        <v>0</v>
      </c>
      <c r="AL693" s="10">
        <f>AL694</f>
        <v>0</v>
      </c>
      <c r="AM693" s="10">
        <f>AM694</f>
        <v>0</v>
      </c>
      <c r="AN693" s="10">
        <f t="shared" si="1449"/>
        <v>500</v>
      </c>
      <c r="AO693" s="10">
        <f t="shared" si="1450"/>
        <v>500</v>
      </c>
      <c r="AP693" s="10">
        <f t="shared" si="1451"/>
        <v>500</v>
      </c>
      <c r="AQ693" s="10">
        <f>AQ694</f>
        <v>0</v>
      </c>
      <c r="AR693" s="10">
        <f>AR694</f>
        <v>0</v>
      </c>
      <c r="AS693" s="10">
        <f>AS694</f>
        <v>0</v>
      </c>
      <c r="AT693" s="10">
        <f t="shared" si="1452"/>
        <v>500</v>
      </c>
      <c r="AU693" s="10">
        <f t="shared" si="1453"/>
        <v>500</v>
      </c>
      <c r="AV693" s="10">
        <f t="shared" si="1454"/>
        <v>500</v>
      </c>
      <c r="AW693" s="10">
        <f>AW694</f>
        <v>0</v>
      </c>
      <c r="AX693" s="10">
        <f>AX694</f>
        <v>0</v>
      </c>
      <c r="AY693" s="10">
        <f>AY694</f>
        <v>0</v>
      </c>
      <c r="AZ693" s="10">
        <f t="shared" si="1455"/>
        <v>500</v>
      </c>
      <c r="BA693" s="10">
        <f>BA694</f>
        <v>0</v>
      </c>
      <c r="BB693" s="65">
        <f t="shared" ref="BB693:BB756" si="1462">AZ693+BA693</f>
        <v>500</v>
      </c>
      <c r="BC693" s="10">
        <f t="shared" si="1456"/>
        <v>500</v>
      </c>
      <c r="BD693" s="10">
        <f>BD694</f>
        <v>0</v>
      </c>
      <c r="BE693" s="65">
        <f t="shared" ref="BE693:BE756" si="1463">BC693+BD693</f>
        <v>500</v>
      </c>
      <c r="BF693" s="10">
        <f t="shared" si="1457"/>
        <v>500</v>
      </c>
      <c r="BG693" s="10">
        <f>BG694</f>
        <v>0</v>
      </c>
      <c r="BH693" s="65">
        <f t="shared" ref="BH693:BH756" si="1464">BF693+BG693</f>
        <v>500</v>
      </c>
      <c r="BI693" s="10">
        <f>BI694</f>
        <v>0</v>
      </c>
      <c r="BJ693" s="20"/>
      <c r="BK693" s="20"/>
    </row>
    <row r="694" spans="1:63" x14ac:dyDescent="0.3">
      <c r="A694" s="58" t="s">
        <v>461</v>
      </c>
      <c r="B694" s="59">
        <v>200</v>
      </c>
      <c r="C694" s="58" t="s">
        <v>72</v>
      </c>
      <c r="D694" s="58" t="s">
        <v>74</v>
      </c>
      <c r="E694" s="60" t="s">
        <v>75</v>
      </c>
      <c r="F694" s="10">
        <v>500</v>
      </c>
      <c r="G694" s="10">
        <v>500</v>
      </c>
      <c r="H694" s="10">
        <v>500</v>
      </c>
      <c r="I694" s="10"/>
      <c r="J694" s="10"/>
      <c r="K694" s="10"/>
      <c r="L694" s="10">
        <f t="shared" si="1420"/>
        <v>500</v>
      </c>
      <c r="M694" s="10">
        <f t="shared" si="1421"/>
        <v>500</v>
      </c>
      <c r="N694" s="10">
        <f t="shared" si="1422"/>
        <v>500</v>
      </c>
      <c r="O694" s="10"/>
      <c r="P694" s="10"/>
      <c r="Q694" s="10"/>
      <c r="R694" s="10">
        <f t="shared" si="1437"/>
        <v>500</v>
      </c>
      <c r="S694" s="10">
        <f t="shared" si="1438"/>
        <v>500</v>
      </c>
      <c r="T694" s="10">
        <f t="shared" si="1439"/>
        <v>500</v>
      </c>
      <c r="U694" s="10"/>
      <c r="V694" s="10"/>
      <c r="W694" s="10"/>
      <c r="X694" s="10">
        <f t="shared" si="1440"/>
        <v>500</v>
      </c>
      <c r="Y694" s="10">
        <f t="shared" si="1441"/>
        <v>500</v>
      </c>
      <c r="Z694" s="10">
        <f t="shared" si="1442"/>
        <v>500</v>
      </c>
      <c r="AA694" s="10"/>
      <c r="AB694" s="10"/>
      <c r="AC694" s="10"/>
      <c r="AD694" s="10">
        <f t="shared" si="1443"/>
        <v>500</v>
      </c>
      <c r="AE694" s="10">
        <f t="shared" si="1444"/>
        <v>500</v>
      </c>
      <c r="AF694" s="10">
        <f t="shared" si="1445"/>
        <v>500</v>
      </c>
      <c r="AG694" s="10"/>
      <c r="AH694" s="10">
        <f t="shared" si="1446"/>
        <v>500</v>
      </c>
      <c r="AI694" s="10">
        <f t="shared" si="1447"/>
        <v>500</v>
      </c>
      <c r="AJ694" s="10">
        <f t="shared" si="1448"/>
        <v>500</v>
      </c>
      <c r="AK694" s="10"/>
      <c r="AL694" s="10"/>
      <c r="AM694" s="10"/>
      <c r="AN694" s="10">
        <f t="shared" si="1449"/>
        <v>500</v>
      </c>
      <c r="AO694" s="10">
        <f t="shared" si="1450"/>
        <v>500</v>
      </c>
      <c r="AP694" s="10">
        <f t="shared" si="1451"/>
        <v>500</v>
      </c>
      <c r="AQ694" s="10"/>
      <c r="AR694" s="10"/>
      <c r="AS694" s="10"/>
      <c r="AT694" s="10">
        <f t="shared" si="1452"/>
        <v>500</v>
      </c>
      <c r="AU694" s="10">
        <f t="shared" si="1453"/>
        <v>500</v>
      </c>
      <c r="AV694" s="10">
        <f t="shared" si="1454"/>
        <v>500</v>
      </c>
      <c r="AW694" s="10"/>
      <c r="AX694" s="10"/>
      <c r="AY694" s="10"/>
      <c r="AZ694" s="10">
        <f t="shared" si="1455"/>
        <v>500</v>
      </c>
      <c r="BA694" s="10"/>
      <c r="BB694" s="65">
        <f t="shared" si="1462"/>
        <v>500</v>
      </c>
      <c r="BC694" s="10">
        <f t="shared" si="1456"/>
        <v>500</v>
      </c>
      <c r="BD694" s="10"/>
      <c r="BE694" s="65">
        <f t="shared" si="1463"/>
        <v>500</v>
      </c>
      <c r="BF694" s="10">
        <f t="shared" si="1457"/>
        <v>500</v>
      </c>
      <c r="BG694" s="10"/>
      <c r="BH694" s="65">
        <f t="shared" si="1464"/>
        <v>500</v>
      </c>
      <c r="BI694" s="10"/>
      <c r="BJ694" s="20"/>
      <c r="BK694" s="20"/>
    </row>
    <row r="695" spans="1:63" ht="46.8" x14ac:dyDescent="0.3">
      <c r="A695" s="58" t="s">
        <v>461</v>
      </c>
      <c r="B695" s="59" t="s">
        <v>58</v>
      </c>
      <c r="C695" s="58"/>
      <c r="D695" s="58"/>
      <c r="E695" s="60" t="s">
        <v>59</v>
      </c>
      <c r="F695" s="10">
        <f t="shared" ref="F695:K695" si="1465">F696+F697+F698</f>
        <v>166689.9</v>
      </c>
      <c r="G695" s="10">
        <f t="shared" si="1465"/>
        <v>169355.3</v>
      </c>
      <c r="H695" s="10">
        <f t="shared" si="1465"/>
        <v>169355.3</v>
      </c>
      <c r="I695" s="10">
        <f t="shared" si="1465"/>
        <v>0</v>
      </c>
      <c r="J695" s="10">
        <f t="shared" si="1465"/>
        <v>0</v>
      </c>
      <c r="K695" s="10">
        <f t="shared" si="1465"/>
        <v>0</v>
      </c>
      <c r="L695" s="10">
        <f t="shared" si="1420"/>
        <v>166689.9</v>
      </c>
      <c r="M695" s="10">
        <f t="shared" si="1421"/>
        <v>169355.3</v>
      </c>
      <c r="N695" s="10">
        <f t="shared" si="1422"/>
        <v>169355.3</v>
      </c>
      <c r="O695" s="10">
        <f>O696+O697+O698</f>
        <v>0</v>
      </c>
      <c r="P695" s="10">
        <f>P696+P697+P698</f>
        <v>0</v>
      </c>
      <c r="Q695" s="10">
        <f>Q696+Q697+Q698</f>
        <v>0</v>
      </c>
      <c r="R695" s="10">
        <f t="shared" si="1437"/>
        <v>166689.9</v>
      </c>
      <c r="S695" s="10">
        <f t="shared" si="1438"/>
        <v>169355.3</v>
      </c>
      <c r="T695" s="10">
        <f t="shared" si="1439"/>
        <v>169355.3</v>
      </c>
      <c r="U695" s="10">
        <f>U696+U697+U698</f>
        <v>0</v>
      </c>
      <c r="V695" s="10">
        <f>V696+V697+V698</f>
        <v>0</v>
      </c>
      <c r="W695" s="10">
        <f>W696+W697+W698</f>
        <v>0</v>
      </c>
      <c r="X695" s="10">
        <f t="shared" si="1440"/>
        <v>166689.9</v>
      </c>
      <c r="Y695" s="10">
        <f t="shared" si="1441"/>
        <v>169355.3</v>
      </c>
      <c r="Z695" s="10">
        <f t="shared" si="1442"/>
        <v>169355.3</v>
      </c>
      <c r="AA695" s="10">
        <f>AA696+AA697+AA698</f>
        <v>0</v>
      </c>
      <c r="AB695" s="10">
        <f>AB696+AB697+AB698</f>
        <v>0</v>
      </c>
      <c r="AC695" s="10">
        <f>AC696+AC697+AC698</f>
        <v>0</v>
      </c>
      <c r="AD695" s="10">
        <f t="shared" si="1443"/>
        <v>166689.9</v>
      </c>
      <c r="AE695" s="10">
        <f t="shared" si="1444"/>
        <v>169355.3</v>
      </c>
      <c r="AF695" s="10">
        <f t="shared" si="1445"/>
        <v>169355.3</v>
      </c>
      <c r="AG695" s="10">
        <f>AG696+AG697+AG698</f>
        <v>0</v>
      </c>
      <c r="AH695" s="10">
        <f t="shared" si="1446"/>
        <v>166689.9</v>
      </c>
      <c r="AI695" s="10">
        <f t="shared" si="1447"/>
        <v>169355.3</v>
      </c>
      <c r="AJ695" s="10">
        <f t="shared" si="1448"/>
        <v>169355.3</v>
      </c>
      <c r="AK695" s="10">
        <f>AK696+AK697+AK698</f>
        <v>0</v>
      </c>
      <c r="AL695" s="10">
        <f>AL696+AL697+AL698</f>
        <v>0</v>
      </c>
      <c r="AM695" s="10">
        <f>AM696+AM697+AM698</f>
        <v>0</v>
      </c>
      <c r="AN695" s="10">
        <f t="shared" si="1449"/>
        <v>166689.9</v>
      </c>
      <c r="AO695" s="10">
        <f t="shared" si="1450"/>
        <v>169355.3</v>
      </c>
      <c r="AP695" s="10">
        <f t="shared" si="1451"/>
        <v>169355.3</v>
      </c>
      <c r="AQ695" s="10">
        <f>AQ696+AQ697+AQ698</f>
        <v>0</v>
      </c>
      <c r="AR695" s="10">
        <f>AR696+AR697+AR698</f>
        <v>0</v>
      </c>
      <c r="AS695" s="10">
        <f>AS696+AS697+AS698</f>
        <v>0</v>
      </c>
      <c r="AT695" s="10">
        <f t="shared" si="1452"/>
        <v>166689.9</v>
      </c>
      <c r="AU695" s="10">
        <f t="shared" si="1453"/>
        <v>169355.3</v>
      </c>
      <c r="AV695" s="10">
        <f t="shared" si="1454"/>
        <v>169355.3</v>
      </c>
      <c r="AW695" s="10">
        <f>AW696+AW697+AW698</f>
        <v>0</v>
      </c>
      <c r="AX695" s="10">
        <f>AX696+AX697+AX698</f>
        <v>0</v>
      </c>
      <c r="AY695" s="10">
        <f>AY696+AY697+AY698</f>
        <v>0</v>
      </c>
      <c r="AZ695" s="10">
        <f t="shared" si="1455"/>
        <v>166689.9</v>
      </c>
      <c r="BA695" s="10">
        <f>BA696+BA697+BA698</f>
        <v>0</v>
      </c>
      <c r="BB695" s="65">
        <f t="shared" si="1462"/>
        <v>166689.9</v>
      </c>
      <c r="BC695" s="10">
        <f t="shared" si="1456"/>
        <v>169355.3</v>
      </c>
      <c r="BD695" s="10">
        <f>BD696+BD697+BD698</f>
        <v>0</v>
      </c>
      <c r="BE695" s="65">
        <f t="shared" si="1463"/>
        <v>169355.3</v>
      </c>
      <c r="BF695" s="10">
        <f t="shared" si="1457"/>
        <v>169355.3</v>
      </c>
      <c r="BG695" s="10">
        <f>BG696+BG697+BG698</f>
        <v>0</v>
      </c>
      <c r="BH695" s="65">
        <f t="shared" si="1464"/>
        <v>169355.3</v>
      </c>
      <c r="BI695" s="10">
        <f>BI696+BI697+BI698</f>
        <v>0</v>
      </c>
      <c r="BJ695" s="20"/>
      <c r="BK695" s="20"/>
    </row>
    <row r="696" spans="1:63" x14ac:dyDescent="0.3">
      <c r="A696" s="58" t="s">
        <v>461</v>
      </c>
      <c r="B696" s="59" t="s">
        <v>58</v>
      </c>
      <c r="C696" s="58" t="s">
        <v>72</v>
      </c>
      <c r="D696" s="58" t="s">
        <v>37</v>
      </c>
      <c r="E696" s="60" t="s">
        <v>422</v>
      </c>
      <c r="F696" s="10">
        <v>99106</v>
      </c>
      <c r="G696" s="10">
        <v>101020.2</v>
      </c>
      <c r="H696" s="10">
        <v>101020.2</v>
      </c>
      <c r="I696" s="10"/>
      <c r="J696" s="10"/>
      <c r="K696" s="10"/>
      <c r="L696" s="10">
        <f t="shared" si="1420"/>
        <v>99106</v>
      </c>
      <c r="M696" s="10">
        <f t="shared" si="1421"/>
        <v>101020.2</v>
      </c>
      <c r="N696" s="10">
        <f t="shared" si="1422"/>
        <v>101020.2</v>
      </c>
      <c r="O696" s="10"/>
      <c r="P696" s="10"/>
      <c r="Q696" s="10"/>
      <c r="R696" s="10">
        <f t="shared" si="1437"/>
        <v>99106</v>
      </c>
      <c r="S696" s="10">
        <f t="shared" si="1438"/>
        <v>101020.2</v>
      </c>
      <c r="T696" s="10">
        <f t="shared" si="1439"/>
        <v>101020.2</v>
      </c>
      <c r="U696" s="10"/>
      <c r="V696" s="10"/>
      <c r="W696" s="10"/>
      <c r="X696" s="10">
        <f t="shared" si="1440"/>
        <v>99106</v>
      </c>
      <c r="Y696" s="10">
        <f t="shared" si="1441"/>
        <v>101020.2</v>
      </c>
      <c r="Z696" s="10">
        <f t="shared" si="1442"/>
        <v>101020.2</v>
      </c>
      <c r="AA696" s="10"/>
      <c r="AB696" s="10"/>
      <c r="AC696" s="10"/>
      <c r="AD696" s="10">
        <f t="shared" si="1443"/>
        <v>99106</v>
      </c>
      <c r="AE696" s="10">
        <f t="shared" si="1444"/>
        <v>101020.2</v>
      </c>
      <c r="AF696" s="10">
        <f t="shared" si="1445"/>
        <v>101020.2</v>
      </c>
      <c r="AG696" s="10"/>
      <c r="AH696" s="10">
        <f t="shared" si="1446"/>
        <v>99106</v>
      </c>
      <c r="AI696" s="10">
        <f t="shared" si="1447"/>
        <v>101020.2</v>
      </c>
      <c r="AJ696" s="10">
        <f t="shared" si="1448"/>
        <v>101020.2</v>
      </c>
      <c r="AK696" s="10"/>
      <c r="AL696" s="10"/>
      <c r="AM696" s="10"/>
      <c r="AN696" s="10">
        <f t="shared" si="1449"/>
        <v>99106</v>
      </c>
      <c r="AO696" s="10">
        <f t="shared" si="1450"/>
        <v>101020.2</v>
      </c>
      <c r="AP696" s="10">
        <f t="shared" si="1451"/>
        <v>101020.2</v>
      </c>
      <c r="AQ696" s="10"/>
      <c r="AR696" s="10"/>
      <c r="AS696" s="10"/>
      <c r="AT696" s="10">
        <f t="shared" si="1452"/>
        <v>99106</v>
      </c>
      <c r="AU696" s="10">
        <f t="shared" si="1453"/>
        <v>101020.2</v>
      </c>
      <c r="AV696" s="10">
        <f t="shared" si="1454"/>
        <v>101020.2</v>
      </c>
      <c r="AW696" s="10"/>
      <c r="AX696" s="10"/>
      <c r="AY696" s="10"/>
      <c r="AZ696" s="10">
        <f t="shared" si="1455"/>
        <v>99106</v>
      </c>
      <c r="BA696" s="10"/>
      <c r="BB696" s="65">
        <f t="shared" si="1462"/>
        <v>99106</v>
      </c>
      <c r="BC696" s="10">
        <f t="shared" si="1456"/>
        <v>101020.2</v>
      </c>
      <c r="BD696" s="10"/>
      <c r="BE696" s="65">
        <f t="shared" si="1463"/>
        <v>101020.2</v>
      </c>
      <c r="BF696" s="10">
        <f t="shared" si="1457"/>
        <v>101020.2</v>
      </c>
      <c r="BG696" s="10"/>
      <c r="BH696" s="65">
        <f t="shared" si="1464"/>
        <v>101020.2</v>
      </c>
      <c r="BI696" s="10"/>
      <c r="BJ696" s="20"/>
      <c r="BK696" s="20"/>
    </row>
    <row r="697" spans="1:63" x14ac:dyDescent="0.3">
      <c r="A697" s="58" t="s">
        <v>461</v>
      </c>
      <c r="B697" s="59" t="s">
        <v>58</v>
      </c>
      <c r="C697" s="58" t="s">
        <v>72</v>
      </c>
      <c r="D697" s="58" t="s">
        <v>303</v>
      </c>
      <c r="E697" s="60" t="s">
        <v>357</v>
      </c>
      <c r="F697" s="10">
        <v>67122</v>
      </c>
      <c r="G697" s="10">
        <v>67873.2</v>
      </c>
      <c r="H697" s="10">
        <v>67873.2</v>
      </c>
      <c r="I697" s="10"/>
      <c r="J697" s="10"/>
      <c r="K697" s="10"/>
      <c r="L697" s="10">
        <f t="shared" si="1420"/>
        <v>67122</v>
      </c>
      <c r="M697" s="10">
        <f t="shared" si="1421"/>
        <v>67873.2</v>
      </c>
      <c r="N697" s="10">
        <f t="shared" si="1422"/>
        <v>67873.2</v>
      </c>
      <c r="O697" s="10"/>
      <c r="P697" s="10"/>
      <c r="Q697" s="10"/>
      <c r="R697" s="10">
        <f t="shared" si="1437"/>
        <v>67122</v>
      </c>
      <c r="S697" s="10">
        <f t="shared" si="1438"/>
        <v>67873.2</v>
      </c>
      <c r="T697" s="10">
        <f t="shared" si="1439"/>
        <v>67873.2</v>
      </c>
      <c r="U697" s="10"/>
      <c r="V697" s="10"/>
      <c r="W697" s="10"/>
      <c r="X697" s="10">
        <f t="shared" si="1440"/>
        <v>67122</v>
      </c>
      <c r="Y697" s="10">
        <f t="shared" si="1441"/>
        <v>67873.2</v>
      </c>
      <c r="Z697" s="10">
        <f t="shared" si="1442"/>
        <v>67873.2</v>
      </c>
      <c r="AA697" s="10"/>
      <c r="AB697" s="10"/>
      <c r="AC697" s="10"/>
      <c r="AD697" s="10">
        <f t="shared" si="1443"/>
        <v>67122</v>
      </c>
      <c r="AE697" s="10">
        <f t="shared" si="1444"/>
        <v>67873.2</v>
      </c>
      <c r="AF697" s="10">
        <f t="shared" si="1445"/>
        <v>67873.2</v>
      </c>
      <c r="AG697" s="10"/>
      <c r="AH697" s="10">
        <f t="shared" si="1446"/>
        <v>67122</v>
      </c>
      <c r="AI697" s="10">
        <f t="shared" si="1447"/>
        <v>67873.2</v>
      </c>
      <c r="AJ697" s="10">
        <f t="shared" si="1448"/>
        <v>67873.2</v>
      </c>
      <c r="AK697" s="10"/>
      <c r="AL697" s="10"/>
      <c r="AM697" s="10"/>
      <c r="AN697" s="10">
        <f t="shared" si="1449"/>
        <v>67122</v>
      </c>
      <c r="AO697" s="10">
        <f t="shared" si="1450"/>
        <v>67873.2</v>
      </c>
      <c r="AP697" s="10">
        <f t="shared" si="1451"/>
        <v>67873.2</v>
      </c>
      <c r="AQ697" s="10"/>
      <c r="AR697" s="10"/>
      <c r="AS697" s="10"/>
      <c r="AT697" s="10">
        <f t="shared" si="1452"/>
        <v>67122</v>
      </c>
      <c r="AU697" s="10">
        <f t="shared" si="1453"/>
        <v>67873.2</v>
      </c>
      <c r="AV697" s="10">
        <f t="shared" si="1454"/>
        <v>67873.2</v>
      </c>
      <c r="AW697" s="10"/>
      <c r="AX697" s="10"/>
      <c r="AY697" s="10"/>
      <c r="AZ697" s="10">
        <f t="shared" si="1455"/>
        <v>67122</v>
      </c>
      <c r="BA697" s="10"/>
      <c r="BB697" s="65">
        <f t="shared" si="1462"/>
        <v>67122</v>
      </c>
      <c r="BC697" s="10">
        <f t="shared" si="1456"/>
        <v>67873.2</v>
      </c>
      <c r="BD697" s="10"/>
      <c r="BE697" s="65">
        <f t="shared" si="1463"/>
        <v>67873.2</v>
      </c>
      <c r="BF697" s="10">
        <f t="shared" si="1457"/>
        <v>67873.2</v>
      </c>
      <c r="BG697" s="10"/>
      <c r="BH697" s="65">
        <f t="shared" si="1464"/>
        <v>67873.2</v>
      </c>
      <c r="BI697" s="10"/>
      <c r="BJ697" s="20"/>
      <c r="BK697" s="20"/>
    </row>
    <row r="698" spans="1:63" x14ac:dyDescent="0.3">
      <c r="A698" s="58" t="s">
        <v>461</v>
      </c>
      <c r="B698" s="59" t="s">
        <v>58</v>
      </c>
      <c r="C698" s="58" t="s">
        <v>107</v>
      </c>
      <c r="D698" s="58" t="s">
        <v>106</v>
      </c>
      <c r="E698" s="60" t="s">
        <v>224</v>
      </c>
      <c r="F698" s="10">
        <v>461.9</v>
      </c>
      <c r="G698" s="10">
        <v>461.9</v>
      </c>
      <c r="H698" s="10">
        <v>461.9</v>
      </c>
      <c r="I698" s="10"/>
      <c r="J698" s="10"/>
      <c r="K698" s="10"/>
      <c r="L698" s="10">
        <f t="shared" si="1420"/>
        <v>461.9</v>
      </c>
      <c r="M698" s="10">
        <f t="shared" si="1421"/>
        <v>461.9</v>
      </c>
      <c r="N698" s="10">
        <f t="shared" si="1422"/>
        <v>461.9</v>
      </c>
      <c r="O698" s="10"/>
      <c r="P698" s="10"/>
      <c r="Q698" s="10"/>
      <c r="R698" s="10">
        <f t="shared" si="1437"/>
        <v>461.9</v>
      </c>
      <c r="S698" s="10">
        <f t="shared" si="1438"/>
        <v>461.9</v>
      </c>
      <c r="T698" s="10">
        <f t="shared" si="1439"/>
        <v>461.9</v>
      </c>
      <c r="U698" s="10"/>
      <c r="V698" s="10"/>
      <c r="W698" s="10"/>
      <c r="X698" s="10">
        <f t="shared" si="1440"/>
        <v>461.9</v>
      </c>
      <c r="Y698" s="10">
        <f t="shared" si="1441"/>
        <v>461.9</v>
      </c>
      <c r="Z698" s="10">
        <f t="shared" si="1442"/>
        <v>461.9</v>
      </c>
      <c r="AA698" s="10"/>
      <c r="AB698" s="10"/>
      <c r="AC698" s="10"/>
      <c r="AD698" s="10">
        <f t="shared" si="1443"/>
        <v>461.9</v>
      </c>
      <c r="AE698" s="10">
        <f t="shared" si="1444"/>
        <v>461.9</v>
      </c>
      <c r="AF698" s="10">
        <f t="shared" si="1445"/>
        <v>461.9</v>
      </c>
      <c r="AG698" s="10"/>
      <c r="AH698" s="10">
        <f t="shared" si="1446"/>
        <v>461.9</v>
      </c>
      <c r="AI698" s="10">
        <f t="shared" si="1447"/>
        <v>461.9</v>
      </c>
      <c r="AJ698" s="10">
        <f t="shared" si="1448"/>
        <v>461.9</v>
      </c>
      <c r="AK698" s="10"/>
      <c r="AL698" s="10"/>
      <c r="AM698" s="10"/>
      <c r="AN698" s="10">
        <f t="shared" si="1449"/>
        <v>461.9</v>
      </c>
      <c r="AO698" s="10">
        <f t="shared" si="1450"/>
        <v>461.9</v>
      </c>
      <c r="AP698" s="10">
        <f t="shared" si="1451"/>
        <v>461.9</v>
      </c>
      <c r="AQ698" s="10"/>
      <c r="AR698" s="10"/>
      <c r="AS698" s="10"/>
      <c r="AT698" s="10">
        <f t="shared" si="1452"/>
        <v>461.9</v>
      </c>
      <c r="AU698" s="10">
        <f t="shared" si="1453"/>
        <v>461.9</v>
      </c>
      <c r="AV698" s="10">
        <f t="shared" si="1454"/>
        <v>461.9</v>
      </c>
      <c r="AW698" s="10"/>
      <c r="AX698" s="10"/>
      <c r="AY698" s="10"/>
      <c r="AZ698" s="10">
        <f t="shared" si="1455"/>
        <v>461.9</v>
      </c>
      <c r="BA698" s="10"/>
      <c r="BB698" s="65">
        <f t="shared" si="1462"/>
        <v>461.9</v>
      </c>
      <c r="BC698" s="10">
        <f t="shared" si="1456"/>
        <v>461.9</v>
      </c>
      <c r="BD698" s="10"/>
      <c r="BE698" s="65">
        <f t="shared" si="1463"/>
        <v>461.9</v>
      </c>
      <c r="BF698" s="10">
        <f t="shared" si="1457"/>
        <v>461.9</v>
      </c>
      <c r="BG698" s="10"/>
      <c r="BH698" s="65">
        <f t="shared" si="1464"/>
        <v>461.9</v>
      </c>
      <c r="BI698" s="10"/>
      <c r="BJ698" s="20"/>
      <c r="BK698" s="20"/>
    </row>
    <row r="699" spans="1:63" x14ac:dyDescent="0.3">
      <c r="A699" s="58" t="s">
        <v>461</v>
      </c>
      <c r="B699" s="59" t="s">
        <v>52</v>
      </c>
      <c r="C699" s="58"/>
      <c r="D699" s="58"/>
      <c r="E699" s="60" t="s">
        <v>53</v>
      </c>
      <c r="F699" s="10">
        <f t="shared" ref="F699:K699" si="1466">F700</f>
        <v>115274.8</v>
      </c>
      <c r="G699" s="10">
        <f t="shared" si="1466"/>
        <v>117501.9</v>
      </c>
      <c r="H699" s="10">
        <f t="shared" si="1466"/>
        <v>117501.9</v>
      </c>
      <c r="I699" s="10">
        <f t="shared" si="1466"/>
        <v>0</v>
      </c>
      <c r="J699" s="10">
        <f t="shared" si="1466"/>
        <v>0</v>
      </c>
      <c r="K699" s="10">
        <f t="shared" si="1466"/>
        <v>0</v>
      </c>
      <c r="L699" s="10">
        <f t="shared" si="1420"/>
        <v>115274.8</v>
      </c>
      <c r="M699" s="10">
        <f t="shared" si="1421"/>
        <v>117501.9</v>
      </c>
      <c r="N699" s="10">
        <f t="shared" si="1422"/>
        <v>117501.9</v>
      </c>
      <c r="O699" s="10">
        <f>O700</f>
        <v>0</v>
      </c>
      <c r="P699" s="10">
        <f>P700</f>
        <v>0</v>
      </c>
      <c r="Q699" s="10">
        <f>Q700</f>
        <v>0</v>
      </c>
      <c r="R699" s="10">
        <f t="shared" si="1437"/>
        <v>115274.8</v>
      </c>
      <c r="S699" s="10">
        <f t="shared" si="1438"/>
        <v>117501.9</v>
      </c>
      <c r="T699" s="10">
        <f t="shared" si="1439"/>
        <v>117501.9</v>
      </c>
      <c r="U699" s="10">
        <f>U700</f>
        <v>0</v>
      </c>
      <c r="V699" s="10">
        <f>V700</f>
        <v>0</v>
      </c>
      <c r="W699" s="10">
        <f>W700</f>
        <v>0</v>
      </c>
      <c r="X699" s="10">
        <f t="shared" si="1440"/>
        <v>115274.8</v>
      </c>
      <c r="Y699" s="10">
        <f t="shared" si="1441"/>
        <v>117501.9</v>
      </c>
      <c r="Z699" s="10">
        <f t="shared" si="1442"/>
        <v>117501.9</v>
      </c>
      <c r="AA699" s="10">
        <f>AA700</f>
        <v>0</v>
      </c>
      <c r="AB699" s="10">
        <f>AB700</f>
        <v>0</v>
      </c>
      <c r="AC699" s="10">
        <f>AC700</f>
        <v>0</v>
      </c>
      <c r="AD699" s="10">
        <f t="shared" si="1443"/>
        <v>115274.8</v>
      </c>
      <c r="AE699" s="10">
        <f t="shared" si="1444"/>
        <v>117501.9</v>
      </c>
      <c r="AF699" s="10">
        <f t="shared" si="1445"/>
        <v>117501.9</v>
      </c>
      <c r="AG699" s="10">
        <f>AG700</f>
        <v>0</v>
      </c>
      <c r="AH699" s="10">
        <f t="shared" si="1446"/>
        <v>115274.8</v>
      </c>
      <c r="AI699" s="10">
        <f t="shared" si="1447"/>
        <v>117501.9</v>
      </c>
      <c r="AJ699" s="10">
        <f t="shared" si="1448"/>
        <v>117501.9</v>
      </c>
      <c r="AK699" s="10">
        <f>AK700</f>
        <v>0</v>
      </c>
      <c r="AL699" s="10">
        <f>AL700</f>
        <v>0</v>
      </c>
      <c r="AM699" s="10">
        <f>AM700</f>
        <v>0</v>
      </c>
      <c r="AN699" s="10">
        <f t="shared" si="1449"/>
        <v>115274.8</v>
      </c>
      <c r="AO699" s="10">
        <f t="shared" si="1450"/>
        <v>117501.9</v>
      </c>
      <c r="AP699" s="10">
        <f t="shared" si="1451"/>
        <v>117501.9</v>
      </c>
      <c r="AQ699" s="10">
        <f>AQ700</f>
        <v>0</v>
      </c>
      <c r="AR699" s="10">
        <f>AR700</f>
        <v>0</v>
      </c>
      <c r="AS699" s="10">
        <f>AS700</f>
        <v>0</v>
      </c>
      <c r="AT699" s="10">
        <f t="shared" si="1452"/>
        <v>115274.8</v>
      </c>
      <c r="AU699" s="10">
        <f t="shared" si="1453"/>
        <v>117501.9</v>
      </c>
      <c r="AV699" s="10">
        <f t="shared" si="1454"/>
        <v>117501.9</v>
      </c>
      <c r="AW699" s="10">
        <f>AW700</f>
        <v>0</v>
      </c>
      <c r="AX699" s="10">
        <f>AX700</f>
        <v>0</v>
      </c>
      <c r="AY699" s="10">
        <f>AY700</f>
        <v>0</v>
      </c>
      <c r="AZ699" s="10">
        <f t="shared" si="1455"/>
        <v>115274.8</v>
      </c>
      <c r="BA699" s="10">
        <f>BA700</f>
        <v>0</v>
      </c>
      <c r="BB699" s="65">
        <f t="shared" si="1462"/>
        <v>115274.8</v>
      </c>
      <c r="BC699" s="10">
        <f t="shared" si="1456"/>
        <v>117501.9</v>
      </c>
      <c r="BD699" s="10">
        <f>BD700</f>
        <v>0</v>
      </c>
      <c r="BE699" s="65">
        <f t="shared" si="1463"/>
        <v>117501.9</v>
      </c>
      <c r="BF699" s="10">
        <f t="shared" si="1457"/>
        <v>117501.9</v>
      </c>
      <c r="BG699" s="10">
        <f>BG700</f>
        <v>0</v>
      </c>
      <c r="BH699" s="65">
        <f t="shared" si="1464"/>
        <v>117501.9</v>
      </c>
      <c r="BI699" s="10">
        <f>BI700</f>
        <v>0</v>
      </c>
      <c r="BJ699" s="20"/>
      <c r="BK699" s="20"/>
    </row>
    <row r="700" spans="1:63" x14ac:dyDescent="0.3">
      <c r="A700" s="58" t="s">
        <v>461</v>
      </c>
      <c r="B700" s="59" t="s">
        <v>52</v>
      </c>
      <c r="C700" s="58" t="s">
        <v>72</v>
      </c>
      <c r="D700" s="58" t="s">
        <v>37</v>
      </c>
      <c r="E700" s="60" t="s">
        <v>422</v>
      </c>
      <c r="F700" s="10">
        <v>115274.8</v>
      </c>
      <c r="G700" s="10">
        <v>117501.9</v>
      </c>
      <c r="H700" s="10">
        <v>117501.9</v>
      </c>
      <c r="I700" s="10"/>
      <c r="J700" s="10"/>
      <c r="K700" s="10"/>
      <c r="L700" s="10">
        <f t="shared" si="1420"/>
        <v>115274.8</v>
      </c>
      <c r="M700" s="10">
        <f t="shared" si="1421"/>
        <v>117501.9</v>
      </c>
      <c r="N700" s="10">
        <f t="shared" si="1422"/>
        <v>117501.9</v>
      </c>
      <c r="O700" s="10"/>
      <c r="P700" s="10"/>
      <c r="Q700" s="10"/>
      <c r="R700" s="10">
        <f t="shared" si="1437"/>
        <v>115274.8</v>
      </c>
      <c r="S700" s="10">
        <f t="shared" si="1438"/>
        <v>117501.9</v>
      </c>
      <c r="T700" s="10">
        <f t="shared" si="1439"/>
        <v>117501.9</v>
      </c>
      <c r="U700" s="10"/>
      <c r="V700" s="10"/>
      <c r="W700" s="10"/>
      <c r="X700" s="10">
        <f t="shared" si="1440"/>
        <v>115274.8</v>
      </c>
      <c r="Y700" s="10">
        <f t="shared" si="1441"/>
        <v>117501.9</v>
      </c>
      <c r="Z700" s="10">
        <f t="shared" si="1442"/>
        <v>117501.9</v>
      </c>
      <c r="AA700" s="10"/>
      <c r="AB700" s="10"/>
      <c r="AC700" s="10"/>
      <c r="AD700" s="10">
        <f t="shared" si="1443"/>
        <v>115274.8</v>
      </c>
      <c r="AE700" s="10">
        <f t="shared" si="1444"/>
        <v>117501.9</v>
      </c>
      <c r="AF700" s="10">
        <f t="shared" si="1445"/>
        <v>117501.9</v>
      </c>
      <c r="AG700" s="10"/>
      <c r="AH700" s="10">
        <f t="shared" si="1446"/>
        <v>115274.8</v>
      </c>
      <c r="AI700" s="10">
        <f t="shared" si="1447"/>
        <v>117501.9</v>
      </c>
      <c r="AJ700" s="10">
        <f t="shared" si="1448"/>
        <v>117501.9</v>
      </c>
      <c r="AK700" s="10"/>
      <c r="AL700" s="10"/>
      <c r="AM700" s="10"/>
      <c r="AN700" s="10">
        <f t="shared" si="1449"/>
        <v>115274.8</v>
      </c>
      <c r="AO700" s="10">
        <f t="shared" si="1450"/>
        <v>117501.9</v>
      </c>
      <c r="AP700" s="10">
        <f t="shared" si="1451"/>
        <v>117501.9</v>
      </c>
      <c r="AQ700" s="10"/>
      <c r="AR700" s="10"/>
      <c r="AS700" s="10"/>
      <c r="AT700" s="10">
        <f t="shared" si="1452"/>
        <v>115274.8</v>
      </c>
      <c r="AU700" s="10">
        <f t="shared" si="1453"/>
        <v>117501.9</v>
      </c>
      <c r="AV700" s="10">
        <f t="shared" si="1454"/>
        <v>117501.9</v>
      </c>
      <c r="AW700" s="10"/>
      <c r="AX700" s="10"/>
      <c r="AY700" s="10"/>
      <c r="AZ700" s="10">
        <f t="shared" si="1455"/>
        <v>115274.8</v>
      </c>
      <c r="BA700" s="10"/>
      <c r="BB700" s="65">
        <f t="shared" si="1462"/>
        <v>115274.8</v>
      </c>
      <c r="BC700" s="10">
        <f t="shared" si="1456"/>
        <v>117501.9</v>
      </c>
      <c r="BD700" s="10"/>
      <c r="BE700" s="65">
        <f t="shared" si="1463"/>
        <v>117501.9</v>
      </c>
      <c r="BF700" s="10">
        <f t="shared" si="1457"/>
        <v>117501.9</v>
      </c>
      <c r="BG700" s="10"/>
      <c r="BH700" s="65">
        <f t="shared" si="1464"/>
        <v>117501.9</v>
      </c>
      <c r="BI700" s="10"/>
      <c r="BJ700" s="20"/>
      <c r="BK700" s="20"/>
    </row>
    <row r="701" spans="1:63" ht="78" x14ac:dyDescent="0.3">
      <c r="A701" s="58" t="s">
        <v>462</v>
      </c>
      <c r="B701" s="59"/>
      <c r="C701" s="58"/>
      <c r="D701" s="58"/>
      <c r="E701" s="60" t="s">
        <v>463</v>
      </c>
      <c r="F701" s="10">
        <f t="shared" ref="F701:K701" si="1467">F702+F704</f>
        <v>34145.4</v>
      </c>
      <c r="G701" s="10">
        <f t="shared" si="1467"/>
        <v>34145.4</v>
      </c>
      <c r="H701" s="10">
        <f t="shared" si="1467"/>
        <v>34145.4</v>
      </c>
      <c r="I701" s="10">
        <f t="shared" si="1467"/>
        <v>0</v>
      </c>
      <c r="J701" s="10">
        <f t="shared" si="1467"/>
        <v>0</v>
      </c>
      <c r="K701" s="10">
        <f t="shared" si="1467"/>
        <v>0</v>
      </c>
      <c r="L701" s="10">
        <f t="shared" si="1420"/>
        <v>34145.4</v>
      </c>
      <c r="M701" s="10">
        <f t="shared" si="1421"/>
        <v>34145.4</v>
      </c>
      <c r="N701" s="10">
        <f t="shared" si="1422"/>
        <v>34145.4</v>
      </c>
      <c r="O701" s="10">
        <f>O702+O704</f>
        <v>0</v>
      </c>
      <c r="P701" s="10">
        <f>P702+P704</f>
        <v>0</v>
      </c>
      <c r="Q701" s="10">
        <f>Q702+Q704</f>
        <v>0</v>
      </c>
      <c r="R701" s="10">
        <f t="shared" si="1437"/>
        <v>34145.4</v>
      </c>
      <c r="S701" s="10">
        <f t="shared" si="1438"/>
        <v>34145.4</v>
      </c>
      <c r="T701" s="10">
        <f t="shared" si="1439"/>
        <v>34145.4</v>
      </c>
      <c r="U701" s="10">
        <f>U702+U704</f>
        <v>0</v>
      </c>
      <c r="V701" s="10">
        <f>V702+V704</f>
        <v>0</v>
      </c>
      <c r="W701" s="10">
        <f>W702+W704</f>
        <v>0</v>
      </c>
      <c r="X701" s="10">
        <f t="shared" si="1440"/>
        <v>34145.4</v>
      </c>
      <c r="Y701" s="10">
        <f t="shared" si="1441"/>
        <v>34145.4</v>
      </c>
      <c r="Z701" s="10">
        <f t="shared" si="1442"/>
        <v>34145.4</v>
      </c>
      <c r="AA701" s="10">
        <f>AA702+AA704</f>
        <v>0</v>
      </c>
      <c r="AB701" s="10">
        <f>AB702+AB704</f>
        <v>0</v>
      </c>
      <c r="AC701" s="10">
        <f>AC702+AC704</f>
        <v>0</v>
      </c>
      <c r="AD701" s="10">
        <f t="shared" si="1443"/>
        <v>34145.4</v>
      </c>
      <c r="AE701" s="10">
        <f t="shared" si="1444"/>
        <v>34145.4</v>
      </c>
      <c r="AF701" s="10">
        <f t="shared" si="1445"/>
        <v>34145.4</v>
      </c>
      <c r="AG701" s="10">
        <f>AG702+AG704</f>
        <v>0</v>
      </c>
      <c r="AH701" s="10">
        <f t="shared" si="1446"/>
        <v>34145.4</v>
      </c>
      <c r="AI701" s="10">
        <f t="shared" si="1447"/>
        <v>34145.4</v>
      </c>
      <c r="AJ701" s="10">
        <f t="shared" si="1448"/>
        <v>34145.4</v>
      </c>
      <c r="AK701" s="10">
        <f>AK702+AK704</f>
        <v>0</v>
      </c>
      <c r="AL701" s="10">
        <f>AL702+AL704</f>
        <v>0</v>
      </c>
      <c r="AM701" s="10">
        <f>AM702+AM704</f>
        <v>0</v>
      </c>
      <c r="AN701" s="10">
        <f t="shared" si="1449"/>
        <v>34145.4</v>
      </c>
      <c r="AO701" s="10">
        <f t="shared" si="1450"/>
        <v>34145.4</v>
      </c>
      <c r="AP701" s="10">
        <f t="shared" si="1451"/>
        <v>34145.4</v>
      </c>
      <c r="AQ701" s="10">
        <f>AQ702+AQ704</f>
        <v>0</v>
      </c>
      <c r="AR701" s="10">
        <f>AR702+AR704</f>
        <v>0</v>
      </c>
      <c r="AS701" s="10">
        <f>AS702+AS704</f>
        <v>0</v>
      </c>
      <c r="AT701" s="10">
        <f t="shared" si="1452"/>
        <v>34145.4</v>
      </c>
      <c r="AU701" s="10">
        <f t="shared" si="1453"/>
        <v>34145.4</v>
      </c>
      <c r="AV701" s="10">
        <f t="shared" si="1454"/>
        <v>34145.4</v>
      </c>
      <c r="AW701" s="10">
        <f>AW702+AW704</f>
        <v>0</v>
      </c>
      <c r="AX701" s="10">
        <f>AX702+AX704</f>
        <v>0</v>
      </c>
      <c r="AY701" s="10">
        <f>AY702+AY704</f>
        <v>0</v>
      </c>
      <c r="AZ701" s="10">
        <f t="shared" si="1455"/>
        <v>34145.4</v>
      </c>
      <c r="BA701" s="10">
        <f>BA702+BA704</f>
        <v>0</v>
      </c>
      <c r="BB701" s="65">
        <f t="shared" si="1462"/>
        <v>34145.4</v>
      </c>
      <c r="BC701" s="10">
        <f t="shared" si="1456"/>
        <v>34145.4</v>
      </c>
      <c r="BD701" s="10">
        <f>BD702+BD704</f>
        <v>0</v>
      </c>
      <c r="BE701" s="65">
        <f t="shared" si="1463"/>
        <v>34145.4</v>
      </c>
      <c r="BF701" s="10">
        <f t="shared" si="1457"/>
        <v>34145.4</v>
      </c>
      <c r="BG701" s="10">
        <f>BG702+BG704</f>
        <v>0</v>
      </c>
      <c r="BH701" s="65">
        <f t="shared" si="1464"/>
        <v>34145.4</v>
      </c>
      <c r="BI701" s="10">
        <f>BI702+BI704</f>
        <v>0</v>
      </c>
      <c r="BJ701" s="20"/>
      <c r="BK701" s="20"/>
    </row>
    <row r="702" spans="1:63" ht="46.8" x14ac:dyDescent="0.3">
      <c r="A702" s="58" t="s">
        <v>462</v>
      </c>
      <c r="B702" s="59" t="s">
        <v>58</v>
      </c>
      <c r="C702" s="58"/>
      <c r="D702" s="58"/>
      <c r="E702" s="60" t="s">
        <v>59</v>
      </c>
      <c r="F702" s="10">
        <f t="shared" ref="F702:K702" si="1468">F703</f>
        <v>18012.400000000001</v>
      </c>
      <c r="G702" s="10">
        <f t="shared" si="1468"/>
        <v>18012.400000000001</v>
      </c>
      <c r="H702" s="10">
        <f t="shared" si="1468"/>
        <v>18012.400000000001</v>
      </c>
      <c r="I702" s="10">
        <f t="shared" si="1468"/>
        <v>0</v>
      </c>
      <c r="J702" s="10">
        <f t="shared" si="1468"/>
        <v>0</v>
      </c>
      <c r="K702" s="10">
        <f t="shared" si="1468"/>
        <v>0</v>
      </c>
      <c r="L702" s="10">
        <f t="shared" si="1420"/>
        <v>18012.400000000001</v>
      </c>
      <c r="M702" s="10">
        <f t="shared" si="1421"/>
        <v>18012.400000000001</v>
      </c>
      <c r="N702" s="10">
        <f t="shared" si="1422"/>
        <v>18012.400000000001</v>
      </c>
      <c r="O702" s="10">
        <f>O703</f>
        <v>0</v>
      </c>
      <c r="P702" s="10">
        <f>P703</f>
        <v>0</v>
      </c>
      <c r="Q702" s="10">
        <f>Q703</f>
        <v>0</v>
      </c>
      <c r="R702" s="10">
        <f t="shared" si="1437"/>
        <v>18012.400000000001</v>
      </c>
      <c r="S702" s="10">
        <f t="shared" si="1438"/>
        <v>18012.400000000001</v>
      </c>
      <c r="T702" s="10">
        <f t="shared" si="1439"/>
        <v>18012.400000000001</v>
      </c>
      <c r="U702" s="10">
        <f>U703</f>
        <v>0</v>
      </c>
      <c r="V702" s="10">
        <f>V703</f>
        <v>0</v>
      </c>
      <c r="W702" s="10">
        <f>W703</f>
        <v>0</v>
      </c>
      <c r="X702" s="10">
        <f t="shared" si="1440"/>
        <v>18012.400000000001</v>
      </c>
      <c r="Y702" s="10">
        <f t="shared" si="1441"/>
        <v>18012.400000000001</v>
      </c>
      <c r="Z702" s="10">
        <f t="shared" si="1442"/>
        <v>18012.400000000001</v>
      </c>
      <c r="AA702" s="10">
        <f>AA703</f>
        <v>0</v>
      </c>
      <c r="AB702" s="10">
        <f>AB703</f>
        <v>0</v>
      </c>
      <c r="AC702" s="10">
        <f>AC703</f>
        <v>0</v>
      </c>
      <c r="AD702" s="10">
        <f t="shared" si="1443"/>
        <v>18012.400000000001</v>
      </c>
      <c r="AE702" s="10">
        <f t="shared" si="1444"/>
        <v>18012.400000000001</v>
      </c>
      <c r="AF702" s="10">
        <f t="shared" si="1445"/>
        <v>18012.400000000001</v>
      </c>
      <c r="AG702" s="10">
        <f>AG703</f>
        <v>0</v>
      </c>
      <c r="AH702" s="10">
        <f t="shared" si="1446"/>
        <v>18012.400000000001</v>
      </c>
      <c r="AI702" s="10">
        <f t="shared" si="1447"/>
        <v>18012.400000000001</v>
      </c>
      <c r="AJ702" s="10">
        <f t="shared" si="1448"/>
        <v>18012.400000000001</v>
      </c>
      <c r="AK702" s="10">
        <f>AK703</f>
        <v>0</v>
      </c>
      <c r="AL702" s="10">
        <f>AL703</f>
        <v>0</v>
      </c>
      <c r="AM702" s="10">
        <f>AM703</f>
        <v>0</v>
      </c>
      <c r="AN702" s="10">
        <f t="shared" si="1449"/>
        <v>18012.400000000001</v>
      </c>
      <c r="AO702" s="10">
        <f t="shared" si="1450"/>
        <v>18012.400000000001</v>
      </c>
      <c r="AP702" s="10">
        <f t="shared" si="1451"/>
        <v>18012.400000000001</v>
      </c>
      <c r="AQ702" s="10">
        <f>AQ703</f>
        <v>0</v>
      </c>
      <c r="AR702" s="10">
        <f>AR703</f>
        <v>0</v>
      </c>
      <c r="AS702" s="10">
        <f>AS703</f>
        <v>0</v>
      </c>
      <c r="AT702" s="10">
        <f t="shared" si="1452"/>
        <v>18012.400000000001</v>
      </c>
      <c r="AU702" s="10">
        <f t="shared" si="1453"/>
        <v>18012.400000000001</v>
      </c>
      <c r="AV702" s="10">
        <f t="shared" si="1454"/>
        <v>18012.400000000001</v>
      </c>
      <c r="AW702" s="10">
        <f>AW703</f>
        <v>0</v>
      </c>
      <c r="AX702" s="10">
        <f>AX703</f>
        <v>0</v>
      </c>
      <c r="AY702" s="10">
        <f>AY703</f>
        <v>0</v>
      </c>
      <c r="AZ702" s="10">
        <f t="shared" si="1455"/>
        <v>18012.400000000001</v>
      </c>
      <c r="BA702" s="10">
        <f>BA703</f>
        <v>0</v>
      </c>
      <c r="BB702" s="65">
        <f t="shared" si="1462"/>
        <v>18012.400000000001</v>
      </c>
      <c r="BC702" s="10">
        <f t="shared" si="1456"/>
        <v>18012.400000000001</v>
      </c>
      <c r="BD702" s="10">
        <f>BD703</f>
        <v>0</v>
      </c>
      <c r="BE702" s="65">
        <f t="shared" si="1463"/>
        <v>18012.400000000001</v>
      </c>
      <c r="BF702" s="10">
        <f t="shared" si="1457"/>
        <v>18012.400000000001</v>
      </c>
      <c r="BG702" s="10">
        <f>BG703</f>
        <v>0</v>
      </c>
      <c r="BH702" s="65">
        <f t="shared" si="1464"/>
        <v>18012.400000000001</v>
      </c>
      <c r="BI702" s="10">
        <f>BI703</f>
        <v>0</v>
      </c>
      <c r="BJ702" s="20"/>
      <c r="BK702" s="20"/>
    </row>
    <row r="703" spans="1:63" x14ac:dyDescent="0.3">
      <c r="A703" s="58" t="s">
        <v>462</v>
      </c>
      <c r="B703" s="59">
        <v>600</v>
      </c>
      <c r="C703" s="58" t="s">
        <v>72</v>
      </c>
      <c r="D703" s="58" t="s">
        <v>37</v>
      </c>
      <c r="E703" s="60" t="s">
        <v>422</v>
      </c>
      <c r="F703" s="10">
        <v>18012.400000000001</v>
      </c>
      <c r="G703" s="10">
        <v>18012.400000000001</v>
      </c>
      <c r="H703" s="10">
        <v>18012.400000000001</v>
      </c>
      <c r="I703" s="10"/>
      <c r="J703" s="10"/>
      <c r="K703" s="10"/>
      <c r="L703" s="10">
        <f t="shared" si="1420"/>
        <v>18012.400000000001</v>
      </c>
      <c r="M703" s="10">
        <f t="shared" si="1421"/>
        <v>18012.400000000001</v>
      </c>
      <c r="N703" s="10">
        <f t="shared" si="1422"/>
        <v>18012.400000000001</v>
      </c>
      <c r="O703" s="10"/>
      <c r="P703" s="10"/>
      <c r="Q703" s="10"/>
      <c r="R703" s="10">
        <f t="shared" si="1437"/>
        <v>18012.400000000001</v>
      </c>
      <c r="S703" s="10">
        <f t="shared" si="1438"/>
        <v>18012.400000000001</v>
      </c>
      <c r="T703" s="10">
        <f t="shared" si="1439"/>
        <v>18012.400000000001</v>
      </c>
      <c r="U703" s="10"/>
      <c r="V703" s="10"/>
      <c r="W703" s="10"/>
      <c r="X703" s="10">
        <f t="shared" si="1440"/>
        <v>18012.400000000001</v>
      </c>
      <c r="Y703" s="10">
        <f t="shared" si="1441"/>
        <v>18012.400000000001</v>
      </c>
      <c r="Z703" s="10">
        <f t="shared" si="1442"/>
        <v>18012.400000000001</v>
      </c>
      <c r="AA703" s="10"/>
      <c r="AB703" s="10"/>
      <c r="AC703" s="10"/>
      <c r="AD703" s="10">
        <f t="shared" si="1443"/>
        <v>18012.400000000001</v>
      </c>
      <c r="AE703" s="10">
        <f t="shared" si="1444"/>
        <v>18012.400000000001</v>
      </c>
      <c r="AF703" s="10">
        <f t="shared" si="1445"/>
        <v>18012.400000000001</v>
      </c>
      <c r="AG703" s="10"/>
      <c r="AH703" s="10">
        <f t="shared" si="1446"/>
        <v>18012.400000000001</v>
      </c>
      <c r="AI703" s="10">
        <f t="shared" si="1447"/>
        <v>18012.400000000001</v>
      </c>
      <c r="AJ703" s="10">
        <f t="shared" si="1448"/>
        <v>18012.400000000001</v>
      </c>
      <c r="AK703" s="10"/>
      <c r="AL703" s="10"/>
      <c r="AM703" s="10"/>
      <c r="AN703" s="10">
        <f t="shared" si="1449"/>
        <v>18012.400000000001</v>
      </c>
      <c r="AO703" s="10">
        <f t="shared" si="1450"/>
        <v>18012.400000000001</v>
      </c>
      <c r="AP703" s="10">
        <f t="shared" si="1451"/>
        <v>18012.400000000001</v>
      </c>
      <c r="AQ703" s="10"/>
      <c r="AR703" s="10"/>
      <c r="AS703" s="10"/>
      <c r="AT703" s="10">
        <f t="shared" si="1452"/>
        <v>18012.400000000001</v>
      </c>
      <c r="AU703" s="10">
        <f t="shared" si="1453"/>
        <v>18012.400000000001</v>
      </c>
      <c r="AV703" s="10">
        <f t="shared" si="1454"/>
        <v>18012.400000000001</v>
      </c>
      <c r="AW703" s="10"/>
      <c r="AX703" s="10"/>
      <c r="AY703" s="10"/>
      <c r="AZ703" s="10">
        <f t="shared" si="1455"/>
        <v>18012.400000000001</v>
      </c>
      <c r="BA703" s="10"/>
      <c r="BB703" s="65">
        <f t="shared" si="1462"/>
        <v>18012.400000000001</v>
      </c>
      <c r="BC703" s="10">
        <f t="shared" si="1456"/>
        <v>18012.400000000001</v>
      </c>
      <c r="BD703" s="10"/>
      <c r="BE703" s="65">
        <f t="shared" si="1463"/>
        <v>18012.400000000001</v>
      </c>
      <c r="BF703" s="10">
        <f t="shared" si="1457"/>
        <v>18012.400000000001</v>
      </c>
      <c r="BG703" s="10"/>
      <c r="BH703" s="65">
        <f t="shared" si="1464"/>
        <v>18012.400000000001</v>
      </c>
      <c r="BI703" s="10"/>
      <c r="BJ703" s="20"/>
      <c r="BK703" s="20"/>
    </row>
    <row r="704" spans="1:63" x14ac:dyDescent="0.3">
      <c r="A704" s="58" t="s">
        <v>462</v>
      </c>
      <c r="B704" s="59" t="s">
        <v>52</v>
      </c>
      <c r="C704" s="58"/>
      <c r="D704" s="58"/>
      <c r="E704" s="60" t="s">
        <v>53</v>
      </c>
      <c r="F704" s="10">
        <f t="shared" ref="F704:K704" si="1469">F705</f>
        <v>16133</v>
      </c>
      <c r="G704" s="10">
        <f t="shared" si="1469"/>
        <v>16133</v>
      </c>
      <c r="H704" s="10">
        <f t="shared" si="1469"/>
        <v>16133</v>
      </c>
      <c r="I704" s="10">
        <f t="shared" si="1469"/>
        <v>0</v>
      </c>
      <c r="J704" s="10">
        <f t="shared" si="1469"/>
        <v>0</v>
      </c>
      <c r="K704" s="10">
        <f t="shared" si="1469"/>
        <v>0</v>
      </c>
      <c r="L704" s="10">
        <f t="shared" si="1420"/>
        <v>16133</v>
      </c>
      <c r="M704" s="10">
        <f t="shared" si="1421"/>
        <v>16133</v>
      </c>
      <c r="N704" s="10">
        <f t="shared" si="1422"/>
        <v>16133</v>
      </c>
      <c r="O704" s="10">
        <f>O705</f>
        <v>0</v>
      </c>
      <c r="P704" s="10">
        <f>P705</f>
        <v>0</v>
      </c>
      <c r="Q704" s="10">
        <f>Q705</f>
        <v>0</v>
      </c>
      <c r="R704" s="10">
        <f t="shared" si="1437"/>
        <v>16133</v>
      </c>
      <c r="S704" s="10">
        <f t="shared" si="1438"/>
        <v>16133</v>
      </c>
      <c r="T704" s="10">
        <f t="shared" si="1439"/>
        <v>16133</v>
      </c>
      <c r="U704" s="10">
        <f>U705</f>
        <v>0</v>
      </c>
      <c r="V704" s="10">
        <f>V705</f>
        <v>0</v>
      </c>
      <c r="W704" s="10">
        <f>W705</f>
        <v>0</v>
      </c>
      <c r="X704" s="10">
        <f t="shared" si="1440"/>
        <v>16133</v>
      </c>
      <c r="Y704" s="10">
        <f t="shared" si="1441"/>
        <v>16133</v>
      </c>
      <c r="Z704" s="10">
        <f t="shared" si="1442"/>
        <v>16133</v>
      </c>
      <c r="AA704" s="10">
        <f>AA705</f>
        <v>0</v>
      </c>
      <c r="AB704" s="10">
        <f>AB705</f>
        <v>0</v>
      </c>
      <c r="AC704" s="10">
        <f>AC705</f>
        <v>0</v>
      </c>
      <c r="AD704" s="10">
        <f t="shared" si="1443"/>
        <v>16133</v>
      </c>
      <c r="AE704" s="10">
        <f t="shared" si="1444"/>
        <v>16133</v>
      </c>
      <c r="AF704" s="10">
        <f t="shared" si="1445"/>
        <v>16133</v>
      </c>
      <c r="AG704" s="10">
        <f>AG705</f>
        <v>0</v>
      </c>
      <c r="AH704" s="10">
        <f t="shared" si="1446"/>
        <v>16133</v>
      </c>
      <c r="AI704" s="10">
        <f t="shared" si="1447"/>
        <v>16133</v>
      </c>
      <c r="AJ704" s="10">
        <f t="shared" si="1448"/>
        <v>16133</v>
      </c>
      <c r="AK704" s="10">
        <f>AK705</f>
        <v>0</v>
      </c>
      <c r="AL704" s="10">
        <f>AL705</f>
        <v>0</v>
      </c>
      <c r="AM704" s="10">
        <f>AM705</f>
        <v>0</v>
      </c>
      <c r="AN704" s="10">
        <f t="shared" si="1449"/>
        <v>16133</v>
      </c>
      <c r="AO704" s="10">
        <f t="shared" si="1450"/>
        <v>16133</v>
      </c>
      <c r="AP704" s="10">
        <f t="shared" si="1451"/>
        <v>16133</v>
      </c>
      <c r="AQ704" s="10">
        <f>AQ705</f>
        <v>0</v>
      </c>
      <c r="AR704" s="10">
        <f>AR705</f>
        <v>0</v>
      </c>
      <c r="AS704" s="10">
        <f>AS705</f>
        <v>0</v>
      </c>
      <c r="AT704" s="10">
        <f t="shared" si="1452"/>
        <v>16133</v>
      </c>
      <c r="AU704" s="10">
        <f t="shared" si="1453"/>
        <v>16133</v>
      </c>
      <c r="AV704" s="10">
        <f t="shared" si="1454"/>
        <v>16133</v>
      </c>
      <c r="AW704" s="10">
        <f>AW705</f>
        <v>0</v>
      </c>
      <c r="AX704" s="10">
        <f>AX705</f>
        <v>0</v>
      </c>
      <c r="AY704" s="10">
        <f>AY705</f>
        <v>0</v>
      </c>
      <c r="AZ704" s="10">
        <f t="shared" si="1455"/>
        <v>16133</v>
      </c>
      <c r="BA704" s="10">
        <f>BA705</f>
        <v>0</v>
      </c>
      <c r="BB704" s="65">
        <f t="shared" si="1462"/>
        <v>16133</v>
      </c>
      <c r="BC704" s="10">
        <f t="shared" si="1456"/>
        <v>16133</v>
      </c>
      <c r="BD704" s="10">
        <f>BD705</f>
        <v>0</v>
      </c>
      <c r="BE704" s="65">
        <f t="shared" si="1463"/>
        <v>16133</v>
      </c>
      <c r="BF704" s="10">
        <f t="shared" si="1457"/>
        <v>16133</v>
      </c>
      <c r="BG704" s="10">
        <f>BG705</f>
        <v>0</v>
      </c>
      <c r="BH704" s="65">
        <f t="shared" si="1464"/>
        <v>16133</v>
      </c>
      <c r="BI704" s="10">
        <f>BI705</f>
        <v>0</v>
      </c>
      <c r="BJ704" s="20"/>
      <c r="BK704" s="20"/>
    </row>
    <row r="705" spans="1:63" x14ac:dyDescent="0.3">
      <c r="A705" s="58" t="s">
        <v>462</v>
      </c>
      <c r="B705" s="59">
        <v>800</v>
      </c>
      <c r="C705" s="58" t="s">
        <v>72</v>
      </c>
      <c r="D705" s="58" t="s">
        <v>37</v>
      </c>
      <c r="E705" s="60" t="s">
        <v>422</v>
      </c>
      <c r="F705" s="10">
        <v>16133</v>
      </c>
      <c r="G705" s="10">
        <v>16133</v>
      </c>
      <c r="H705" s="10">
        <v>16133</v>
      </c>
      <c r="I705" s="10"/>
      <c r="J705" s="10"/>
      <c r="K705" s="10"/>
      <c r="L705" s="10">
        <f t="shared" si="1420"/>
        <v>16133</v>
      </c>
      <c r="M705" s="10">
        <f t="shared" si="1421"/>
        <v>16133</v>
      </c>
      <c r="N705" s="10">
        <f t="shared" si="1422"/>
        <v>16133</v>
      </c>
      <c r="O705" s="10"/>
      <c r="P705" s="10"/>
      <c r="Q705" s="10"/>
      <c r="R705" s="10">
        <f t="shared" si="1437"/>
        <v>16133</v>
      </c>
      <c r="S705" s="10">
        <f t="shared" si="1438"/>
        <v>16133</v>
      </c>
      <c r="T705" s="10">
        <f t="shared" si="1439"/>
        <v>16133</v>
      </c>
      <c r="U705" s="10"/>
      <c r="V705" s="10"/>
      <c r="W705" s="10"/>
      <c r="X705" s="10">
        <f t="shared" si="1440"/>
        <v>16133</v>
      </c>
      <c r="Y705" s="10">
        <f t="shared" si="1441"/>
        <v>16133</v>
      </c>
      <c r="Z705" s="10">
        <f t="shared" si="1442"/>
        <v>16133</v>
      </c>
      <c r="AA705" s="10"/>
      <c r="AB705" s="10"/>
      <c r="AC705" s="10"/>
      <c r="AD705" s="10">
        <f t="shared" si="1443"/>
        <v>16133</v>
      </c>
      <c r="AE705" s="10">
        <f t="shared" si="1444"/>
        <v>16133</v>
      </c>
      <c r="AF705" s="10">
        <f t="shared" si="1445"/>
        <v>16133</v>
      </c>
      <c r="AG705" s="10"/>
      <c r="AH705" s="10">
        <f t="shared" si="1446"/>
        <v>16133</v>
      </c>
      <c r="AI705" s="10">
        <f t="shared" si="1447"/>
        <v>16133</v>
      </c>
      <c r="AJ705" s="10">
        <f t="shared" si="1448"/>
        <v>16133</v>
      </c>
      <c r="AK705" s="10"/>
      <c r="AL705" s="10"/>
      <c r="AM705" s="10"/>
      <c r="AN705" s="10">
        <f t="shared" si="1449"/>
        <v>16133</v>
      </c>
      <c r="AO705" s="10">
        <f t="shared" si="1450"/>
        <v>16133</v>
      </c>
      <c r="AP705" s="10">
        <f t="shared" si="1451"/>
        <v>16133</v>
      </c>
      <c r="AQ705" s="10"/>
      <c r="AR705" s="10"/>
      <c r="AS705" s="10"/>
      <c r="AT705" s="10">
        <f t="shared" si="1452"/>
        <v>16133</v>
      </c>
      <c r="AU705" s="10">
        <f t="shared" si="1453"/>
        <v>16133</v>
      </c>
      <c r="AV705" s="10">
        <f t="shared" si="1454"/>
        <v>16133</v>
      </c>
      <c r="AW705" s="10"/>
      <c r="AX705" s="10"/>
      <c r="AY705" s="10"/>
      <c r="AZ705" s="10">
        <f t="shared" si="1455"/>
        <v>16133</v>
      </c>
      <c r="BA705" s="10"/>
      <c r="BB705" s="65">
        <f t="shared" si="1462"/>
        <v>16133</v>
      </c>
      <c r="BC705" s="10">
        <f t="shared" si="1456"/>
        <v>16133</v>
      </c>
      <c r="BD705" s="10"/>
      <c r="BE705" s="65">
        <f t="shared" si="1463"/>
        <v>16133</v>
      </c>
      <c r="BF705" s="10">
        <f t="shared" si="1457"/>
        <v>16133</v>
      </c>
      <c r="BG705" s="10"/>
      <c r="BH705" s="65">
        <f t="shared" si="1464"/>
        <v>16133</v>
      </c>
      <c r="BI705" s="10"/>
      <c r="BJ705" s="20"/>
      <c r="BK705" s="20"/>
    </row>
    <row r="706" spans="1:63" ht="78" x14ac:dyDescent="0.3">
      <c r="A706" s="58" t="s">
        <v>464</v>
      </c>
      <c r="B706" s="59"/>
      <c r="C706" s="58"/>
      <c r="D706" s="58"/>
      <c r="E706" s="60" t="s">
        <v>465</v>
      </c>
      <c r="F706" s="10">
        <f t="shared" ref="F706:F716" si="1470">F707</f>
        <v>5257.9</v>
      </c>
      <c r="G706" s="10">
        <f t="shared" ref="G706:G716" si="1471">G707</f>
        <v>5257.9</v>
      </c>
      <c r="H706" s="10">
        <f t="shared" ref="H706:H716" si="1472">H707</f>
        <v>5257.9</v>
      </c>
      <c r="I706" s="10">
        <f t="shared" ref="I706:I716" si="1473">I707</f>
        <v>0</v>
      </c>
      <c r="J706" s="10">
        <f t="shared" ref="J706:J716" si="1474">J707</f>
        <v>0</v>
      </c>
      <c r="K706" s="10">
        <f t="shared" ref="K706:K716" si="1475">K707</f>
        <v>0</v>
      </c>
      <c r="L706" s="10">
        <f t="shared" si="1420"/>
        <v>5257.9</v>
      </c>
      <c r="M706" s="10">
        <f t="shared" si="1421"/>
        <v>5257.9</v>
      </c>
      <c r="N706" s="10">
        <f t="shared" si="1422"/>
        <v>5257.9</v>
      </c>
      <c r="O706" s="10">
        <f t="shared" ref="O706:O716" si="1476">O707</f>
        <v>0</v>
      </c>
      <c r="P706" s="10">
        <f t="shared" ref="P706:P716" si="1477">P707</f>
        <v>0</v>
      </c>
      <c r="Q706" s="10">
        <f t="shared" ref="Q706:Q716" si="1478">Q707</f>
        <v>0</v>
      </c>
      <c r="R706" s="10">
        <f t="shared" si="1437"/>
        <v>5257.9</v>
      </c>
      <c r="S706" s="10">
        <f t="shared" si="1438"/>
        <v>5257.9</v>
      </c>
      <c r="T706" s="10">
        <f t="shared" si="1439"/>
        <v>5257.9</v>
      </c>
      <c r="U706" s="10">
        <f t="shared" ref="U706:U716" si="1479">U707</f>
        <v>0</v>
      </c>
      <c r="V706" s="10">
        <f t="shared" ref="V706:V716" si="1480">V707</f>
        <v>0</v>
      </c>
      <c r="W706" s="10">
        <f t="shared" ref="W706:W716" si="1481">W707</f>
        <v>0</v>
      </c>
      <c r="X706" s="10">
        <f t="shared" si="1440"/>
        <v>5257.9</v>
      </c>
      <c r="Y706" s="10">
        <f t="shared" si="1441"/>
        <v>5257.9</v>
      </c>
      <c r="Z706" s="10">
        <f t="shared" si="1442"/>
        <v>5257.9</v>
      </c>
      <c r="AA706" s="10">
        <f t="shared" ref="AA706:AA716" si="1482">AA707</f>
        <v>0</v>
      </c>
      <c r="AB706" s="10">
        <f t="shared" ref="AB706:AB716" si="1483">AB707</f>
        <v>0</v>
      </c>
      <c r="AC706" s="10">
        <f t="shared" ref="AC706:AC716" si="1484">AC707</f>
        <v>0</v>
      </c>
      <c r="AD706" s="10">
        <f t="shared" si="1443"/>
        <v>5257.9</v>
      </c>
      <c r="AE706" s="10">
        <f t="shared" si="1444"/>
        <v>5257.9</v>
      </c>
      <c r="AF706" s="10">
        <f t="shared" si="1445"/>
        <v>5257.9</v>
      </c>
      <c r="AG706" s="10">
        <f t="shared" ref="AG706:AG716" si="1485">AG707</f>
        <v>0</v>
      </c>
      <c r="AH706" s="10">
        <f t="shared" si="1446"/>
        <v>5257.9</v>
      </c>
      <c r="AI706" s="10">
        <f t="shared" si="1447"/>
        <v>5257.9</v>
      </c>
      <c r="AJ706" s="10">
        <f t="shared" si="1448"/>
        <v>5257.9</v>
      </c>
      <c r="AK706" s="10">
        <f t="shared" ref="AK706:AK716" si="1486">AK707</f>
        <v>0</v>
      </c>
      <c r="AL706" s="10">
        <f t="shared" ref="AL706:AL716" si="1487">AL707</f>
        <v>0</v>
      </c>
      <c r="AM706" s="10">
        <f t="shared" ref="AM706:AM716" si="1488">AM707</f>
        <v>0</v>
      </c>
      <c r="AN706" s="10">
        <f t="shared" si="1449"/>
        <v>5257.9</v>
      </c>
      <c r="AO706" s="10">
        <f t="shared" si="1450"/>
        <v>5257.9</v>
      </c>
      <c r="AP706" s="10">
        <f t="shared" si="1451"/>
        <v>5257.9</v>
      </c>
      <c r="AQ706" s="10">
        <f t="shared" ref="AQ706:AQ716" si="1489">AQ707</f>
        <v>0</v>
      </c>
      <c r="AR706" s="10">
        <f t="shared" ref="AR706:AR716" si="1490">AR707</f>
        <v>0</v>
      </c>
      <c r="AS706" s="10">
        <f t="shared" ref="AS706:AS716" si="1491">AS707</f>
        <v>0</v>
      </c>
      <c r="AT706" s="10">
        <f t="shared" si="1452"/>
        <v>5257.9</v>
      </c>
      <c r="AU706" s="10">
        <f t="shared" si="1453"/>
        <v>5257.9</v>
      </c>
      <c r="AV706" s="10">
        <f t="shared" si="1454"/>
        <v>5257.9</v>
      </c>
      <c r="AW706" s="10">
        <f t="shared" ref="AW706:AW716" si="1492">AW707</f>
        <v>0</v>
      </c>
      <c r="AX706" s="10">
        <f t="shared" ref="AX706:AX716" si="1493">AX707</f>
        <v>0</v>
      </c>
      <c r="AY706" s="10">
        <f t="shared" ref="AY706:AY716" si="1494">AY707</f>
        <v>0</v>
      </c>
      <c r="AZ706" s="10">
        <f t="shared" si="1455"/>
        <v>5257.9</v>
      </c>
      <c r="BA706" s="10">
        <f t="shared" ref="BA706:BA716" si="1495">BA707</f>
        <v>0</v>
      </c>
      <c r="BB706" s="65">
        <f t="shared" si="1462"/>
        <v>5257.9</v>
      </c>
      <c r="BC706" s="10">
        <f t="shared" si="1456"/>
        <v>5257.9</v>
      </c>
      <c r="BD706" s="10">
        <f t="shared" ref="BD706:BI716" si="1496">BD707</f>
        <v>0</v>
      </c>
      <c r="BE706" s="65">
        <f t="shared" si="1463"/>
        <v>5257.9</v>
      </c>
      <c r="BF706" s="10">
        <f t="shared" si="1457"/>
        <v>5257.9</v>
      </c>
      <c r="BG706" s="10">
        <f t="shared" si="1496"/>
        <v>0</v>
      </c>
      <c r="BH706" s="65">
        <f t="shared" si="1464"/>
        <v>5257.9</v>
      </c>
      <c r="BI706" s="10">
        <f t="shared" si="1496"/>
        <v>0</v>
      </c>
      <c r="BJ706" s="20"/>
      <c r="BK706" s="20"/>
    </row>
    <row r="707" spans="1:63" ht="46.8" x14ac:dyDescent="0.3">
      <c r="A707" s="58" t="s">
        <v>464</v>
      </c>
      <c r="B707" s="59" t="s">
        <v>58</v>
      </c>
      <c r="C707" s="58"/>
      <c r="D707" s="58"/>
      <c r="E707" s="60" t="s">
        <v>59</v>
      </c>
      <c r="F707" s="10">
        <f t="shared" si="1470"/>
        <v>5257.9</v>
      </c>
      <c r="G707" s="10">
        <f t="shared" si="1471"/>
        <v>5257.9</v>
      </c>
      <c r="H707" s="10">
        <f t="shared" si="1472"/>
        <v>5257.9</v>
      </c>
      <c r="I707" s="10">
        <f t="shared" si="1473"/>
        <v>0</v>
      </c>
      <c r="J707" s="10">
        <f t="shared" si="1474"/>
        <v>0</v>
      </c>
      <c r="K707" s="10">
        <f t="shared" si="1475"/>
        <v>0</v>
      </c>
      <c r="L707" s="10">
        <f t="shared" si="1420"/>
        <v>5257.9</v>
      </c>
      <c r="M707" s="10">
        <f t="shared" si="1421"/>
        <v>5257.9</v>
      </c>
      <c r="N707" s="10">
        <f t="shared" si="1422"/>
        <v>5257.9</v>
      </c>
      <c r="O707" s="10">
        <f t="shared" si="1476"/>
        <v>0</v>
      </c>
      <c r="P707" s="10">
        <f t="shared" si="1477"/>
        <v>0</v>
      </c>
      <c r="Q707" s="10">
        <f t="shared" si="1478"/>
        <v>0</v>
      </c>
      <c r="R707" s="10">
        <f t="shared" si="1437"/>
        <v>5257.9</v>
      </c>
      <c r="S707" s="10">
        <f t="shared" si="1438"/>
        <v>5257.9</v>
      </c>
      <c r="T707" s="10">
        <f t="shared" si="1439"/>
        <v>5257.9</v>
      </c>
      <c r="U707" s="10">
        <f t="shared" si="1479"/>
        <v>0</v>
      </c>
      <c r="V707" s="10">
        <f t="shared" si="1480"/>
        <v>0</v>
      </c>
      <c r="W707" s="10">
        <f t="shared" si="1481"/>
        <v>0</v>
      </c>
      <c r="X707" s="10">
        <f t="shared" si="1440"/>
        <v>5257.9</v>
      </c>
      <c r="Y707" s="10">
        <f t="shared" si="1441"/>
        <v>5257.9</v>
      </c>
      <c r="Z707" s="10">
        <f t="shared" si="1442"/>
        <v>5257.9</v>
      </c>
      <c r="AA707" s="10">
        <f t="shared" si="1482"/>
        <v>0</v>
      </c>
      <c r="AB707" s="10">
        <f t="shared" si="1483"/>
        <v>0</v>
      </c>
      <c r="AC707" s="10">
        <f t="shared" si="1484"/>
        <v>0</v>
      </c>
      <c r="AD707" s="10">
        <f t="shared" si="1443"/>
        <v>5257.9</v>
      </c>
      <c r="AE707" s="10">
        <f t="shared" si="1444"/>
        <v>5257.9</v>
      </c>
      <c r="AF707" s="10">
        <f t="shared" si="1445"/>
        <v>5257.9</v>
      </c>
      <c r="AG707" s="10">
        <f t="shared" si="1485"/>
        <v>0</v>
      </c>
      <c r="AH707" s="10">
        <f t="shared" si="1446"/>
        <v>5257.9</v>
      </c>
      <c r="AI707" s="10">
        <f t="shared" si="1447"/>
        <v>5257.9</v>
      </c>
      <c r="AJ707" s="10">
        <f t="shared" si="1448"/>
        <v>5257.9</v>
      </c>
      <c r="AK707" s="10">
        <f t="shared" si="1486"/>
        <v>0</v>
      </c>
      <c r="AL707" s="10">
        <f t="shared" si="1487"/>
        <v>0</v>
      </c>
      <c r="AM707" s="10">
        <f t="shared" si="1488"/>
        <v>0</v>
      </c>
      <c r="AN707" s="10">
        <f t="shared" si="1449"/>
        <v>5257.9</v>
      </c>
      <c r="AO707" s="10">
        <f t="shared" si="1450"/>
        <v>5257.9</v>
      </c>
      <c r="AP707" s="10">
        <f t="shared" si="1451"/>
        <v>5257.9</v>
      </c>
      <c r="AQ707" s="10">
        <f t="shared" si="1489"/>
        <v>0</v>
      </c>
      <c r="AR707" s="10">
        <f t="shared" si="1490"/>
        <v>0</v>
      </c>
      <c r="AS707" s="10">
        <f t="shared" si="1491"/>
        <v>0</v>
      </c>
      <c r="AT707" s="10">
        <f t="shared" si="1452"/>
        <v>5257.9</v>
      </c>
      <c r="AU707" s="10">
        <f t="shared" si="1453"/>
        <v>5257.9</v>
      </c>
      <c r="AV707" s="10">
        <f t="shared" si="1454"/>
        <v>5257.9</v>
      </c>
      <c r="AW707" s="10">
        <f t="shared" si="1492"/>
        <v>0</v>
      </c>
      <c r="AX707" s="10">
        <f t="shared" si="1493"/>
        <v>0</v>
      </c>
      <c r="AY707" s="10">
        <f t="shared" si="1494"/>
        <v>0</v>
      </c>
      <c r="AZ707" s="10">
        <f t="shared" si="1455"/>
        <v>5257.9</v>
      </c>
      <c r="BA707" s="10">
        <f t="shared" si="1495"/>
        <v>0</v>
      </c>
      <c r="BB707" s="65">
        <f t="shared" si="1462"/>
        <v>5257.9</v>
      </c>
      <c r="BC707" s="10">
        <f t="shared" si="1456"/>
        <v>5257.9</v>
      </c>
      <c r="BD707" s="10">
        <f t="shared" si="1496"/>
        <v>0</v>
      </c>
      <c r="BE707" s="65">
        <f t="shared" si="1463"/>
        <v>5257.9</v>
      </c>
      <c r="BF707" s="10">
        <f t="shared" si="1457"/>
        <v>5257.9</v>
      </c>
      <c r="BG707" s="10">
        <f t="shared" si="1496"/>
        <v>0</v>
      </c>
      <c r="BH707" s="65">
        <f t="shared" si="1464"/>
        <v>5257.9</v>
      </c>
      <c r="BI707" s="10">
        <f t="shared" si="1496"/>
        <v>0</v>
      </c>
      <c r="BJ707" s="20"/>
      <c r="BK707" s="20"/>
    </row>
    <row r="708" spans="1:63" x14ac:dyDescent="0.3">
      <c r="A708" s="58" t="s">
        <v>464</v>
      </c>
      <c r="B708" s="59">
        <v>600</v>
      </c>
      <c r="C708" s="58" t="s">
        <v>72</v>
      </c>
      <c r="D708" s="58" t="s">
        <v>303</v>
      </c>
      <c r="E708" s="60" t="s">
        <v>357</v>
      </c>
      <c r="F708" s="10">
        <v>5257.9</v>
      </c>
      <c r="G708" s="10">
        <v>5257.9</v>
      </c>
      <c r="H708" s="10">
        <v>5257.9</v>
      </c>
      <c r="I708" s="10"/>
      <c r="J708" s="10"/>
      <c r="K708" s="10"/>
      <c r="L708" s="10">
        <f t="shared" si="1420"/>
        <v>5257.9</v>
      </c>
      <c r="M708" s="10">
        <f t="shared" si="1421"/>
        <v>5257.9</v>
      </c>
      <c r="N708" s="10">
        <f t="shared" si="1422"/>
        <v>5257.9</v>
      </c>
      <c r="O708" s="10"/>
      <c r="P708" s="10"/>
      <c r="Q708" s="10"/>
      <c r="R708" s="10">
        <f t="shared" si="1437"/>
        <v>5257.9</v>
      </c>
      <c r="S708" s="10">
        <f t="shared" si="1438"/>
        <v>5257.9</v>
      </c>
      <c r="T708" s="10">
        <f t="shared" si="1439"/>
        <v>5257.9</v>
      </c>
      <c r="U708" s="10"/>
      <c r="V708" s="10"/>
      <c r="W708" s="10"/>
      <c r="X708" s="10">
        <f t="shared" si="1440"/>
        <v>5257.9</v>
      </c>
      <c r="Y708" s="10">
        <f t="shared" si="1441"/>
        <v>5257.9</v>
      </c>
      <c r="Z708" s="10">
        <f t="shared" si="1442"/>
        <v>5257.9</v>
      </c>
      <c r="AA708" s="10"/>
      <c r="AB708" s="10"/>
      <c r="AC708" s="10"/>
      <c r="AD708" s="10">
        <f t="shared" si="1443"/>
        <v>5257.9</v>
      </c>
      <c r="AE708" s="10">
        <f t="shared" si="1444"/>
        <v>5257.9</v>
      </c>
      <c r="AF708" s="10">
        <f t="shared" si="1445"/>
        <v>5257.9</v>
      </c>
      <c r="AG708" s="10"/>
      <c r="AH708" s="10">
        <f t="shared" si="1446"/>
        <v>5257.9</v>
      </c>
      <c r="AI708" s="10">
        <f t="shared" si="1447"/>
        <v>5257.9</v>
      </c>
      <c r="AJ708" s="10">
        <f t="shared" si="1448"/>
        <v>5257.9</v>
      </c>
      <c r="AK708" s="10"/>
      <c r="AL708" s="10"/>
      <c r="AM708" s="10"/>
      <c r="AN708" s="10">
        <f t="shared" si="1449"/>
        <v>5257.9</v>
      </c>
      <c r="AO708" s="10">
        <f t="shared" si="1450"/>
        <v>5257.9</v>
      </c>
      <c r="AP708" s="10">
        <f t="shared" si="1451"/>
        <v>5257.9</v>
      </c>
      <c r="AQ708" s="10"/>
      <c r="AR708" s="10"/>
      <c r="AS708" s="10"/>
      <c r="AT708" s="10">
        <f t="shared" si="1452"/>
        <v>5257.9</v>
      </c>
      <c r="AU708" s="10">
        <f t="shared" si="1453"/>
        <v>5257.9</v>
      </c>
      <c r="AV708" s="10">
        <f t="shared" si="1454"/>
        <v>5257.9</v>
      </c>
      <c r="AW708" s="10"/>
      <c r="AX708" s="10"/>
      <c r="AY708" s="10"/>
      <c r="AZ708" s="10">
        <f t="shared" si="1455"/>
        <v>5257.9</v>
      </c>
      <c r="BA708" s="10"/>
      <c r="BB708" s="65">
        <f t="shared" si="1462"/>
        <v>5257.9</v>
      </c>
      <c r="BC708" s="10">
        <f t="shared" si="1456"/>
        <v>5257.9</v>
      </c>
      <c r="BD708" s="10"/>
      <c r="BE708" s="65">
        <f t="shared" si="1463"/>
        <v>5257.9</v>
      </c>
      <c r="BF708" s="10">
        <f t="shared" si="1457"/>
        <v>5257.9</v>
      </c>
      <c r="BG708" s="10"/>
      <c r="BH708" s="65">
        <f t="shared" si="1464"/>
        <v>5257.9</v>
      </c>
      <c r="BI708" s="10"/>
      <c r="BJ708" s="20"/>
      <c r="BK708" s="20"/>
    </row>
    <row r="709" spans="1:63" ht="62.4" x14ac:dyDescent="0.3">
      <c r="A709" s="58" t="s">
        <v>466</v>
      </c>
      <c r="B709" s="59"/>
      <c r="C709" s="58"/>
      <c r="D709" s="58"/>
      <c r="E709" s="60" t="s">
        <v>467</v>
      </c>
      <c r="F709" s="10">
        <f t="shared" si="1470"/>
        <v>1520.3</v>
      </c>
      <c r="G709" s="10">
        <f t="shared" si="1471"/>
        <v>1520.3</v>
      </c>
      <c r="H709" s="10">
        <f t="shared" si="1472"/>
        <v>1520.3</v>
      </c>
      <c r="I709" s="10">
        <f t="shared" si="1473"/>
        <v>0</v>
      </c>
      <c r="J709" s="10">
        <f t="shared" si="1474"/>
        <v>0</v>
      </c>
      <c r="K709" s="10">
        <f t="shared" si="1475"/>
        <v>0</v>
      </c>
      <c r="L709" s="10">
        <f t="shared" si="1420"/>
        <v>1520.3</v>
      </c>
      <c r="M709" s="10">
        <f t="shared" si="1421"/>
        <v>1520.3</v>
      </c>
      <c r="N709" s="10">
        <f t="shared" si="1422"/>
        <v>1520.3</v>
      </c>
      <c r="O709" s="10">
        <f t="shared" si="1476"/>
        <v>62.1</v>
      </c>
      <c r="P709" s="10">
        <f t="shared" si="1477"/>
        <v>0</v>
      </c>
      <c r="Q709" s="10">
        <f t="shared" si="1478"/>
        <v>0</v>
      </c>
      <c r="R709" s="10">
        <f t="shared" si="1437"/>
        <v>1582.3999999999999</v>
      </c>
      <c r="S709" s="10">
        <f t="shared" si="1438"/>
        <v>1520.3</v>
      </c>
      <c r="T709" s="10">
        <f t="shared" si="1439"/>
        <v>1520.3</v>
      </c>
      <c r="U709" s="10">
        <f t="shared" si="1479"/>
        <v>0</v>
      </c>
      <c r="V709" s="10">
        <f t="shared" si="1480"/>
        <v>0</v>
      </c>
      <c r="W709" s="10">
        <f t="shared" si="1481"/>
        <v>0</v>
      </c>
      <c r="X709" s="10">
        <f t="shared" si="1440"/>
        <v>1582.3999999999999</v>
      </c>
      <c r="Y709" s="10">
        <f t="shared" si="1441"/>
        <v>1520.3</v>
      </c>
      <c r="Z709" s="10">
        <f t="shared" si="1442"/>
        <v>1520.3</v>
      </c>
      <c r="AA709" s="10">
        <f t="shared" si="1482"/>
        <v>0</v>
      </c>
      <c r="AB709" s="10">
        <f t="shared" si="1483"/>
        <v>0</v>
      </c>
      <c r="AC709" s="10">
        <f t="shared" si="1484"/>
        <v>0</v>
      </c>
      <c r="AD709" s="10">
        <f t="shared" si="1443"/>
        <v>1582.3999999999999</v>
      </c>
      <c r="AE709" s="10">
        <f t="shared" si="1444"/>
        <v>1520.3</v>
      </c>
      <c r="AF709" s="10">
        <f t="shared" si="1445"/>
        <v>1520.3</v>
      </c>
      <c r="AG709" s="10">
        <f t="shared" si="1485"/>
        <v>0</v>
      </c>
      <c r="AH709" s="10">
        <f t="shared" si="1446"/>
        <v>1582.3999999999999</v>
      </c>
      <c r="AI709" s="10">
        <f t="shared" si="1447"/>
        <v>1520.3</v>
      </c>
      <c r="AJ709" s="10">
        <f t="shared" si="1448"/>
        <v>1520.3</v>
      </c>
      <c r="AK709" s="10">
        <f t="shared" si="1486"/>
        <v>0</v>
      </c>
      <c r="AL709" s="10">
        <f t="shared" si="1487"/>
        <v>0</v>
      </c>
      <c r="AM709" s="10">
        <f t="shared" si="1488"/>
        <v>0</v>
      </c>
      <c r="AN709" s="10">
        <f t="shared" si="1449"/>
        <v>1582.3999999999999</v>
      </c>
      <c r="AO709" s="10">
        <f t="shared" si="1450"/>
        <v>1520.3</v>
      </c>
      <c r="AP709" s="10">
        <f t="shared" si="1451"/>
        <v>1520.3</v>
      </c>
      <c r="AQ709" s="10">
        <f t="shared" si="1489"/>
        <v>0</v>
      </c>
      <c r="AR709" s="10">
        <f t="shared" si="1490"/>
        <v>0</v>
      </c>
      <c r="AS709" s="10">
        <f t="shared" si="1491"/>
        <v>0</v>
      </c>
      <c r="AT709" s="10">
        <f t="shared" si="1452"/>
        <v>1582.3999999999999</v>
      </c>
      <c r="AU709" s="10">
        <f t="shared" si="1453"/>
        <v>1520.3</v>
      </c>
      <c r="AV709" s="10">
        <f t="shared" si="1454"/>
        <v>1520.3</v>
      </c>
      <c r="AW709" s="10">
        <f t="shared" si="1492"/>
        <v>0</v>
      </c>
      <c r="AX709" s="10">
        <f t="shared" si="1493"/>
        <v>0</v>
      </c>
      <c r="AY709" s="10">
        <f t="shared" si="1494"/>
        <v>0</v>
      </c>
      <c r="AZ709" s="10">
        <f t="shared" si="1455"/>
        <v>1582.3999999999999</v>
      </c>
      <c r="BA709" s="10">
        <f t="shared" si="1495"/>
        <v>0</v>
      </c>
      <c r="BB709" s="65">
        <f t="shared" si="1462"/>
        <v>1582.3999999999999</v>
      </c>
      <c r="BC709" s="10">
        <f t="shared" si="1456"/>
        <v>1520.3</v>
      </c>
      <c r="BD709" s="10">
        <f t="shared" si="1496"/>
        <v>0</v>
      </c>
      <c r="BE709" s="65">
        <f t="shared" si="1463"/>
        <v>1520.3</v>
      </c>
      <c r="BF709" s="10">
        <f t="shared" si="1457"/>
        <v>1520.3</v>
      </c>
      <c r="BG709" s="10">
        <f t="shared" si="1496"/>
        <v>0</v>
      </c>
      <c r="BH709" s="65">
        <f t="shared" si="1464"/>
        <v>1520.3</v>
      </c>
      <c r="BI709" s="10">
        <f t="shared" si="1496"/>
        <v>0</v>
      </c>
      <c r="BJ709" s="20"/>
      <c r="BK709" s="20"/>
    </row>
    <row r="710" spans="1:63" ht="46.8" x14ac:dyDescent="0.3">
      <c r="A710" s="58" t="s">
        <v>466</v>
      </c>
      <c r="B710" s="59" t="s">
        <v>58</v>
      </c>
      <c r="C710" s="58"/>
      <c r="D710" s="58"/>
      <c r="E710" s="60" t="s">
        <v>59</v>
      </c>
      <c r="F710" s="10">
        <f t="shared" si="1470"/>
        <v>1520.3</v>
      </c>
      <c r="G710" s="10">
        <f t="shared" si="1471"/>
        <v>1520.3</v>
      </c>
      <c r="H710" s="10">
        <f t="shared" si="1472"/>
        <v>1520.3</v>
      </c>
      <c r="I710" s="10">
        <f t="shared" si="1473"/>
        <v>0</v>
      </c>
      <c r="J710" s="10">
        <f t="shared" si="1474"/>
        <v>0</v>
      </c>
      <c r="K710" s="10">
        <f t="shared" si="1475"/>
        <v>0</v>
      </c>
      <c r="L710" s="10">
        <f t="shared" si="1420"/>
        <v>1520.3</v>
      </c>
      <c r="M710" s="10">
        <f t="shared" si="1421"/>
        <v>1520.3</v>
      </c>
      <c r="N710" s="10">
        <f t="shared" si="1422"/>
        <v>1520.3</v>
      </c>
      <c r="O710" s="10">
        <f t="shared" si="1476"/>
        <v>62.1</v>
      </c>
      <c r="P710" s="10">
        <f t="shared" si="1477"/>
        <v>0</v>
      </c>
      <c r="Q710" s="10">
        <f t="shared" si="1478"/>
        <v>0</v>
      </c>
      <c r="R710" s="10">
        <f t="shared" si="1437"/>
        <v>1582.3999999999999</v>
      </c>
      <c r="S710" s="10">
        <f t="shared" si="1438"/>
        <v>1520.3</v>
      </c>
      <c r="T710" s="10">
        <f t="shared" si="1439"/>
        <v>1520.3</v>
      </c>
      <c r="U710" s="10">
        <f t="shared" si="1479"/>
        <v>0</v>
      </c>
      <c r="V710" s="10">
        <f t="shared" si="1480"/>
        <v>0</v>
      </c>
      <c r="W710" s="10">
        <f t="shared" si="1481"/>
        <v>0</v>
      </c>
      <c r="X710" s="10">
        <f t="shared" si="1440"/>
        <v>1582.3999999999999</v>
      </c>
      <c r="Y710" s="10">
        <f t="shared" si="1441"/>
        <v>1520.3</v>
      </c>
      <c r="Z710" s="10">
        <f t="shared" si="1442"/>
        <v>1520.3</v>
      </c>
      <c r="AA710" s="10">
        <f t="shared" si="1482"/>
        <v>0</v>
      </c>
      <c r="AB710" s="10">
        <f t="shared" si="1483"/>
        <v>0</v>
      </c>
      <c r="AC710" s="10">
        <f t="shared" si="1484"/>
        <v>0</v>
      </c>
      <c r="AD710" s="10">
        <f t="shared" si="1443"/>
        <v>1582.3999999999999</v>
      </c>
      <c r="AE710" s="10">
        <f t="shared" si="1444"/>
        <v>1520.3</v>
      </c>
      <c r="AF710" s="10">
        <f t="shared" si="1445"/>
        <v>1520.3</v>
      </c>
      <c r="AG710" s="10">
        <f t="shared" si="1485"/>
        <v>0</v>
      </c>
      <c r="AH710" s="10">
        <f t="shared" si="1446"/>
        <v>1582.3999999999999</v>
      </c>
      <c r="AI710" s="10">
        <f t="shared" si="1447"/>
        <v>1520.3</v>
      </c>
      <c r="AJ710" s="10">
        <f t="shared" si="1448"/>
        <v>1520.3</v>
      </c>
      <c r="AK710" s="10">
        <f t="shared" si="1486"/>
        <v>0</v>
      </c>
      <c r="AL710" s="10">
        <f t="shared" si="1487"/>
        <v>0</v>
      </c>
      <c r="AM710" s="10">
        <f t="shared" si="1488"/>
        <v>0</v>
      </c>
      <c r="AN710" s="10">
        <f t="shared" si="1449"/>
        <v>1582.3999999999999</v>
      </c>
      <c r="AO710" s="10">
        <f t="shared" si="1450"/>
        <v>1520.3</v>
      </c>
      <c r="AP710" s="10">
        <f t="shared" si="1451"/>
        <v>1520.3</v>
      </c>
      <c r="AQ710" s="10">
        <f t="shared" si="1489"/>
        <v>0</v>
      </c>
      <c r="AR710" s="10">
        <f t="shared" si="1490"/>
        <v>0</v>
      </c>
      <c r="AS710" s="10">
        <f t="shared" si="1491"/>
        <v>0</v>
      </c>
      <c r="AT710" s="10">
        <f t="shared" si="1452"/>
        <v>1582.3999999999999</v>
      </c>
      <c r="AU710" s="10">
        <f t="shared" si="1453"/>
        <v>1520.3</v>
      </c>
      <c r="AV710" s="10">
        <f t="shared" si="1454"/>
        <v>1520.3</v>
      </c>
      <c r="AW710" s="10">
        <f t="shared" si="1492"/>
        <v>0</v>
      </c>
      <c r="AX710" s="10">
        <f t="shared" si="1493"/>
        <v>0</v>
      </c>
      <c r="AY710" s="10">
        <f t="shared" si="1494"/>
        <v>0</v>
      </c>
      <c r="AZ710" s="10">
        <f t="shared" si="1455"/>
        <v>1582.3999999999999</v>
      </c>
      <c r="BA710" s="10">
        <f t="shared" si="1495"/>
        <v>0</v>
      </c>
      <c r="BB710" s="65">
        <f t="shared" si="1462"/>
        <v>1582.3999999999999</v>
      </c>
      <c r="BC710" s="10">
        <f t="shared" si="1456"/>
        <v>1520.3</v>
      </c>
      <c r="BD710" s="10">
        <f t="shared" si="1496"/>
        <v>0</v>
      </c>
      <c r="BE710" s="65">
        <f t="shared" si="1463"/>
        <v>1520.3</v>
      </c>
      <c r="BF710" s="10">
        <f t="shared" si="1457"/>
        <v>1520.3</v>
      </c>
      <c r="BG710" s="10">
        <f t="shared" si="1496"/>
        <v>0</v>
      </c>
      <c r="BH710" s="65">
        <f t="shared" si="1464"/>
        <v>1520.3</v>
      </c>
      <c r="BI710" s="10">
        <f t="shared" si="1496"/>
        <v>0</v>
      </c>
      <c r="BJ710" s="20"/>
      <c r="BK710" s="20"/>
    </row>
    <row r="711" spans="1:63" x14ac:dyDescent="0.3">
      <c r="A711" s="58" t="s">
        <v>466</v>
      </c>
      <c r="B711" s="59">
        <v>600</v>
      </c>
      <c r="C711" s="58" t="s">
        <v>107</v>
      </c>
      <c r="D711" s="58" t="s">
        <v>337</v>
      </c>
      <c r="E711" s="60" t="s">
        <v>338</v>
      </c>
      <c r="F711" s="10">
        <v>1520.3</v>
      </c>
      <c r="G711" s="10">
        <v>1520.3</v>
      </c>
      <c r="H711" s="10">
        <v>1520.3</v>
      </c>
      <c r="I711" s="10"/>
      <c r="J711" s="10"/>
      <c r="K711" s="10"/>
      <c r="L711" s="10">
        <f t="shared" si="1420"/>
        <v>1520.3</v>
      </c>
      <c r="M711" s="10">
        <f t="shared" si="1421"/>
        <v>1520.3</v>
      </c>
      <c r="N711" s="10">
        <f t="shared" si="1422"/>
        <v>1520.3</v>
      </c>
      <c r="O711" s="10">
        <v>62.1</v>
      </c>
      <c r="P711" s="10"/>
      <c r="Q711" s="10"/>
      <c r="R711" s="10">
        <f t="shared" si="1437"/>
        <v>1582.3999999999999</v>
      </c>
      <c r="S711" s="10">
        <f t="shared" si="1438"/>
        <v>1520.3</v>
      </c>
      <c r="T711" s="10">
        <f t="shared" si="1439"/>
        <v>1520.3</v>
      </c>
      <c r="U711" s="10"/>
      <c r="V711" s="10"/>
      <c r="W711" s="10"/>
      <c r="X711" s="10">
        <f t="shared" si="1440"/>
        <v>1582.3999999999999</v>
      </c>
      <c r="Y711" s="10">
        <f t="shared" si="1441"/>
        <v>1520.3</v>
      </c>
      <c r="Z711" s="10">
        <f t="shared" si="1442"/>
        <v>1520.3</v>
      </c>
      <c r="AA711" s="10"/>
      <c r="AB711" s="10"/>
      <c r="AC711" s="10"/>
      <c r="AD711" s="10">
        <f t="shared" si="1443"/>
        <v>1582.3999999999999</v>
      </c>
      <c r="AE711" s="10">
        <f t="shared" si="1444"/>
        <v>1520.3</v>
      </c>
      <c r="AF711" s="10">
        <f t="shared" si="1445"/>
        <v>1520.3</v>
      </c>
      <c r="AG711" s="10"/>
      <c r="AH711" s="10">
        <f t="shared" si="1446"/>
        <v>1582.3999999999999</v>
      </c>
      <c r="AI711" s="10">
        <f t="shared" si="1447"/>
        <v>1520.3</v>
      </c>
      <c r="AJ711" s="10">
        <f t="shared" si="1448"/>
        <v>1520.3</v>
      </c>
      <c r="AK711" s="10"/>
      <c r="AL711" s="10"/>
      <c r="AM711" s="10"/>
      <c r="AN711" s="10">
        <f t="shared" si="1449"/>
        <v>1582.3999999999999</v>
      </c>
      <c r="AO711" s="10">
        <f t="shared" si="1450"/>
        <v>1520.3</v>
      </c>
      <c r="AP711" s="10">
        <f t="shared" si="1451"/>
        <v>1520.3</v>
      </c>
      <c r="AQ711" s="10"/>
      <c r="AR711" s="10"/>
      <c r="AS711" s="10"/>
      <c r="AT711" s="10">
        <f t="shared" si="1452"/>
        <v>1582.3999999999999</v>
      </c>
      <c r="AU711" s="10">
        <f t="shared" si="1453"/>
        <v>1520.3</v>
      </c>
      <c r="AV711" s="10">
        <f t="shared" si="1454"/>
        <v>1520.3</v>
      </c>
      <c r="AW711" s="10"/>
      <c r="AX711" s="10"/>
      <c r="AY711" s="10"/>
      <c r="AZ711" s="10">
        <f t="shared" si="1455"/>
        <v>1582.3999999999999</v>
      </c>
      <c r="BA711" s="10"/>
      <c r="BB711" s="65">
        <f t="shared" si="1462"/>
        <v>1582.3999999999999</v>
      </c>
      <c r="BC711" s="10">
        <f t="shared" si="1456"/>
        <v>1520.3</v>
      </c>
      <c r="BD711" s="10"/>
      <c r="BE711" s="65">
        <f t="shared" si="1463"/>
        <v>1520.3</v>
      </c>
      <c r="BF711" s="10">
        <f t="shared" si="1457"/>
        <v>1520.3</v>
      </c>
      <c r="BG711" s="10"/>
      <c r="BH711" s="65">
        <f t="shared" si="1464"/>
        <v>1520.3</v>
      </c>
      <c r="BI711" s="10"/>
      <c r="BJ711" s="20"/>
      <c r="BK711" s="20"/>
    </row>
    <row r="712" spans="1:63" ht="62.4" x14ac:dyDescent="0.3">
      <c r="A712" s="58" t="s">
        <v>468</v>
      </c>
      <c r="B712" s="59"/>
      <c r="C712" s="58"/>
      <c r="D712" s="58"/>
      <c r="E712" s="60" t="s">
        <v>469</v>
      </c>
      <c r="F712" s="10">
        <f t="shared" si="1470"/>
        <v>20.7</v>
      </c>
      <c r="G712" s="10">
        <f t="shared" si="1471"/>
        <v>20.7</v>
      </c>
      <c r="H712" s="10">
        <f t="shared" si="1472"/>
        <v>20.7</v>
      </c>
      <c r="I712" s="10">
        <f t="shared" si="1473"/>
        <v>0</v>
      </c>
      <c r="J712" s="10">
        <f t="shared" si="1474"/>
        <v>0</v>
      </c>
      <c r="K712" s="10">
        <f t="shared" si="1475"/>
        <v>0</v>
      </c>
      <c r="L712" s="10">
        <f t="shared" si="1420"/>
        <v>20.7</v>
      </c>
      <c r="M712" s="10">
        <f t="shared" si="1421"/>
        <v>20.7</v>
      </c>
      <c r="N712" s="10">
        <f t="shared" si="1422"/>
        <v>20.7</v>
      </c>
      <c r="O712" s="10">
        <f t="shared" si="1476"/>
        <v>0.89400000000000002</v>
      </c>
      <c r="P712" s="10">
        <f t="shared" si="1477"/>
        <v>0</v>
      </c>
      <c r="Q712" s="10">
        <f t="shared" si="1478"/>
        <v>0</v>
      </c>
      <c r="R712" s="10">
        <f t="shared" si="1437"/>
        <v>21.593999999999998</v>
      </c>
      <c r="S712" s="10">
        <f t="shared" si="1438"/>
        <v>20.7</v>
      </c>
      <c r="T712" s="10">
        <f t="shared" si="1439"/>
        <v>20.7</v>
      </c>
      <c r="U712" s="10">
        <f t="shared" si="1479"/>
        <v>0</v>
      </c>
      <c r="V712" s="10">
        <f t="shared" si="1480"/>
        <v>0</v>
      </c>
      <c r="W712" s="10">
        <f t="shared" si="1481"/>
        <v>0</v>
      </c>
      <c r="X712" s="10">
        <f t="shared" si="1440"/>
        <v>21.593999999999998</v>
      </c>
      <c r="Y712" s="10">
        <f t="shared" si="1441"/>
        <v>20.7</v>
      </c>
      <c r="Z712" s="10">
        <f t="shared" si="1442"/>
        <v>20.7</v>
      </c>
      <c r="AA712" s="10">
        <f t="shared" si="1482"/>
        <v>0</v>
      </c>
      <c r="AB712" s="10">
        <f t="shared" si="1483"/>
        <v>0</v>
      </c>
      <c r="AC712" s="10">
        <f t="shared" si="1484"/>
        <v>0</v>
      </c>
      <c r="AD712" s="10">
        <f t="shared" si="1443"/>
        <v>21.593999999999998</v>
      </c>
      <c r="AE712" s="10">
        <f t="shared" si="1444"/>
        <v>20.7</v>
      </c>
      <c r="AF712" s="10">
        <f t="shared" si="1445"/>
        <v>20.7</v>
      </c>
      <c r="AG712" s="10">
        <f t="shared" si="1485"/>
        <v>0</v>
      </c>
      <c r="AH712" s="10">
        <f t="shared" si="1446"/>
        <v>21.593999999999998</v>
      </c>
      <c r="AI712" s="10">
        <f t="shared" si="1447"/>
        <v>20.7</v>
      </c>
      <c r="AJ712" s="10">
        <f t="shared" si="1448"/>
        <v>20.7</v>
      </c>
      <c r="AK712" s="10">
        <f t="shared" si="1486"/>
        <v>0</v>
      </c>
      <c r="AL712" s="10">
        <f t="shared" si="1487"/>
        <v>0</v>
      </c>
      <c r="AM712" s="10">
        <f t="shared" si="1488"/>
        <v>0</v>
      </c>
      <c r="AN712" s="10">
        <f t="shared" si="1449"/>
        <v>21.593999999999998</v>
      </c>
      <c r="AO712" s="10">
        <f t="shared" si="1450"/>
        <v>20.7</v>
      </c>
      <c r="AP712" s="10">
        <f t="shared" si="1451"/>
        <v>20.7</v>
      </c>
      <c r="AQ712" s="10">
        <f t="shared" si="1489"/>
        <v>0</v>
      </c>
      <c r="AR712" s="10">
        <f t="shared" si="1490"/>
        <v>0</v>
      </c>
      <c r="AS712" s="10">
        <f t="shared" si="1491"/>
        <v>0</v>
      </c>
      <c r="AT712" s="10">
        <f t="shared" si="1452"/>
        <v>21.593999999999998</v>
      </c>
      <c r="AU712" s="10">
        <f t="shared" si="1453"/>
        <v>20.7</v>
      </c>
      <c r="AV712" s="10">
        <f t="shared" si="1454"/>
        <v>20.7</v>
      </c>
      <c r="AW712" s="10">
        <f t="shared" si="1492"/>
        <v>0</v>
      </c>
      <c r="AX712" s="10">
        <f t="shared" si="1493"/>
        <v>0</v>
      </c>
      <c r="AY712" s="10">
        <f t="shared" si="1494"/>
        <v>0</v>
      </c>
      <c r="AZ712" s="10">
        <f t="shared" si="1455"/>
        <v>21.593999999999998</v>
      </c>
      <c r="BA712" s="10">
        <f t="shared" si="1495"/>
        <v>0</v>
      </c>
      <c r="BB712" s="65">
        <f t="shared" si="1462"/>
        <v>21.593999999999998</v>
      </c>
      <c r="BC712" s="10">
        <f t="shared" si="1456"/>
        <v>20.7</v>
      </c>
      <c r="BD712" s="10">
        <f t="shared" si="1496"/>
        <v>0</v>
      </c>
      <c r="BE712" s="65">
        <f t="shared" si="1463"/>
        <v>20.7</v>
      </c>
      <c r="BF712" s="10">
        <f t="shared" si="1457"/>
        <v>20.7</v>
      </c>
      <c r="BG712" s="10">
        <f t="shared" si="1496"/>
        <v>0</v>
      </c>
      <c r="BH712" s="65">
        <f t="shared" si="1464"/>
        <v>20.7</v>
      </c>
      <c r="BI712" s="10">
        <f t="shared" si="1496"/>
        <v>0</v>
      </c>
      <c r="BJ712" s="20"/>
      <c r="BK712" s="20"/>
    </row>
    <row r="713" spans="1:63" ht="46.8" x14ac:dyDescent="0.3">
      <c r="A713" s="58" t="s">
        <v>468</v>
      </c>
      <c r="B713" s="59" t="s">
        <v>58</v>
      </c>
      <c r="C713" s="58"/>
      <c r="D713" s="58"/>
      <c r="E713" s="60" t="s">
        <v>59</v>
      </c>
      <c r="F713" s="10">
        <f t="shared" si="1470"/>
        <v>20.7</v>
      </c>
      <c r="G713" s="10">
        <f t="shared" si="1471"/>
        <v>20.7</v>
      </c>
      <c r="H713" s="10">
        <f t="shared" si="1472"/>
        <v>20.7</v>
      </c>
      <c r="I713" s="10">
        <f t="shared" si="1473"/>
        <v>0</v>
      </c>
      <c r="J713" s="10">
        <f t="shared" si="1474"/>
        <v>0</v>
      </c>
      <c r="K713" s="10">
        <f t="shared" si="1475"/>
        <v>0</v>
      </c>
      <c r="L713" s="10">
        <f t="shared" si="1420"/>
        <v>20.7</v>
      </c>
      <c r="M713" s="10">
        <f t="shared" si="1421"/>
        <v>20.7</v>
      </c>
      <c r="N713" s="10">
        <f t="shared" si="1422"/>
        <v>20.7</v>
      </c>
      <c r="O713" s="10">
        <f t="shared" si="1476"/>
        <v>0.89400000000000002</v>
      </c>
      <c r="P713" s="10">
        <f t="shared" si="1477"/>
        <v>0</v>
      </c>
      <c r="Q713" s="10">
        <f t="shared" si="1478"/>
        <v>0</v>
      </c>
      <c r="R713" s="10">
        <f t="shared" si="1437"/>
        <v>21.593999999999998</v>
      </c>
      <c r="S713" s="10">
        <f t="shared" si="1438"/>
        <v>20.7</v>
      </c>
      <c r="T713" s="10">
        <f t="shared" si="1439"/>
        <v>20.7</v>
      </c>
      <c r="U713" s="10">
        <f t="shared" si="1479"/>
        <v>0</v>
      </c>
      <c r="V713" s="10">
        <f t="shared" si="1480"/>
        <v>0</v>
      </c>
      <c r="W713" s="10">
        <f t="shared" si="1481"/>
        <v>0</v>
      </c>
      <c r="X713" s="10">
        <f t="shared" si="1440"/>
        <v>21.593999999999998</v>
      </c>
      <c r="Y713" s="10">
        <f t="shared" si="1441"/>
        <v>20.7</v>
      </c>
      <c r="Z713" s="10">
        <f t="shared" si="1442"/>
        <v>20.7</v>
      </c>
      <c r="AA713" s="10">
        <f t="shared" si="1482"/>
        <v>0</v>
      </c>
      <c r="AB713" s="10">
        <f t="shared" si="1483"/>
        <v>0</v>
      </c>
      <c r="AC713" s="10">
        <f t="shared" si="1484"/>
        <v>0</v>
      </c>
      <c r="AD713" s="10">
        <f t="shared" si="1443"/>
        <v>21.593999999999998</v>
      </c>
      <c r="AE713" s="10">
        <f t="shared" si="1444"/>
        <v>20.7</v>
      </c>
      <c r="AF713" s="10">
        <f t="shared" si="1445"/>
        <v>20.7</v>
      </c>
      <c r="AG713" s="10">
        <f t="shared" si="1485"/>
        <v>0</v>
      </c>
      <c r="AH713" s="10">
        <f t="shared" si="1446"/>
        <v>21.593999999999998</v>
      </c>
      <c r="AI713" s="10">
        <f t="shared" si="1447"/>
        <v>20.7</v>
      </c>
      <c r="AJ713" s="10">
        <f t="shared" si="1448"/>
        <v>20.7</v>
      </c>
      <c r="AK713" s="10">
        <f t="shared" si="1486"/>
        <v>0</v>
      </c>
      <c r="AL713" s="10">
        <f t="shared" si="1487"/>
        <v>0</v>
      </c>
      <c r="AM713" s="10">
        <f t="shared" si="1488"/>
        <v>0</v>
      </c>
      <c r="AN713" s="10">
        <f t="shared" si="1449"/>
        <v>21.593999999999998</v>
      </c>
      <c r="AO713" s="10">
        <f t="shared" si="1450"/>
        <v>20.7</v>
      </c>
      <c r="AP713" s="10">
        <f t="shared" si="1451"/>
        <v>20.7</v>
      </c>
      <c r="AQ713" s="10">
        <f t="shared" si="1489"/>
        <v>0</v>
      </c>
      <c r="AR713" s="10">
        <f t="shared" si="1490"/>
        <v>0</v>
      </c>
      <c r="AS713" s="10">
        <f t="shared" si="1491"/>
        <v>0</v>
      </c>
      <c r="AT713" s="10">
        <f t="shared" si="1452"/>
        <v>21.593999999999998</v>
      </c>
      <c r="AU713" s="10">
        <f t="shared" si="1453"/>
        <v>20.7</v>
      </c>
      <c r="AV713" s="10">
        <f t="shared" si="1454"/>
        <v>20.7</v>
      </c>
      <c r="AW713" s="10">
        <f t="shared" si="1492"/>
        <v>0</v>
      </c>
      <c r="AX713" s="10">
        <f t="shared" si="1493"/>
        <v>0</v>
      </c>
      <c r="AY713" s="10">
        <f t="shared" si="1494"/>
        <v>0</v>
      </c>
      <c r="AZ713" s="10">
        <f t="shared" si="1455"/>
        <v>21.593999999999998</v>
      </c>
      <c r="BA713" s="10">
        <f t="shared" si="1495"/>
        <v>0</v>
      </c>
      <c r="BB713" s="65">
        <f t="shared" si="1462"/>
        <v>21.593999999999998</v>
      </c>
      <c r="BC713" s="10">
        <f t="shared" si="1456"/>
        <v>20.7</v>
      </c>
      <c r="BD713" s="10">
        <f t="shared" si="1496"/>
        <v>0</v>
      </c>
      <c r="BE713" s="65">
        <f t="shared" si="1463"/>
        <v>20.7</v>
      </c>
      <c r="BF713" s="10">
        <f t="shared" si="1457"/>
        <v>20.7</v>
      </c>
      <c r="BG713" s="10">
        <f t="shared" si="1496"/>
        <v>0</v>
      </c>
      <c r="BH713" s="65">
        <f t="shared" si="1464"/>
        <v>20.7</v>
      </c>
      <c r="BI713" s="10">
        <f t="shared" si="1496"/>
        <v>0</v>
      </c>
      <c r="BJ713" s="20"/>
      <c r="BK713" s="20"/>
    </row>
    <row r="714" spans="1:63" x14ac:dyDescent="0.3">
      <c r="A714" s="58" t="s">
        <v>468</v>
      </c>
      <c r="B714" s="59">
        <v>600</v>
      </c>
      <c r="C714" s="58" t="s">
        <v>107</v>
      </c>
      <c r="D714" s="58" t="s">
        <v>337</v>
      </c>
      <c r="E714" s="60" t="s">
        <v>338</v>
      </c>
      <c r="F714" s="10">
        <v>20.7</v>
      </c>
      <c r="G714" s="10">
        <v>20.7</v>
      </c>
      <c r="H714" s="10">
        <v>20.7</v>
      </c>
      <c r="I714" s="10"/>
      <c r="J714" s="10"/>
      <c r="K714" s="10"/>
      <c r="L714" s="10">
        <f t="shared" si="1420"/>
        <v>20.7</v>
      </c>
      <c r="M714" s="10">
        <f t="shared" si="1421"/>
        <v>20.7</v>
      </c>
      <c r="N714" s="10">
        <f t="shared" si="1422"/>
        <v>20.7</v>
      </c>
      <c r="O714" s="10">
        <v>0.89400000000000002</v>
      </c>
      <c r="P714" s="10"/>
      <c r="Q714" s="10"/>
      <c r="R714" s="10">
        <f t="shared" si="1437"/>
        <v>21.593999999999998</v>
      </c>
      <c r="S714" s="10">
        <f t="shared" si="1438"/>
        <v>20.7</v>
      </c>
      <c r="T714" s="10">
        <f t="shared" si="1439"/>
        <v>20.7</v>
      </c>
      <c r="U714" s="10"/>
      <c r="V714" s="10"/>
      <c r="W714" s="10"/>
      <c r="X714" s="10">
        <f t="shared" si="1440"/>
        <v>21.593999999999998</v>
      </c>
      <c r="Y714" s="10">
        <f t="shared" si="1441"/>
        <v>20.7</v>
      </c>
      <c r="Z714" s="10">
        <f t="shared" si="1442"/>
        <v>20.7</v>
      </c>
      <c r="AA714" s="10"/>
      <c r="AB714" s="10"/>
      <c r="AC714" s="10"/>
      <c r="AD714" s="10">
        <f t="shared" si="1443"/>
        <v>21.593999999999998</v>
      </c>
      <c r="AE714" s="10">
        <f t="shared" si="1444"/>
        <v>20.7</v>
      </c>
      <c r="AF714" s="10">
        <f t="shared" si="1445"/>
        <v>20.7</v>
      </c>
      <c r="AG714" s="10"/>
      <c r="AH714" s="10">
        <f t="shared" si="1446"/>
        <v>21.593999999999998</v>
      </c>
      <c r="AI714" s="10">
        <f t="shared" si="1447"/>
        <v>20.7</v>
      </c>
      <c r="AJ714" s="10">
        <f t="shared" si="1448"/>
        <v>20.7</v>
      </c>
      <c r="AK714" s="10"/>
      <c r="AL714" s="10"/>
      <c r="AM714" s="10"/>
      <c r="AN714" s="10">
        <f t="shared" si="1449"/>
        <v>21.593999999999998</v>
      </c>
      <c r="AO714" s="10">
        <f t="shared" si="1450"/>
        <v>20.7</v>
      </c>
      <c r="AP714" s="10">
        <f t="shared" si="1451"/>
        <v>20.7</v>
      </c>
      <c r="AQ714" s="10"/>
      <c r="AR714" s="10"/>
      <c r="AS714" s="10"/>
      <c r="AT714" s="10">
        <f t="shared" si="1452"/>
        <v>21.593999999999998</v>
      </c>
      <c r="AU714" s="10">
        <f t="shared" si="1453"/>
        <v>20.7</v>
      </c>
      <c r="AV714" s="10">
        <f t="shared" si="1454"/>
        <v>20.7</v>
      </c>
      <c r="AW714" s="10"/>
      <c r="AX714" s="10"/>
      <c r="AY714" s="10"/>
      <c r="AZ714" s="10">
        <f t="shared" si="1455"/>
        <v>21.593999999999998</v>
      </c>
      <c r="BA714" s="10"/>
      <c r="BB714" s="65">
        <f t="shared" si="1462"/>
        <v>21.593999999999998</v>
      </c>
      <c r="BC714" s="10">
        <f t="shared" si="1456"/>
        <v>20.7</v>
      </c>
      <c r="BD714" s="10"/>
      <c r="BE714" s="65">
        <f t="shared" si="1463"/>
        <v>20.7</v>
      </c>
      <c r="BF714" s="10">
        <f t="shared" si="1457"/>
        <v>20.7</v>
      </c>
      <c r="BG714" s="10"/>
      <c r="BH714" s="65">
        <f t="shared" si="1464"/>
        <v>20.7</v>
      </c>
      <c r="BI714" s="10"/>
      <c r="BJ714" s="20"/>
      <c r="BK714" s="20"/>
    </row>
    <row r="715" spans="1:63" ht="31.2" x14ac:dyDescent="0.3">
      <c r="A715" s="58" t="s">
        <v>470</v>
      </c>
      <c r="B715" s="59"/>
      <c r="C715" s="58"/>
      <c r="D715" s="58"/>
      <c r="E715" s="60" t="s">
        <v>471</v>
      </c>
      <c r="F715" s="10">
        <f t="shared" si="1470"/>
        <v>20387.3</v>
      </c>
      <c r="G715" s="10">
        <f t="shared" si="1471"/>
        <v>20595.7</v>
      </c>
      <c r="H715" s="10">
        <f t="shared" si="1472"/>
        <v>20595.7</v>
      </c>
      <c r="I715" s="10">
        <f t="shared" si="1473"/>
        <v>0</v>
      </c>
      <c r="J715" s="10">
        <f t="shared" si="1474"/>
        <v>0</v>
      </c>
      <c r="K715" s="10">
        <f t="shared" si="1475"/>
        <v>0</v>
      </c>
      <c r="L715" s="10">
        <f t="shared" si="1420"/>
        <v>20387.3</v>
      </c>
      <c r="M715" s="10">
        <f t="shared" si="1421"/>
        <v>20595.7</v>
      </c>
      <c r="N715" s="10">
        <f t="shared" si="1422"/>
        <v>20595.7</v>
      </c>
      <c r="O715" s="10">
        <f t="shared" si="1476"/>
        <v>0</v>
      </c>
      <c r="P715" s="10">
        <f t="shared" si="1477"/>
        <v>0</v>
      </c>
      <c r="Q715" s="10">
        <f t="shared" si="1478"/>
        <v>0</v>
      </c>
      <c r="R715" s="10">
        <f t="shared" si="1437"/>
        <v>20387.3</v>
      </c>
      <c r="S715" s="10">
        <f t="shared" si="1438"/>
        <v>20595.7</v>
      </c>
      <c r="T715" s="10">
        <f t="shared" si="1439"/>
        <v>20595.7</v>
      </c>
      <c r="U715" s="10">
        <f t="shared" si="1479"/>
        <v>0</v>
      </c>
      <c r="V715" s="10">
        <f t="shared" si="1480"/>
        <v>0</v>
      </c>
      <c r="W715" s="10">
        <f t="shared" si="1481"/>
        <v>0</v>
      </c>
      <c r="X715" s="10">
        <f t="shared" si="1440"/>
        <v>20387.3</v>
      </c>
      <c r="Y715" s="10">
        <f t="shared" si="1441"/>
        <v>20595.7</v>
      </c>
      <c r="Z715" s="10">
        <f t="shared" si="1442"/>
        <v>20595.7</v>
      </c>
      <c r="AA715" s="10">
        <f t="shared" si="1482"/>
        <v>0</v>
      </c>
      <c r="AB715" s="10">
        <f t="shared" si="1483"/>
        <v>0</v>
      </c>
      <c r="AC715" s="10">
        <f t="shared" si="1484"/>
        <v>0</v>
      </c>
      <c r="AD715" s="10">
        <f t="shared" si="1443"/>
        <v>20387.3</v>
      </c>
      <c r="AE715" s="10">
        <f t="shared" si="1444"/>
        <v>20595.7</v>
      </c>
      <c r="AF715" s="10">
        <f t="shared" si="1445"/>
        <v>20595.7</v>
      </c>
      <c r="AG715" s="10">
        <f t="shared" si="1485"/>
        <v>0</v>
      </c>
      <c r="AH715" s="10">
        <f t="shared" si="1446"/>
        <v>20387.3</v>
      </c>
      <c r="AI715" s="10">
        <f t="shared" si="1447"/>
        <v>20595.7</v>
      </c>
      <c r="AJ715" s="10">
        <f t="shared" si="1448"/>
        <v>20595.7</v>
      </c>
      <c r="AK715" s="10">
        <f t="shared" si="1486"/>
        <v>0</v>
      </c>
      <c r="AL715" s="10">
        <f t="shared" si="1487"/>
        <v>0</v>
      </c>
      <c r="AM715" s="10">
        <f t="shared" si="1488"/>
        <v>0</v>
      </c>
      <c r="AN715" s="10">
        <f t="shared" si="1449"/>
        <v>20387.3</v>
      </c>
      <c r="AO715" s="10">
        <f t="shared" si="1450"/>
        <v>20595.7</v>
      </c>
      <c r="AP715" s="10">
        <f t="shared" si="1451"/>
        <v>20595.7</v>
      </c>
      <c r="AQ715" s="10">
        <f t="shared" si="1489"/>
        <v>0</v>
      </c>
      <c r="AR715" s="10">
        <f t="shared" si="1490"/>
        <v>0</v>
      </c>
      <c r="AS715" s="10">
        <f t="shared" si="1491"/>
        <v>0</v>
      </c>
      <c r="AT715" s="10">
        <f t="shared" si="1452"/>
        <v>20387.3</v>
      </c>
      <c r="AU715" s="10">
        <f t="shared" si="1453"/>
        <v>20595.7</v>
      </c>
      <c r="AV715" s="10">
        <f t="shared" si="1454"/>
        <v>20595.7</v>
      </c>
      <c r="AW715" s="10">
        <f t="shared" si="1492"/>
        <v>0</v>
      </c>
      <c r="AX715" s="10">
        <f t="shared" si="1493"/>
        <v>0</v>
      </c>
      <c r="AY715" s="10">
        <f t="shared" si="1494"/>
        <v>0</v>
      </c>
      <c r="AZ715" s="10">
        <f t="shared" si="1455"/>
        <v>20387.3</v>
      </c>
      <c r="BA715" s="10">
        <f t="shared" si="1495"/>
        <v>0</v>
      </c>
      <c r="BB715" s="65">
        <f t="shared" si="1462"/>
        <v>20387.3</v>
      </c>
      <c r="BC715" s="10">
        <f t="shared" si="1456"/>
        <v>20595.7</v>
      </c>
      <c r="BD715" s="10">
        <f t="shared" si="1496"/>
        <v>0</v>
      </c>
      <c r="BE715" s="65">
        <f t="shared" si="1463"/>
        <v>20595.7</v>
      </c>
      <c r="BF715" s="10">
        <f t="shared" si="1457"/>
        <v>20595.7</v>
      </c>
      <c r="BG715" s="10">
        <f t="shared" si="1496"/>
        <v>0</v>
      </c>
      <c r="BH715" s="65">
        <f t="shared" si="1464"/>
        <v>20595.7</v>
      </c>
      <c r="BI715" s="10">
        <f t="shared" si="1496"/>
        <v>0</v>
      </c>
      <c r="BJ715" s="20"/>
      <c r="BK715" s="20"/>
    </row>
    <row r="716" spans="1:63" ht="46.8" x14ac:dyDescent="0.3">
      <c r="A716" s="58" t="s">
        <v>470</v>
      </c>
      <c r="B716" s="59" t="s">
        <v>58</v>
      </c>
      <c r="C716" s="58"/>
      <c r="D716" s="58"/>
      <c r="E716" s="60" t="s">
        <v>59</v>
      </c>
      <c r="F716" s="10">
        <f t="shared" si="1470"/>
        <v>20387.3</v>
      </c>
      <c r="G716" s="10">
        <f t="shared" si="1471"/>
        <v>20595.7</v>
      </c>
      <c r="H716" s="10">
        <f t="shared" si="1472"/>
        <v>20595.7</v>
      </c>
      <c r="I716" s="10">
        <f t="shared" si="1473"/>
        <v>0</v>
      </c>
      <c r="J716" s="10">
        <f t="shared" si="1474"/>
        <v>0</v>
      </c>
      <c r="K716" s="10">
        <f t="shared" si="1475"/>
        <v>0</v>
      </c>
      <c r="L716" s="10">
        <f t="shared" si="1420"/>
        <v>20387.3</v>
      </c>
      <c r="M716" s="10">
        <f t="shared" si="1421"/>
        <v>20595.7</v>
      </c>
      <c r="N716" s="10">
        <f t="shared" si="1422"/>
        <v>20595.7</v>
      </c>
      <c r="O716" s="10">
        <f t="shared" si="1476"/>
        <v>0</v>
      </c>
      <c r="P716" s="10">
        <f t="shared" si="1477"/>
        <v>0</v>
      </c>
      <c r="Q716" s="10">
        <f t="shared" si="1478"/>
        <v>0</v>
      </c>
      <c r="R716" s="10">
        <f t="shared" si="1437"/>
        <v>20387.3</v>
      </c>
      <c r="S716" s="10">
        <f t="shared" si="1438"/>
        <v>20595.7</v>
      </c>
      <c r="T716" s="10">
        <f t="shared" si="1439"/>
        <v>20595.7</v>
      </c>
      <c r="U716" s="10">
        <f t="shared" si="1479"/>
        <v>0</v>
      </c>
      <c r="V716" s="10">
        <f t="shared" si="1480"/>
        <v>0</v>
      </c>
      <c r="W716" s="10">
        <f t="shared" si="1481"/>
        <v>0</v>
      </c>
      <c r="X716" s="10">
        <f t="shared" si="1440"/>
        <v>20387.3</v>
      </c>
      <c r="Y716" s="10">
        <f t="shared" si="1441"/>
        <v>20595.7</v>
      </c>
      <c r="Z716" s="10">
        <f t="shared" si="1442"/>
        <v>20595.7</v>
      </c>
      <c r="AA716" s="10">
        <f t="shared" si="1482"/>
        <v>0</v>
      </c>
      <c r="AB716" s="10">
        <f t="shared" si="1483"/>
        <v>0</v>
      </c>
      <c r="AC716" s="10">
        <f t="shared" si="1484"/>
        <v>0</v>
      </c>
      <c r="AD716" s="10">
        <f t="shared" si="1443"/>
        <v>20387.3</v>
      </c>
      <c r="AE716" s="10">
        <f t="shared" si="1444"/>
        <v>20595.7</v>
      </c>
      <c r="AF716" s="10">
        <f t="shared" si="1445"/>
        <v>20595.7</v>
      </c>
      <c r="AG716" s="10">
        <f t="shared" si="1485"/>
        <v>0</v>
      </c>
      <c r="AH716" s="10">
        <f t="shared" si="1446"/>
        <v>20387.3</v>
      </c>
      <c r="AI716" s="10">
        <f t="shared" si="1447"/>
        <v>20595.7</v>
      </c>
      <c r="AJ716" s="10">
        <f t="shared" si="1448"/>
        <v>20595.7</v>
      </c>
      <c r="AK716" s="10">
        <f t="shared" si="1486"/>
        <v>0</v>
      </c>
      <c r="AL716" s="10">
        <f t="shared" si="1487"/>
        <v>0</v>
      </c>
      <c r="AM716" s="10">
        <f t="shared" si="1488"/>
        <v>0</v>
      </c>
      <c r="AN716" s="10">
        <f t="shared" si="1449"/>
        <v>20387.3</v>
      </c>
      <c r="AO716" s="10">
        <f t="shared" si="1450"/>
        <v>20595.7</v>
      </c>
      <c r="AP716" s="10">
        <f t="shared" si="1451"/>
        <v>20595.7</v>
      </c>
      <c r="AQ716" s="10">
        <f t="shared" si="1489"/>
        <v>0</v>
      </c>
      <c r="AR716" s="10">
        <f t="shared" si="1490"/>
        <v>0</v>
      </c>
      <c r="AS716" s="10">
        <f t="shared" si="1491"/>
        <v>0</v>
      </c>
      <c r="AT716" s="10">
        <f t="shared" si="1452"/>
        <v>20387.3</v>
      </c>
      <c r="AU716" s="10">
        <f t="shared" si="1453"/>
        <v>20595.7</v>
      </c>
      <c r="AV716" s="10">
        <f t="shared" si="1454"/>
        <v>20595.7</v>
      </c>
      <c r="AW716" s="10">
        <f t="shared" si="1492"/>
        <v>0</v>
      </c>
      <c r="AX716" s="10">
        <f t="shared" si="1493"/>
        <v>0</v>
      </c>
      <c r="AY716" s="10">
        <f t="shared" si="1494"/>
        <v>0</v>
      </c>
      <c r="AZ716" s="10">
        <f t="shared" si="1455"/>
        <v>20387.3</v>
      </c>
      <c r="BA716" s="10">
        <f t="shared" si="1495"/>
        <v>0</v>
      </c>
      <c r="BB716" s="65">
        <f t="shared" si="1462"/>
        <v>20387.3</v>
      </c>
      <c r="BC716" s="10">
        <f t="shared" si="1456"/>
        <v>20595.7</v>
      </c>
      <c r="BD716" s="10">
        <f t="shared" si="1496"/>
        <v>0</v>
      </c>
      <c r="BE716" s="65">
        <f t="shared" si="1463"/>
        <v>20595.7</v>
      </c>
      <c r="BF716" s="10">
        <f t="shared" si="1457"/>
        <v>20595.7</v>
      </c>
      <c r="BG716" s="10">
        <f t="shared" si="1496"/>
        <v>0</v>
      </c>
      <c r="BH716" s="65">
        <f t="shared" si="1464"/>
        <v>20595.7</v>
      </c>
      <c r="BI716" s="10">
        <f t="shared" si="1496"/>
        <v>0</v>
      </c>
      <c r="BJ716" s="20"/>
      <c r="BK716" s="20"/>
    </row>
    <row r="717" spans="1:63" x14ac:dyDescent="0.3">
      <c r="A717" s="58" t="s">
        <v>470</v>
      </c>
      <c r="B717" s="59">
        <v>600</v>
      </c>
      <c r="C717" s="58" t="s">
        <v>72</v>
      </c>
      <c r="D717" s="58" t="s">
        <v>106</v>
      </c>
      <c r="E717" s="60" t="s">
        <v>213</v>
      </c>
      <c r="F717" s="10">
        <v>20387.3</v>
      </c>
      <c r="G717" s="10">
        <v>20595.7</v>
      </c>
      <c r="H717" s="10">
        <v>20595.7</v>
      </c>
      <c r="I717" s="10"/>
      <c r="J717" s="10"/>
      <c r="K717" s="10"/>
      <c r="L717" s="10">
        <f t="shared" si="1420"/>
        <v>20387.3</v>
      </c>
      <c r="M717" s="10">
        <f t="shared" si="1421"/>
        <v>20595.7</v>
      </c>
      <c r="N717" s="10">
        <f t="shared" si="1422"/>
        <v>20595.7</v>
      </c>
      <c r="O717" s="10"/>
      <c r="P717" s="10"/>
      <c r="Q717" s="10"/>
      <c r="R717" s="10">
        <f t="shared" si="1437"/>
        <v>20387.3</v>
      </c>
      <c r="S717" s="10">
        <f t="shared" si="1438"/>
        <v>20595.7</v>
      </c>
      <c r="T717" s="10">
        <f t="shared" si="1439"/>
        <v>20595.7</v>
      </c>
      <c r="U717" s="10"/>
      <c r="V717" s="10"/>
      <c r="W717" s="10"/>
      <c r="X717" s="10">
        <f t="shared" si="1440"/>
        <v>20387.3</v>
      </c>
      <c r="Y717" s="10">
        <f t="shared" si="1441"/>
        <v>20595.7</v>
      </c>
      <c r="Z717" s="10">
        <f t="shared" si="1442"/>
        <v>20595.7</v>
      </c>
      <c r="AA717" s="10"/>
      <c r="AB717" s="10"/>
      <c r="AC717" s="10"/>
      <c r="AD717" s="10">
        <f t="shared" si="1443"/>
        <v>20387.3</v>
      </c>
      <c r="AE717" s="10">
        <f t="shared" si="1444"/>
        <v>20595.7</v>
      </c>
      <c r="AF717" s="10">
        <f t="shared" si="1445"/>
        <v>20595.7</v>
      </c>
      <c r="AG717" s="10"/>
      <c r="AH717" s="10">
        <f t="shared" si="1446"/>
        <v>20387.3</v>
      </c>
      <c r="AI717" s="10">
        <f t="shared" si="1447"/>
        <v>20595.7</v>
      </c>
      <c r="AJ717" s="10">
        <f t="shared" si="1448"/>
        <v>20595.7</v>
      </c>
      <c r="AK717" s="10"/>
      <c r="AL717" s="10"/>
      <c r="AM717" s="10"/>
      <c r="AN717" s="10">
        <f t="shared" si="1449"/>
        <v>20387.3</v>
      </c>
      <c r="AO717" s="10">
        <f t="shared" si="1450"/>
        <v>20595.7</v>
      </c>
      <c r="AP717" s="10">
        <f t="shared" si="1451"/>
        <v>20595.7</v>
      </c>
      <c r="AQ717" s="10"/>
      <c r="AR717" s="10"/>
      <c r="AS717" s="10"/>
      <c r="AT717" s="10">
        <f t="shared" si="1452"/>
        <v>20387.3</v>
      </c>
      <c r="AU717" s="10">
        <f t="shared" si="1453"/>
        <v>20595.7</v>
      </c>
      <c r="AV717" s="10">
        <f t="shared" si="1454"/>
        <v>20595.7</v>
      </c>
      <c r="AW717" s="10"/>
      <c r="AX717" s="10"/>
      <c r="AY717" s="10"/>
      <c r="AZ717" s="10">
        <f t="shared" si="1455"/>
        <v>20387.3</v>
      </c>
      <c r="BA717" s="10"/>
      <c r="BB717" s="65">
        <f t="shared" si="1462"/>
        <v>20387.3</v>
      </c>
      <c r="BC717" s="10">
        <f t="shared" si="1456"/>
        <v>20595.7</v>
      </c>
      <c r="BD717" s="10"/>
      <c r="BE717" s="65">
        <f t="shared" si="1463"/>
        <v>20595.7</v>
      </c>
      <c r="BF717" s="10">
        <f t="shared" si="1457"/>
        <v>20595.7</v>
      </c>
      <c r="BG717" s="10"/>
      <c r="BH717" s="65">
        <f t="shared" si="1464"/>
        <v>20595.7</v>
      </c>
      <c r="BI717" s="10"/>
      <c r="BJ717" s="20"/>
      <c r="BK717" s="20"/>
    </row>
    <row r="718" spans="1:63" ht="62.4" x14ac:dyDescent="0.3">
      <c r="A718" s="58" t="s">
        <v>472</v>
      </c>
      <c r="B718" s="59"/>
      <c r="C718" s="58"/>
      <c r="D718" s="58"/>
      <c r="E718" s="60" t="s">
        <v>473</v>
      </c>
      <c r="F718" s="10">
        <f t="shared" ref="F718:K718" si="1497">F719+F726+F735+F747+F750+F753+F744</f>
        <v>1633505.2</v>
      </c>
      <c r="G718" s="10">
        <f t="shared" si="1497"/>
        <v>4048454.5999999996</v>
      </c>
      <c r="H718" s="10">
        <f t="shared" si="1497"/>
        <v>1600178.2</v>
      </c>
      <c r="I718" s="10">
        <f t="shared" si="1497"/>
        <v>0</v>
      </c>
      <c r="J718" s="10">
        <f t="shared" si="1497"/>
        <v>0</v>
      </c>
      <c r="K718" s="10">
        <f t="shared" si="1497"/>
        <v>0</v>
      </c>
      <c r="L718" s="10">
        <f t="shared" si="1420"/>
        <v>1633505.2</v>
      </c>
      <c r="M718" s="10">
        <f t="shared" si="1421"/>
        <v>4048454.5999999996</v>
      </c>
      <c r="N718" s="10">
        <f t="shared" si="1422"/>
        <v>1600178.2</v>
      </c>
      <c r="O718" s="10">
        <f>O719+O726+O735+O747+O750+O753+O744</f>
        <v>463896.734</v>
      </c>
      <c r="P718" s="10">
        <f>P719+P726+P735+P747+P750+P753+P744</f>
        <v>-207864.95200000002</v>
      </c>
      <c r="Q718" s="10">
        <f>Q719+Q726+Q735+Q747+Q750+Q753+Q744</f>
        <v>-3.5999999999999997E-2</v>
      </c>
      <c r="R718" s="10">
        <f t="shared" si="1437"/>
        <v>2097401.9339999999</v>
      </c>
      <c r="S718" s="10">
        <f t="shared" si="1438"/>
        <v>3840589.6479999996</v>
      </c>
      <c r="T718" s="10">
        <f t="shared" si="1439"/>
        <v>1600178.1639999999</v>
      </c>
      <c r="U718" s="10">
        <f>U719+U726+U735+U747+U750+U753+U744</f>
        <v>0</v>
      </c>
      <c r="V718" s="10">
        <f>V719+V726+V735+V747+V750+V753+V744</f>
        <v>0</v>
      </c>
      <c r="W718" s="10">
        <f>W719+W726+W735+W747+W750+W753+W744</f>
        <v>0</v>
      </c>
      <c r="X718" s="10">
        <f t="shared" si="1440"/>
        <v>2097401.9339999999</v>
      </c>
      <c r="Y718" s="10">
        <f t="shared" si="1441"/>
        <v>3840589.6479999996</v>
      </c>
      <c r="Z718" s="10">
        <f t="shared" si="1442"/>
        <v>1600178.1639999999</v>
      </c>
      <c r="AA718" s="10">
        <f>AA719+AA726+AA735+AA747+AA750+AA753+AA744</f>
        <v>630715.84699999995</v>
      </c>
      <c r="AB718" s="10">
        <f>AB719+AB726+AB735+AB747+AB750+AB753+AB744</f>
        <v>0</v>
      </c>
      <c r="AC718" s="10">
        <f>AC719+AC726+AC735+AC747+AC750+AC753+AC744</f>
        <v>0</v>
      </c>
      <c r="AD718" s="10">
        <f t="shared" si="1443"/>
        <v>2728117.781</v>
      </c>
      <c r="AE718" s="10">
        <f t="shared" si="1444"/>
        <v>3840589.6479999996</v>
      </c>
      <c r="AF718" s="10">
        <f t="shared" si="1445"/>
        <v>1600178.1639999999</v>
      </c>
      <c r="AG718" s="10">
        <f>AG719+AG726+AG735+AG747+AG750+AG753+AG744</f>
        <v>0</v>
      </c>
      <c r="AH718" s="10">
        <f t="shared" si="1446"/>
        <v>2728117.781</v>
      </c>
      <c r="AI718" s="10">
        <f t="shared" si="1447"/>
        <v>3840589.6479999996</v>
      </c>
      <c r="AJ718" s="10">
        <f t="shared" si="1448"/>
        <v>1600178.1639999999</v>
      </c>
      <c r="AK718" s="10">
        <f>AK719+AK726+AK735+AK747+AK750+AK753+AK744+AK722</f>
        <v>357900.24</v>
      </c>
      <c r="AL718" s="10">
        <f>AL719+AL726+AL735+AL747+AL750+AL753+AL744+AL722</f>
        <v>20594.097000000002</v>
      </c>
      <c r="AM718" s="10">
        <f>AM719+AM726+AM735+AM747+AM750+AM753+AM744+AM722</f>
        <v>0</v>
      </c>
      <c r="AN718" s="10">
        <f t="shared" si="1449"/>
        <v>3086018.0209999997</v>
      </c>
      <c r="AO718" s="10">
        <f t="shared" si="1450"/>
        <v>3861183.7449999996</v>
      </c>
      <c r="AP718" s="10">
        <f t="shared" si="1451"/>
        <v>1600178.1639999999</v>
      </c>
      <c r="AQ718" s="10">
        <f>AQ719+AQ726+AQ735+AQ747+AQ750+AQ753+AQ744+AQ722</f>
        <v>-14171.133</v>
      </c>
      <c r="AR718" s="10">
        <f>AR719+AR726+AR735+AR747+AR750+AR753+AR744+AR722</f>
        <v>0</v>
      </c>
      <c r="AS718" s="10">
        <f>AS719+AS726+AS735+AS747+AS750+AS753+AS744+AS722</f>
        <v>0</v>
      </c>
      <c r="AT718" s="10">
        <f t="shared" si="1452"/>
        <v>3071846.8879999998</v>
      </c>
      <c r="AU718" s="10">
        <f t="shared" si="1453"/>
        <v>3861183.7449999996</v>
      </c>
      <c r="AV718" s="10">
        <f t="shared" si="1454"/>
        <v>1600178.1639999999</v>
      </c>
      <c r="AW718" s="10">
        <f>AW719+AW726+AW735+AW747+AW750+AW753+AW744+AW722</f>
        <v>4491.1620000000003</v>
      </c>
      <c r="AX718" s="10">
        <f>AX719+AX726+AX735+AX747+AX750+AX753+AX744+AX722</f>
        <v>0</v>
      </c>
      <c r="AY718" s="10">
        <f>AY719+AY726+AY735+AY747+AY750+AY753+AY744+AY722</f>
        <v>0</v>
      </c>
      <c r="AZ718" s="10">
        <f t="shared" si="1455"/>
        <v>3076338.05</v>
      </c>
      <c r="BA718" s="10">
        <f>BA719+BA726+BA735+BA747+BA750+BA753+BA744+BA722</f>
        <v>0</v>
      </c>
      <c r="BB718" s="65">
        <f t="shared" si="1462"/>
        <v>3076338.05</v>
      </c>
      <c r="BC718" s="10">
        <f t="shared" si="1456"/>
        <v>3861183.7449999996</v>
      </c>
      <c r="BD718" s="10">
        <f>BD719+BD726+BD735+BD747+BD750+BD753+BD744+BD722</f>
        <v>0</v>
      </c>
      <c r="BE718" s="65">
        <f t="shared" si="1463"/>
        <v>3861183.7449999996</v>
      </c>
      <c r="BF718" s="10">
        <f t="shared" si="1457"/>
        <v>1600178.1639999999</v>
      </c>
      <c r="BG718" s="10">
        <f>BG719+BG726+BG735+BG747+BG750+BG753+BG744+BG722</f>
        <v>0</v>
      </c>
      <c r="BH718" s="65">
        <f t="shared" si="1464"/>
        <v>1600178.1639999999</v>
      </c>
      <c r="BI718" s="10">
        <f>BI719+BI726+BI735+BI747+BI750+BI753+BI744+BI722</f>
        <v>0</v>
      </c>
      <c r="BJ718" s="20"/>
      <c r="BK718" s="20"/>
    </row>
    <row r="719" spans="1:63" ht="46.8" x14ac:dyDescent="0.3">
      <c r="A719" s="58" t="s">
        <v>474</v>
      </c>
      <c r="B719" s="59"/>
      <c r="C719" s="58"/>
      <c r="D719" s="58"/>
      <c r="E719" s="60" t="s">
        <v>475</v>
      </c>
      <c r="F719" s="10">
        <f t="shared" ref="F719:F720" si="1498">F720</f>
        <v>18873.3</v>
      </c>
      <c r="G719" s="10">
        <f t="shared" ref="G719:G720" si="1499">G720</f>
        <v>186030.8</v>
      </c>
      <c r="H719" s="10">
        <f t="shared" ref="H719:H720" si="1500">H720</f>
        <v>196501.2</v>
      </c>
      <c r="I719" s="10">
        <f t="shared" ref="I719:I720" si="1501">I720</f>
        <v>0</v>
      </c>
      <c r="J719" s="10">
        <f t="shared" ref="J719:J720" si="1502">J720</f>
        <v>0</v>
      </c>
      <c r="K719" s="10">
        <f t="shared" ref="K719:K720" si="1503">K720</f>
        <v>0</v>
      </c>
      <c r="L719" s="10">
        <f t="shared" si="1420"/>
        <v>18873.3</v>
      </c>
      <c r="M719" s="10">
        <f t="shared" si="1421"/>
        <v>186030.8</v>
      </c>
      <c r="N719" s="10">
        <f t="shared" si="1422"/>
        <v>196501.2</v>
      </c>
      <c r="O719" s="10">
        <f t="shared" ref="O719:O720" si="1504">O720</f>
        <v>0</v>
      </c>
      <c r="P719" s="10">
        <f t="shared" ref="P719:P720" si="1505">P720</f>
        <v>0</v>
      </c>
      <c r="Q719" s="10">
        <f t="shared" ref="Q719:Q720" si="1506">Q720</f>
        <v>0</v>
      </c>
      <c r="R719" s="10">
        <f t="shared" si="1437"/>
        <v>18873.3</v>
      </c>
      <c r="S719" s="10">
        <f t="shared" si="1438"/>
        <v>186030.8</v>
      </c>
      <c r="T719" s="10">
        <f t="shared" si="1439"/>
        <v>196501.2</v>
      </c>
      <c r="U719" s="10">
        <f t="shared" ref="U719:U720" si="1507">U720</f>
        <v>0</v>
      </c>
      <c r="V719" s="10">
        <f t="shared" ref="V719:V720" si="1508">V720</f>
        <v>0</v>
      </c>
      <c r="W719" s="10">
        <f t="shared" ref="W719:W720" si="1509">W720</f>
        <v>0</v>
      </c>
      <c r="X719" s="10">
        <f t="shared" si="1440"/>
        <v>18873.3</v>
      </c>
      <c r="Y719" s="10">
        <f t="shared" si="1441"/>
        <v>186030.8</v>
      </c>
      <c r="Z719" s="10">
        <f t="shared" si="1442"/>
        <v>196501.2</v>
      </c>
      <c r="AA719" s="10">
        <f t="shared" ref="AA719:AA720" si="1510">AA720</f>
        <v>0</v>
      </c>
      <c r="AB719" s="10">
        <f t="shared" ref="AB719:AB720" si="1511">AB720</f>
        <v>0</v>
      </c>
      <c r="AC719" s="10">
        <f t="shared" ref="AC719:AC720" si="1512">AC720</f>
        <v>0</v>
      </c>
      <c r="AD719" s="10">
        <f t="shared" si="1443"/>
        <v>18873.3</v>
      </c>
      <c r="AE719" s="10">
        <f t="shared" si="1444"/>
        <v>186030.8</v>
      </c>
      <c r="AF719" s="10">
        <f t="shared" si="1445"/>
        <v>196501.2</v>
      </c>
      <c r="AG719" s="10">
        <f t="shared" ref="AG719:AG720" si="1513">AG720</f>
        <v>0</v>
      </c>
      <c r="AH719" s="10">
        <f t="shared" si="1446"/>
        <v>18873.3</v>
      </c>
      <c r="AI719" s="10">
        <f t="shared" si="1447"/>
        <v>186030.8</v>
      </c>
      <c r="AJ719" s="10">
        <f t="shared" si="1448"/>
        <v>196501.2</v>
      </c>
      <c r="AK719" s="10">
        <f t="shared" ref="AK719:AK722" si="1514">AK720</f>
        <v>0</v>
      </c>
      <c r="AL719" s="10">
        <f t="shared" ref="AL719:AL722" si="1515">AL720</f>
        <v>0</v>
      </c>
      <c r="AM719" s="10">
        <f t="shared" ref="AM719:AM722" si="1516">AM720</f>
        <v>0</v>
      </c>
      <c r="AN719" s="10">
        <f t="shared" si="1449"/>
        <v>18873.3</v>
      </c>
      <c r="AO719" s="10">
        <f t="shared" si="1450"/>
        <v>186030.8</v>
      </c>
      <c r="AP719" s="10">
        <f t="shared" si="1451"/>
        <v>196501.2</v>
      </c>
      <c r="AQ719" s="10">
        <f t="shared" ref="AQ719:AQ722" si="1517">AQ720</f>
        <v>0</v>
      </c>
      <c r="AR719" s="10">
        <f t="shared" ref="AR719:AR722" si="1518">AR720</f>
        <v>0</v>
      </c>
      <c r="AS719" s="10">
        <f t="shared" ref="AS719:AS722" si="1519">AS720</f>
        <v>0</v>
      </c>
      <c r="AT719" s="10">
        <f t="shared" si="1452"/>
        <v>18873.3</v>
      </c>
      <c r="AU719" s="10">
        <f t="shared" si="1453"/>
        <v>186030.8</v>
      </c>
      <c r="AV719" s="10">
        <f t="shared" si="1454"/>
        <v>196501.2</v>
      </c>
      <c r="AW719" s="10">
        <f t="shared" ref="AW719:AW722" si="1520">AW720</f>
        <v>0</v>
      </c>
      <c r="AX719" s="10">
        <f t="shared" ref="AX719:AX722" si="1521">AX720</f>
        <v>0</v>
      </c>
      <c r="AY719" s="10">
        <f t="shared" ref="AY719:AY722" si="1522">AY720</f>
        <v>0</v>
      </c>
      <c r="AZ719" s="10">
        <f t="shared" si="1455"/>
        <v>18873.3</v>
      </c>
      <c r="BA719" s="10">
        <f t="shared" ref="BA719:BA722" si="1523">BA720</f>
        <v>0</v>
      </c>
      <c r="BB719" s="65">
        <f t="shared" si="1462"/>
        <v>18873.3</v>
      </c>
      <c r="BC719" s="10">
        <f t="shared" si="1456"/>
        <v>186030.8</v>
      </c>
      <c r="BD719" s="10">
        <f t="shared" ref="BD719:BI722" si="1524">BD720</f>
        <v>0</v>
      </c>
      <c r="BE719" s="65">
        <f t="shared" si="1463"/>
        <v>186030.8</v>
      </c>
      <c r="BF719" s="10">
        <f t="shared" si="1457"/>
        <v>196501.2</v>
      </c>
      <c r="BG719" s="10">
        <f t="shared" si="1524"/>
        <v>0</v>
      </c>
      <c r="BH719" s="65">
        <f t="shared" si="1464"/>
        <v>196501.2</v>
      </c>
      <c r="BI719" s="10">
        <f t="shared" si="1524"/>
        <v>0</v>
      </c>
      <c r="BJ719" s="20"/>
      <c r="BK719" s="20"/>
    </row>
    <row r="720" spans="1:63" ht="46.8" x14ac:dyDescent="0.3">
      <c r="A720" s="58" t="s">
        <v>474</v>
      </c>
      <c r="B720" s="59" t="s">
        <v>58</v>
      </c>
      <c r="C720" s="58"/>
      <c r="D720" s="58"/>
      <c r="E720" s="60" t="s">
        <v>59</v>
      </c>
      <c r="F720" s="10">
        <f t="shared" si="1498"/>
        <v>18873.3</v>
      </c>
      <c r="G720" s="10">
        <f t="shared" si="1499"/>
        <v>186030.8</v>
      </c>
      <c r="H720" s="10">
        <f t="shared" si="1500"/>
        <v>196501.2</v>
      </c>
      <c r="I720" s="10">
        <f t="shared" si="1501"/>
        <v>0</v>
      </c>
      <c r="J720" s="10">
        <f t="shared" si="1502"/>
        <v>0</v>
      </c>
      <c r="K720" s="10">
        <f t="shared" si="1503"/>
        <v>0</v>
      </c>
      <c r="L720" s="10">
        <f t="shared" si="1420"/>
        <v>18873.3</v>
      </c>
      <c r="M720" s="10">
        <f t="shared" si="1421"/>
        <v>186030.8</v>
      </c>
      <c r="N720" s="10">
        <f t="shared" si="1422"/>
        <v>196501.2</v>
      </c>
      <c r="O720" s="10">
        <f t="shared" si="1504"/>
        <v>0</v>
      </c>
      <c r="P720" s="10">
        <f t="shared" si="1505"/>
        <v>0</v>
      </c>
      <c r="Q720" s="10">
        <f t="shared" si="1506"/>
        <v>0</v>
      </c>
      <c r="R720" s="10">
        <f t="shared" si="1437"/>
        <v>18873.3</v>
      </c>
      <c r="S720" s="10">
        <f t="shared" si="1438"/>
        <v>186030.8</v>
      </c>
      <c r="T720" s="10">
        <f t="shared" si="1439"/>
        <v>196501.2</v>
      </c>
      <c r="U720" s="10">
        <f t="shared" si="1507"/>
        <v>0</v>
      </c>
      <c r="V720" s="10">
        <f t="shared" si="1508"/>
        <v>0</v>
      </c>
      <c r="W720" s="10">
        <f t="shared" si="1509"/>
        <v>0</v>
      </c>
      <c r="X720" s="10">
        <f t="shared" si="1440"/>
        <v>18873.3</v>
      </c>
      <c r="Y720" s="10">
        <f t="shared" si="1441"/>
        <v>186030.8</v>
      </c>
      <c r="Z720" s="10">
        <f t="shared" si="1442"/>
        <v>196501.2</v>
      </c>
      <c r="AA720" s="10">
        <f t="shared" si="1510"/>
        <v>0</v>
      </c>
      <c r="AB720" s="10">
        <f t="shared" si="1511"/>
        <v>0</v>
      </c>
      <c r="AC720" s="10">
        <f t="shared" si="1512"/>
        <v>0</v>
      </c>
      <c r="AD720" s="10">
        <f t="shared" si="1443"/>
        <v>18873.3</v>
      </c>
      <c r="AE720" s="10">
        <f t="shared" si="1444"/>
        <v>186030.8</v>
      </c>
      <c r="AF720" s="10">
        <f t="shared" si="1445"/>
        <v>196501.2</v>
      </c>
      <c r="AG720" s="10">
        <f t="shared" si="1513"/>
        <v>0</v>
      </c>
      <c r="AH720" s="10">
        <f t="shared" si="1446"/>
        <v>18873.3</v>
      </c>
      <c r="AI720" s="10">
        <f t="shared" si="1447"/>
        <v>186030.8</v>
      </c>
      <c r="AJ720" s="10">
        <f t="shared" si="1448"/>
        <v>196501.2</v>
      </c>
      <c r="AK720" s="10">
        <f t="shared" si="1514"/>
        <v>0</v>
      </c>
      <c r="AL720" s="10">
        <f t="shared" si="1515"/>
        <v>0</v>
      </c>
      <c r="AM720" s="10">
        <f t="shared" si="1516"/>
        <v>0</v>
      </c>
      <c r="AN720" s="10">
        <f t="shared" si="1449"/>
        <v>18873.3</v>
      </c>
      <c r="AO720" s="10">
        <f t="shared" si="1450"/>
        <v>186030.8</v>
      </c>
      <c r="AP720" s="10">
        <f t="shared" si="1451"/>
        <v>196501.2</v>
      </c>
      <c r="AQ720" s="10">
        <f t="shared" si="1517"/>
        <v>0</v>
      </c>
      <c r="AR720" s="10">
        <f t="shared" si="1518"/>
        <v>0</v>
      </c>
      <c r="AS720" s="10">
        <f t="shared" si="1519"/>
        <v>0</v>
      </c>
      <c r="AT720" s="10">
        <f t="shared" si="1452"/>
        <v>18873.3</v>
      </c>
      <c r="AU720" s="10">
        <f t="shared" si="1453"/>
        <v>186030.8</v>
      </c>
      <c r="AV720" s="10">
        <f t="shared" si="1454"/>
        <v>196501.2</v>
      </c>
      <c r="AW720" s="10">
        <f t="shared" si="1520"/>
        <v>0</v>
      </c>
      <c r="AX720" s="10">
        <f t="shared" si="1521"/>
        <v>0</v>
      </c>
      <c r="AY720" s="10">
        <f t="shared" si="1522"/>
        <v>0</v>
      </c>
      <c r="AZ720" s="10">
        <f t="shared" si="1455"/>
        <v>18873.3</v>
      </c>
      <c r="BA720" s="10">
        <f t="shared" si="1523"/>
        <v>0</v>
      </c>
      <c r="BB720" s="65">
        <f t="shared" si="1462"/>
        <v>18873.3</v>
      </c>
      <c r="BC720" s="10">
        <f t="shared" si="1456"/>
        <v>186030.8</v>
      </c>
      <c r="BD720" s="10">
        <f t="shared" si="1524"/>
        <v>0</v>
      </c>
      <c r="BE720" s="65">
        <f t="shared" si="1463"/>
        <v>186030.8</v>
      </c>
      <c r="BF720" s="10">
        <f t="shared" si="1457"/>
        <v>196501.2</v>
      </c>
      <c r="BG720" s="10">
        <f t="shared" si="1524"/>
        <v>0</v>
      </c>
      <c r="BH720" s="65">
        <f t="shared" si="1464"/>
        <v>196501.2</v>
      </c>
      <c r="BI720" s="10">
        <f t="shared" si="1524"/>
        <v>0</v>
      </c>
      <c r="BJ720" s="20"/>
      <c r="BK720" s="20"/>
    </row>
    <row r="721" spans="1:63" x14ac:dyDescent="0.3">
      <c r="A721" s="58" t="s">
        <v>474</v>
      </c>
      <c r="B721" s="59">
        <v>600</v>
      </c>
      <c r="C721" s="58" t="s">
        <v>72</v>
      </c>
      <c r="D721" s="58" t="s">
        <v>303</v>
      </c>
      <c r="E721" s="60" t="s">
        <v>357</v>
      </c>
      <c r="F721" s="10">
        <v>18873.3</v>
      </c>
      <c r="G721" s="10">
        <v>186030.8</v>
      </c>
      <c r="H721" s="10">
        <v>196501.2</v>
      </c>
      <c r="I721" s="10"/>
      <c r="J721" s="10"/>
      <c r="K721" s="10"/>
      <c r="L721" s="10">
        <f t="shared" si="1420"/>
        <v>18873.3</v>
      </c>
      <c r="M721" s="10">
        <f t="shared" si="1421"/>
        <v>186030.8</v>
      </c>
      <c r="N721" s="10">
        <f t="shared" si="1422"/>
        <v>196501.2</v>
      </c>
      <c r="O721" s="10"/>
      <c r="P721" s="10"/>
      <c r="Q721" s="10"/>
      <c r="R721" s="10">
        <f t="shared" si="1437"/>
        <v>18873.3</v>
      </c>
      <c r="S721" s="10">
        <f t="shared" si="1438"/>
        <v>186030.8</v>
      </c>
      <c r="T721" s="10">
        <f t="shared" si="1439"/>
        <v>196501.2</v>
      </c>
      <c r="U721" s="10"/>
      <c r="V721" s="10"/>
      <c r="W721" s="10"/>
      <c r="X721" s="10">
        <f t="shared" si="1440"/>
        <v>18873.3</v>
      </c>
      <c r="Y721" s="10">
        <f t="shared" si="1441"/>
        <v>186030.8</v>
      </c>
      <c r="Z721" s="10">
        <f t="shared" si="1442"/>
        <v>196501.2</v>
      </c>
      <c r="AA721" s="10"/>
      <c r="AB721" s="10"/>
      <c r="AC721" s="10"/>
      <c r="AD721" s="10">
        <f t="shared" si="1443"/>
        <v>18873.3</v>
      </c>
      <c r="AE721" s="10">
        <f t="shared" si="1444"/>
        <v>186030.8</v>
      </c>
      <c r="AF721" s="10">
        <f t="shared" si="1445"/>
        <v>196501.2</v>
      </c>
      <c r="AG721" s="10"/>
      <c r="AH721" s="10">
        <f t="shared" si="1446"/>
        <v>18873.3</v>
      </c>
      <c r="AI721" s="10">
        <f t="shared" si="1447"/>
        <v>186030.8</v>
      </c>
      <c r="AJ721" s="10">
        <f t="shared" si="1448"/>
        <v>196501.2</v>
      </c>
      <c r="AK721" s="10"/>
      <c r="AL721" s="10"/>
      <c r="AM721" s="10"/>
      <c r="AN721" s="10">
        <f t="shared" si="1449"/>
        <v>18873.3</v>
      </c>
      <c r="AO721" s="10">
        <f t="shared" si="1450"/>
        <v>186030.8</v>
      </c>
      <c r="AP721" s="10">
        <f t="shared" si="1451"/>
        <v>196501.2</v>
      </c>
      <c r="AQ721" s="10"/>
      <c r="AR721" s="10"/>
      <c r="AS721" s="10"/>
      <c r="AT721" s="10">
        <f t="shared" si="1452"/>
        <v>18873.3</v>
      </c>
      <c r="AU721" s="10">
        <f t="shared" si="1453"/>
        <v>186030.8</v>
      </c>
      <c r="AV721" s="10">
        <f t="shared" si="1454"/>
        <v>196501.2</v>
      </c>
      <c r="AW721" s="10"/>
      <c r="AX721" s="10"/>
      <c r="AY721" s="10"/>
      <c r="AZ721" s="10">
        <f t="shared" si="1455"/>
        <v>18873.3</v>
      </c>
      <c r="BA721" s="10"/>
      <c r="BB721" s="65">
        <f t="shared" si="1462"/>
        <v>18873.3</v>
      </c>
      <c r="BC721" s="10">
        <f t="shared" si="1456"/>
        <v>186030.8</v>
      </c>
      <c r="BD721" s="10"/>
      <c r="BE721" s="65">
        <f t="shared" si="1463"/>
        <v>186030.8</v>
      </c>
      <c r="BF721" s="10">
        <f t="shared" si="1457"/>
        <v>196501.2</v>
      </c>
      <c r="BG721" s="10"/>
      <c r="BH721" s="65">
        <f t="shared" si="1464"/>
        <v>196501.2</v>
      </c>
      <c r="BI721" s="10"/>
      <c r="BJ721" s="20"/>
      <c r="BK721" s="20"/>
    </row>
    <row r="722" spans="1:63" ht="62.4" x14ac:dyDescent="0.3">
      <c r="A722" s="58" t="s">
        <v>476</v>
      </c>
      <c r="B722" s="59"/>
      <c r="C722" s="58"/>
      <c r="D722" s="58"/>
      <c r="E722" s="60" t="s">
        <v>477</v>
      </c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>
        <f t="shared" si="1514"/>
        <v>12933.633</v>
      </c>
      <c r="AL722" s="10">
        <f t="shared" si="1515"/>
        <v>0</v>
      </c>
      <c r="AM722" s="10">
        <f t="shared" si="1516"/>
        <v>0</v>
      </c>
      <c r="AN722" s="10">
        <f t="shared" si="1449"/>
        <v>12933.633</v>
      </c>
      <c r="AO722" s="10">
        <f t="shared" si="1450"/>
        <v>0</v>
      </c>
      <c r="AP722" s="10">
        <f t="shared" si="1451"/>
        <v>0</v>
      </c>
      <c r="AQ722" s="10">
        <f t="shared" si="1517"/>
        <v>-12933.633</v>
      </c>
      <c r="AR722" s="10">
        <f t="shared" si="1518"/>
        <v>0</v>
      </c>
      <c r="AS722" s="10">
        <f t="shared" si="1519"/>
        <v>0</v>
      </c>
      <c r="AT722" s="10">
        <f t="shared" si="1452"/>
        <v>0</v>
      </c>
      <c r="AU722" s="10">
        <f t="shared" si="1453"/>
        <v>0</v>
      </c>
      <c r="AV722" s="10">
        <f t="shared" si="1454"/>
        <v>0</v>
      </c>
      <c r="AW722" s="10">
        <f t="shared" si="1520"/>
        <v>12933.633</v>
      </c>
      <c r="AX722" s="10">
        <f t="shared" si="1521"/>
        <v>0</v>
      </c>
      <c r="AY722" s="10">
        <f t="shared" si="1522"/>
        <v>0</v>
      </c>
      <c r="AZ722" s="10">
        <f t="shared" si="1455"/>
        <v>12933.633</v>
      </c>
      <c r="BA722" s="10">
        <f t="shared" si="1523"/>
        <v>0</v>
      </c>
      <c r="BB722" s="65">
        <f t="shared" si="1462"/>
        <v>12933.633</v>
      </c>
      <c r="BC722" s="10">
        <f t="shared" si="1456"/>
        <v>0</v>
      </c>
      <c r="BD722" s="10">
        <f t="shared" si="1524"/>
        <v>0</v>
      </c>
      <c r="BE722" s="65">
        <f t="shared" si="1463"/>
        <v>0</v>
      </c>
      <c r="BF722" s="10">
        <f t="shared" si="1457"/>
        <v>0</v>
      </c>
      <c r="BG722" s="10">
        <f t="shared" si="1524"/>
        <v>0</v>
      </c>
      <c r="BH722" s="65">
        <f t="shared" si="1464"/>
        <v>0</v>
      </c>
      <c r="BI722" s="10">
        <f t="shared" si="1524"/>
        <v>0</v>
      </c>
      <c r="BJ722" s="20"/>
      <c r="BK722" s="20"/>
    </row>
    <row r="723" spans="1:63" ht="46.8" x14ac:dyDescent="0.3">
      <c r="A723" s="58" t="s">
        <v>476</v>
      </c>
      <c r="B723" s="59" t="s">
        <v>58</v>
      </c>
      <c r="C723" s="58"/>
      <c r="D723" s="58"/>
      <c r="E723" s="60" t="s">
        <v>59</v>
      </c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>
        <f>AK724+AK725</f>
        <v>12933.633</v>
      </c>
      <c r="AL723" s="10">
        <f>AL724+AL725</f>
        <v>0</v>
      </c>
      <c r="AM723" s="10">
        <f>AM724+AM725</f>
        <v>0</v>
      </c>
      <c r="AN723" s="10">
        <f t="shared" si="1449"/>
        <v>12933.633</v>
      </c>
      <c r="AO723" s="10">
        <f t="shared" si="1450"/>
        <v>0</v>
      </c>
      <c r="AP723" s="10">
        <f t="shared" si="1451"/>
        <v>0</v>
      </c>
      <c r="AQ723" s="10">
        <f>AQ724+AQ725</f>
        <v>-12933.633</v>
      </c>
      <c r="AR723" s="10">
        <f>AR724+AR725</f>
        <v>0</v>
      </c>
      <c r="AS723" s="10">
        <f>AS724+AS725</f>
        <v>0</v>
      </c>
      <c r="AT723" s="10">
        <f t="shared" si="1452"/>
        <v>0</v>
      </c>
      <c r="AU723" s="10">
        <f t="shared" si="1453"/>
        <v>0</v>
      </c>
      <c r="AV723" s="10">
        <f t="shared" si="1454"/>
        <v>0</v>
      </c>
      <c r="AW723" s="10">
        <f>AW724+AW725</f>
        <v>12933.633</v>
      </c>
      <c r="AX723" s="10">
        <f>AX724+AX725</f>
        <v>0</v>
      </c>
      <c r="AY723" s="10">
        <f>AY724+AY725</f>
        <v>0</v>
      </c>
      <c r="AZ723" s="10">
        <f t="shared" si="1455"/>
        <v>12933.633</v>
      </c>
      <c r="BA723" s="10">
        <f>BA724+BA725</f>
        <v>0</v>
      </c>
      <c r="BB723" s="65">
        <f t="shared" si="1462"/>
        <v>12933.633</v>
      </c>
      <c r="BC723" s="10">
        <f t="shared" si="1456"/>
        <v>0</v>
      </c>
      <c r="BD723" s="10">
        <f>BD724+BD725</f>
        <v>0</v>
      </c>
      <c r="BE723" s="65">
        <f t="shared" si="1463"/>
        <v>0</v>
      </c>
      <c r="BF723" s="10">
        <f t="shared" si="1457"/>
        <v>0</v>
      </c>
      <c r="BG723" s="10">
        <f>BG724+BG725</f>
        <v>0</v>
      </c>
      <c r="BH723" s="65">
        <f t="shared" si="1464"/>
        <v>0</v>
      </c>
      <c r="BI723" s="10">
        <f>BI724+BI725</f>
        <v>0</v>
      </c>
      <c r="BJ723" s="20"/>
      <c r="BK723" s="20"/>
    </row>
    <row r="724" spans="1:63" x14ac:dyDescent="0.3">
      <c r="A724" s="58" t="s">
        <v>476</v>
      </c>
      <c r="B724" s="59">
        <v>600</v>
      </c>
      <c r="C724" s="58" t="s">
        <v>72</v>
      </c>
      <c r="D724" s="58" t="s">
        <v>37</v>
      </c>
      <c r="E724" s="60" t="s">
        <v>422</v>
      </c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>
        <v>2756.1</v>
      </c>
      <c r="AL724" s="10"/>
      <c r="AM724" s="10"/>
      <c r="AN724" s="10">
        <f t="shared" si="1449"/>
        <v>2756.1</v>
      </c>
      <c r="AO724" s="10">
        <f t="shared" si="1450"/>
        <v>0</v>
      </c>
      <c r="AP724" s="10">
        <f t="shared" si="1451"/>
        <v>0</v>
      </c>
      <c r="AQ724" s="10">
        <v>-2756.1</v>
      </c>
      <c r="AR724" s="10"/>
      <c r="AS724" s="10"/>
      <c r="AT724" s="10">
        <f t="shared" si="1452"/>
        <v>0</v>
      </c>
      <c r="AU724" s="10">
        <f t="shared" si="1453"/>
        <v>0</v>
      </c>
      <c r="AV724" s="10">
        <f t="shared" si="1454"/>
        <v>0</v>
      </c>
      <c r="AW724" s="10">
        <v>2756.1</v>
      </c>
      <c r="AX724" s="10"/>
      <c r="AY724" s="10"/>
      <c r="AZ724" s="10">
        <f t="shared" si="1455"/>
        <v>2756.1</v>
      </c>
      <c r="BA724" s="10"/>
      <c r="BB724" s="65">
        <f t="shared" si="1462"/>
        <v>2756.1</v>
      </c>
      <c r="BC724" s="10">
        <f t="shared" si="1456"/>
        <v>0</v>
      </c>
      <c r="BD724" s="10"/>
      <c r="BE724" s="65">
        <f t="shared" si="1463"/>
        <v>0</v>
      </c>
      <c r="BF724" s="10">
        <f t="shared" si="1457"/>
        <v>0</v>
      </c>
      <c r="BG724" s="10"/>
      <c r="BH724" s="65">
        <f t="shared" si="1464"/>
        <v>0</v>
      </c>
      <c r="BI724" s="10"/>
      <c r="BJ724" s="20"/>
      <c r="BK724" s="20"/>
    </row>
    <row r="725" spans="1:63" x14ac:dyDescent="0.3">
      <c r="A725" s="58" t="s">
        <v>476</v>
      </c>
      <c r="B725" s="59">
        <v>600</v>
      </c>
      <c r="C725" s="58" t="s">
        <v>72</v>
      </c>
      <c r="D725" s="58" t="s">
        <v>303</v>
      </c>
      <c r="E725" s="60" t="s">
        <v>357</v>
      </c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>
        <v>10177.532999999999</v>
      </c>
      <c r="AL725" s="10"/>
      <c r="AM725" s="10"/>
      <c r="AN725" s="10">
        <f t="shared" si="1449"/>
        <v>10177.532999999999</v>
      </c>
      <c r="AO725" s="10">
        <f t="shared" si="1450"/>
        <v>0</v>
      </c>
      <c r="AP725" s="10">
        <f t="shared" si="1451"/>
        <v>0</v>
      </c>
      <c r="AQ725" s="10">
        <v>-10177.532999999999</v>
      </c>
      <c r="AR725" s="10"/>
      <c r="AS725" s="10"/>
      <c r="AT725" s="10">
        <f t="shared" si="1452"/>
        <v>0</v>
      </c>
      <c r="AU725" s="10">
        <f t="shared" si="1453"/>
        <v>0</v>
      </c>
      <c r="AV725" s="10">
        <f t="shared" si="1454"/>
        <v>0</v>
      </c>
      <c r="AW725" s="10">
        <v>10177.532999999999</v>
      </c>
      <c r="AX725" s="10"/>
      <c r="AY725" s="10"/>
      <c r="AZ725" s="10">
        <f t="shared" si="1455"/>
        <v>10177.532999999999</v>
      </c>
      <c r="BA725" s="10"/>
      <c r="BB725" s="65">
        <f t="shared" si="1462"/>
        <v>10177.532999999999</v>
      </c>
      <c r="BC725" s="10">
        <f t="shared" si="1456"/>
        <v>0</v>
      </c>
      <c r="BD725" s="10"/>
      <c r="BE725" s="65">
        <f t="shared" si="1463"/>
        <v>0</v>
      </c>
      <c r="BF725" s="10">
        <f t="shared" si="1457"/>
        <v>0</v>
      </c>
      <c r="BG725" s="10"/>
      <c r="BH725" s="65">
        <f t="shared" si="1464"/>
        <v>0</v>
      </c>
      <c r="BI725" s="10"/>
      <c r="BJ725" s="20"/>
      <c r="BK725" s="20"/>
    </row>
    <row r="726" spans="1:63" ht="31.2" x14ac:dyDescent="0.3">
      <c r="A726" s="58" t="s">
        <v>478</v>
      </c>
      <c r="B726" s="59"/>
      <c r="C726" s="58"/>
      <c r="D726" s="58"/>
      <c r="E726" s="60" t="s">
        <v>212</v>
      </c>
      <c r="F726" s="10">
        <f t="shared" ref="F726:K726" si="1525">F727+F729</f>
        <v>2122.9</v>
      </c>
      <c r="G726" s="10">
        <f t="shared" si="1525"/>
        <v>2122.9</v>
      </c>
      <c r="H726" s="10">
        <f t="shared" si="1525"/>
        <v>2122.9</v>
      </c>
      <c r="I726" s="10">
        <f t="shared" si="1525"/>
        <v>0</v>
      </c>
      <c r="J726" s="10">
        <f t="shared" si="1525"/>
        <v>0</v>
      </c>
      <c r="K726" s="10">
        <f t="shared" si="1525"/>
        <v>0</v>
      </c>
      <c r="L726" s="10">
        <f t="shared" ref="L726:L786" si="1526">F726+I726</f>
        <v>2122.9</v>
      </c>
      <c r="M726" s="10">
        <f t="shared" ref="M726:M786" si="1527">G726+J726</f>
        <v>2122.9</v>
      </c>
      <c r="N726" s="10">
        <f t="shared" ref="N726:N786" si="1528">H726+K726</f>
        <v>2122.9</v>
      </c>
      <c r="O726" s="10">
        <f>O727+O729</f>
        <v>0</v>
      </c>
      <c r="P726" s="10">
        <f>P727+P729</f>
        <v>0</v>
      </c>
      <c r="Q726" s="10">
        <f>Q727+Q729</f>
        <v>0</v>
      </c>
      <c r="R726" s="10">
        <f t="shared" si="1437"/>
        <v>2122.9</v>
      </c>
      <c r="S726" s="10">
        <f t="shared" si="1438"/>
        <v>2122.9</v>
      </c>
      <c r="T726" s="10">
        <f t="shared" si="1439"/>
        <v>2122.9</v>
      </c>
      <c r="U726" s="10">
        <f>U727+U729</f>
        <v>0</v>
      </c>
      <c r="V726" s="10">
        <f>V727+V729</f>
        <v>0</v>
      </c>
      <c r="W726" s="10">
        <f>W727+W729</f>
        <v>0</v>
      </c>
      <c r="X726" s="10">
        <f t="shared" si="1440"/>
        <v>2122.9</v>
      </c>
      <c r="Y726" s="10">
        <f t="shared" si="1441"/>
        <v>2122.9</v>
      </c>
      <c r="Z726" s="10">
        <f t="shared" si="1442"/>
        <v>2122.9</v>
      </c>
      <c r="AA726" s="10">
        <f>AA727+AA729</f>
        <v>0</v>
      </c>
      <c r="AB726" s="10">
        <f>AB727+AB729</f>
        <v>0</v>
      </c>
      <c r="AC726" s="10">
        <f>AC727+AC729</f>
        <v>0</v>
      </c>
      <c r="AD726" s="10">
        <f t="shared" si="1443"/>
        <v>2122.9</v>
      </c>
      <c r="AE726" s="10">
        <f t="shared" si="1444"/>
        <v>2122.9</v>
      </c>
      <c r="AF726" s="10">
        <f t="shared" si="1445"/>
        <v>2122.9</v>
      </c>
      <c r="AG726" s="10">
        <f>AG727+AG729</f>
        <v>0</v>
      </c>
      <c r="AH726" s="10">
        <f t="shared" si="1446"/>
        <v>2122.9</v>
      </c>
      <c r="AI726" s="10">
        <f t="shared" si="1447"/>
        <v>2122.9</v>
      </c>
      <c r="AJ726" s="10">
        <f t="shared" si="1448"/>
        <v>2122.9</v>
      </c>
      <c r="AK726" s="10">
        <f>AK727+AK729</f>
        <v>0</v>
      </c>
      <c r="AL726" s="10">
        <f>AL727+AL729</f>
        <v>0</v>
      </c>
      <c r="AM726" s="10">
        <f>AM727+AM729</f>
        <v>0</v>
      </c>
      <c r="AN726" s="10">
        <f t="shared" si="1449"/>
        <v>2122.9</v>
      </c>
      <c r="AO726" s="10">
        <f t="shared" si="1450"/>
        <v>2122.9</v>
      </c>
      <c r="AP726" s="10">
        <f t="shared" si="1451"/>
        <v>2122.9</v>
      </c>
      <c r="AQ726" s="10">
        <f>AQ727+AQ729</f>
        <v>0</v>
      </c>
      <c r="AR726" s="10">
        <f>AR727+AR729</f>
        <v>0</v>
      </c>
      <c r="AS726" s="10">
        <f>AS727+AS729</f>
        <v>0</v>
      </c>
      <c r="AT726" s="10">
        <f t="shared" si="1452"/>
        <v>2122.9</v>
      </c>
      <c r="AU726" s="10">
        <f t="shared" si="1453"/>
        <v>2122.9</v>
      </c>
      <c r="AV726" s="10">
        <f t="shared" si="1454"/>
        <v>2122.9</v>
      </c>
      <c r="AW726" s="10">
        <f>AW727+AW729</f>
        <v>0</v>
      </c>
      <c r="AX726" s="10">
        <f>AX727+AX729</f>
        <v>0</v>
      </c>
      <c r="AY726" s="10">
        <f>AY727+AY729</f>
        <v>0</v>
      </c>
      <c r="AZ726" s="10">
        <f t="shared" si="1455"/>
        <v>2122.9</v>
      </c>
      <c r="BA726" s="10">
        <f>BA727+BA729</f>
        <v>0</v>
      </c>
      <c r="BB726" s="65">
        <f t="shared" si="1462"/>
        <v>2122.9</v>
      </c>
      <c r="BC726" s="10">
        <f t="shared" si="1456"/>
        <v>2122.9</v>
      </c>
      <c r="BD726" s="10">
        <f>BD727+BD729</f>
        <v>0</v>
      </c>
      <c r="BE726" s="65">
        <f t="shared" si="1463"/>
        <v>2122.9</v>
      </c>
      <c r="BF726" s="10">
        <f t="shared" si="1457"/>
        <v>2122.9</v>
      </c>
      <c r="BG726" s="10">
        <f>BG727+BG729</f>
        <v>0</v>
      </c>
      <c r="BH726" s="65">
        <f t="shared" si="1464"/>
        <v>2122.9</v>
      </c>
      <c r="BI726" s="10">
        <f>BI727+BI729</f>
        <v>0</v>
      </c>
      <c r="BJ726" s="20"/>
      <c r="BK726" s="20"/>
    </row>
    <row r="727" spans="1:63" ht="31.2" x14ac:dyDescent="0.3">
      <c r="A727" s="58" t="s">
        <v>478</v>
      </c>
      <c r="B727" s="59" t="s">
        <v>66</v>
      </c>
      <c r="C727" s="58"/>
      <c r="D727" s="58"/>
      <c r="E727" s="60" t="s">
        <v>67</v>
      </c>
      <c r="F727" s="10">
        <f t="shared" ref="F727:K727" si="1529">F728</f>
        <v>56</v>
      </c>
      <c r="G727" s="10">
        <f t="shared" si="1529"/>
        <v>56</v>
      </c>
      <c r="H727" s="10">
        <f t="shared" si="1529"/>
        <v>56</v>
      </c>
      <c r="I727" s="10">
        <f t="shared" si="1529"/>
        <v>0</v>
      </c>
      <c r="J727" s="10">
        <f t="shared" si="1529"/>
        <v>0</v>
      </c>
      <c r="K727" s="10">
        <f t="shared" si="1529"/>
        <v>0</v>
      </c>
      <c r="L727" s="10">
        <f t="shared" si="1526"/>
        <v>56</v>
      </c>
      <c r="M727" s="10">
        <f t="shared" si="1527"/>
        <v>56</v>
      </c>
      <c r="N727" s="10">
        <f t="shared" si="1528"/>
        <v>56</v>
      </c>
      <c r="O727" s="10">
        <f>O728</f>
        <v>0</v>
      </c>
      <c r="P727" s="10">
        <f>P728</f>
        <v>0</v>
      </c>
      <c r="Q727" s="10">
        <f>Q728</f>
        <v>0</v>
      </c>
      <c r="R727" s="10">
        <f t="shared" si="1437"/>
        <v>56</v>
      </c>
      <c r="S727" s="10">
        <f t="shared" si="1438"/>
        <v>56</v>
      </c>
      <c r="T727" s="10">
        <f t="shared" si="1439"/>
        <v>56</v>
      </c>
      <c r="U727" s="10">
        <f>U728</f>
        <v>0</v>
      </c>
      <c r="V727" s="10">
        <f>V728</f>
        <v>0</v>
      </c>
      <c r="W727" s="10">
        <f>W728</f>
        <v>0</v>
      </c>
      <c r="X727" s="10">
        <f t="shared" si="1440"/>
        <v>56</v>
      </c>
      <c r="Y727" s="10">
        <f t="shared" si="1441"/>
        <v>56</v>
      </c>
      <c r="Z727" s="10">
        <f t="shared" si="1442"/>
        <v>56</v>
      </c>
      <c r="AA727" s="10">
        <f>AA728</f>
        <v>0</v>
      </c>
      <c r="AB727" s="10">
        <f>AB728</f>
        <v>0</v>
      </c>
      <c r="AC727" s="10">
        <f>AC728</f>
        <v>0</v>
      </c>
      <c r="AD727" s="10">
        <f t="shared" si="1443"/>
        <v>56</v>
      </c>
      <c r="AE727" s="10">
        <f t="shared" si="1444"/>
        <v>56</v>
      </c>
      <c r="AF727" s="10">
        <f t="shared" si="1445"/>
        <v>56</v>
      </c>
      <c r="AG727" s="10">
        <f>AG728</f>
        <v>0</v>
      </c>
      <c r="AH727" s="10">
        <f t="shared" si="1446"/>
        <v>56</v>
      </c>
      <c r="AI727" s="10">
        <f t="shared" si="1447"/>
        <v>56</v>
      </c>
      <c r="AJ727" s="10">
        <f t="shared" si="1448"/>
        <v>56</v>
      </c>
      <c r="AK727" s="10">
        <f>AK728</f>
        <v>0</v>
      </c>
      <c r="AL727" s="10">
        <f>AL728</f>
        <v>0</v>
      </c>
      <c r="AM727" s="10">
        <f>AM728</f>
        <v>0</v>
      </c>
      <c r="AN727" s="10">
        <f t="shared" si="1449"/>
        <v>56</v>
      </c>
      <c r="AO727" s="10">
        <f t="shared" si="1450"/>
        <v>56</v>
      </c>
      <c r="AP727" s="10">
        <f t="shared" si="1451"/>
        <v>56</v>
      </c>
      <c r="AQ727" s="10">
        <f>AQ728</f>
        <v>0</v>
      </c>
      <c r="AR727" s="10">
        <f>AR728</f>
        <v>0</v>
      </c>
      <c r="AS727" s="10">
        <f>AS728</f>
        <v>0</v>
      </c>
      <c r="AT727" s="10">
        <f t="shared" si="1452"/>
        <v>56</v>
      </c>
      <c r="AU727" s="10">
        <f t="shared" si="1453"/>
        <v>56</v>
      </c>
      <c r="AV727" s="10">
        <f t="shared" si="1454"/>
        <v>56</v>
      </c>
      <c r="AW727" s="10">
        <f>AW728</f>
        <v>0</v>
      </c>
      <c r="AX727" s="10">
        <f>AX728</f>
        <v>0</v>
      </c>
      <c r="AY727" s="10">
        <f>AY728</f>
        <v>0</v>
      </c>
      <c r="AZ727" s="10">
        <f t="shared" si="1455"/>
        <v>56</v>
      </c>
      <c r="BA727" s="10">
        <f>BA728</f>
        <v>0</v>
      </c>
      <c r="BB727" s="65">
        <f t="shared" si="1462"/>
        <v>56</v>
      </c>
      <c r="BC727" s="10">
        <f t="shared" si="1456"/>
        <v>56</v>
      </c>
      <c r="BD727" s="10">
        <f>BD728</f>
        <v>0</v>
      </c>
      <c r="BE727" s="65">
        <f t="shared" si="1463"/>
        <v>56</v>
      </c>
      <c r="BF727" s="10">
        <f t="shared" si="1457"/>
        <v>56</v>
      </c>
      <c r="BG727" s="10">
        <f>BG728</f>
        <v>0</v>
      </c>
      <c r="BH727" s="65">
        <f t="shared" si="1464"/>
        <v>56</v>
      </c>
      <c r="BI727" s="10">
        <f>BI728</f>
        <v>0</v>
      </c>
      <c r="BJ727" s="20"/>
      <c r="BK727" s="20"/>
    </row>
    <row r="728" spans="1:63" x14ac:dyDescent="0.3">
      <c r="A728" s="58" t="s">
        <v>478</v>
      </c>
      <c r="B728" s="59">
        <v>200</v>
      </c>
      <c r="C728" s="58" t="s">
        <v>72</v>
      </c>
      <c r="D728" s="58" t="s">
        <v>106</v>
      </c>
      <c r="E728" s="60" t="s">
        <v>213</v>
      </c>
      <c r="F728" s="10">
        <v>56</v>
      </c>
      <c r="G728" s="10">
        <v>56</v>
      </c>
      <c r="H728" s="10">
        <v>56</v>
      </c>
      <c r="I728" s="10"/>
      <c r="J728" s="10"/>
      <c r="K728" s="10"/>
      <c r="L728" s="10">
        <f t="shared" si="1526"/>
        <v>56</v>
      </c>
      <c r="M728" s="10">
        <f t="shared" si="1527"/>
        <v>56</v>
      </c>
      <c r="N728" s="10">
        <f t="shared" si="1528"/>
        <v>56</v>
      </c>
      <c r="O728" s="10"/>
      <c r="P728" s="10"/>
      <c r="Q728" s="10"/>
      <c r="R728" s="10">
        <f t="shared" si="1437"/>
        <v>56</v>
      </c>
      <c r="S728" s="10">
        <f t="shared" si="1438"/>
        <v>56</v>
      </c>
      <c r="T728" s="10">
        <f t="shared" si="1439"/>
        <v>56</v>
      </c>
      <c r="U728" s="10"/>
      <c r="V728" s="10"/>
      <c r="W728" s="10"/>
      <c r="X728" s="10">
        <f t="shared" si="1440"/>
        <v>56</v>
      </c>
      <c r="Y728" s="10">
        <f t="shared" si="1441"/>
        <v>56</v>
      </c>
      <c r="Z728" s="10">
        <f t="shared" si="1442"/>
        <v>56</v>
      </c>
      <c r="AA728" s="10"/>
      <c r="AB728" s="10"/>
      <c r="AC728" s="10"/>
      <c r="AD728" s="10">
        <f t="shared" si="1443"/>
        <v>56</v>
      </c>
      <c r="AE728" s="10">
        <f t="shared" si="1444"/>
        <v>56</v>
      </c>
      <c r="AF728" s="10">
        <f t="shared" si="1445"/>
        <v>56</v>
      </c>
      <c r="AG728" s="10"/>
      <c r="AH728" s="10">
        <f t="shared" si="1446"/>
        <v>56</v>
      </c>
      <c r="AI728" s="10">
        <f t="shared" si="1447"/>
        <v>56</v>
      </c>
      <c r="AJ728" s="10">
        <f t="shared" si="1448"/>
        <v>56</v>
      </c>
      <c r="AK728" s="10"/>
      <c r="AL728" s="10"/>
      <c r="AM728" s="10"/>
      <c r="AN728" s="10">
        <f t="shared" si="1449"/>
        <v>56</v>
      </c>
      <c r="AO728" s="10">
        <f t="shared" si="1450"/>
        <v>56</v>
      </c>
      <c r="AP728" s="10">
        <f t="shared" si="1451"/>
        <v>56</v>
      </c>
      <c r="AQ728" s="10"/>
      <c r="AR728" s="10"/>
      <c r="AS728" s="10"/>
      <c r="AT728" s="10">
        <f t="shared" si="1452"/>
        <v>56</v>
      </c>
      <c r="AU728" s="10">
        <f t="shared" si="1453"/>
        <v>56</v>
      </c>
      <c r="AV728" s="10">
        <f t="shared" si="1454"/>
        <v>56</v>
      </c>
      <c r="AW728" s="10"/>
      <c r="AX728" s="10"/>
      <c r="AY728" s="10"/>
      <c r="AZ728" s="10">
        <f t="shared" si="1455"/>
        <v>56</v>
      </c>
      <c r="BA728" s="10"/>
      <c r="BB728" s="65">
        <f t="shared" si="1462"/>
        <v>56</v>
      </c>
      <c r="BC728" s="10">
        <f t="shared" si="1456"/>
        <v>56</v>
      </c>
      <c r="BD728" s="10"/>
      <c r="BE728" s="65">
        <f t="shared" si="1463"/>
        <v>56</v>
      </c>
      <c r="BF728" s="10">
        <f t="shared" si="1457"/>
        <v>56</v>
      </c>
      <c r="BG728" s="10"/>
      <c r="BH728" s="65">
        <f t="shared" si="1464"/>
        <v>56</v>
      </c>
      <c r="BI728" s="10"/>
      <c r="BJ728" s="20"/>
      <c r="BK728" s="20"/>
    </row>
    <row r="729" spans="1:63" ht="46.8" x14ac:dyDescent="0.3">
      <c r="A729" s="58" t="s">
        <v>478</v>
      </c>
      <c r="B729" s="59" t="s">
        <v>58</v>
      </c>
      <c r="C729" s="58"/>
      <c r="D729" s="58"/>
      <c r="E729" s="60" t="s">
        <v>59</v>
      </c>
      <c r="F729" s="10">
        <f t="shared" ref="F729:K729" si="1530">F730+F731+F732+F733+F734</f>
        <v>2066.9</v>
      </c>
      <c r="G729" s="10">
        <f t="shared" si="1530"/>
        <v>2066.9</v>
      </c>
      <c r="H729" s="10">
        <f t="shared" si="1530"/>
        <v>2066.9</v>
      </c>
      <c r="I729" s="10">
        <f t="shared" si="1530"/>
        <v>0</v>
      </c>
      <c r="J729" s="10">
        <f t="shared" si="1530"/>
        <v>0</v>
      </c>
      <c r="K729" s="10">
        <f t="shared" si="1530"/>
        <v>0</v>
      </c>
      <c r="L729" s="10">
        <f t="shared" si="1526"/>
        <v>2066.9</v>
      </c>
      <c r="M729" s="10">
        <f t="shared" si="1527"/>
        <v>2066.9</v>
      </c>
      <c r="N729" s="10">
        <f t="shared" si="1528"/>
        <v>2066.9</v>
      </c>
      <c r="O729" s="10">
        <f>O730+O731+O732+O733+O734</f>
        <v>0</v>
      </c>
      <c r="P729" s="10">
        <f>P730+P731+P732+P733+P734</f>
        <v>0</v>
      </c>
      <c r="Q729" s="10">
        <f>Q730+Q731+Q732+Q733+Q734</f>
        <v>0</v>
      </c>
      <c r="R729" s="10">
        <f t="shared" si="1437"/>
        <v>2066.9</v>
      </c>
      <c r="S729" s="10">
        <f t="shared" si="1438"/>
        <v>2066.9</v>
      </c>
      <c r="T729" s="10">
        <f t="shared" si="1439"/>
        <v>2066.9</v>
      </c>
      <c r="U729" s="10">
        <f>U730+U731+U732+U733+U734</f>
        <v>0</v>
      </c>
      <c r="V729" s="10">
        <f>V730+V731+V732+V733+V734</f>
        <v>0</v>
      </c>
      <c r="W729" s="10">
        <f>W730+W731+W732+W733+W734</f>
        <v>0</v>
      </c>
      <c r="X729" s="10">
        <f t="shared" si="1440"/>
        <v>2066.9</v>
      </c>
      <c r="Y729" s="10">
        <f t="shared" si="1441"/>
        <v>2066.9</v>
      </c>
      <c r="Z729" s="10">
        <f t="shared" si="1442"/>
        <v>2066.9</v>
      </c>
      <c r="AA729" s="10">
        <f>AA730+AA731+AA732+AA733+AA734</f>
        <v>0</v>
      </c>
      <c r="AB729" s="10">
        <f>AB730+AB731+AB732+AB733+AB734</f>
        <v>0</v>
      </c>
      <c r="AC729" s="10">
        <f>AC730+AC731+AC732+AC733+AC734</f>
        <v>0</v>
      </c>
      <c r="AD729" s="10">
        <f t="shared" si="1443"/>
        <v>2066.9</v>
      </c>
      <c r="AE729" s="10">
        <f t="shared" si="1444"/>
        <v>2066.9</v>
      </c>
      <c r="AF729" s="10">
        <f t="shared" si="1445"/>
        <v>2066.9</v>
      </c>
      <c r="AG729" s="10">
        <f>AG730+AG731+AG732+AG733+AG734</f>
        <v>0</v>
      </c>
      <c r="AH729" s="10">
        <f t="shared" si="1446"/>
        <v>2066.9</v>
      </c>
      <c r="AI729" s="10">
        <f t="shared" si="1447"/>
        <v>2066.9</v>
      </c>
      <c r="AJ729" s="10">
        <f t="shared" si="1448"/>
        <v>2066.9</v>
      </c>
      <c r="AK729" s="10">
        <f>AK730+AK731+AK732+AK733+AK734</f>
        <v>0</v>
      </c>
      <c r="AL729" s="10">
        <f>AL730+AL731+AL732+AL733+AL734</f>
        <v>0</v>
      </c>
      <c r="AM729" s="10">
        <f>AM730+AM731+AM732+AM733+AM734</f>
        <v>0</v>
      </c>
      <c r="AN729" s="10">
        <f t="shared" si="1449"/>
        <v>2066.9</v>
      </c>
      <c r="AO729" s="10">
        <f t="shared" si="1450"/>
        <v>2066.9</v>
      </c>
      <c r="AP729" s="10">
        <f t="shared" si="1451"/>
        <v>2066.9</v>
      </c>
      <c r="AQ729" s="10">
        <f>AQ730+AQ731+AQ732+AQ733+AQ734</f>
        <v>0</v>
      </c>
      <c r="AR729" s="10">
        <f>AR730+AR731+AR732+AR733+AR734</f>
        <v>0</v>
      </c>
      <c r="AS729" s="10">
        <f>AS730+AS731+AS732+AS733+AS734</f>
        <v>0</v>
      </c>
      <c r="AT729" s="10">
        <f t="shared" si="1452"/>
        <v>2066.9</v>
      </c>
      <c r="AU729" s="10">
        <f t="shared" si="1453"/>
        <v>2066.9</v>
      </c>
      <c r="AV729" s="10">
        <f t="shared" si="1454"/>
        <v>2066.9</v>
      </c>
      <c r="AW729" s="10">
        <f>AW730+AW731+AW732+AW733+AW734</f>
        <v>0</v>
      </c>
      <c r="AX729" s="10">
        <f>AX730+AX731+AX732+AX733+AX734</f>
        <v>0</v>
      </c>
      <c r="AY729" s="10">
        <f>AY730+AY731+AY732+AY733+AY734</f>
        <v>0</v>
      </c>
      <c r="AZ729" s="10">
        <f t="shared" si="1455"/>
        <v>2066.9</v>
      </c>
      <c r="BA729" s="10">
        <f>BA730+BA731+BA732+BA733+BA734</f>
        <v>0</v>
      </c>
      <c r="BB729" s="65">
        <f t="shared" si="1462"/>
        <v>2066.9</v>
      </c>
      <c r="BC729" s="10">
        <f t="shared" si="1456"/>
        <v>2066.9</v>
      </c>
      <c r="BD729" s="10">
        <f>BD730+BD731+BD732+BD733+BD734</f>
        <v>0</v>
      </c>
      <c r="BE729" s="65">
        <f t="shared" si="1463"/>
        <v>2066.9</v>
      </c>
      <c r="BF729" s="10">
        <f t="shared" si="1457"/>
        <v>2066.9</v>
      </c>
      <c r="BG729" s="10">
        <f>BG730+BG731+BG732+BG733+BG734</f>
        <v>0</v>
      </c>
      <c r="BH729" s="65">
        <f t="shared" si="1464"/>
        <v>2066.9</v>
      </c>
      <c r="BI729" s="10">
        <f>BI730+BI731+BI732+BI733+BI734</f>
        <v>0</v>
      </c>
      <c r="BJ729" s="20"/>
      <c r="BK729" s="20"/>
    </row>
    <row r="730" spans="1:63" x14ac:dyDescent="0.3">
      <c r="A730" s="58" t="s">
        <v>478</v>
      </c>
      <c r="B730" s="59">
        <v>600</v>
      </c>
      <c r="C730" s="58" t="s">
        <v>72</v>
      </c>
      <c r="D730" s="58" t="s">
        <v>37</v>
      </c>
      <c r="E730" s="60" t="s">
        <v>422</v>
      </c>
      <c r="F730" s="10">
        <v>552.1</v>
      </c>
      <c r="G730" s="10">
        <v>552.1</v>
      </c>
      <c r="H730" s="10">
        <v>552.1</v>
      </c>
      <c r="I730" s="10"/>
      <c r="J730" s="10"/>
      <c r="K730" s="10"/>
      <c r="L730" s="10">
        <f t="shared" si="1526"/>
        <v>552.1</v>
      </c>
      <c r="M730" s="10">
        <f t="shared" si="1527"/>
        <v>552.1</v>
      </c>
      <c r="N730" s="10">
        <f t="shared" si="1528"/>
        <v>552.1</v>
      </c>
      <c r="O730" s="10"/>
      <c r="P730" s="10"/>
      <c r="Q730" s="10"/>
      <c r="R730" s="10">
        <f t="shared" si="1437"/>
        <v>552.1</v>
      </c>
      <c r="S730" s="10">
        <f t="shared" si="1438"/>
        <v>552.1</v>
      </c>
      <c r="T730" s="10">
        <f t="shared" si="1439"/>
        <v>552.1</v>
      </c>
      <c r="U730" s="10"/>
      <c r="V730" s="10"/>
      <c r="W730" s="10"/>
      <c r="X730" s="10">
        <f t="shared" si="1440"/>
        <v>552.1</v>
      </c>
      <c r="Y730" s="10">
        <f t="shared" si="1441"/>
        <v>552.1</v>
      </c>
      <c r="Z730" s="10">
        <f t="shared" si="1442"/>
        <v>552.1</v>
      </c>
      <c r="AA730" s="10"/>
      <c r="AB730" s="10"/>
      <c r="AC730" s="10"/>
      <c r="AD730" s="10">
        <f t="shared" si="1443"/>
        <v>552.1</v>
      </c>
      <c r="AE730" s="10">
        <f t="shared" si="1444"/>
        <v>552.1</v>
      </c>
      <c r="AF730" s="10">
        <f t="shared" si="1445"/>
        <v>552.1</v>
      </c>
      <c r="AG730" s="10"/>
      <c r="AH730" s="10">
        <f t="shared" si="1446"/>
        <v>552.1</v>
      </c>
      <c r="AI730" s="10">
        <f t="shared" si="1447"/>
        <v>552.1</v>
      </c>
      <c r="AJ730" s="10">
        <f t="shared" si="1448"/>
        <v>552.1</v>
      </c>
      <c r="AK730" s="10"/>
      <c r="AL730" s="10"/>
      <c r="AM730" s="10"/>
      <c r="AN730" s="10">
        <f t="shared" si="1449"/>
        <v>552.1</v>
      </c>
      <c r="AO730" s="10">
        <f t="shared" si="1450"/>
        <v>552.1</v>
      </c>
      <c r="AP730" s="10">
        <f t="shared" si="1451"/>
        <v>552.1</v>
      </c>
      <c r="AQ730" s="10"/>
      <c r="AR730" s="10"/>
      <c r="AS730" s="10"/>
      <c r="AT730" s="10">
        <f t="shared" si="1452"/>
        <v>552.1</v>
      </c>
      <c r="AU730" s="10">
        <f t="shared" si="1453"/>
        <v>552.1</v>
      </c>
      <c r="AV730" s="10">
        <f t="shared" si="1454"/>
        <v>552.1</v>
      </c>
      <c r="AW730" s="10"/>
      <c r="AX730" s="10"/>
      <c r="AY730" s="10"/>
      <c r="AZ730" s="10">
        <f t="shared" si="1455"/>
        <v>552.1</v>
      </c>
      <c r="BA730" s="10"/>
      <c r="BB730" s="65">
        <f t="shared" si="1462"/>
        <v>552.1</v>
      </c>
      <c r="BC730" s="10">
        <f t="shared" si="1456"/>
        <v>552.1</v>
      </c>
      <c r="BD730" s="10"/>
      <c r="BE730" s="65">
        <f t="shared" si="1463"/>
        <v>552.1</v>
      </c>
      <c r="BF730" s="10">
        <f t="shared" si="1457"/>
        <v>552.1</v>
      </c>
      <c r="BG730" s="10"/>
      <c r="BH730" s="65">
        <f t="shared" si="1464"/>
        <v>552.1</v>
      </c>
      <c r="BI730" s="10"/>
      <c r="BJ730" s="20"/>
      <c r="BK730" s="20"/>
    </row>
    <row r="731" spans="1:63" x14ac:dyDescent="0.3">
      <c r="A731" s="58" t="s">
        <v>478</v>
      </c>
      <c r="B731" s="59">
        <v>600</v>
      </c>
      <c r="C731" s="58" t="s">
        <v>72</v>
      </c>
      <c r="D731" s="58" t="s">
        <v>303</v>
      </c>
      <c r="E731" s="60" t="s">
        <v>357</v>
      </c>
      <c r="F731" s="10">
        <v>57.6</v>
      </c>
      <c r="G731" s="10">
        <v>57.6</v>
      </c>
      <c r="H731" s="10">
        <v>57.6</v>
      </c>
      <c r="I731" s="10"/>
      <c r="J731" s="10"/>
      <c r="K731" s="10"/>
      <c r="L731" s="10">
        <f t="shared" si="1526"/>
        <v>57.6</v>
      </c>
      <c r="M731" s="10">
        <f t="shared" si="1527"/>
        <v>57.6</v>
      </c>
      <c r="N731" s="10">
        <f t="shared" si="1528"/>
        <v>57.6</v>
      </c>
      <c r="O731" s="10"/>
      <c r="P731" s="10"/>
      <c r="Q731" s="10"/>
      <c r="R731" s="10">
        <f t="shared" si="1437"/>
        <v>57.6</v>
      </c>
      <c r="S731" s="10">
        <f t="shared" si="1438"/>
        <v>57.6</v>
      </c>
      <c r="T731" s="10">
        <f t="shared" si="1439"/>
        <v>57.6</v>
      </c>
      <c r="U731" s="10"/>
      <c r="V731" s="10"/>
      <c r="W731" s="10"/>
      <c r="X731" s="10">
        <f t="shared" si="1440"/>
        <v>57.6</v>
      </c>
      <c r="Y731" s="10">
        <f t="shared" si="1441"/>
        <v>57.6</v>
      </c>
      <c r="Z731" s="10">
        <f t="shared" si="1442"/>
        <v>57.6</v>
      </c>
      <c r="AA731" s="10"/>
      <c r="AB731" s="10"/>
      <c r="AC731" s="10"/>
      <c r="AD731" s="10">
        <f t="shared" si="1443"/>
        <v>57.6</v>
      </c>
      <c r="AE731" s="10">
        <f t="shared" si="1444"/>
        <v>57.6</v>
      </c>
      <c r="AF731" s="10">
        <f t="shared" si="1445"/>
        <v>57.6</v>
      </c>
      <c r="AG731" s="10"/>
      <c r="AH731" s="10">
        <f t="shared" si="1446"/>
        <v>57.6</v>
      </c>
      <c r="AI731" s="10">
        <f t="shared" si="1447"/>
        <v>57.6</v>
      </c>
      <c r="AJ731" s="10">
        <f t="shared" si="1448"/>
        <v>57.6</v>
      </c>
      <c r="AK731" s="10"/>
      <c r="AL731" s="10"/>
      <c r="AM731" s="10"/>
      <c r="AN731" s="10">
        <f t="shared" si="1449"/>
        <v>57.6</v>
      </c>
      <c r="AO731" s="10">
        <f t="shared" si="1450"/>
        <v>57.6</v>
      </c>
      <c r="AP731" s="10">
        <f t="shared" si="1451"/>
        <v>57.6</v>
      </c>
      <c r="AQ731" s="10"/>
      <c r="AR731" s="10"/>
      <c r="AS731" s="10"/>
      <c r="AT731" s="10">
        <f t="shared" si="1452"/>
        <v>57.6</v>
      </c>
      <c r="AU731" s="10">
        <f t="shared" si="1453"/>
        <v>57.6</v>
      </c>
      <c r="AV731" s="10">
        <f t="shared" si="1454"/>
        <v>57.6</v>
      </c>
      <c r="AW731" s="10"/>
      <c r="AX731" s="10"/>
      <c r="AY731" s="10"/>
      <c r="AZ731" s="10">
        <f t="shared" si="1455"/>
        <v>57.6</v>
      </c>
      <c r="BA731" s="10"/>
      <c r="BB731" s="65">
        <f t="shared" si="1462"/>
        <v>57.6</v>
      </c>
      <c r="BC731" s="10">
        <f t="shared" si="1456"/>
        <v>57.6</v>
      </c>
      <c r="BD731" s="10"/>
      <c r="BE731" s="65">
        <f t="shared" si="1463"/>
        <v>57.6</v>
      </c>
      <c r="BF731" s="10">
        <f t="shared" si="1457"/>
        <v>57.6</v>
      </c>
      <c r="BG731" s="10"/>
      <c r="BH731" s="65">
        <f t="shared" si="1464"/>
        <v>57.6</v>
      </c>
      <c r="BI731" s="10"/>
      <c r="BJ731" s="20"/>
      <c r="BK731" s="20"/>
    </row>
    <row r="732" spans="1:63" x14ac:dyDescent="0.3">
      <c r="A732" s="58" t="s">
        <v>478</v>
      </c>
      <c r="B732" s="59">
        <v>600</v>
      </c>
      <c r="C732" s="58" t="s">
        <v>72</v>
      </c>
      <c r="D732" s="58" t="s">
        <v>106</v>
      </c>
      <c r="E732" s="60" t="s">
        <v>213</v>
      </c>
      <c r="F732" s="10">
        <v>1215</v>
      </c>
      <c r="G732" s="10">
        <v>1215</v>
      </c>
      <c r="H732" s="10">
        <v>1215</v>
      </c>
      <c r="I732" s="10"/>
      <c r="J732" s="10"/>
      <c r="K732" s="10"/>
      <c r="L732" s="10">
        <f t="shared" si="1526"/>
        <v>1215</v>
      </c>
      <c r="M732" s="10">
        <f t="shared" si="1527"/>
        <v>1215</v>
      </c>
      <c r="N732" s="10">
        <f t="shared" si="1528"/>
        <v>1215</v>
      </c>
      <c r="O732" s="10"/>
      <c r="P732" s="10"/>
      <c r="Q732" s="10"/>
      <c r="R732" s="10">
        <f t="shared" si="1437"/>
        <v>1215</v>
      </c>
      <c r="S732" s="10">
        <f t="shared" si="1438"/>
        <v>1215</v>
      </c>
      <c r="T732" s="10">
        <f t="shared" si="1439"/>
        <v>1215</v>
      </c>
      <c r="U732" s="10"/>
      <c r="V732" s="10"/>
      <c r="W732" s="10"/>
      <c r="X732" s="10">
        <f t="shared" si="1440"/>
        <v>1215</v>
      </c>
      <c r="Y732" s="10">
        <f t="shared" si="1441"/>
        <v>1215</v>
      </c>
      <c r="Z732" s="10">
        <f t="shared" si="1442"/>
        <v>1215</v>
      </c>
      <c r="AA732" s="10"/>
      <c r="AB732" s="10"/>
      <c r="AC732" s="10"/>
      <c r="AD732" s="10">
        <f t="shared" si="1443"/>
        <v>1215</v>
      </c>
      <c r="AE732" s="10">
        <f t="shared" si="1444"/>
        <v>1215</v>
      </c>
      <c r="AF732" s="10">
        <f t="shared" si="1445"/>
        <v>1215</v>
      </c>
      <c r="AG732" s="10"/>
      <c r="AH732" s="10">
        <f t="shared" si="1446"/>
        <v>1215</v>
      </c>
      <c r="AI732" s="10">
        <f t="shared" si="1447"/>
        <v>1215</v>
      </c>
      <c r="AJ732" s="10">
        <f t="shared" si="1448"/>
        <v>1215</v>
      </c>
      <c r="AK732" s="10"/>
      <c r="AL732" s="10"/>
      <c r="AM732" s="10"/>
      <c r="AN732" s="10">
        <f t="shared" si="1449"/>
        <v>1215</v>
      </c>
      <c r="AO732" s="10">
        <f t="shared" si="1450"/>
        <v>1215</v>
      </c>
      <c r="AP732" s="10">
        <f t="shared" si="1451"/>
        <v>1215</v>
      </c>
      <c r="AQ732" s="10"/>
      <c r="AR732" s="10"/>
      <c r="AS732" s="10"/>
      <c r="AT732" s="10">
        <f t="shared" si="1452"/>
        <v>1215</v>
      </c>
      <c r="AU732" s="10">
        <f t="shared" si="1453"/>
        <v>1215</v>
      </c>
      <c r="AV732" s="10">
        <f t="shared" si="1454"/>
        <v>1215</v>
      </c>
      <c r="AW732" s="10"/>
      <c r="AX732" s="10"/>
      <c r="AY732" s="10"/>
      <c r="AZ732" s="10">
        <f t="shared" si="1455"/>
        <v>1215</v>
      </c>
      <c r="BA732" s="10"/>
      <c r="BB732" s="65">
        <f t="shared" si="1462"/>
        <v>1215</v>
      </c>
      <c r="BC732" s="10">
        <f t="shared" si="1456"/>
        <v>1215</v>
      </c>
      <c r="BD732" s="10"/>
      <c r="BE732" s="65">
        <f t="shared" si="1463"/>
        <v>1215</v>
      </c>
      <c r="BF732" s="10">
        <f t="shared" si="1457"/>
        <v>1215</v>
      </c>
      <c r="BG732" s="10"/>
      <c r="BH732" s="65">
        <f t="shared" si="1464"/>
        <v>1215</v>
      </c>
      <c r="BI732" s="10"/>
      <c r="BJ732" s="20"/>
      <c r="BK732" s="20"/>
    </row>
    <row r="733" spans="1:63" x14ac:dyDescent="0.3">
      <c r="A733" s="58" t="s">
        <v>478</v>
      </c>
      <c r="B733" s="59">
        <v>600</v>
      </c>
      <c r="C733" s="58" t="s">
        <v>72</v>
      </c>
      <c r="D733" s="58" t="s">
        <v>74</v>
      </c>
      <c r="E733" s="60" t="s">
        <v>75</v>
      </c>
      <c r="F733" s="10">
        <v>142</v>
      </c>
      <c r="G733" s="10">
        <v>142</v>
      </c>
      <c r="H733" s="10">
        <v>142</v>
      </c>
      <c r="I733" s="10"/>
      <c r="J733" s="10"/>
      <c r="K733" s="10"/>
      <c r="L733" s="10">
        <f t="shared" si="1526"/>
        <v>142</v>
      </c>
      <c r="M733" s="10">
        <f t="shared" si="1527"/>
        <v>142</v>
      </c>
      <c r="N733" s="10">
        <f t="shared" si="1528"/>
        <v>142</v>
      </c>
      <c r="O733" s="10"/>
      <c r="P733" s="10"/>
      <c r="Q733" s="10"/>
      <c r="R733" s="10">
        <f t="shared" si="1437"/>
        <v>142</v>
      </c>
      <c r="S733" s="10">
        <f t="shared" si="1438"/>
        <v>142</v>
      </c>
      <c r="T733" s="10">
        <f t="shared" si="1439"/>
        <v>142</v>
      </c>
      <c r="U733" s="10"/>
      <c r="V733" s="10"/>
      <c r="W733" s="10"/>
      <c r="X733" s="10">
        <f t="shared" si="1440"/>
        <v>142</v>
      </c>
      <c r="Y733" s="10">
        <f t="shared" si="1441"/>
        <v>142</v>
      </c>
      <c r="Z733" s="10">
        <f t="shared" si="1442"/>
        <v>142</v>
      </c>
      <c r="AA733" s="10"/>
      <c r="AB733" s="10"/>
      <c r="AC733" s="10"/>
      <c r="AD733" s="10">
        <f t="shared" si="1443"/>
        <v>142</v>
      </c>
      <c r="AE733" s="10">
        <f t="shared" si="1444"/>
        <v>142</v>
      </c>
      <c r="AF733" s="10">
        <f t="shared" si="1445"/>
        <v>142</v>
      </c>
      <c r="AG733" s="10"/>
      <c r="AH733" s="10">
        <f t="shared" si="1446"/>
        <v>142</v>
      </c>
      <c r="AI733" s="10">
        <f t="shared" si="1447"/>
        <v>142</v>
      </c>
      <c r="AJ733" s="10">
        <f t="shared" si="1448"/>
        <v>142</v>
      </c>
      <c r="AK733" s="10"/>
      <c r="AL733" s="10"/>
      <c r="AM733" s="10"/>
      <c r="AN733" s="10">
        <f t="shared" si="1449"/>
        <v>142</v>
      </c>
      <c r="AO733" s="10">
        <f t="shared" si="1450"/>
        <v>142</v>
      </c>
      <c r="AP733" s="10">
        <f t="shared" si="1451"/>
        <v>142</v>
      </c>
      <c r="AQ733" s="10"/>
      <c r="AR733" s="10"/>
      <c r="AS733" s="10"/>
      <c r="AT733" s="10">
        <f t="shared" si="1452"/>
        <v>142</v>
      </c>
      <c r="AU733" s="10">
        <f t="shared" si="1453"/>
        <v>142</v>
      </c>
      <c r="AV733" s="10">
        <f t="shared" si="1454"/>
        <v>142</v>
      </c>
      <c r="AW733" s="10"/>
      <c r="AX733" s="10"/>
      <c r="AY733" s="10"/>
      <c r="AZ733" s="10">
        <f t="shared" si="1455"/>
        <v>142</v>
      </c>
      <c r="BA733" s="10"/>
      <c r="BB733" s="65">
        <f t="shared" si="1462"/>
        <v>142</v>
      </c>
      <c r="BC733" s="10">
        <f t="shared" si="1456"/>
        <v>142</v>
      </c>
      <c r="BD733" s="10"/>
      <c r="BE733" s="65">
        <f t="shared" si="1463"/>
        <v>142</v>
      </c>
      <c r="BF733" s="10">
        <f t="shared" si="1457"/>
        <v>142</v>
      </c>
      <c r="BG733" s="10"/>
      <c r="BH733" s="65">
        <f t="shared" si="1464"/>
        <v>142</v>
      </c>
      <c r="BI733" s="10"/>
      <c r="BJ733" s="20"/>
      <c r="BK733" s="20"/>
    </row>
    <row r="734" spans="1:63" x14ac:dyDescent="0.3">
      <c r="A734" s="58" t="s">
        <v>478</v>
      </c>
      <c r="B734" s="59">
        <v>600</v>
      </c>
      <c r="C734" s="58" t="s">
        <v>268</v>
      </c>
      <c r="D734" s="58" t="s">
        <v>106</v>
      </c>
      <c r="E734" s="60" t="s">
        <v>269</v>
      </c>
      <c r="F734" s="10">
        <v>100.2</v>
      </c>
      <c r="G734" s="10">
        <v>100.2</v>
      </c>
      <c r="H734" s="10">
        <v>100.2</v>
      </c>
      <c r="I734" s="10"/>
      <c r="J734" s="10"/>
      <c r="K734" s="10"/>
      <c r="L734" s="10">
        <f t="shared" si="1526"/>
        <v>100.2</v>
      </c>
      <c r="M734" s="10">
        <f t="shared" si="1527"/>
        <v>100.2</v>
      </c>
      <c r="N734" s="10">
        <f t="shared" si="1528"/>
        <v>100.2</v>
      </c>
      <c r="O734" s="10"/>
      <c r="P734" s="10"/>
      <c r="Q734" s="10"/>
      <c r="R734" s="10">
        <f t="shared" si="1437"/>
        <v>100.2</v>
      </c>
      <c r="S734" s="10">
        <f t="shared" si="1438"/>
        <v>100.2</v>
      </c>
      <c r="T734" s="10">
        <f t="shared" si="1439"/>
        <v>100.2</v>
      </c>
      <c r="U734" s="10"/>
      <c r="V734" s="10"/>
      <c r="W734" s="10"/>
      <c r="X734" s="10">
        <f t="shared" si="1440"/>
        <v>100.2</v>
      </c>
      <c r="Y734" s="10">
        <f t="shared" si="1441"/>
        <v>100.2</v>
      </c>
      <c r="Z734" s="10">
        <f t="shared" si="1442"/>
        <v>100.2</v>
      </c>
      <c r="AA734" s="10"/>
      <c r="AB734" s="10"/>
      <c r="AC734" s="10"/>
      <c r="AD734" s="10">
        <f t="shared" si="1443"/>
        <v>100.2</v>
      </c>
      <c r="AE734" s="10">
        <f t="shared" si="1444"/>
        <v>100.2</v>
      </c>
      <c r="AF734" s="10">
        <f t="shared" si="1445"/>
        <v>100.2</v>
      </c>
      <c r="AG734" s="10"/>
      <c r="AH734" s="10">
        <f t="shared" si="1446"/>
        <v>100.2</v>
      </c>
      <c r="AI734" s="10">
        <f t="shared" si="1447"/>
        <v>100.2</v>
      </c>
      <c r="AJ734" s="10">
        <f t="shared" si="1448"/>
        <v>100.2</v>
      </c>
      <c r="AK734" s="10"/>
      <c r="AL734" s="10"/>
      <c r="AM734" s="10"/>
      <c r="AN734" s="10">
        <f t="shared" si="1449"/>
        <v>100.2</v>
      </c>
      <c r="AO734" s="10">
        <f t="shared" si="1450"/>
        <v>100.2</v>
      </c>
      <c r="AP734" s="10">
        <f t="shared" si="1451"/>
        <v>100.2</v>
      </c>
      <c r="AQ734" s="10"/>
      <c r="AR734" s="10"/>
      <c r="AS734" s="10"/>
      <c r="AT734" s="10">
        <f t="shared" si="1452"/>
        <v>100.2</v>
      </c>
      <c r="AU734" s="10">
        <f t="shared" si="1453"/>
        <v>100.2</v>
      </c>
      <c r="AV734" s="10">
        <f t="shared" si="1454"/>
        <v>100.2</v>
      </c>
      <c r="AW734" s="10"/>
      <c r="AX734" s="10"/>
      <c r="AY734" s="10"/>
      <c r="AZ734" s="10">
        <f t="shared" si="1455"/>
        <v>100.2</v>
      </c>
      <c r="BA734" s="10"/>
      <c r="BB734" s="65">
        <f t="shared" si="1462"/>
        <v>100.2</v>
      </c>
      <c r="BC734" s="10">
        <f t="shared" si="1456"/>
        <v>100.2</v>
      </c>
      <c r="BD734" s="10"/>
      <c r="BE734" s="65">
        <f t="shared" si="1463"/>
        <v>100.2</v>
      </c>
      <c r="BF734" s="10">
        <f t="shared" si="1457"/>
        <v>100.2</v>
      </c>
      <c r="BG734" s="10"/>
      <c r="BH734" s="65">
        <f t="shared" si="1464"/>
        <v>100.2</v>
      </c>
      <c r="BI734" s="10"/>
      <c r="BJ734" s="20"/>
      <c r="BK734" s="20"/>
    </row>
    <row r="735" spans="1:63" ht="62.4" x14ac:dyDescent="0.3">
      <c r="A735" s="58" t="s">
        <v>479</v>
      </c>
      <c r="B735" s="59"/>
      <c r="C735" s="58"/>
      <c r="D735" s="58"/>
      <c r="E735" s="61" t="s">
        <v>480</v>
      </c>
      <c r="F735" s="10">
        <f t="shared" ref="F735:K735" si="1531">F736+F738</f>
        <v>940381.9</v>
      </c>
      <c r="G735" s="10">
        <f t="shared" si="1531"/>
        <v>1315586.9999999998</v>
      </c>
      <c r="H735" s="10">
        <f t="shared" si="1531"/>
        <v>1401554.0999999999</v>
      </c>
      <c r="I735" s="10">
        <f t="shared" si="1531"/>
        <v>0</v>
      </c>
      <c r="J735" s="10">
        <f t="shared" si="1531"/>
        <v>0</v>
      </c>
      <c r="K735" s="10">
        <f t="shared" si="1531"/>
        <v>0</v>
      </c>
      <c r="L735" s="10">
        <f t="shared" si="1526"/>
        <v>940381.9</v>
      </c>
      <c r="M735" s="10">
        <f t="shared" si="1527"/>
        <v>1315586.9999999998</v>
      </c>
      <c r="N735" s="10">
        <f t="shared" si="1528"/>
        <v>1401554.0999999999</v>
      </c>
      <c r="O735" s="10">
        <f>O736+O738</f>
        <v>463896.734</v>
      </c>
      <c r="P735" s="10">
        <f>P736+P738</f>
        <v>-207864.95200000002</v>
      </c>
      <c r="Q735" s="10">
        <f>Q736+Q738</f>
        <v>-3.5999999999999997E-2</v>
      </c>
      <c r="R735" s="10">
        <f t="shared" si="1437"/>
        <v>1404278.6340000001</v>
      </c>
      <c r="S735" s="10">
        <f t="shared" si="1438"/>
        <v>1107722.0479999997</v>
      </c>
      <c r="T735" s="10">
        <f t="shared" si="1439"/>
        <v>1401554.0639999998</v>
      </c>
      <c r="U735" s="10">
        <f>U736+U738</f>
        <v>0</v>
      </c>
      <c r="V735" s="10">
        <f>V736+V738</f>
        <v>0</v>
      </c>
      <c r="W735" s="10">
        <f>W736+W738</f>
        <v>0</v>
      </c>
      <c r="X735" s="10">
        <f t="shared" si="1440"/>
        <v>1404278.6340000001</v>
      </c>
      <c r="Y735" s="10">
        <f t="shared" si="1441"/>
        <v>1107722.0479999997</v>
      </c>
      <c r="Z735" s="10">
        <f t="shared" si="1442"/>
        <v>1401554.0639999998</v>
      </c>
      <c r="AA735" s="10">
        <f>AA736+AA738</f>
        <v>576603.54799999995</v>
      </c>
      <c r="AB735" s="10">
        <f>AB736+AB738</f>
        <v>0</v>
      </c>
      <c r="AC735" s="10">
        <f>AC736+AC738</f>
        <v>0</v>
      </c>
      <c r="AD735" s="10">
        <f t="shared" si="1443"/>
        <v>1980882.182</v>
      </c>
      <c r="AE735" s="10">
        <f t="shared" si="1444"/>
        <v>1107722.0479999997</v>
      </c>
      <c r="AF735" s="10">
        <f t="shared" si="1445"/>
        <v>1401554.0639999998</v>
      </c>
      <c r="AG735" s="10">
        <f>AG736+AG738</f>
        <v>0</v>
      </c>
      <c r="AH735" s="10">
        <f t="shared" si="1446"/>
        <v>1980882.182</v>
      </c>
      <c r="AI735" s="10">
        <f t="shared" si="1447"/>
        <v>1107722.0479999997</v>
      </c>
      <c r="AJ735" s="10">
        <f t="shared" si="1448"/>
        <v>1401554.0639999998</v>
      </c>
      <c r="AK735" s="10">
        <f>AK736+AK738</f>
        <v>344966.60700000002</v>
      </c>
      <c r="AL735" s="10">
        <f>AL736+AL738</f>
        <v>20594.097000000002</v>
      </c>
      <c r="AM735" s="10">
        <f>AM736+AM738</f>
        <v>0</v>
      </c>
      <c r="AN735" s="10">
        <f t="shared" si="1449"/>
        <v>2325848.7889999999</v>
      </c>
      <c r="AO735" s="10">
        <f t="shared" si="1450"/>
        <v>1128316.1449999998</v>
      </c>
      <c r="AP735" s="10">
        <f t="shared" si="1451"/>
        <v>1401554.0639999998</v>
      </c>
      <c r="AQ735" s="10">
        <f>AQ736+AQ738</f>
        <v>-1237.5</v>
      </c>
      <c r="AR735" s="10">
        <f>AR736+AR738</f>
        <v>0</v>
      </c>
      <c r="AS735" s="10">
        <f>AS736+AS738</f>
        <v>0</v>
      </c>
      <c r="AT735" s="10">
        <f t="shared" si="1452"/>
        <v>2324611.2889999999</v>
      </c>
      <c r="AU735" s="10">
        <f t="shared" si="1453"/>
        <v>1128316.1449999998</v>
      </c>
      <c r="AV735" s="10">
        <f t="shared" si="1454"/>
        <v>1401554.0639999998</v>
      </c>
      <c r="AW735" s="10">
        <f>AW736+AW738</f>
        <v>-8442.4709999999995</v>
      </c>
      <c r="AX735" s="10">
        <f>AX736+AX738</f>
        <v>0</v>
      </c>
      <c r="AY735" s="10">
        <f>AY736+AY738</f>
        <v>0</v>
      </c>
      <c r="AZ735" s="10">
        <f t="shared" si="1455"/>
        <v>2316168.818</v>
      </c>
      <c r="BA735" s="10">
        <f>BA736+BA738</f>
        <v>0</v>
      </c>
      <c r="BB735" s="65">
        <f t="shared" si="1462"/>
        <v>2316168.818</v>
      </c>
      <c r="BC735" s="10">
        <f t="shared" si="1456"/>
        <v>1128316.1449999998</v>
      </c>
      <c r="BD735" s="10">
        <f>BD736+BD738</f>
        <v>0</v>
      </c>
      <c r="BE735" s="65">
        <f t="shared" si="1463"/>
        <v>1128316.1449999998</v>
      </c>
      <c r="BF735" s="10">
        <f t="shared" si="1457"/>
        <v>1401554.0639999998</v>
      </c>
      <c r="BG735" s="10">
        <f>BG736+BG738</f>
        <v>0</v>
      </c>
      <c r="BH735" s="65">
        <f t="shared" si="1464"/>
        <v>1401554.0639999998</v>
      </c>
      <c r="BI735" s="10">
        <f>BI736+BI738</f>
        <v>0</v>
      </c>
      <c r="BJ735" s="20"/>
      <c r="BK735" s="20"/>
    </row>
    <row r="736" spans="1:63" ht="31.2" x14ac:dyDescent="0.3">
      <c r="A736" s="58" t="s">
        <v>479</v>
      </c>
      <c r="B736" s="59" t="s">
        <v>66</v>
      </c>
      <c r="C736" s="58"/>
      <c r="D736" s="58"/>
      <c r="E736" s="60" t="s">
        <v>67</v>
      </c>
      <c r="F736" s="10">
        <f t="shared" ref="F736:K736" si="1532">F737</f>
        <v>0</v>
      </c>
      <c r="G736" s="10">
        <f t="shared" si="1532"/>
        <v>0</v>
      </c>
      <c r="H736" s="10">
        <f t="shared" si="1532"/>
        <v>25362</v>
      </c>
      <c r="I736" s="10">
        <f t="shared" si="1532"/>
        <v>0</v>
      </c>
      <c r="J736" s="10">
        <f t="shared" si="1532"/>
        <v>0</v>
      </c>
      <c r="K736" s="10">
        <f t="shared" si="1532"/>
        <v>0</v>
      </c>
      <c r="L736" s="10">
        <f t="shared" si="1526"/>
        <v>0</v>
      </c>
      <c r="M736" s="10">
        <f t="shared" si="1527"/>
        <v>0</v>
      </c>
      <c r="N736" s="10">
        <f t="shared" si="1528"/>
        <v>25362</v>
      </c>
      <c r="O736" s="10">
        <f>O737</f>
        <v>0</v>
      </c>
      <c r="P736" s="10">
        <f>P737</f>
        <v>0</v>
      </c>
      <c r="Q736" s="10">
        <f>Q737</f>
        <v>0</v>
      </c>
      <c r="R736" s="10">
        <f t="shared" si="1437"/>
        <v>0</v>
      </c>
      <c r="S736" s="10">
        <f t="shared" si="1438"/>
        <v>0</v>
      </c>
      <c r="T736" s="10">
        <f t="shared" si="1439"/>
        <v>25362</v>
      </c>
      <c r="U736" s="10">
        <f>U737</f>
        <v>0</v>
      </c>
      <c r="V736" s="10">
        <f>V737</f>
        <v>0</v>
      </c>
      <c r="W736" s="10">
        <f>W737</f>
        <v>0</v>
      </c>
      <c r="X736" s="10">
        <f t="shared" si="1440"/>
        <v>0</v>
      </c>
      <c r="Y736" s="10">
        <f t="shared" si="1441"/>
        <v>0</v>
      </c>
      <c r="Z736" s="10">
        <f t="shared" si="1442"/>
        <v>25362</v>
      </c>
      <c r="AA736" s="10">
        <f>AA737</f>
        <v>0</v>
      </c>
      <c r="AB736" s="10">
        <f>AB737</f>
        <v>0</v>
      </c>
      <c r="AC736" s="10">
        <f>AC737</f>
        <v>0</v>
      </c>
      <c r="AD736" s="10">
        <f t="shared" si="1443"/>
        <v>0</v>
      </c>
      <c r="AE736" s="10">
        <f t="shared" si="1444"/>
        <v>0</v>
      </c>
      <c r="AF736" s="10">
        <f t="shared" si="1445"/>
        <v>25362</v>
      </c>
      <c r="AG736" s="10">
        <f>AG737</f>
        <v>0</v>
      </c>
      <c r="AH736" s="10">
        <f t="shared" si="1446"/>
        <v>0</v>
      </c>
      <c r="AI736" s="10">
        <f t="shared" si="1447"/>
        <v>0</v>
      </c>
      <c r="AJ736" s="10">
        <f t="shared" si="1448"/>
        <v>25362</v>
      </c>
      <c r="AK736" s="10">
        <f>AK737</f>
        <v>0</v>
      </c>
      <c r="AL736" s="10">
        <f>AL737</f>
        <v>0</v>
      </c>
      <c r="AM736" s="10">
        <f>AM737</f>
        <v>0</v>
      </c>
      <c r="AN736" s="10">
        <f t="shared" si="1449"/>
        <v>0</v>
      </c>
      <c r="AO736" s="10">
        <f t="shared" si="1450"/>
        <v>0</v>
      </c>
      <c r="AP736" s="10">
        <f t="shared" si="1451"/>
        <v>25362</v>
      </c>
      <c r="AQ736" s="10">
        <f>AQ737</f>
        <v>0</v>
      </c>
      <c r="AR736" s="10">
        <f>AR737</f>
        <v>0</v>
      </c>
      <c r="AS736" s="10">
        <f>AS737</f>
        <v>0</v>
      </c>
      <c r="AT736" s="10">
        <f t="shared" si="1452"/>
        <v>0</v>
      </c>
      <c r="AU736" s="10">
        <f t="shared" si="1453"/>
        <v>0</v>
      </c>
      <c r="AV736" s="10">
        <f t="shared" si="1454"/>
        <v>25362</v>
      </c>
      <c r="AW736" s="10">
        <f>AW737</f>
        <v>0</v>
      </c>
      <c r="AX736" s="10">
        <f>AX737</f>
        <v>0</v>
      </c>
      <c r="AY736" s="10">
        <f>AY737</f>
        <v>0</v>
      </c>
      <c r="AZ736" s="10">
        <f t="shared" si="1455"/>
        <v>0</v>
      </c>
      <c r="BA736" s="10">
        <f>BA737</f>
        <v>0</v>
      </c>
      <c r="BB736" s="65">
        <f t="shared" si="1462"/>
        <v>0</v>
      </c>
      <c r="BC736" s="10">
        <f t="shared" si="1456"/>
        <v>0</v>
      </c>
      <c r="BD736" s="10">
        <f>BD737</f>
        <v>0</v>
      </c>
      <c r="BE736" s="65">
        <f t="shared" si="1463"/>
        <v>0</v>
      </c>
      <c r="BF736" s="10">
        <f t="shared" si="1457"/>
        <v>25362</v>
      </c>
      <c r="BG736" s="10">
        <f>BG737</f>
        <v>0</v>
      </c>
      <c r="BH736" s="65">
        <f t="shared" si="1464"/>
        <v>25362</v>
      </c>
      <c r="BI736" s="10">
        <f>BI737</f>
        <v>0</v>
      </c>
      <c r="BJ736" s="20"/>
      <c r="BK736" s="20"/>
    </row>
    <row r="737" spans="1:63" x14ac:dyDescent="0.3">
      <c r="A737" s="58" t="s">
        <v>479</v>
      </c>
      <c r="B737" s="59">
        <v>200</v>
      </c>
      <c r="C737" s="58" t="s">
        <v>72</v>
      </c>
      <c r="D737" s="58" t="s">
        <v>74</v>
      </c>
      <c r="E737" s="60" t="s">
        <v>75</v>
      </c>
      <c r="F737" s="10">
        <v>0</v>
      </c>
      <c r="G737" s="10">
        <v>0</v>
      </c>
      <c r="H737" s="10">
        <v>25362</v>
      </c>
      <c r="I737" s="10"/>
      <c r="J737" s="10"/>
      <c r="K737" s="10"/>
      <c r="L737" s="10">
        <f t="shared" si="1526"/>
        <v>0</v>
      </c>
      <c r="M737" s="10">
        <f t="shared" si="1527"/>
        <v>0</v>
      </c>
      <c r="N737" s="10">
        <f t="shared" si="1528"/>
        <v>25362</v>
      </c>
      <c r="O737" s="10"/>
      <c r="P737" s="10"/>
      <c r="Q737" s="10"/>
      <c r="R737" s="10">
        <f t="shared" si="1437"/>
        <v>0</v>
      </c>
      <c r="S737" s="10">
        <f t="shared" si="1438"/>
        <v>0</v>
      </c>
      <c r="T737" s="10">
        <f t="shared" si="1439"/>
        <v>25362</v>
      </c>
      <c r="U737" s="10"/>
      <c r="V737" s="10"/>
      <c r="W737" s="10"/>
      <c r="X737" s="10">
        <f t="shared" si="1440"/>
        <v>0</v>
      </c>
      <c r="Y737" s="10">
        <f t="shared" si="1441"/>
        <v>0</v>
      </c>
      <c r="Z737" s="10">
        <f t="shared" si="1442"/>
        <v>25362</v>
      </c>
      <c r="AA737" s="10"/>
      <c r="AB737" s="10"/>
      <c r="AC737" s="10"/>
      <c r="AD737" s="10">
        <f t="shared" si="1443"/>
        <v>0</v>
      </c>
      <c r="AE737" s="10">
        <f t="shared" si="1444"/>
        <v>0</v>
      </c>
      <c r="AF737" s="10">
        <f t="shared" si="1445"/>
        <v>25362</v>
      </c>
      <c r="AG737" s="10"/>
      <c r="AH737" s="10">
        <f t="shared" si="1446"/>
        <v>0</v>
      </c>
      <c r="AI737" s="10">
        <f t="shared" si="1447"/>
        <v>0</v>
      </c>
      <c r="AJ737" s="10">
        <f t="shared" si="1448"/>
        <v>25362</v>
      </c>
      <c r="AK737" s="10"/>
      <c r="AL737" s="10"/>
      <c r="AM737" s="10"/>
      <c r="AN737" s="10">
        <f t="shared" si="1449"/>
        <v>0</v>
      </c>
      <c r="AO737" s="10">
        <f t="shared" si="1450"/>
        <v>0</v>
      </c>
      <c r="AP737" s="10">
        <f t="shared" si="1451"/>
        <v>25362</v>
      </c>
      <c r="AQ737" s="10"/>
      <c r="AR737" s="10"/>
      <c r="AS737" s="10"/>
      <c r="AT737" s="10">
        <f t="shared" si="1452"/>
        <v>0</v>
      </c>
      <c r="AU737" s="10">
        <f t="shared" si="1453"/>
        <v>0</v>
      </c>
      <c r="AV737" s="10">
        <f t="shared" si="1454"/>
        <v>25362</v>
      </c>
      <c r="AW737" s="10"/>
      <c r="AX737" s="10"/>
      <c r="AY737" s="10"/>
      <c r="AZ737" s="10">
        <f t="shared" si="1455"/>
        <v>0</v>
      </c>
      <c r="BA737" s="10"/>
      <c r="BB737" s="65">
        <f t="shared" si="1462"/>
        <v>0</v>
      </c>
      <c r="BC737" s="10">
        <f t="shared" si="1456"/>
        <v>0</v>
      </c>
      <c r="BD737" s="10"/>
      <c r="BE737" s="65">
        <f t="shared" si="1463"/>
        <v>0</v>
      </c>
      <c r="BF737" s="10">
        <f t="shared" si="1457"/>
        <v>25362</v>
      </c>
      <c r="BG737" s="10"/>
      <c r="BH737" s="65">
        <f t="shared" si="1464"/>
        <v>25362</v>
      </c>
      <c r="BI737" s="10"/>
      <c r="BJ737" s="20"/>
      <c r="BK737" s="20"/>
    </row>
    <row r="738" spans="1:63" ht="46.8" x14ac:dyDescent="0.3">
      <c r="A738" s="58" t="s">
        <v>479</v>
      </c>
      <c r="B738" s="59" t="s">
        <v>58</v>
      </c>
      <c r="C738" s="58"/>
      <c r="D738" s="58"/>
      <c r="E738" s="60" t="s">
        <v>59</v>
      </c>
      <c r="F738" s="10">
        <f t="shared" ref="F738:K738" si="1533">F739+F740+F741+F742+F743</f>
        <v>940381.9</v>
      </c>
      <c r="G738" s="10">
        <f t="shared" si="1533"/>
        <v>1315586.9999999998</v>
      </c>
      <c r="H738" s="10">
        <f t="shared" si="1533"/>
        <v>1376192.0999999999</v>
      </c>
      <c r="I738" s="10">
        <f t="shared" si="1533"/>
        <v>0</v>
      </c>
      <c r="J738" s="10">
        <f t="shared" si="1533"/>
        <v>0</v>
      </c>
      <c r="K738" s="10">
        <f t="shared" si="1533"/>
        <v>0</v>
      </c>
      <c r="L738" s="10">
        <f t="shared" si="1526"/>
        <v>940381.9</v>
      </c>
      <c r="M738" s="10">
        <f t="shared" si="1527"/>
        <v>1315586.9999999998</v>
      </c>
      <c r="N738" s="10">
        <f t="shared" si="1528"/>
        <v>1376192.0999999999</v>
      </c>
      <c r="O738" s="10">
        <f>O739+O740+O741+O742+O743</f>
        <v>463896.734</v>
      </c>
      <c r="P738" s="10">
        <f>P739+P740+P741+P742+P743</f>
        <v>-207864.95200000002</v>
      </c>
      <c r="Q738" s="10">
        <f>Q739+Q740+Q741+Q742+Q743</f>
        <v>-3.5999999999999997E-2</v>
      </c>
      <c r="R738" s="10">
        <f t="shared" si="1437"/>
        <v>1404278.6340000001</v>
      </c>
      <c r="S738" s="10">
        <f t="shared" si="1438"/>
        <v>1107722.0479999997</v>
      </c>
      <c r="T738" s="10">
        <f t="shared" si="1439"/>
        <v>1376192.0639999998</v>
      </c>
      <c r="U738" s="10">
        <f>U739+U740+U741+U742+U743</f>
        <v>0</v>
      </c>
      <c r="V738" s="10">
        <f>V739+V740+V741+V742+V743</f>
        <v>0</v>
      </c>
      <c r="W738" s="10">
        <f>W739+W740+W741+W742+W743</f>
        <v>0</v>
      </c>
      <c r="X738" s="10">
        <f t="shared" si="1440"/>
        <v>1404278.6340000001</v>
      </c>
      <c r="Y738" s="10">
        <f t="shared" si="1441"/>
        <v>1107722.0479999997</v>
      </c>
      <c r="Z738" s="10">
        <f t="shared" si="1442"/>
        <v>1376192.0639999998</v>
      </c>
      <c r="AA738" s="10">
        <f>AA739+AA740+AA741+AA742+AA743</f>
        <v>576603.54799999995</v>
      </c>
      <c r="AB738" s="10">
        <f>AB739+AB740+AB741+AB742+AB743</f>
        <v>0</v>
      </c>
      <c r="AC738" s="10">
        <f>AC739+AC740+AC741+AC742+AC743</f>
        <v>0</v>
      </c>
      <c r="AD738" s="10">
        <f t="shared" si="1443"/>
        <v>1980882.182</v>
      </c>
      <c r="AE738" s="10">
        <f t="shared" si="1444"/>
        <v>1107722.0479999997</v>
      </c>
      <c r="AF738" s="10">
        <f t="shared" si="1445"/>
        <v>1376192.0639999998</v>
      </c>
      <c r="AG738" s="10">
        <f>AG739+AG740+AG741+AG742+AG743</f>
        <v>0</v>
      </c>
      <c r="AH738" s="10">
        <f t="shared" si="1446"/>
        <v>1980882.182</v>
      </c>
      <c r="AI738" s="10">
        <f t="shared" si="1447"/>
        <v>1107722.0479999997</v>
      </c>
      <c r="AJ738" s="10">
        <f t="shared" si="1448"/>
        <v>1376192.0639999998</v>
      </c>
      <c r="AK738" s="10">
        <f>AK739+AK740+AK741+AK742+AK743</f>
        <v>344966.60700000002</v>
      </c>
      <c r="AL738" s="10">
        <f>AL739+AL740+AL741+AL742+AL743</f>
        <v>20594.097000000002</v>
      </c>
      <c r="AM738" s="10">
        <f>AM739+AM740+AM741+AM742+AM743</f>
        <v>0</v>
      </c>
      <c r="AN738" s="10">
        <f t="shared" si="1449"/>
        <v>2325848.7889999999</v>
      </c>
      <c r="AO738" s="10">
        <f t="shared" si="1450"/>
        <v>1128316.1449999998</v>
      </c>
      <c r="AP738" s="10">
        <f t="shared" si="1451"/>
        <v>1376192.0639999998</v>
      </c>
      <c r="AQ738" s="10">
        <f>AQ739+AQ740+AQ741+AQ742+AQ743</f>
        <v>-1237.5</v>
      </c>
      <c r="AR738" s="10">
        <f>AR739+AR740+AR741+AR742+AR743</f>
        <v>0</v>
      </c>
      <c r="AS738" s="10">
        <f>AS739+AS740+AS741+AS742+AS743</f>
        <v>0</v>
      </c>
      <c r="AT738" s="10">
        <f t="shared" si="1452"/>
        <v>2324611.2889999999</v>
      </c>
      <c r="AU738" s="10">
        <f t="shared" si="1453"/>
        <v>1128316.1449999998</v>
      </c>
      <c r="AV738" s="10">
        <f t="shared" si="1454"/>
        <v>1376192.0639999998</v>
      </c>
      <c r="AW738" s="10">
        <f>AW739+AW740+AW741+AW742+AW743</f>
        <v>-8442.4709999999995</v>
      </c>
      <c r="AX738" s="10">
        <f>AX739+AX740+AX741+AX742+AX743</f>
        <v>0</v>
      </c>
      <c r="AY738" s="10">
        <f>AY739+AY740+AY741+AY742+AY743</f>
        <v>0</v>
      </c>
      <c r="AZ738" s="10">
        <f t="shared" si="1455"/>
        <v>2316168.818</v>
      </c>
      <c r="BA738" s="10">
        <f>BA739+BA740+BA741+BA742+BA743</f>
        <v>0</v>
      </c>
      <c r="BB738" s="65">
        <f t="shared" si="1462"/>
        <v>2316168.818</v>
      </c>
      <c r="BC738" s="10">
        <f t="shared" si="1456"/>
        <v>1128316.1449999998</v>
      </c>
      <c r="BD738" s="10">
        <f>BD739+BD740+BD741+BD742+BD743</f>
        <v>0</v>
      </c>
      <c r="BE738" s="65">
        <f t="shared" si="1463"/>
        <v>1128316.1449999998</v>
      </c>
      <c r="BF738" s="10">
        <f t="shared" si="1457"/>
        <v>1376192.0639999998</v>
      </c>
      <c r="BG738" s="10">
        <f>BG739+BG740+BG741+BG742+BG743</f>
        <v>0</v>
      </c>
      <c r="BH738" s="65">
        <f t="shared" si="1464"/>
        <v>1376192.0639999998</v>
      </c>
      <c r="BI738" s="10">
        <f>BI739+BI740+BI741+BI742+BI743</f>
        <v>0</v>
      </c>
      <c r="BJ738" s="20"/>
      <c r="BK738" s="20"/>
    </row>
    <row r="739" spans="1:63" x14ac:dyDescent="0.3">
      <c r="A739" s="58" t="s">
        <v>479</v>
      </c>
      <c r="B739" s="59">
        <v>600</v>
      </c>
      <c r="C739" s="58" t="s">
        <v>72</v>
      </c>
      <c r="D739" s="58" t="s">
        <v>37</v>
      </c>
      <c r="E739" s="60" t="s">
        <v>422</v>
      </c>
      <c r="F739" s="10">
        <v>576960.9</v>
      </c>
      <c r="G739" s="10">
        <v>273309.3</v>
      </c>
      <c r="H739" s="10">
        <v>456247.7</v>
      </c>
      <c r="I739" s="10"/>
      <c r="J739" s="10"/>
      <c r="K739" s="10"/>
      <c r="L739" s="10">
        <f t="shared" si="1526"/>
        <v>576960.9</v>
      </c>
      <c r="M739" s="10">
        <f t="shared" si="1527"/>
        <v>273309.3</v>
      </c>
      <c r="N739" s="10">
        <f t="shared" si="1528"/>
        <v>456247.7</v>
      </c>
      <c r="O739" s="10">
        <f>165172.536+69107.092</f>
        <v>234279.628</v>
      </c>
      <c r="P739" s="10">
        <v>-63190.881999999998</v>
      </c>
      <c r="Q739" s="10">
        <v>-3.5999999999999997E-2</v>
      </c>
      <c r="R739" s="10">
        <f t="shared" si="1437"/>
        <v>811240.52800000005</v>
      </c>
      <c r="S739" s="10">
        <f t="shared" si="1438"/>
        <v>210118.41800000001</v>
      </c>
      <c r="T739" s="10">
        <f t="shared" si="1439"/>
        <v>456247.66399999999</v>
      </c>
      <c r="U739" s="10"/>
      <c r="V739" s="10"/>
      <c r="W739" s="10"/>
      <c r="X739" s="10">
        <f t="shared" si="1440"/>
        <v>811240.52800000005</v>
      </c>
      <c r="Y739" s="10">
        <f t="shared" si="1441"/>
        <v>210118.41800000001</v>
      </c>
      <c r="Z739" s="10">
        <f t="shared" si="1442"/>
        <v>456247.66399999999</v>
      </c>
      <c r="AA739" s="10"/>
      <c r="AB739" s="10"/>
      <c r="AC739" s="10"/>
      <c r="AD739" s="10">
        <f t="shared" si="1443"/>
        <v>811240.52800000005</v>
      </c>
      <c r="AE739" s="10">
        <f t="shared" si="1444"/>
        <v>210118.41800000001</v>
      </c>
      <c r="AF739" s="10">
        <f t="shared" si="1445"/>
        <v>456247.66399999999</v>
      </c>
      <c r="AG739" s="10"/>
      <c r="AH739" s="10">
        <f t="shared" si="1446"/>
        <v>811240.52800000005</v>
      </c>
      <c r="AI739" s="10">
        <f t="shared" si="1447"/>
        <v>210118.41800000001</v>
      </c>
      <c r="AJ739" s="10">
        <f t="shared" si="1448"/>
        <v>456247.66399999999</v>
      </c>
      <c r="AK739" s="10">
        <f>-44495.84+1237.5</f>
        <v>-43258.34</v>
      </c>
      <c r="AL739" s="10"/>
      <c r="AM739" s="10"/>
      <c r="AN739" s="10">
        <f t="shared" si="1449"/>
        <v>767982.18800000008</v>
      </c>
      <c r="AO739" s="10">
        <f t="shared" si="1450"/>
        <v>210118.41800000001</v>
      </c>
      <c r="AP739" s="10">
        <f t="shared" si="1451"/>
        <v>456247.66399999999</v>
      </c>
      <c r="AQ739" s="10">
        <v>-1237.5</v>
      </c>
      <c r="AR739" s="10"/>
      <c r="AS739" s="10"/>
      <c r="AT739" s="10">
        <f t="shared" si="1452"/>
        <v>766744.68800000008</v>
      </c>
      <c r="AU739" s="10">
        <f t="shared" si="1453"/>
        <v>210118.41800000001</v>
      </c>
      <c r="AV739" s="10">
        <f t="shared" si="1454"/>
        <v>456247.66399999999</v>
      </c>
      <c r="AW739" s="10">
        <v>1237.5</v>
      </c>
      <c r="AX739" s="10"/>
      <c r="AY739" s="10"/>
      <c r="AZ739" s="10">
        <f t="shared" si="1455"/>
        <v>767982.18800000008</v>
      </c>
      <c r="BA739" s="10"/>
      <c r="BB739" s="65">
        <f t="shared" si="1462"/>
        <v>767982.18800000008</v>
      </c>
      <c r="BC739" s="10">
        <f t="shared" si="1456"/>
        <v>210118.41800000001</v>
      </c>
      <c r="BD739" s="10"/>
      <c r="BE739" s="65">
        <f t="shared" si="1463"/>
        <v>210118.41800000001</v>
      </c>
      <c r="BF739" s="10">
        <f t="shared" si="1457"/>
        <v>456247.66399999999</v>
      </c>
      <c r="BG739" s="10"/>
      <c r="BH739" s="65">
        <f t="shared" si="1464"/>
        <v>456247.66399999999</v>
      </c>
      <c r="BI739" s="10"/>
      <c r="BJ739" s="20"/>
      <c r="BK739" s="20"/>
    </row>
    <row r="740" spans="1:63" x14ac:dyDescent="0.3">
      <c r="A740" s="58" t="s">
        <v>479</v>
      </c>
      <c r="B740" s="59">
        <v>600</v>
      </c>
      <c r="C740" s="58" t="s">
        <v>72</v>
      </c>
      <c r="D740" s="58" t="s">
        <v>303</v>
      </c>
      <c r="E740" s="60" t="s">
        <v>357</v>
      </c>
      <c r="F740" s="10">
        <v>305078.40000000002</v>
      </c>
      <c r="G740" s="10">
        <f>824701.6+4399.5</f>
        <v>829101.1</v>
      </c>
      <c r="H740" s="10">
        <f>911884.7+4399.5</f>
        <v>916284.2</v>
      </c>
      <c r="I740" s="10"/>
      <c r="J740" s="10"/>
      <c r="K740" s="10"/>
      <c r="L740" s="10">
        <f t="shared" si="1526"/>
        <v>305078.40000000002</v>
      </c>
      <c r="M740" s="10">
        <f t="shared" si="1527"/>
        <v>829101.1</v>
      </c>
      <c r="N740" s="10">
        <f t="shared" si="1528"/>
        <v>916284.2</v>
      </c>
      <c r="O740" s="10">
        <f>90859.246+53816.599</f>
        <v>144675.845</v>
      </c>
      <c r="P740" s="10">
        <v>-55854</v>
      </c>
      <c r="Q740" s="10"/>
      <c r="R740" s="10">
        <f t="shared" si="1437"/>
        <v>449754.245</v>
      </c>
      <c r="S740" s="10">
        <f t="shared" si="1438"/>
        <v>773247.1</v>
      </c>
      <c r="T740" s="10">
        <f t="shared" si="1439"/>
        <v>916284.2</v>
      </c>
      <c r="U740" s="10"/>
      <c r="V740" s="10"/>
      <c r="W740" s="10"/>
      <c r="X740" s="10">
        <f t="shared" si="1440"/>
        <v>449754.245</v>
      </c>
      <c r="Y740" s="10">
        <f t="shared" si="1441"/>
        <v>773247.1</v>
      </c>
      <c r="Z740" s="10">
        <f t="shared" si="1442"/>
        <v>916284.2</v>
      </c>
      <c r="AA740" s="10">
        <v>530217.79099999997</v>
      </c>
      <c r="AB740" s="10"/>
      <c r="AC740" s="10"/>
      <c r="AD740" s="10">
        <f t="shared" si="1443"/>
        <v>979972.03599999996</v>
      </c>
      <c r="AE740" s="10">
        <f t="shared" si="1444"/>
        <v>773247.1</v>
      </c>
      <c r="AF740" s="10">
        <f t="shared" si="1445"/>
        <v>916284.2</v>
      </c>
      <c r="AG740" s="10"/>
      <c r="AH740" s="10">
        <f t="shared" si="1446"/>
        <v>979972.03599999996</v>
      </c>
      <c r="AI740" s="10">
        <f t="shared" si="1447"/>
        <v>773247.1</v>
      </c>
      <c r="AJ740" s="10">
        <f t="shared" si="1448"/>
        <v>916284.2</v>
      </c>
      <c r="AK740" s="10">
        <f>55089.54+330930.267+11912.64+886.2</f>
        <v>398818.647</v>
      </c>
      <c r="AL740" s="10">
        <v>20594.097000000002</v>
      </c>
      <c r="AM740" s="10"/>
      <c r="AN740" s="10">
        <f t="shared" si="1449"/>
        <v>1378790.683</v>
      </c>
      <c r="AO740" s="10">
        <f t="shared" si="1450"/>
        <v>793841.19699999993</v>
      </c>
      <c r="AP740" s="10">
        <f t="shared" si="1451"/>
        <v>916284.2</v>
      </c>
      <c r="AQ740" s="10"/>
      <c r="AR740" s="10"/>
      <c r="AS740" s="10"/>
      <c r="AT740" s="10">
        <f t="shared" si="1452"/>
        <v>1378790.683</v>
      </c>
      <c r="AU740" s="10">
        <f t="shared" si="1453"/>
        <v>793841.19699999993</v>
      </c>
      <c r="AV740" s="10">
        <f t="shared" si="1454"/>
        <v>916284.2</v>
      </c>
      <c r="AW740" s="10"/>
      <c r="AX740" s="10"/>
      <c r="AY740" s="10"/>
      <c r="AZ740" s="10">
        <f t="shared" si="1455"/>
        <v>1378790.683</v>
      </c>
      <c r="BA740" s="10"/>
      <c r="BB740" s="65">
        <f t="shared" si="1462"/>
        <v>1378790.683</v>
      </c>
      <c r="BC740" s="10">
        <f t="shared" si="1456"/>
        <v>793841.19699999993</v>
      </c>
      <c r="BD740" s="10"/>
      <c r="BE740" s="65">
        <f t="shared" si="1463"/>
        <v>793841.19699999993</v>
      </c>
      <c r="BF740" s="10">
        <f t="shared" si="1457"/>
        <v>916284.2</v>
      </c>
      <c r="BG740" s="10"/>
      <c r="BH740" s="65">
        <f t="shared" si="1464"/>
        <v>916284.2</v>
      </c>
      <c r="BI740" s="10"/>
      <c r="BJ740" s="20"/>
      <c r="BK740" s="20"/>
    </row>
    <row r="741" spans="1:63" x14ac:dyDescent="0.3">
      <c r="A741" s="58" t="s">
        <v>479</v>
      </c>
      <c r="B741" s="59">
        <v>600</v>
      </c>
      <c r="C741" s="58" t="s">
        <v>72</v>
      </c>
      <c r="D741" s="58" t="s">
        <v>106</v>
      </c>
      <c r="E741" s="60" t="s">
        <v>213</v>
      </c>
      <c r="F741" s="10">
        <v>10593.7</v>
      </c>
      <c r="G741" s="10">
        <v>149694</v>
      </c>
      <c r="H741" s="10">
        <v>0</v>
      </c>
      <c r="I741" s="10"/>
      <c r="J741" s="10"/>
      <c r="K741" s="10"/>
      <c r="L741" s="10">
        <f t="shared" si="1526"/>
        <v>10593.7</v>
      </c>
      <c r="M741" s="10">
        <f t="shared" si="1527"/>
        <v>149694</v>
      </c>
      <c r="N741" s="10">
        <f t="shared" si="1528"/>
        <v>0</v>
      </c>
      <c r="O741" s="10">
        <v>75006.351999999999</v>
      </c>
      <c r="P741" s="10">
        <v>-77943.97</v>
      </c>
      <c r="Q741" s="10"/>
      <c r="R741" s="10">
        <f t="shared" si="1437"/>
        <v>85600.051999999996</v>
      </c>
      <c r="S741" s="10">
        <f t="shared" si="1438"/>
        <v>71750.03</v>
      </c>
      <c r="T741" s="10">
        <f t="shared" si="1439"/>
        <v>0</v>
      </c>
      <c r="U741" s="10"/>
      <c r="V741" s="10"/>
      <c r="W741" s="10"/>
      <c r="X741" s="10">
        <f t="shared" si="1440"/>
        <v>85600.051999999996</v>
      </c>
      <c r="Y741" s="10">
        <f t="shared" si="1441"/>
        <v>71750.03</v>
      </c>
      <c r="Z741" s="10">
        <f t="shared" si="1442"/>
        <v>0</v>
      </c>
      <c r="AA741" s="10">
        <v>46385.756999999998</v>
      </c>
      <c r="AB741" s="10"/>
      <c r="AC741" s="10"/>
      <c r="AD741" s="10">
        <f t="shared" si="1443"/>
        <v>131985.80900000001</v>
      </c>
      <c r="AE741" s="10">
        <f t="shared" si="1444"/>
        <v>71750.03</v>
      </c>
      <c r="AF741" s="10">
        <f t="shared" si="1445"/>
        <v>0</v>
      </c>
      <c r="AG741" s="10"/>
      <c r="AH741" s="10">
        <f t="shared" si="1446"/>
        <v>131985.80900000001</v>
      </c>
      <c r="AI741" s="10">
        <f t="shared" si="1447"/>
        <v>71750.03</v>
      </c>
      <c r="AJ741" s="10">
        <f t="shared" si="1448"/>
        <v>0</v>
      </c>
      <c r="AK741" s="10">
        <v>-10593.7</v>
      </c>
      <c r="AL741" s="10"/>
      <c r="AM741" s="10"/>
      <c r="AN741" s="10">
        <f t="shared" si="1449"/>
        <v>121392.10900000001</v>
      </c>
      <c r="AO741" s="10">
        <f t="shared" si="1450"/>
        <v>71750.03</v>
      </c>
      <c r="AP741" s="10">
        <f t="shared" si="1451"/>
        <v>0</v>
      </c>
      <c r="AQ741" s="10"/>
      <c r="AR741" s="10"/>
      <c r="AS741" s="10"/>
      <c r="AT741" s="10">
        <f t="shared" si="1452"/>
        <v>121392.10900000001</v>
      </c>
      <c r="AU741" s="10">
        <f t="shared" si="1453"/>
        <v>71750.03</v>
      </c>
      <c r="AV741" s="10">
        <f t="shared" si="1454"/>
        <v>0</v>
      </c>
      <c r="AW741" s="10">
        <v>-9679.9709999999995</v>
      </c>
      <c r="AX741" s="10"/>
      <c r="AY741" s="10"/>
      <c r="AZ741" s="10">
        <f t="shared" si="1455"/>
        <v>111712.13800000001</v>
      </c>
      <c r="BA741" s="10"/>
      <c r="BB741" s="65">
        <f t="shared" si="1462"/>
        <v>111712.13800000001</v>
      </c>
      <c r="BC741" s="10">
        <f t="shared" si="1456"/>
        <v>71750.03</v>
      </c>
      <c r="BD741" s="10"/>
      <c r="BE741" s="65">
        <f t="shared" si="1463"/>
        <v>71750.03</v>
      </c>
      <c r="BF741" s="10">
        <f t="shared" si="1457"/>
        <v>0</v>
      </c>
      <c r="BG741" s="10"/>
      <c r="BH741" s="65">
        <f t="shared" si="1464"/>
        <v>0</v>
      </c>
      <c r="BI741" s="10"/>
      <c r="BJ741" s="20"/>
      <c r="BK741" s="20"/>
    </row>
    <row r="742" spans="1:63" x14ac:dyDescent="0.3">
      <c r="A742" s="58" t="s">
        <v>479</v>
      </c>
      <c r="B742" s="59">
        <v>600</v>
      </c>
      <c r="C742" s="58" t="s">
        <v>72</v>
      </c>
      <c r="D742" s="58" t="s">
        <v>74</v>
      </c>
      <c r="E742" s="60" t="s">
        <v>75</v>
      </c>
      <c r="F742" s="10">
        <v>40000</v>
      </c>
      <c r="G742" s="10">
        <v>47824.4</v>
      </c>
      <c r="H742" s="10">
        <v>0</v>
      </c>
      <c r="I742" s="10"/>
      <c r="J742" s="10"/>
      <c r="K742" s="10"/>
      <c r="L742" s="10">
        <f t="shared" si="1526"/>
        <v>40000</v>
      </c>
      <c r="M742" s="10">
        <f t="shared" si="1527"/>
        <v>47824.4</v>
      </c>
      <c r="N742" s="10">
        <f t="shared" si="1528"/>
        <v>0</v>
      </c>
      <c r="O742" s="10"/>
      <c r="P742" s="10"/>
      <c r="Q742" s="10"/>
      <c r="R742" s="10">
        <f t="shared" si="1437"/>
        <v>40000</v>
      </c>
      <c r="S742" s="10">
        <f t="shared" si="1438"/>
        <v>47824.4</v>
      </c>
      <c r="T742" s="10">
        <f t="shared" si="1439"/>
        <v>0</v>
      </c>
      <c r="U742" s="10"/>
      <c r="V742" s="10"/>
      <c r="W742" s="10"/>
      <c r="X742" s="10">
        <f t="shared" si="1440"/>
        <v>40000</v>
      </c>
      <c r="Y742" s="10">
        <f t="shared" si="1441"/>
        <v>47824.4</v>
      </c>
      <c r="Z742" s="10">
        <f t="shared" si="1442"/>
        <v>0</v>
      </c>
      <c r="AA742" s="10"/>
      <c r="AB742" s="10"/>
      <c r="AC742" s="10"/>
      <c r="AD742" s="10">
        <f t="shared" si="1443"/>
        <v>40000</v>
      </c>
      <c r="AE742" s="10">
        <f t="shared" si="1444"/>
        <v>47824.4</v>
      </c>
      <c r="AF742" s="10">
        <f t="shared" si="1445"/>
        <v>0</v>
      </c>
      <c r="AG742" s="10"/>
      <c r="AH742" s="10">
        <f t="shared" si="1446"/>
        <v>40000</v>
      </c>
      <c r="AI742" s="10">
        <f t="shared" si="1447"/>
        <v>47824.4</v>
      </c>
      <c r="AJ742" s="10">
        <f t="shared" si="1448"/>
        <v>0</v>
      </c>
      <c r="AK742" s="10"/>
      <c r="AL742" s="10"/>
      <c r="AM742" s="10"/>
      <c r="AN742" s="10">
        <f t="shared" si="1449"/>
        <v>40000</v>
      </c>
      <c r="AO742" s="10">
        <f t="shared" si="1450"/>
        <v>47824.4</v>
      </c>
      <c r="AP742" s="10">
        <f t="shared" si="1451"/>
        <v>0</v>
      </c>
      <c r="AQ742" s="10"/>
      <c r="AR742" s="10"/>
      <c r="AS742" s="10"/>
      <c r="AT742" s="10">
        <f t="shared" si="1452"/>
        <v>40000</v>
      </c>
      <c r="AU742" s="10">
        <f t="shared" si="1453"/>
        <v>47824.4</v>
      </c>
      <c r="AV742" s="10">
        <f t="shared" si="1454"/>
        <v>0</v>
      </c>
      <c r="AW742" s="10"/>
      <c r="AX742" s="10"/>
      <c r="AY742" s="10"/>
      <c r="AZ742" s="10">
        <f t="shared" si="1455"/>
        <v>40000</v>
      </c>
      <c r="BA742" s="10"/>
      <c r="BB742" s="65">
        <f t="shared" si="1462"/>
        <v>40000</v>
      </c>
      <c r="BC742" s="10">
        <f t="shared" si="1456"/>
        <v>47824.4</v>
      </c>
      <c r="BD742" s="10"/>
      <c r="BE742" s="65">
        <f t="shared" si="1463"/>
        <v>47824.4</v>
      </c>
      <c r="BF742" s="10">
        <f t="shared" si="1457"/>
        <v>0</v>
      </c>
      <c r="BG742" s="10"/>
      <c r="BH742" s="65">
        <f t="shared" si="1464"/>
        <v>0</v>
      </c>
      <c r="BI742" s="10"/>
      <c r="BJ742" s="20"/>
      <c r="BK742" s="20"/>
    </row>
    <row r="743" spans="1:63" x14ac:dyDescent="0.3">
      <c r="A743" s="58" t="s">
        <v>479</v>
      </c>
      <c r="B743" s="59">
        <v>600</v>
      </c>
      <c r="C743" s="58" t="s">
        <v>268</v>
      </c>
      <c r="D743" s="58" t="s">
        <v>106</v>
      </c>
      <c r="E743" s="60" t="s">
        <v>269</v>
      </c>
      <c r="F743" s="10">
        <v>7748.9</v>
      </c>
      <c r="G743" s="10">
        <v>15658.2</v>
      </c>
      <c r="H743" s="10">
        <v>3660.2</v>
      </c>
      <c r="I743" s="10"/>
      <c r="J743" s="10"/>
      <c r="K743" s="10"/>
      <c r="L743" s="10">
        <f t="shared" si="1526"/>
        <v>7748.9</v>
      </c>
      <c r="M743" s="10">
        <f t="shared" si="1527"/>
        <v>15658.2</v>
      </c>
      <c r="N743" s="10">
        <f t="shared" si="1528"/>
        <v>3660.2</v>
      </c>
      <c r="O743" s="10">
        <v>9934.9089999999997</v>
      </c>
      <c r="P743" s="10">
        <v>-10876.1</v>
      </c>
      <c r="Q743" s="10"/>
      <c r="R743" s="10">
        <f t="shared" si="1437"/>
        <v>17683.809000000001</v>
      </c>
      <c r="S743" s="10">
        <f t="shared" si="1438"/>
        <v>4782.1000000000004</v>
      </c>
      <c r="T743" s="10">
        <f t="shared" si="1439"/>
        <v>3660.2</v>
      </c>
      <c r="U743" s="10"/>
      <c r="V743" s="10"/>
      <c r="W743" s="10"/>
      <c r="X743" s="10">
        <f t="shared" si="1440"/>
        <v>17683.809000000001</v>
      </c>
      <c r="Y743" s="10">
        <f t="shared" si="1441"/>
        <v>4782.1000000000004</v>
      </c>
      <c r="Z743" s="10">
        <f t="shared" si="1442"/>
        <v>3660.2</v>
      </c>
      <c r="AA743" s="10"/>
      <c r="AB743" s="10"/>
      <c r="AC743" s="10"/>
      <c r="AD743" s="10">
        <f t="shared" si="1443"/>
        <v>17683.809000000001</v>
      </c>
      <c r="AE743" s="10">
        <f t="shared" si="1444"/>
        <v>4782.1000000000004</v>
      </c>
      <c r="AF743" s="10">
        <f t="shared" si="1445"/>
        <v>3660.2</v>
      </c>
      <c r="AG743" s="10"/>
      <c r="AH743" s="10">
        <f t="shared" si="1446"/>
        <v>17683.809000000001</v>
      </c>
      <c r="AI743" s="10">
        <f t="shared" si="1447"/>
        <v>4782.1000000000004</v>
      </c>
      <c r="AJ743" s="10">
        <f t="shared" si="1448"/>
        <v>3660.2</v>
      </c>
      <c r="AK743" s="10"/>
      <c r="AL743" s="10"/>
      <c r="AM743" s="10"/>
      <c r="AN743" s="10">
        <f t="shared" si="1449"/>
        <v>17683.809000000001</v>
      </c>
      <c r="AO743" s="10">
        <f t="shared" si="1450"/>
        <v>4782.1000000000004</v>
      </c>
      <c r="AP743" s="10">
        <f t="shared" si="1451"/>
        <v>3660.2</v>
      </c>
      <c r="AQ743" s="10"/>
      <c r="AR743" s="10"/>
      <c r="AS743" s="10"/>
      <c r="AT743" s="10">
        <f t="shared" si="1452"/>
        <v>17683.809000000001</v>
      </c>
      <c r="AU743" s="10">
        <f t="shared" si="1453"/>
        <v>4782.1000000000004</v>
      </c>
      <c r="AV743" s="10">
        <f t="shared" si="1454"/>
        <v>3660.2</v>
      </c>
      <c r="AW743" s="10"/>
      <c r="AX743" s="10"/>
      <c r="AY743" s="10"/>
      <c r="AZ743" s="10">
        <f t="shared" si="1455"/>
        <v>17683.809000000001</v>
      </c>
      <c r="BA743" s="10"/>
      <c r="BB743" s="65">
        <f t="shared" si="1462"/>
        <v>17683.809000000001</v>
      </c>
      <c r="BC743" s="10">
        <f t="shared" si="1456"/>
        <v>4782.1000000000004</v>
      </c>
      <c r="BD743" s="10"/>
      <c r="BE743" s="65">
        <f t="shared" si="1463"/>
        <v>4782.1000000000004</v>
      </c>
      <c r="BF743" s="10">
        <f t="shared" si="1457"/>
        <v>3660.2</v>
      </c>
      <c r="BG743" s="10"/>
      <c r="BH743" s="65">
        <f t="shared" si="1464"/>
        <v>3660.2</v>
      </c>
      <c r="BI743" s="10"/>
      <c r="BJ743" s="20"/>
      <c r="BK743" s="20"/>
    </row>
    <row r="744" spans="1:63" ht="46.8" x14ac:dyDescent="0.3">
      <c r="A744" s="58" t="s">
        <v>481</v>
      </c>
      <c r="B744" s="59"/>
      <c r="C744" s="58"/>
      <c r="D744" s="58"/>
      <c r="E744" s="60" t="s">
        <v>482</v>
      </c>
      <c r="F744" s="10">
        <f t="shared" ref="F744:F748" si="1534">F745</f>
        <v>5850</v>
      </c>
      <c r="G744" s="10">
        <f t="shared" ref="G744:G748" si="1535">G745</f>
        <v>0</v>
      </c>
      <c r="H744" s="10">
        <f t="shared" ref="H744:H754" si="1536">H745</f>
        <v>0</v>
      </c>
      <c r="I744" s="10">
        <f t="shared" ref="I744:I754" si="1537">I745</f>
        <v>0</v>
      </c>
      <c r="J744" s="10">
        <f t="shared" ref="J744:J754" si="1538">J745</f>
        <v>0</v>
      </c>
      <c r="K744" s="10">
        <f t="shared" ref="K744:K754" si="1539">K745</f>
        <v>0</v>
      </c>
      <c r="L744" s="10">
        <f t="shared" si="1526"/>
        <v>5850</v>
      </c>
      <c r="M744" s="10">
        <f t="shared" si="1527"/>
        <v>0</v>
      </c>
      <c r="N744" s="10">
        <f t="shared" si="1528"/>
        <v>0</v>
      </c>
      <c r="O744" s="10">
        <f t="shared" ref="O744:O754" si="1540">O745</f>
        <v>0</v>
      </c>
      <c r="P744" s="10">
        <f t="shared" ref="P744:P754" si="1541">P745</f>
        <v>0</v>
      </c>
      <c r="Q744" s="10">
        <f t="shared" ref="Q744:Q754" si="1542">Q745</f>
        <v>0</v>
      </c>
      <c r="R744" s="10">
        <f t="shared" si="1437"/>
        <v>5850</v>
      </c>
      <c r="S744" s="10">
        <f t="shared" si="1438"/>
        <v>0</v>
      </c>
      <c r="T744" s="10">
        <f t="shared" si="1439"/>
        <v>0</v>
      </c>
      <c r="U744" s="10">
        <f t="shared" ref="U744:U754" si="1543">U745</f>
        <v>0</v>
      </c>
      <c r="V744" s="10">
        <f t="shared" ref="V744:V754" si="1544">V745</f>
        <v>0</v>
      </c>
      <c r="W744" s="10">
        <f t="shared" ref="W744:W754" si="1545">W745</f>
        <v>0</v>
      </c>
      <c r="X744" s="10">
        <f t="shared" si="1440"/>
        <v>5850</v>
      </c>
      <c r="Y744" s="10">
        <f t="shared" si="1441"/>
        <v>0</v>
      </c>
      <c r="Z744" s="10">
        <f t="shared" si="1442"/>
        <v>0</v>
      </c>
      <c r="AA744" s="10">
        <f t="shared" ref="AA744:AA754" si="1546">AA745</f>
        <v>0</v>
      </c>
      <c r="AB744" s="10">
        <f t="shared" ref="AB744:AB754" si="1547">AB745</f>
        <v>0</v>
      </c>
      <c r="AC744" s="10">
        <f t="shared" ref="AC744:AC754" si="1548">AC745</f>
        <v>0</v>
      </c>
      <c r="AD744" s="10">
        <f t="shared" si="1443"/>
        <v>5850</v>
      </c>
      <c r="AE744" s="10">
        <f t="shared" si="1444"/>
        <v>0</v>
      </c>
      <c r="AF744" s="10">
        <f t="shared" si="1445"/>
        <v>0</v>
      </c>
      <c r="AG744" s="10">
        <f t="shared" ref="AG744:AG754" si="1549">AG745</f>
        <v>0</v>
      </c>
      <c r="AH744" s="10">
        <f t="shared" si="1446"/>
        <v>5850</v>
      </c>
      <c r="AI744" s="10">
        <f t="shared" si="1447"/>
        <v>0</v>
      </c>
      <c r="AJ744" s="10">
        <f t="shared" si="1448"/>
        <v>0</v>
      </c>
      <c r="AK744" s="10">
        <f t="shared" ref="AK744:AK754" si="1550">AK745</f>
        <v>0</v>
      </c>
      <c r="AL744" s="10">
        <f t="shared" ref="AL744:AL754" si="1551">AL745</f>
        <v>0</v>
      </c>
      <c r="AM744" s="10">
        <f t="shared" ref="AM744:AM754" si="1552">AM745</f>
        <v>0</v>
      </c>
      <c r="AN744" s="10">
        <f t="shared" si="1449"/>
        <v>5850</v>
      </c>
      <c r="AO744" s="10">
        <f t="shared" si="1450"/>
        <v>0</v>
      </c>
      <c r="AP744" s="10">
        <f t="shared" si="1451"/>
        <v>0</v>
      </c>
      <c r="AQ744" s="10">
        <f t="shared" ref="AQ744:AQ754" si="1553">AQ745</f>
        <v>0</v>
      </c>
      <c r="AR744" s="10">
        <f t="shared" ref="AR744:AR754" si="1554">AR745</f>
        <v>0</v>
      </c>
      <c r="AS744" s="10">
        <f t="shared" ref="AS744:AS754" si="1555">AS745</f>
        <v>0</v>
      </c>
      <c r="AT744" s="10">
        <f t="shared" si="1452"/>
        <v>5850</v>
      </c>
      <c r="AU744" s="10">
        <f t="shared" si="1453"/>
        <v>0</v>
      </c>
      <c r="AV744" s="10">
        <f t="shared" si="1454"/>
        <v>0</v>
      </c>
      <c r="AW744" s="10">
        <f t="shared" ref="AW744:AW754" si="1556">AW745</f>
        <v>0</v>
      </c>
      <c r="AX744" s="10">
        <f t="shared" ref="AX744:AX754" si="1557">AX745</f>
        <v>0</v>
      </c>
      <c r="AY744" s="10">
        <f t="shared" ref="AY744:AY754" si="1558">AY745</f>
        <v>0</v>
      </c>
      <c r="AZ744" s="10">
        <f t="shared" si="1455"/>
        <v>5850</v>
      </c>
      <c r="BA744" s="10">
        <f t="shared" ref="BA744:BA754" si="1559">BA745</f>
        <v>0</v>
      </c>
      <c r="BB744" s="65">
        <f t="shared" si="1462"/>
        <v>5850</v>
      </c>
      <c r="BC744" s="10">
        <f t="shared" si="1456"/>
        <v>0</v>
      </c>
      <c r="BD744" s="10">
        <f t="shared" ref="BD744:BI754" si="1560">BD745</f>
        <v>0</v>
      </c>
      <c r="BE744" s="65">
        <f t="shared" si="1463"/>
        <v>0</v>
      </c>
      <c r="BF744" s="10">
        <f t="shared" si="1457"/>
        <v>0</v>
      </c>
      <c r="BG744" s="10">
        <f t="shared" si="1560"/>
        <v>0</v>
      </c>
      <c r="BH744" s="65">
        <f t="shared" si="1464"/>
        <v>0</v>
      </c>
      <c r="BI744" s="10">
        <f t="shared" si="1560"/>
        <v>0</v>
      </c>
      <c r="BJ744" s="20"/>
      <c r="BK744" s="20"/>
    </row>
    <row r="745" spans="1:63" ht="46.8" x14ac:dyDescent="0.3">
      <c r="A745" s="58" t="s">
        <v>481</v>
      </c>
      <c r="B745" s="59" t="s">
        <v>58</v>
      </c>
      <c r="C745" s="58"/>
      <c r="D745" s="58"/>
      <c r="E745" s="60" t="s">
        <v>59</v>
      </c>
      <c r="F745" s="10">
        <f t="shared" si="1534"/>
        <v>5850</v>
      </c>
      <c r="G745" s="10">
        <f t="shared" si="1535"/>
        <v>0</v>
      </c>
      <c r="H745" s="10">
        <f t="shared" si="1536"/>
        <v>0</v>
      </c>
      <c r="I745" s="10">
        <f t="shared" si="1537"/>
        <v>0</v>
      </c>
      <c r="J745" s="10">
        <f t="shared" si="1538"/>
        <v>0</v>
      </c>
      <c r="K745" s="10">
        <f t="shared" si="1539"/>
        <v>0</v>
      </c>
      <c r="L745" s="10">
        <f t="shared" si="1526"/>
        <v>5850</v>
      </c>
      <c r="M745" s="10">
        <f t="shared" si="1527"/>
        <v>0</v>
      </c>
      <c r="N745" s="10">
        <f t="shared" si="1528"/>
        <v>0</v>
      </c>
      <c r="O745" s="10">
        <f t="shared" si="1540"/>
        <v>0</v>
      </c>
      <c r="P745" s="10">
        <f t="shared" si="1541"/>
        <v>0</v>
      </c>
      <c r="Q745" s="10">
        <f t="shared" si="1542"/>
        <v>0</v>
      </c>
      <c r="R745" s="10">
        <f t="shared" si="1437"/>
        <v>5850</v>
      </c>
      <c r="S745" s="10">
        <f t="shared" si="1438"/>
        <v>0</v>
      </c>
      <c r="T745" s="10">
        <f t="shared" si="1439"/>
        <v>0</v>
      </c>
      <c r="U745" s="10">
        <f t="shared" si="1543"/>
        <v>0</v>
      </c>
      <c r="V745" s="10">
        <f t="shared" si="1544"/>
        <v>0</v>
      </c>
      <c r="W745" s="10">
        <f t="shared" si="1545"/>
        <v>0</v>
      </c>
      <c r="X745" s="10">
        <f t="shared" si="1440"/>
        <v>5850</v>
      </c>
      <c r="Y745" s="10">
        <f t="shared" si="1441"/>
        <v>0</v>
      </c>
      <c r="Z745" s="10">
        <f t="shared" si="1442"/>
        <v>0</v>
      </c>
      <c r="AA745" s="10">
        <f t="shared" si="1546"/>
        <v>0</v>
      </c>
      <c r="AB745" s="10">
        <f t="shared" si="1547"/>
        <v>0</v>
      </c>
      <c r="AC745" s="10">
        <f t="shared" si="1548"/>
        <v>0</v>
      </c>
      <c r="AD745" s="10">
        <f t="shared" si="1443"/>
        <v>5850</v>
      </c>
      <c r="AE745" s="10">
        <f t="shared" si="1444"/>
        <v>0</v>
      </c>
      <c r="AF745" s="10">
        <f t="shared" si="1445"/>
        <v>0</v>
      </c>
      <c r="AG745" s="10">
        <f t="shared" si="1549"/>
        <v>0</v>
      </c>
      <c r="AH745" s="10">
        <f t="shared" si="1446"/>
        <v>5850</v>
      </c>
      <c r="AI745" s="10">
        <f t="shared" si="1447"/>
        <v>0</v>
      </c>
      <c r="AJ745" s="10">
        <f t="shared" si="1448"/>
        <v>0</v>
      </c>
      <c r="AK745" s="10">
        <f t="shared" si="1550"/>
        <v>0</v>
      </c>
      <c r="AL745" s="10">
        <f t="shared" si="1551"/>
        <v>0</v>
      </c>
      <c r="AM745" s="10">
        <f t="shared" si="1552"/>
        <v>0</v>
      </c>
      <c r="AN745" s="10">
        <f t="shared" si="1449"/>
        <v>5850</v>
      </c>
      <c r="AO745" s="10">
        <f t="shared" si="1450"/>
        <v>0</v>
      </c>
      <c r="AP745" s="10">
        <f t="shared" si="1451"/>
        <v>0</v>
      </c>
      <c r="AQ745" s="10">
        <f t="shared" si="1553"/>
        <v>0</v>
      </c>
      <c r="AR745" s="10">
        <f t="shared" si="1554"/>
        <v>0</v>
      </c>
      <c r="AS745" s="10">
        <f t="shared" si="1555"/>
        <v>0</v>
      </c>
      <c r="AT745" s="10">
        <f t="shared" si="1452"/>
        <v>5850</v>
      </c>
      <c r="AU745" s="10">
        <f t="shared" si="1453"/>
        <v>0</v>
      </c>
      <c r="AV745" s="10">
        <f t="shared" si="1454"/>
        <v>0</v>
      </c>
      <c r="AW745" s="10">
        <f t="shared" si="1556"/>
        <v>0</v>
      </c>
      <c r="AX745" s="10">
        <f t="shared" si="1557"/>
        <v>0</v>
      </c>
      <c r="AY745" s="10">
        <f t="shared" si="1558"/>
        <v>0</v>
      </c>
      <c r="AZ745" s="10">
        <f t="shared" si="1455"/>
        <v>5850</v>
      </c>
      <c r="BA745" s="10">
        <f t="shared" si="1559"/>
        <v>0</v>
      </c>
      <c r="BB745" s="65">
        <f t="shared" si="1462"/>
        <v>5850</v>
      </c>
      <c r="BC745" s="10">
        <f t="shared" si="1456"/>
        <v>0</v>
      </c>
      <c r="BD745" s="10">
        <f t="shared" si="1560"/>
        <v>0</v>
      </c>
      <c r="BE745" s="65">
        <f t="shared" si="1463"/>
        <v>0</v>
      </c>
      <c r="BF745" s="10">
        <f t="shared" si="1457"/>
        <v>0</v>
      </c>
      <c r="BG745" s="10">
        <f t="shared" si="1560"/>
        <v>0</v>
      </c>
      <c r="BH745" s="65">
        <f t="shared" si="1464"/>
        <v>0</v>
      </c>
      <c r="BI745" s="10">
        <f t="shared" si="1560"/>
        <v>0</v>
      </c>
      <c r="BJ745" s="20"/>
      <c r="BK745" s="20"/>
    </row>
    <row r="746" spans="1:63" x14ac:dyDescent="0.3">
      <c r="A746" s="58" t="s">
        <v>481</v>
      </c>
      <c r="B746" s="59" t="s">
        <v>58</v>
      </c>
      <c r="C746" s="58" t="s">
        <v>72</v>
      </c>
      <c r="D746" s="58" t="s">
        <v>37</v>
      </c>
      <c r="E746" s="60" t="s">
        <v>422</v>
      </c>
      <c r="F746" s="10">
        <v>5850</v>
      </c>
      <c r="G746" s="10">
        <v>0</v>
      </c>
      <c r="H746" s="10">
        <v>0</v>
      </c>
      <c r="I746" s="10"/>
      <c r="J746" s="10"/>
      <c r="K746" s="10"/>
      <c r="L746" s="10">
        <f t="shared" si="1526"/>
        <v>5850</v>
      </c>
      <c r="M746" s="10">
        <f t="shared" si="1527"/>
        <v>0</v>
      </c>
      <c r="N746" s="10">
        <f t="shared" si="1528"/>
        <v>0</v>
      </c>
      <c r="O746" s="10"/>
      <c r="P746" s="10"/>
      <c r="Q746" s="10"/>
      <c r="R746" s="10">
        <f t="shared" si="1437"/>
        <v>5850</v>
      </c>
      <c r="S746" s="10">
        <f t="shared" si="1438"/>
        <v>0</v>
      </c>
      <c r="T746" s="10">
        <f t="shared" si="1439"/>
        <v>0</v>
      </c>
      <c r="U746" s="10"/>
      <c r="V746" s="10"/>
      <c r="W746" s="10"/>
      <c r="X746" s="10">
        <f t="shared" si="1440"/>
        <v>5850</v>
      </c>
      <c r="Y746" s="10">
        <f t="shared" si="1441"/>
        <v>0</v>
      </c>
      <c r="Z746" s="10">
        <f t="shared" si="1442"/>
        <v>0</v>
      </c>
      <c r="AA746" s="10"/>
      <c r="AB746" s="10"/>
      <c r="AC746" s="10"/>
      <c r="AD746" s="10">
        <f t="shared" si="1443"/>
        <v>5850</v>
      </c>
      <c r="AE746" s="10">
        <f t="shared" si="1444"/>
        <v>0</v>
      </c>
      <c r="AF746" s="10">
        <f t="shared" si="1445"/>
        <v>0</v>
      </c>
      <c r="AG746" s="10"/>
      <c r="AH746" s="10">
        <f t="shared" si="1446"/>
        <v>5850</v>
      </c>
      <c r="AI746" s="10">
        <f t="shared" si="1447"/>
        <v>0</v>
      </c>
      <c r="AJ746" s="10">
        <f t="shared" si="1448"/>
        <v>0</v>
      </c>
      <c r="AK746" s="10"/>
      <c r="AL746" s="10"/>
      <c r="AM746" s="10"/>
      <c r="AN746" s="10">
        <f t="shared" si="1449"/>
        <v>5850</v>
      </c>
      <c r="AO746" s="10">
        <f t="shared" si="1450"/>
        <v>0</v>
      </c>
      <c r="AP746" s="10">
        <f t="shared" si="1451"/>
        <v>0</v>
      </c>
      <c r="AQ746" s="10"/>
      <c r="AR746" s="10"/>
      <c r="AS746" s="10"/>
      <c r="AT746" s="10">
        <f t="shared" si="1452"/>
        <v>5850</v>
      </c>
      <c r="AU746" s="10">
        <f t="shared" si="1453"/>
        <v>0</v>
      </c>
      <c r="AV746" s="10">
        <f t="shared" si="1454"/>
        <v>0</v>
      </c>
      <c r="AW746" s="10"/>
      <c r="AX746" s="10"/>
      <c r="AY746" s="10"/>
      <c r="AZ746" s="10">
        <f t="shared" si="1455"/>
        <v>5850</v>
      </c>
      <c r="BA746" s="10"/>
      <c r="BB746" s="65">
        <f t="shared" si="1462"/>
        <v>5850</v>
      </c>
      <c r="BC746" s="10">
        <f t="shared" si="1456"/>
        <v>0</v>
      </c>
      <c r="BD746" s="10"/>
      <c r="BE746" s="65">
        <f t="shared" si="1463"/>
        <v>0</v>
      </c>
      <c r="BF746" s="10">
        <f t="shared" si="1457"/>
        <v>0</v>
      </c>
      <c r="BG746" s="10"/>
      <c r="BH746" s="65">
        <f t="shared" si="1464"/>
        <v>0</v>
      </c>
      <c r="BI746" s="10"/>
      <c r="BJ746" s="20"/>
      <c r="BK746" s="20"/>
    </row>
    <row r="747" spans="1:63" ht="31.2" x14ac:dyDescent="0.3">
      <c r="A747" s="58" t="s">
        <v>483</v>
      </c>
      <c r="B747" s="59"/>
      <c r="C747" s="58"/>
      <c r="D747" s="58"/>
      <c r="E747" s="60" t="s">
        <v>484</v>
      </c>
      <c r="F747" s="10">
        <f t="shared" si="1534"/>
        <v>553617.1</v>
      </c>
      <c r="G747" s="10">
        <f t="shared" si="1535"/>
        <v>2434453.9</v>
      </c>
      <c r="H747" s="10">
        <f t="shared" si="1536"/>
        <v>0</v>
      </c>
      <c r="I747" s="10">
        <f t="shared" si="1537"/>
        <v>0</v>
      </c>
      <c r="J747" s="10">
        <f t="shared" si="1538"/>
        <v>0</v>
      </c>
      <c r="K747" s="10">
        <f t="shared" si="1539"/>
        <v>0</v>
      </c>
      <c r="L747" s="10">
        <f t="shared" si="1526"/>
        <v>553617.1</v>
      </c>
      <c r="M747" s="10">
        <f t="shared" si="1527"/>
        <v>2434453.9</v>
      </c>
      <c r="N747" s="10">
        <f t="shared" si="1528"/>
        <v>0</v>
      </c>
      <c r="O747" s="10">
        <f t="shared" si="1540"/>
        <v>0</v>
      </c>
      <c r="P747" s="10">
        <f t="shared" si="1541"/>
        <v>0</v>
      </c>
      <c r="Q747" s="10">
        <f t="shared" si="1542"/>
        <v>0</v>
      </c>
      <c r="R747" s="10">
        <f t="shared" si="1437"/>
        <v>553617.1</v>
      </c>
      <c r="S747" s="10">
        <f t="shared" si="1438"/>
        <v>2434453.9</v>
      </c>
      <c r="T747" s="10">
        <f t="shared" si="1439"/>
        <v>0</v>
      </c>
      <c r="U747" s="10">
        <f t="shared" si="1543"/>
        <v>0</v>
      </c>
      <c r="V747" s="10">
        <f t="shared" si="1544"/>
        <v>0</v>
      </c>
      <c r="W747" s="10">
        <f t="shared" si="1545"/>
        <v>0</v>
      </c>
      <c r="X747" s="10">
        <f t="shared" si="1440"/>
        <v>553617.1</v>
      </c>
      <c r="Y747" s="10">
        <f t="shared" si="1441"/>
        <v>2434453.9</v>
      </c>
      <c r="Z747" s="10">
        <f t="shared" si="1442"/>
        <v>0</v>
      </c>
      <c r="AA747" s="10">
        <f t="shared" si="1546"/>
        <v>54112.298999999999</v>
      </c>
      <c r="AB747" s="10">
        <f t="shared" si="1547"/>
        <v>0</v>
      </c>
      <c r="AC747" s="10">
        <f t="shared" si="1548"/>
        <v>0</v>
      </c>
      <c r="AD747" s="10">
        <f t="shared" si="1443"/>
        <v>607729.39899999998</v>
      </c>
      <c r="AE747" s="10">
        <f t="shared" si="1444"/>
        <v>2434453.9</v>
      </c>
      <c r="AF747" s="10">
        <f t="shared" si="1445"/>
        <v>0</v>
      </c>
      <c r="AG747" s="10">
        <f t="shared" si="1549"/>
        <v>0</v>
      </c>
      <c r="AH747" s="10">
        <f t="shared" si="1446"/>
        <v>607729.39899999998</v>
      </c>
      <c r="AI747" s="10">
        <f t="shared" si="1447"/>
        <v>2434453.9</v>
      </c>
      <c r="AJ747" s="10">
        <f t="shared" si="1448"/>
        <v>0</v>
      </c>
      <c r="AK747" s="10">
        <f t="shared" si="1550"/>
        <v>0</v>
      </c>
      <c r="AL747" s="10">
        <f t="shared" si="1551"/>
        <v>0</v>
      </c>
      <c r="AM747" s="10">
        <f t="shared" si="1552"/>
        <v>0</v>
      </c>
      <c r="AN747" s="10">
        <f t="shared" si="1449"/>
        <v>607729.39899999998</v>
      </c>
      <c r="AO747" s="10">
        <f t="shared" si="1450"/>
        <v>2434453.9</v>
      </c>
      <c r="AP747" s="10">
        <f t="shared" si="1451"/>
        <v>0</v>
      </c>
      <c r="AQ747" s="10">
        <f t="shared" si="1553"/>
        <v>0</v>
      </c>
      <c r="AR747" s="10">
        <f t="shared" si="1554"/>
        <v>0</v>
      </c>
      <c r="AS747" s="10">
        <f t="shared" si="1555"/>
        <v>0</v>
      </c>
      <c r="AT747" s="10">
        <f t="shared" si="1452"/>
        <v>607729.39899999998</v>
      </c>
      <c r="AU747" s="10">
        <f t="shared" si="1453"/>
        <v>2434453.9</v>
      </c>
      <c r="AV747" s="10">
        <f t="shared" si="1454"/>
        <v>0</v>
      </c>
      <c r="AW747" s="10">
        <f t="shared" si="1556"/>
        <v>0</v>
      </c>
      <c r="AX747" s="10">
        <f t="shared" si="1557"/>
        <v>0</v>
      </c>
      <c r="AY747" s="10">
        <f t="shared" si="1558"/>
        <v>0</v>
      </c>
      <c r="AZ747" s="10">
        <f t="shared" si="1455"/>
        <v>607729.39899999998</v>
      </c>
      <c r="BA747" s="10">
        <f t="shared" si="1559"/>
        <v>0</v>
      </c>
      <c r="BB747" s="65">
        <f t="shared" si="1462"/>
        <v>607729.39899999998</v>
      </c>
      <c r="BC747" s="10">
        <f t="shared" si="1456"/>
        <v>2434453.9</v>
      </c>
      <c r="BD747" s="10">
        <f t="shared" si="1560"/>
        <v>0</v>
      </c>
      <c r="BE747" s="65">
        <f t="shared" si="1463"/>
        <v>2434453.9</v>
      </c>
      <c r="BF747" s="10">
        <f t="shared" si="1457"/>
        <v>0</v>
      </c>
      <c r="BG747" s="10">
        <f t="shared" si="1560"/>
        <v>0</v>
      </c>
      <c r="BH747" s="65">
        <f t="shared" si="1464"/>
        <v>0</v>
      </c>
      <c r="BI747" s="10">
        <f t="shared" si="1560"/>
        <v>0</v>
      </c>
      <c r="BJ747" s="20"/>
      <c r="BK747" s="20"/>
    </row>
    <row r="748" spans="1:63" ht="46.8" x14ac:dyDescent="0.3">
      <c r="A748" s="58" t="s">
        <v>483</v>
      </c>
      <c r="B748" s="59" t="s">
        <v>58</v>
      </c>
      <c r="C748" s="58"/>
      <c r="D748" s="58"/>
      <c r="E748" s="60" t="s">
        <v>59</v>
      </c>
      <c r="F748" s="10">
        <f t="shared" si="1534"/>
        <v>553617.1</v>
      </c>
      <c r="G748" s="10">
        <f t="shared" si="1535"/>
        <v>2434453.9</v>
      </c>
      <c r="H748" s="10">
        <f t="shared" si="1536"/>
        <v>0</v>
      </c>
      <c r="I748" s="10">
        <f t="shared" si="1537"/>
        <v>0</v>
      </c>
      <c r="J748" s="10">
        <f t="shared" si="1538"/>
        <v>0</v>
      </c>
      <c r="K748" s="10">
        <f t="shared" si="1539"/>
        <v>0</v>
      </c>
      <c r="L748" s="10">
        <f t="shared" si="1526"/>
        <v>553617.1</v>
      </c>
      <c r="M748" s="10">
        <f t="shared" si="1527"/>
        <v>2434453.9</v>
      </c>
      <c r="N748" s="10">
        <f t="shared" si="1528"/>
        <v>0</v>
      </c>
      <c r="O748" s="10">
        <f t="shared" si="1540"/>
        <v>0</v>
      </c>
      <c r="P748" s="10">
        <f t="shared" si="1541"/>
        <v>0</v>
      </c>
      <c r="Q748" s="10">
        <f t="shared" si="1542"/>
        <v>0</v>
      </c>
      <c r="R748" s="10">
        <f t="shared" si="1437"/>
        <v>553617.1</v>
      </c>
      <c r="S748" s="10">
        <f t="shared" si="1438"/>
        <v>2434453.9</v>
      </c>
      <c r="T748" s="10">
        <f t="shared" si="1439"/>
        <v>0</v>
      </c>
      <c r="U748" s="10">
        <f t="shared" si="1543"/>
        <v>0</v>
      </c>
      <c r="V748" s="10">
        <f t="shared" si="1544"/>
        <v>0</v>
      </c>
      <c r="W748" s="10">
        <f t="shared" si="1545"/>
        <v>0</v>
      </c>
      <c r="X748" s="10">
        <f t="shared" si="1440"/>
        <v>553617.1</v>
      </c>
      <c r="Y748" s="10">
        <f t="shared" si="1441"/>
        <v>2434453.9</v>
      </c>
      <c r="Z748" s="10">
        <f t="shared" si="1442"/>
        <v>0</v>
      </c>
      <c r="AA748" s="10">
        <f t="shared" si="1546"/>
        <v>54112.298999999999</v>
      </c>
      <c r="AB748" s="10">
        <f t="shared" si="1547"/>
        <v>0</v>
      </c>
      <c r="AC748" s="10">
        <f t="shared" si="1548"/>
        <v>0</v>
      </c>
      <c r="AD748" s="10">
        <f t="shared" si="1443"/>
        <v>607729.39899999998</v>
      </c>
      <c r="AE748" s="10">
        <f t="shared" si="1444"/>
        <v>2434453.9</v>
      </c>
      <c r="AF748" s="10">
        <f t="shared" si="1445"/>
        <v>0</v>
      </c>
      <c r="AG748" s="10">
        <f t="shared" si="1549"/>
        <v>0</v>
      </c>
      <c r="AH748" s="10">
        <f t="shared" si="1446"/>
        <v>607729.39899999998</v>
      </c>
      <c r="AI748" s="10">
        <f t="shared" si="1447"/>
        <v>2434453.9</v>
      </c>
      <c r="AJ748" s="10">
        <f t="shared" si="1448"/>
        <v>0</v>
      </c>
      <c r="AK748" s="10">
        <f t="shared" si="1550"/>
        <v>0</v>
      </c>
      <c r="AL748" s="10">
        <f t="shared" si="1551"/>
        <v>0</v>
      </c>
      <c r="AM748" s="10">
        <f t="shared" si="1552"/>
        <v>0</v>
      </c>
      <c r="AN748" s="10">
        <f t="shared" si="1449"/>
        <v>607729.39899999998</v>
      </c>
      <c r="AO748" s="10">
        <f t="shared" si="1450"/>
        <v>2434453.9</v>
      </c>
      <c r="AP748" s="10">
        <f t="shared" si="1451"/>
        <v>0</v>
      </c>
      <c r="AQ748" s="10">
        <f t="shared" si="1553"/>
        <v>0</v>
      </c>
      <c r="AR748" s="10">
        <f t="shared" si="1554"/>
        <v>0</v>
      </c>
      <c r="AS748" s="10">
        <f t="shared" si="1555"/>
        <v>0</v>
      </c>
      <c r="AT748" s="10">
        <f t="shared" si="1452"/>
        <v>607729.39899999998</v>
      </c>
      <c r="AU748" s="10">
        <f t="shared" si="1453"/>
        <v>2434453.9</v>
      </c>
      <c r="AV748" s="10">
        <f t="shared" si="1454"/>
        <v>0</v>
      </c>
      <c r="AW748" s="10">
        <f t="shared" si="1556"/>
        <v>0</v>
      </c>
      <c r="AX748" s="10">
        <f t="shared" si="1557"/>
        <v>0</v>
      </c>
      <c r="AY748" s="10">
        <f t="shared" si="1558"/>
        <v>0</v>
      </c>
      <c r="AZ748" s="10">
        <f t="shared" si="1455"/>
        <v>607729.39899999998</v>
      </c>
      <c r="BA748" s="10">
        <f t="shared" si="1559"/>
        <v>0</v>
      </c>
      <c r="BB748" s="65">
        <f t="shared" si="1462"/>
        <v>607729.39899999998</v>
      </c>
      <c r="BC748" s="10">
        <f t="shared" si="1456"/>
        <v>2434453.9</v>
      </c>
      <c r="BD748" s="10">
        <f t="shared" si="1560"/>
        <v>0</v>
      </c>
      <c r="BE748" s="65">
        <f t="shared" si="1463"/>
        <v>2434453.9</v>
      </c>
      <c r="BF748" s="10">
        <f t="shared" si="1457"/>
        <v>0</v>
      </c>
      <c r="BG748" s="10">
        <f t="shared" si="1560"/>
        <v>0</v>
      </c>
      <c r="BH748" s="65">
        <f t="shared" si="1464"/>
        <v>0</v>
      </c>
      <c r="BI748" s="10">
        <f t="shared" si="1560"/>
        <v>0</v>
      </c>
      <c r="BJ748" s="20"/>
      <c r="BK748" s="20"/>
    </row>
    <row r="749" spans="1:63" x14ac:dyDescent="0.3">
      <c r="A749" s="58" t="s">
        <v>483</v>
      </c>
      <c r="B749" s="59">
        <v>600</v>
      </c>
      <c r="C749" s="58" t="s">
        <v>72</v>
      </c>
      <c r="D749" s="58" t="s">
        <v>303</v>
      </c>
      <c r="E749" s="60" t="s">
        <v>357</v>
      </c>
      <c r="F749" s="10">
        <f>44555.3+509061.8</f>
        <v>553617.1</v>
      </c>
      <c r="G749" s="10">
        <f>300000+2134453.9</f>
        <v>2434453.9</v>
      </c>
      <c r="H749" s="10">
        <v>0</v>
      </c>
      <c r="I749" s="10"/>
      <c r="J749" s="10"/>
      <c r="K749" s="10"/>
      <c r="L749" s="10">
        <f t="shared" si="1526"/>
        <v>553617.1</v>
      </c>
      <c r="M749" s="10">
        <f t="shared" si="1527"/>
        <v>2434453.9</v>
      </c>
      <c r="N749" s="10">
        <f t="shared" si="1528"/>
        <v>0</v>
      </c>
      <c r="O749" s="10"/>
      <c r="P749" s="10"/>
      <c r="Q749" s="10"/>
      <c r="R749" s="10">
        <f t="shared" si="1437"/>
        <v>553617.1</v>
      </c>
      <c r="S749" s="10">
        <f t="shared" si="1438"/>
        <v>2434453.9</v>
      </c>
      <c r="T749" s="10">
        <f t="shared" si="1439"/>
        <v>0</v>
      </c>
      <c r="U749" s="10"/>
      <c r="V749" s="10"/>
      <c r="W749" s="10"/>
      <c r="X749" s="10">
        <f t="shared" si="1440"/>
        <v>553617.1</v>
      </c>
      <c r="Y749" s="10">
        <f t="shared" si="1441"/>
        <v>2434453.9</v>
      </c>
      <c r="Z749" s="10">
        <f t="shared" si="1442"/>
        <v>0</v>
      </c>
      <c r="AA749" s="10">
        <v>54112.298999999999</v>
      </c>
      <c r="AB749" s="10"/>
      <c r="AC749" s="10"/>
      <c r="AD749" s="10">
        <f t="shared" si="1443"/>
        <v>607729.39899999998</v>
      </c>
      <c r="AE749" s="10">
        <f t="shared" si="1444"/>
        <v>2434453.9</v>
      </c>
      <c r="AF749" s="10">
        <f t="shared" si="1445"/>
        <v>0</v>
      </c>
      <c r="AG749" s="10"/>
      <c r="AH749" s="10">
        <f t="shared" si="1446"/>
        <v>607729.39899999998</v>
      </c>
      <c r="AI749" s="10">
        <f t="shared" si="1447"/>
        <v>2434453.9</v>
      </c>
      <c r="AJ749" s="10">
        <f t="shared" si="1448"/>
        <v>0</v>
      </c>
      <c r="AK749" s="10"/>
      <c r="AL749" s="10"/>
      <c r="AM749" s="10"/>
      <c r="AN749" s="10">
        <f t="shared" si="1449"/>
        <v>607729.39899999998</v>
      </c>
      <c r="AO749" s="10">
        <f t="shared" si="1450"/>
        <v>2434453.9</v>
      </c>
      <c r="AP749" s="10">
        <f t="shared" si="1451"/>
        <v>0</v>
      </c>
      <c r="AQ749" s="10"/>
      <c r="AR749" s="10"/>
      <c r="AS749" s="10"/>
      <c r="AT749" s="10">
        <f t="shared" si="1452"/>
        <v>607729.39899999998</v>
      </c>
      <c r="AU749" s="10">
        <f t="shared" si="1453"/>
        <v>2434453.9</v>
      </c>
      <c r="AV749" s="10">
        <f t="shared" si="1454"/>
        <v>0</v>
      </c>
      <c r="AW749" s="10"/>
      <c r="AX749" s="10"/>
      <c r="AY749" s="10"/>
      <c r="AZ749" s="10">
        <f t="shared" si="1455"/>
        <v>607729.39899999998</v>
      </c>
      <c r="BA749" s="10"/>
      <c r="BB749" s="65">
        <f t="shared" si="1462"/>
        <v>607729.39899999998</v>
      </c>
      <c r="BC749" s="10">
        <f t="shared" si="1456"/>
        <v>2434453.9</v>
      </c>
      <c r="BD749" s="10"/>
      <c r="BE749" s="65">
        <f t="shared" si="1463"/>
        <v>2434453.9</v>
      </c>
      <c r="BF749" s="10">
        <f t="shared" si="1457"/>
        <v>0</v>
      </c>
      <c r="BG749" s="10"/>
      <c r="BH749" s="65">
        <f t="shared" si="1464"/>
        <v>0</v>
      </c>
      <c r="BI749" s="10"/>
      <c r="BJ749" s="20"/>
      <c r="BK749" s="20"/>
    </row>
    <row r="750" spans="1:63" ht="31.2" x14ac:dyDescent="0.3">
      <c r="A750" s="58" t="s">
        <v>485</v>
      </c>
      <c r="B750" s="59"/>
      <c r="C750" s="58"/>
      <c r="D750" s="58"/>
      <c r="E750" s="60" t="s">
        <v>486</v>
      </c>
      <c r="F750" s="10">
        <f t="shared" ref="F750:F754" si="1561">F751</f>
        <v>76050</v>
      </c>
      <c r="G750" s="10">
        <f t="shared" ref="G750:G754" si="1562">G751</f>
        <v>0</v>
      </c>
      <c r="H750" s="10">
        <f t="shared" si="1536"/>
        <v>0</v>
      </c>
      <c r="I750" s="10">
        <f t="shared" si="1537"/>
        <v>0</v>
      </c>
      <c r="J750" s="10">
        <f t="shared" si="1538"/>
        <v>0</v>
      </c>
      <c r="K750" s="10">
        <f t="shared" si="1539"/>
        <v>0</v>
      </c>
      <c r="L750" s="10">
        <f t="shared" si="1526"/>
        <v>76050</v>
      </c>
      <c r="M750" s="10">
        <f t="shared" si="1527"/>
        <v>0</v>
      </c>
      <c r="N750" s="10">
        <f t="shared" si="1528"/>
        <v>0</v>
      </c>
      <c r="O750" s="10">
        <f t="shared" si="1540"/>
        <v>0</v>
      </c>
      <c r="P750" s="10">
        <f t="shared" si="1541"/>
        <v>0</v>
      </c>
      <c r="Q750" s="10">
        <f t="shared" si="1542"/>
        <v>0</v>
      </c>
      <c r="R750" s="10">
        <f t="shared" ref="R750:R813" si="1563">L750+O750</f>
        <v>76050</v>
      </c>
      <c r="S750" s="10">
        <f t="shared" ref="S750:S813" si="1564">M750+P750</f>
        <v>0</v>
      </c>
      <c r="T750" s="10">
        <f t="shared" ref="T750:T813" si="1565">N750+Q750</f>
        <v>0</v>
      </c>
      <c r="U750" s="10">
        <f t="shared" si="1543"/>
        <v>0</v>
      </c>
      <c r="V750" s="10">
        <f t="shared" si="1544"/>
        <v>0</v>
      </c>
      <c r="W750" s="10">
        <f t="shared" si="1545"/>
        <v>0</v>
      </c>
      <c r="X750" s="10">
        <f t="shared" ref="X750:X813" si="1566">R750+U750</f>
        <v>76050</v>
      </c>
      <c r="Y750" s="10">
        <f t="shared" ref="Y750:Y813" si="1567">S750+V750</f>
        <v>0</v>
      </c>
      <c r="Z750" s="10">
        <f t="shared" ref="Z750:Z813" si="1568">T750+W750</f>
        <v>0</v>
      </c>
      <c r="AA750" s="10">
        <f t="shared" si="1546"/>
        <v>0</v>
      </c>
      <c r="AB750" s="10">
        <f t="shared" si="1547"/>
        <v>0</v>
      </c>
      <c r="AC750" s="10">
        <f t="shared" si="1548"/>
        <v>0</v>
      </c>
      <c r="AD750" s="10">
        <f t="shared" ref="AD750:AD813" si="1569">X750+AA750</f>
        <v>76050</v>
      </c>
      <c r="AE750" s="10">
        <f t="shared" ref="AE750:AE813" si="1570">Y750+AB750</f>
        <v>0</v>
      </c>
      <c r="AF750" s="10">
        <f t="shared" ref="AF750:AF813" si="1571">Z750+AC750</f>
        <v>0</v>
      </c>
      <c r="AG750" s="10">
        <f t="shared" si="1549"/>
        <v>0</v>
      </c>
      <c r="AH750" s="10">
        <f t="shared" ref="AH750:AH813" si="1572">AD750+AG750</f>
        <v>76050</v>
      </c>
      <c r="AI750" s="10">
        <f t="shared" ref="AI750:AI813" si="1573">AE750</f>
        <v>0</v>
      </c>
      <c r="AJ750" s="10">
        <f t="shared" ref="AJ750:AJ813" si="1574">AF750</f>
        <v>0</v>
      </c>
      <c r="AK750" s="10">
        <f t="shared" si="1550"/>
        <v>0</v>
      </c>
      <c r="AL750" s="10">
        <f t="shared" si="1551"/>
        <v>0</v>
      </c>
      <c r="AM750" s="10">
        <f t="shared" si="1552"/>
        <v>0</v>
      </c>
      <c r="AN750" s="10">
        <f t="shared" ref="AN750:AN813" si="1575">AH750+AK750</f>
        <v>76050</v>
      </c>
      <c r="AO750" s="10">
        <f t="shared" ref="AO750:AO813" si="1576">AI750+AL750</f>
        <v>0</v>
      </c>
      <c r="AP750" s="10">
        <f t="shared" ref="AP750:AP813" si="1577">AJ750+AM750</f>
        <v>0</v>
      </c>
      <c r="AQ750" s="10">
        <f t="shared" si="1553"/>
        <v>0</v>
      </c>
      <c r="AR750" s="10">
        <f t="shared" si="1554"/>
        <v>0</v>
      </c>
      <c r="AS750" s="10">
        <f t="shared" si="1555"/>
        <v>0</v>
      </c>
      <c r="AT750" s="10">
        <f t="shared" ref="AT750:AT813" si="1578">AN750+AQ750</f>
        <v>76050</v>
      </c>
      <c r="AU750" s="10">
        <f t="shared" ref="AU750:AU813" si="1579">AO750+AR750</f>
        <v>0</v>
      </c>
      <c r="AV750" s="10">
        <f t="shared" ref="AV750:AV813" si="1580">AP750+AS750</f>
        <v>0</v>
      </c>
      <c r="AW750" s="10">
        <f t="shared" si="1556"/>
        <v>0</v>
      </c>
      <c r="AX750" s="10">
        <f t="shared" si="1557"/>
        <v>0</v>
      </c>
      <c r="AY750" s="10">
        <f t="shared" si="1558"/>
        <v>0</v>
      </c>
      <c r="AZ750" s="10">
        <f t="shared" ref="AZ750:AZ813" si="1581">AT750+AW750</f>
        <v>76050</v>
      </c>
      <c r="BA750" s="10">
        <f t="shared" si="1559"/>
        <v>0</v>
      </c>
      <c r="BB750" s="65">
        <f t="shared" si="1462"/>
        <v>76050</v>
      </c>
      <c r="BC750" s="10">
        <f t="shared" ref="BC750:BC813" si="1582">AU750+AX750</f>
        <v>0</v>
      </c>
      <c r="BD750" s="10">
        <f t="shared" si="1560"/>
        <v>0</v>
      </c>
      <c r="BE750" s="65">
        <f t="shared" si="1463"/>
        <v>0</v>
      </c>
      <c r="BF750" s="10">
        <f t="shared" ref="BF750:BF813" si="1583">AV750+AY750</f>
        <v>0</v>
      </c>
      <c r="BG750" s="10">
        <f t="shared" si="1560"/>
        <v>0</v>
      </c>
      <c r="BH750" s="65">
        <f t="shared" si="1464"/>
        <v>0</v>
      </c>
      <c r="BI750" s="10">
        <f t="shared" si="1560"/>
        <v>0</v>
      </c>
      <c r="BJ750" s="20"/>
      <c r="BK750" s="20"/>
    </row>
    <row r="751" spans="1:63" ht="46.8" x14ac:dyDescent="0.3">
      <c r="A751" s="58" t="s">
        <v>485</v>
      </c>
      <c r="B751" s="59" t="s">
        <v>58</v>
      </c>
      <c r="C751" s="58"/>
      <c r="D751" s="58"/>
      <c r="E751" s="60" t="s">
        <v>59</v>
      </c>
      <c r="F751" s="10">
        <f t="shared" si="1561"/>
        <v>76050</v>
      </c>
      <c r="G751" s="10">
        <f t="shared" si="1562"/>
        <v>0</v>
      </c>
      <c r="H751" s="10">
        <f t="shared" si="1536"/>
        <v>0</v>
      </c>
      <c r="I751" s="10">
        <f t="shared" si="1537"/>
        <v>0</v>
      </c>
      <c r="J751" s="10">
        <f t="shared" si="1538"/>
        <v>0</v>
      </c>
      <c r="K751" s="10">
        <f t="shared" si="1539"/>
        <v>0</v>
      </c>
      <c r="L751" s="10">
        <f t="shared" si="1526"/>
        <v>76050</v>
      </c>
      <c r="M751" s="10">
        <f t="shared" si="1527"/>
        <v>0</v>
      </c>
      <c r="N751" s="10">
        <f t="shared" si="1528"/>
        <v>0</v>
      </c>
      <c r="O751" s="10">
        <f t="shared" si="1540"/>
        <v>0</v>
      </c>
      <c r="P751" s="10">
        <f t="shared" si="1541"/>
        <v>0</v>
      </c>
      <c r="Q751" s="10">
        <f t="shared" si="1542"/>
        <v>0</v>
      </c>
      <c r="R751" s="10">
        <f t="shared" si="1563"/>
        <v>76050</v>
      </c>
      <c r="S751" s="10">
        <f t="shared" si="1564"/>
        <v>0</v>
      </c>
      <c r="T751" s="10">
        <f t="shared" si="1565"/>
        <v>0</v>
      </c>
      <c r="U751" s="10">
        <f t="shared" si="1543"/>
        <v>0</v>
      </c>
      <c r="V751" s="10">
        <f t="shared" si="1544"/>
        <v>0</v>
      </c>
      <c r="W751" s="10">
        <f t="shared" si="1545"/>
        <v>0</v>
      </c>
      <c r="X751" s="10">
        <f t="shared" si="1566"/>
        <v>76050</v>
      </c>
      <c r="Y751" s="10">
        <f t="shared" si="1567"/>
        <v>0</v>
      </c>
      <c r="Z751" s="10">
        <f t="shared" si="1568"/>
        <v>0</v>
      </c>
      <c r="AA751" s="10">
        <f t="shared" si="1546"/>
        <v>0</v>
      </c>
      <c r="AB751" s="10">
        <f t="shared" si="1547"/>
        <v>0</v>
      </c>
      <c r="AC751" s="10">
        <f t="shared" si="1548"/>
        <v>0</v>
      </c>
      <c r="AD751" s="10">
        <f t="shared" si="1569"/>
        <v>76050</v>
      </c>
      <c r="AE751" s="10">
        <f t="shared" si="1570"/>
        <v>0</v>
      </c>
      <c r="AF751" s="10">
        <f t="shared" si="1571"/>
        <v>0</v>
      </c>
      <c r="AG751" s="10">
        <f t="shared" si="1549"/>
        <v>0</v>
      </c>
      <c r="AH751" s="10">
        <f t="shared" si="1572"/>
        <v>76050</v>
      </c>
      <c r="AI751" s="10">
        <f t="shared" si="1573"/>
        <v>0</v>
      </c>
      <c r="AJ751" s="10">
        <f t="shared" si="1574"/>
        <v>0</v>
      </c>
      <c r="AK751" s="10">
        <f t="shared" si="1550"/>
        <v>0</v>
      </c>
      <c r="AL751" s="10">
        <f t="shared" si="1551"/>
        <v>0</v>
      </c>
      <c r="AM751" s="10">
        <f t="shared" si="1552"/>
        <v>0</v>
      </c>
      <c r="AN751" s="10">
        <f t="shared" si="1575"/>
        <v>76050</v>
      </c>
      <c r="AO751" s="10">
        <f t="shared" si="1576"/>
        <v>0</v>
      </c>
      <c r="AP751" s="10">
        <f t="shared" si="1577"/>
        <v>0</v>
      </c>
      <c r="AQ751" s="10">
        <f t="shared" si="1553"/>
        <v>0</v>
      </c>
      <c r="AR751" s="10">
        <f t="shared" si="1554"/>
        <v>0</v>
      </c>
      <c r="AS751" s="10">
        <f t="shared" si="1555"/>
        <v>0</v>
      </c>
      <c r="AT751" s="10">
        <f t="shared" si="1578"/>
        <v>76050</v>
      </c>
      <c r="AU751" s="10">
        <f t="shared" si="1579"/>
        <v>0</v>
      </c>
      <c r="AV751" s="10">
        <f t="shared" si="1580"/>
        <v>0</v>
      </c>
      <c r="AW751" s="10">
        <f t="shared" si="1556"/>
        <v>0</v>
      </c>
      <c r="AX751" s="10">
        <f t="shared" si="1557"/>
        <v>0</v>
      </c>
      <c r="AY751" s="10">
        <f t="shared" si="1558"/>
        <v>0</v>
      </c>
      <c r="AZ751" s="10">
        <f t="shared" si="1581"/>
        <v>76050</v>
      </c>
      <c r="BA751" s="10">
        <f t="shared" si="1559"/>
        <v>0</v>
      </c>
      <c r="BB751" s="65">
        <f t="shared" si="1462"/>
        <v>76050</v>
      </c>
      <c r="BC751" s="10">
        <f t="shared" si="1582"/>
        <v>0</v>
      </c>
      <c r="BD751" s="10">
        <f t="shared" si="1560"/>
        <v>0</v>
      </c>
      <c r="BE751" s="65">
        <f t="shared" si="1463"/>
        <v>0</v>
      </c>
      <c r="BF751" s="10">
        <f t="shared" si="1583"/>
        <v>0</v>
      </c>
      <c r="BG751" s="10">
        <f t="shared" si="1560"/>
        <v>0</v>
      </c>
      <c r="BH751" s="65">
        <f t="shared" si="1464"/>
        <v>0</v>
      </c>
      <c r="BI751" s="10">
        <f t="shared" si="1560"/>
        <v>0</v>
      </c>
      <c r="BJ751" s="20"/>
      <c r="BK751" s="20"/>
    </row>
    <row r="752" spans="1:63" x14ac:dyDescent="0.3">
      <c r="A752" s="58" t="s">
        <v>485</v>
      </c>
      <c r="B752" s="59">
        <v>600</v>
      </c>
      <c r="C752" s="58" t="s">
        <v>72</v>
      </c>
      <c r="D752" s="58" t="s">
        <v>303</v>
      </c>
      <c r="E752" s="60" t="s">
        <v>357</v>
      </c>
      <c r="F752" s="10">
        <v>76050</v>
      </c>
      <c r="G752" s="10">
        <v>0</v>
      </c>
      <c r="H752" s="10">
        <v>0</v>
      </c>
      <c r="I752" s="10"/>
      <c r="J752" s="10"/>
      <c r="K752" s="10"/>
      <c r="L752" s="10">
        <f t="shared" si="1526"/>
        <v>76050</v>
      </c>
      <c r="M752" s="10">
        <f t="shared" si="1527"/>
        <v>0</v>
      </c>
      <c r="N752" s="10">
        <f t="shared" si="1528"/>
        <v>0</v>
      </c>
      <c r="O752" s="10"/>
      <c r="P752" s="10"/>
      <c r="Q752" s="10"/>
      <c r="R752" s="10">
        <f t="shared" si="1563"/>
        <v>76050</v>
      </c>
      <c r="S752" s="10">
        <f t="shared" si="1564"/>
        <v>0</v>
      </c>
      <c r="T752" s="10">
        <f t="shared" si="1565"/>
        <v>0</v>
      </c>
      <c r="U752" s="10"/>
      <c r="V752" s="10"/>
      <c r="W752" s="10"/>
      <c r="X752" s="10">
        <f t="shared" si="1566"/>
        <v>76050</v>
      </c>
      <c r="Y752" s="10">
        <f t="shared" si="1567"/>
        <v>0</v>
      </c>
      <c r="Z752" s="10">
        <f t="shared" si="1568"/>
        <v>0</v>
      </c>
      <c r="AA752" s="10"/>
      <c r="AB752" s="10"/>
      <c r="AC752" s="10"/>
      <c r="AD752" s="10">
        <f t="shared" si="1569"/>
        <v>76050</v>
      </c>
      <c r="AE752" s="10">
        <f t="shared" si="1570"/>
        <v>0</v>
      </c>
      <c r="AF752" s="10">
        <f t="shared" si="1571"/>
        <v>0</v>
      </c>
      <c r="AG752" s="10"/>
      <c r="AH752" s="10">
        <f t="shared" si="1572"/>
        <v>76050</v>
      </c>
      <c r="AI752" s="10">
        <f t="shared" si="1573"/>
        <v>0</v>
      </c>
      <c r="AJ752" s="10">
        <f t="shared" si="1574"/>
        <v>0</v>
      </c>
      <c r="AK752" s="10"/>
      <c r="AL752" s="10"/>
      <c r="AM752" s="10"/>
      <c r="AN752" s="10">
        <f t="shared" si="1575"/>
        <v>76050</v>
      </c>
      <c r="AO752" s="10">
        <f t="shared" si="1576"/>
        <v>0</v>
      </c>
      <c r="AP752" s="10">
        <f t="shared" si="1577"/>
        <v>0</v>
      </c>
      <c r="AQ752" s="10"/>
      <c r="AR752" s="10"/>
      <c r="AS752" s="10"/>
      <c r="AT752" s="10">
        <f t="shared" si="1578"/>
        <v>76050</v>
      </c>
      <c r="AU752" s="10">
        <f t="shared" si="1579"/>
        <v>0</v>
      </c>
      <c r="AV752" s="10">
        <f t="shared" si="1580"/>
        <v>0</v>
      </c>
      <c r="AW752" s="10"/>
      <c r="AX752" s="10"/>
      <c r="AY752" s="10"/>
      <c r="AZ752" s="10">
        <f t="shared" si="1581"/>
        <v>76050</v>
      </c>
      <c r="BA752" s="10"/>
      <c r="BB752" s="65">
        <f t="shared" si="1462"/>
        <v>76050</v>
      </c>
      <c r="BC752" s="10">
        <f t="shared" si="1582"/>
        <v>0</v>
      </c>
      <c r="BD752" s="10"/>
      <c r="BE752" s="65">
        <f t="shared" si="1463"/>
        <v>0</v>
      </c>
      <c r="BF752" s="10">
        <f t="shared" si="1583"/>
        <v>0</v>
      </c>
      <c r="BG752" s="10"/>
      <c r="BH752" s="65">
        <f t="shared" si="1464"/>
        <v>0</v>
      </c>
      <c r="BI752" s="10"/>
      <c r="BJ752" s="20"/>
      <c r="BK752" s="20"/>
    </row>
    <row r="753" spans="1:63" ht="46.8" x14ac:dyDescent="0.3">
      <c r="A753" s="58" t="s">
        <v>487</v>
      </c>
      <c r="B753" s="59"/>
      <c r="C753" s="58"/>
      <c r="D753" s="58"/>
      <c r="E753" s="60" t="s">
        <v>482</v>
      </c>
      <c r="F753" s="10">
        <f t="shared" si="1561"/>
        <v>36610</v>
      </c>
      <c r="G753" s="10">
        <f t="shared" si="1562"/>
        <v>110260</v>
      </c>
      <c r="H753" s="10">
        <f t="shared" si="1536"/>
        <v>0</v>
      </c>
      <c r="I753" s="10">
        <f t="shared" si="1537"/>
        <v>0</v>
      </c>
      <c r="J753" s="10">
        <f t="shared" si="1538"/>
        <v>0</v>
      </c>
      <c r="K753" s="10">
        <f t="shared" si="1539"/>
        <v>0</v>
      </c>
      <c r="L753" s="10">
        <f t="shared" si="1526"/>
        <v>36610</v>
      </c>
      <c r="M753" s="10">
        <f t="shared" si="1527"/>
        <v>110260</v>
      </c>
      <c r="N753" s="10">
        <f t="shared" si="1528"/>
        <v>0</v>
      </c>
      <c r="O753" s="10">
        <f t="shared" si="1540"/>
        <v>0</v>
      </c>
      <c r="P753" s="10">
        <f t="shared" si="1541"/>
        <v>0</v>
      </c>
      <c r="Q753" s="10">
        <f t="shared" si="1542"/>
        <v>0</v>
      </c>
      <c r="R753" s="10">
        <f t="shared" si="1563"/>
        <v>36610</v>
      </c>
      <c r="S753" s="10">
        <f t="shared" si="1564"/>
        <v>110260</v>
      </c>
      <c r="T753" s="10">
        <f t="shared" si="1565"/>
        <v>0</v>
      </c>
      <c r="U753" s="10">
        <f t="shared" si="1543"/>
        <v>0</v>
      </c>
      <c r="V753" s="10">
        <f t="shared" si="1544"/>
        <v>0</v>
      </c>
      <c r="W753" s="10">
        <f t="shared" si="1545"/>
        <v>0</v>
      </c>
      <c r="X753" s="10">
        <f t="shared" si="1566"/>
        <v>36610</v>
      </c>
      <c r="Y753" s="10">
        <f t="shared" si="1567"/>
        <v>110260</v>
      </c>
      <c r="Z753" s="10">
        <f t="shared" si="1568"/>
        <v>0</v>
      </c>
      <c r="AA753" s="10">
        <f t="shared" si="1546"/>
        <v>0</v>
      </c>
      <c r="AB753" s="10">
        <f t="shared" si="1547"/>
        <v>0</v>
      </c>
      <c r="AC753" s="10">
        <f t="shared" si="1548"/>
        <v>0</v>
      </c>
      <c r="AD753" s="10">
        <f t="shared" si="1569"/>
        <v>36610</v>
      </c>
      <c r="AE753" s="10">
        <f t="shared" si="1570"/>
        <v>110260</v>
      </c>
      <c r="AF753" s="10">
        <f t="shared" si="1571"/>
        <v>0</v>
      </c>
      <c r="AG753" s="10">
        <f t="shared" si="1549"/>
        <v>0</v>
      </c>
      <c r="AH753" s="10">
        <f t="shared" si="1572"/>
        <v>36610</v>
      </c>
      <c r="AI753" s="10">
        <f t="shared" si="1573"/>
        <v>110260</v>
      </c>
      <c r="AJ753" s="10">
        <f t="shared" si="1574"/>
        <v>0</v>
      </c>
      <c r="AK753" s="10">
        <f t="shared" si="1550"/>
        <v>0</v>
      </c>
      <c r="AL753" s="10">
        <f t="shared" si="1551"/>
        <v>0</v>
      </c>
      <c r="AM753" s="10">
        <f t="shared" si="1552"/>
        <v>0</v>
      </c>
      <c r="AN753" s="10">
        <f t="shared" si="1575"/>
        <v>36610</v>
      </c>
      <c r="AO753" s="10">
        <f t="shared" si="1576"/>
        <v>110260</v>
      </c>
      <c r="AP753" s="10">
        <f t="shared" si="1577"/>
        <v>0</v>
      </c>
      <c r="AQ753" s="10">
        <f t="shared" si="1553"/>
        <v>0</v>
      </c>
      <c r="AR753" s="10">
        <f t="shared" si="1554"/>
        <v>0</v>
      </c>
      <c r="AS753" s="10">
        <f t="shared" si="1555"/>
        <v>0</v>
      </c>
      <c r="AT753" s="10">
        <f t="shared" si="1578"/>
        <v>36610</v>
      </c>
      <c r="AU753" s="10">
        <f t="shared" si="1579"/>
        <v>110260</v>
      </c>
      <c r="AV753" s="10">
        <f t="shared" si="1580"/>
        <v>0</v>
      </c>
      <c r="AW753" s="10">
        <f t="shared" si="1556"/>
        <v>0</v>
      </c>
      <c r="AX753" s="10">
        <f t="shared" si="1557"/>
        <v>0</v>
      </c>
      <c r="AY753" s="10">
        <f t="shared" si="1558"/>
        <v>0</v>
      </c>
      <c r="AZ753" s="10">
        <f t="shared" si="1581"/>
        <v>36610</v>
      </c>
      <c r="BA753" s="10">
        <f t="shared" si="1559"/>
        <v>0</v>
      </c>
      <c r="BB753" s="65">
        <f t="shared" si="1462"/>
        <v>36610</v>
      </c>
      <c r="BC753" s="10">
        <f t="shared" si="1582"/>
        <v>110260</v>
      </c>
      <c r="BD753" s="10">
        <f t="shared" si="1560"/>
        <v>0</v>
      </c>
      <c r="BE753" s="65">
        <f t="shared" si="1463"/>
        <v>110260</v>
      </c>
      <c r="BF753" s="10">
        <f t="shared" si="1583"/>
        <v>0</v>
      </c>
      <c r="BG753" s="10">
        <f t="shared" si="1560"/>
        <v>0</v>
      </c>
      <c r="BH753" s="65">
        <f t="shared" si="1464"/>
        <v>0</v>
      </c>
      <c r="BI753" s="10">
        <f t="shared" si="1560"/>
        <v>0</v>
      </c>
      <c r="BJ753" s="20"/>
      <c r="BK753" s="20"/>
    </row>
    <row r="754" spans="1:63" ht="46.8" x14ac:dyDescent="0.3">
      <c r="A754" s="58" t="s">
        <v>487</v>
      </c>
      <c r="B754" s="59" t="s">
        <v>58</v>
      </c>
      <c r="C754" s="58"/>
      <c r="D754" s="58"/>
      <c r="E754" s="60" t="s">
        <v>59</v>
      </c>
      <c r="F754" s="10">
        <f t="shared" si="1561"/>
        <v>36610</v>
      </c>
      <c r="G754" s="10">
        <f t="shared" si="1562"/>
        <v>110260</v>
      </c>
      <c r="H754" s="10">
        <f t="shared" si="1536"/>
        <v>0</v>
      </c>
      <c r="I754" s="10">
        <f t="shared" si="1537"/>
        <v>0</v>
      </c>
      <c r="J754" s="10">
        <f t="shared" si="1538"/>
        <v>0</v>
      </c>
      <c r="K754" s="10">
        <f t="shared" si="1539"/>
        <v>0</v>
      </c>
      <c r="L754" s="10">
        <f t="shared" si="1526"/>
        <v>36610</v>
      </c>
      <c r="M754" s="10">
        <f t="shared" si="1527"/>
        <v>110260</v>
      </c>
      <c r="N754" s="10">
        <f t="shared" si="1528"/>
        <v>0</v>
      </c>
      <c r="O754" s="10">
        <f t="shared" si="1540"/>
        <v>0</v>
      </c>
      <c r="P754" s="10">
        <f t="shared" si="1541"/>
        <v>0</v>
      </c>
      <c r="Q754" s="10">
        <f t="shared" si="1542"/>
        <v>0</v>
      </c>
      <c r="R754" s="10">
        <f t="shared" si="1563"/>
        <v>36610</v>
      </c>
      <c r="S754" s="10">
        <f t="shared" si="1564"/>
        <v>110260</v>
      </c>
      <c r="T754" s="10">
        <f t="shared" si="1565"/>
        <v>0</v>
      </c>
      <c r="U754" s="10">
        <f t="shared" si="1543"/>
        <v>0</v>
      </c>
      <c r="V754" s="10">
        <f t="shared" si="1544"/>
        <v>0</v>
      </c>
      <c r="W754" s="10">
        <f t="shared" si="1545"/>
        <v>0</v>
      </c>
      <c r="X754" s="10">
        <f t="shared" si="1566"/>
        <v>36610</v>
      </c>
      <c r="Y754" s="10">
        <f t="shared" si="1567"/>
        <v>110260</v>
      </c>
      <c r="Z754" s="10">
        <f t="shared" si="1568"/>
        <v>0</v>
      </c>
      <c r="AA754" s="10">
        <f t="shared" si="1546"/>
        <v>0</v>
      </c>
      <c r="AB754" s="10">
        <f t="shared" si="1547"/>
        <v>0</v>
      </c>
      <c r="AC754" s="10">
        <f t="shared" si="1548"/>
        <v>0</v>
      </c>
      <c r="AD754" s="10">
        <f t="shared" si="1569"/>
        <v>36610</v>
      </c>
      <c r="AE754" s="10">
        <f t="shared" si="1570"/>
        <v>110260</v>
      </c>
      <c r="AF754" s="10">
        <f t="shared" si="1571"/>
        <v>0</v>
      </c>
      <c r="AG754" s="10">
        <f t="shared" si="1549"/>
        <v>0</v>
      </c>
      <c r="AH754" s="10">
        <f t="shared" si="1572"/>
        <v>36610</v>
      </c>
      <c r="AI754" s="10">
        <f t="shared" si="1573"/>
        <v>110260</v>
      </c>
      <c r="AJ754" s="10">
        <f t="shared" si="1574"/>
        <v>0</v>
      </c>
      <c r="AK754" s="10">
        <f t="shared" si="1550"/>
        <v>0</v>
      </c>
      <c r="AL754" s="10">
        <f t="shared" si="1551"/>
        <v>0</v>
      </c>
      <c r="AM754" s="10">
        <f t="shared" si="1552"/>
        <v>0</v>
      </c>
      <c r="AN754" s="10">
        <f t="shared" si="1575"/>
        <v>36610</v>
      </c>
      <c r="AO754" s="10">
        <f t="shared" si="1576"/>
        <v>110260</v>
      </c>
      <c r="AP754" s="10">
        <f t="shared" si="1577"/>
        <v>0</v>
      </c>
      <c r="AQ754" s="10">
        <f t="shared" si="1553"/>
        <v>0</v>
      </c>
      <c r="AR754" s="10">
        <f t="shared" si="1554"/>
        <v>0</v>
      </c>
      <c r="AS754" s="10">
        <f t="shared" si="1555"/>
        <v>0</v>
      </c>
      <c r="AT754" s="10">
        <f t="shared" si="1578"/>
        <v>36610</v>
      </c>
      <c r="AU754" s="10">
        <f t="shared" si="1579"/>
        <v>110260</v>
      </c>
      <c r="AV754" s="10">
        <f t="shared" si="1580"/>
        <v>0</v>
      </c>
      <c r="AW754" s="10">
        <f t="shared" si="1556"/>
        <v>0</v>
      </c>
      <c r="AX754" s="10">
        <f t="shared" si="1557"/>
        <v>0</v>
      </c>
      <c r="AY754" s="10">
        <f t="shared" si="1558"/>
        <v>0</v>
      </c>
      <c r="AZ754" s="10">
        <f t="shared" si="1581"/>
        <v>36610</v>
      </c>
      <c r="BA754" s="10">
        <f t="shared" si="1559"/>
        <v>0</v>
      </c>
      <c r="BB754" s="65">
        <f t="shared" si="1462"/>
        <v>36610</v>
      </c>
      <c r="BC754" s="10">
        <f t="shared" si="1582"/>
        <v>110260</v>
      </c>
      <c r="BD754" s="10">
        <f t="shared" si="1560"/>
        <v>0</v>
      </c>
      <c r="BE754" s="65">
        <f t="shared" si="1463"/>
        <v>110260</v>
      </c>
      <c r="BF754" s="10">
        <f t="shared" si="1583"/>
        <v>0</v>
      </c>
      <c r="BG754" s="10">
        <f t="shared" si="1560"/>
        <v>0</v>
      </c>
      <c r="BH754" s="65">
        <f t="shared" si="1464"/>
        <v>0</v>
      </c>
      <c r="BI754" s="10">
        <f t="shared" si="1560"/>
        <v>0</v>
      </c>
      <c r="BJ754" s="20"/>
      <c r="BK754" s="20"/>
    </row>
    <row r="755" spans="1:63" x14ac:dyDescent="0.3">
      <c r="A755" s="58" t="s">
        <v>487</v>
      </c>
      <c r="B755" s="59">
        <v>600</v>
      </c>
      <c r="C755" s="58" t="s">
        <v>72</v>
      </c>
      <c r="D755" s="58" t="s">
        <v>303</v>
      </c>
      <c r="E755" s="60" t="s">
        <v>357</v>
      </c>
      <c r="F755" s="10">
        <f>18305+18305</f>
        <v>36610</v>
      </c>
      <c r="G755" s="10">
        <f>55130+55130</f>
        <v>110260</v>
      </c>
      <c r="H755" s="10">
        <v>0</v>
      </c>
      <c r="I755" s="10"/>
      <c r="J755" s="10"/>
      <c r="K755" s="10"/>
      <c r="L755" s="10">
        <f t="shared" si="1526"/>
        <v>36610</v>
      </c>
      <c r="M755" s="10">
        <f t="shared" si="1527"/>
        <v>110260</v>
      </c>
      <c r="N755" s="10">
        <f t="shared" si="1528"/>
        <v>0</v>
      </c>
      <c r="O755" s="10"/>
      <c r="P755" s="10"/>
      <c r="Q755" s="10"/>
      <c r="R755" s="10">
        <f t="shared" si="1563"/>
        <v>36610</v>
      </c>
      <c r="S755" s="10">
        <f t="shared" si="1564"/>
        <v>110260</v>
      </c>
      <c r="T755" s="10">
        <f t="shared" si="1565"/>
        <v>0</v>
      </c>
      <c r="U755" s="10"/>
      <c r="V755" s="10"/>
      <c r="W755" s="10"/>
      <c r="X755" s="10">
        <f t="shared" si="1566"/>
        <v>36610</v>
      </c>
      <c r="Y755" s="10">
        <f t="shared" si="1567"/>
        <v>110260</v>
      </c>
      <c r="Z755" s="10">
        <f t="shared" si="1568"/>
        <v>0</v>
      </c>
      <c r="AA755" s="10"/>
      <c r="AB755" s="10"/>
      <c r="AC755" s="10"/>
      <c r="AD755" s="10">
        <f t="shared" si="1569"/>
        <v>36610</v>
      </c>
      <c r="AE755" s="10">
        <f t="shared" si="1570"/>
        <v>110260</v>
      </c>
      <c r="AF755" s="10">
        <f t="shared" si="1571"/>
        <v>0</v>
      </c>
      <c r="AG755" s="10"/>
      <c r="AH755" s="10">
        <f t="shared" si="1572"/>
        <v>36610</v>
      </c>
      <c r="AI755" s="10">
        <f t="shared" si="1573"/>
        <v>110260</v>
      </c>
      <c r="AJ755" s="10">
        <f t="shared" si="1574"/>
        <v>0</v>
      </c>
      <c r="AK755" s="10"/>
      <c r="AL755" s="10"/>
      <c r="AM755" s="10"/>
      <c r="AN755" s="10">
        <f t="shared" si="1575"/>
        <v>36610</v>
      </c>
      <c r="AO755" s="10">
        <f t="shared" si="1576"/>
        <v>110260</v>
      </c>
      <c r="AP755" s="10">
        <f t="shared" si="1577"/>
        <v>0</v>
      </c>
      <c r="AQ755" s="10"/>
      <c r="AR755" s="10"/>
      <c r="AS755" s="10"/>
      <c r="AT755" s="10">
        <f t="shared" si="1578"/>
        <v>36610</v>
      </c>
      <c r="AU755" s="10">
        <f t="shared" si="1579"/>
        <v>110260</v>
      </c>
      <c r="AV755" s="10">
        <f t="shared" si="1580"/>
        <v>0</v>
      </c>
      <c r="AW755" s="10"/>
      <c r="AX755" s="10"/>
      <c r="AY755" s="10"/>
      <c r="AZ755" s="10">
        <f t="shared" si="1581"/>
        <v>36610</v>
      </c>
      <c r="BA755" s="10"/>
      <c r="BB755" s="65">
        <f t="shared" si="1462"/>
        <v>36610</v>
      </c>
      <c r="BC755" s="10">
        <f t="shared" si="1582"/>
        <v>110260</v>
      </c>
      <c r="BD755" s="10"/>
      <c r="BE755" s="65">
        <f t="shared" si="1463"/>
        <v>110260</v>
      </c>
      <c r="BF755" s="10">
        <f t="shared" si="1583"/>
        <v>0</v>
      </c>
      <c r="BG755" s="10"/>
      <c r="BH755" s="65">
        <f t="shared" si="1464"/>
        <v>0</v>
      </c>
      <c r="BI755" s="10"/>
      <c r="BJ755" s="20"/>
      <c r="BK755" s="20"/>
    </row>
    <row r="756" spans="1:63" ht="46.8" x14ac:dyDescent="0.3">
      <c r="A756" s="58" t="s">
        <v>488</v>
      </c>
      <c r="B756" s="59"/>
      <c r="C756" s="58"/>
      <c r="D756" s="58"/>
      <c r="E756" s="60" t="s">
        <v>489</v>
      </c>
      <c r="F756" s="10">
        <f t="shared" ref="F756:K756" si="1584">F757+F762+F767</f>
        <v>627059</v>
      </c>
      <c r="G756" s="10">
        <f t="shared" si="1584"/>
        <v>630600</v>
      </c>
      <c r="H756" s="10">
        <f t="shared" si="1584"/>
        <v>628084.5</v>
      </c>
      <c r="I756" s="10">
        <f t="shared" si="1584"/>
        <v>271.8</v>
      </c>
      <c r="J756" s="10">
        <f t="shared" si="1584"/>
        <v>280.2</v>
      </c>
      <c r="K756" s="10">
        <f t="shared" si="1584"/>
        <v>280.2</v>
      </c>
      <c r="L756" s="10">
        <f t="shared" si="1526"/>
        <v>627330.80000000005</v>
      </c>
      <c r="M756" s="10">
        <f t="shared" si="1527"/>
        <v>630880.19999999995</v>
      </c>
      <c r="N756" s="10">
        <f t="shared" si="1528"/>
        <v>628364.69999999995</v>
      </c>
      <c r="O756" s="10">
        <f>O757+O762+O767</f>
        <v>16762.05</v>
      </c>
      <c r="P756" s="10">
        <f>P757+P762+P767</f>
        <v>19825.8</v>
      </c>
      <c r="Q756" s="10">
        <f>Q757+Q762+Q767</f>
        <v>19825.8</v>
      </c>
      <c r="R756" s="10">
        <f t="shared" si="1563"/>
        <v>644092.85000000009</v>
      </c>
      <c r="S756" s="10">
        <f t="shared" si="1564"/>
        <v>650706</v>
      </c>
      <c r="T756" s="10">
        <f t="shared" si="1565"/>
        <v>648190.5</v>
      </c>
      <c r="U756" s="10">
        <f>U757+U762+U767</f>
        <v>0</v>
      </c>
      <c r="V756" s="10">
        <f>V757+V762+V767</f>
        <v>0</v>
      </c>
      <c r="W756" s="10">
        <f>W757+W762+W767</f>
        <v>0</v>
      </c>
      <c r="X756" s="10">
        <f t="shared" si="1566"/>
        <v>644092.85000000009</v>
      </c>
      <c r="Y756" s="10">
        <f t="shared" si="1567"/>
        <v>650706</v>
      </c>
      <c r="Z756" s="10">
        <f t="shared" si="1568"/>
        <v>648190.5</v>
      </c>
      <c r="AA756" s="10">
        <f>AA757+AA762+AA767</f>
        <v>0</v>
      </c>
      <c r="AB756" s="10">
        <f>AB757+AB762+AB767</f>
        <v>0</v>
      </c>
      <c r="AC756" s="10">
        <f>AC757+AC762+AC767</f>
        <v>0</v>
      </c>
      <c r="AD756" s="10">
        <f t="shared" si="1569"/>
        <v>644092.85000000009</v>
      </c>
      <c r="AE756" s="10">
        <f t="shared" si="1570"/>
        <v>650706</v>
      </c>
      <c r="AF756" s="10">
        <f t="shared" si="1571"/>
        <v>648190.5</v>
      </c>
      <c r="AG756" s="10">
        <f>AG757+AG762+AG767</f>
        <v>0</v>
      </c>
      <c r="AH756" s="10">
        <f t="shared" si="1572"/>
        <v>644092.85000000009</v>
      </c>
      <c r="AI756" s="10">
        <f t="shared" si="1573"/>
        <v>650706</v>
      </c>
      <c r="AJ756" s="10">
        <f t="shared" si="1574"/>
        <v>648190.5</v>
      </c>
      <c r="AK756" s="10">
        <f>AK757+AK762+AK767</f>
        <v>0</v>
      </c>
      <c r="AL756" s="10">
        <f>AL757+AL762+AL767</f>
        <v>0</v>
      </c>
      <c r="AM756" s="10">
        <f>AM757+AM762+AM767</f>
        <v>0</v>
      </c>
      <c r="AN756" s="10">
        <f t="shared" si="1575"/>
        <v>644092.85000000009</v>
      </c>
      <c r="AO756" s="10">
        <f t="shared" si="1576"/>
        <v>650706</v>
      </c>
      <c r="AP756" s="10">
        <f t="shared" si="1577"/>
        <v>648190.5</v>
      </c>
      <c r="AQ756" s="10">
        <f>AQ757+AQ762+AQ767</f>
        <v>0</v>
      </c>
      <c r="AR756" s="10">
        <f>AR757+AR762+AR767</f>
        <v>0</v>
      </c>
      <c r="AS756" s="10">
        <f>AS757+AS762+AS767</f>
        <v>0</v>
      </c>
      <c r="AT756" s="10">
        <f t="shared" si="1578"/>
        <v>644092.85000000009</v>
      </c>
      <c r="AU756" s="10">
        <f t="shared" si="1579"/>
        <v>650706</v>
      </c>
      <c r="AV756" s="10">
        <f t="shared" si="1580"/>
        <v>648190.5</v>
      </c>
      <c r="AW756" s="10">
        <f>AW757+AW762+AW767</f>
        <v>0</v>
      </c>
      <c r="AX756" s="10">
        <f>AX757+AX762+AX767</f>
        <v>0</v>
      </c>
      <c r="AY756" s="10">
        <f>AY757+AY762+AY767</f>
        <v>0</v>
      </c>
      <c r="AZ756" s="10">
        <f t="shared" si="1581"/>
        <v>644092.85000000009</v>
      </c>
      <c r="BA756" s="10">
        <f>BA757+BA762+BA767</f>
        <v>0</v>
      </c>
      <c r="BB756" s="65">
        <f t="shared" si="1462"/>
        <v>644092.85000000009</v>
      </c>
      <c r="BC756" s="10">
        <f t="shared" si="1582"/>
        <v>650706</v>
      </c>
      <c r="BD756" s="10">
        <f>BD757+BD762+BD767</f>
        <v>0</v>
      </c>
      <c r="BE756" s="65">
        <f t="shared" si="1463"/>
        <v>650706</v>
      </c>
      <c r="BF756" s="10">
        <f t="shared" si="1583"/>
        <v>648190.5</v>
      </c>
      <c r="BG756" s="10">
        <f>BG757+BG762+BG767</f>
        <v>0</v>
      </c>
      <c r="BH756" s="65">
        <f t="shared" si="1464"/>
        <v>648190.5</v>
      </c>
      <c r="BI756" s="10">
        <f>BI757+BI762+BI767</f>
        <v>0</v>
      </c>
      <c r="BJ756" s="20"/>
      <c r="BK756" s="20"/>
    </row>
    <row r="757" spans="1:63" ht="31.2" x14ac:dyDescent="0.3">
      <c r="A757" s="58" t="s">
        <v>490</v>
      </c>
      <c r="B757" s="59"/>
      <c r="C757" s="58"/>
      <c r="D757" s="58"/>
      <c r="E757" s="60" t="s">
        <v>176</v>
      </c>
      <c r="F757" s="10">
        <f t="shared" ref="F757:K757" si="1585">F758+F760</f>
        <v>106375.59999999999</v>
      </c>
      <c r="G757" s="10">
        <f t="shared" si="1585"/>
        <v>109500.79999999999</v>
      </c>
      <c r="H757" s="10">
        <f t="shared" si="1585"/>
        <v>109500.79999999999</v>
      </c>
      <c r="I757" s="10">
        <f t="shared" si="1585"/>
        <v>271.8</v>
      </c>
      <c r="J757" s="10">
        <f t="shared" si="1585"/>
        <v>280.2</v>
      </c>
      <c r="K757" s="10">
        <f t="shared" si="1585"/>
        <v>280.2</v>
      </c>
      <c r="L757" s="10">
        <f t="shared" si="1526"/>
        <v>106647.4</v>
      </c>
      <c r="M757" s="10">
        <f t="shared" si="1527"/>
        <v>109780.99999999999</v>
      </c>
      <c r="N757" s="10">
        <f t="shared" si="1528"/>
        <v>109780.99999999999</v>
      </c>
      <c r="O757" s="10">
        <f>O758+O760</f>
        <v>15500.8</v>
      </c>
      <c r="P757" s="10">
        <f>P758+P760</f>
        <v>18937</v>
      </c>
      <c r="Q757" s="10">
        <f>Q758+Q760</f>
        <v>18937</v>
      </c>
      <c r="R757" s="10">
        <f t="shared" si="1563"/>
        <v>122148.2</v>
      </c>
      <c r="S757" s="10">
        <f t="shared" si="1564"/>
        <v>128717.99999999999</v>
      </c>
      <c r="T757" s="10">
        <f t="shared" si="1565"/>
        <v>128717.99999999999</v>
      </c>
      <c r="U757" s="10">
        <f>U758+U760</f>
        <v>0</v>
      </c>
      <c r="V757" s="10">
        <f>V758+V760</f>
        <v>0</v>
      </c>
      <c r="W757" s="10">
        <f>W758+W760</f>
        <v>0</v>
      </c>
      <c r="X757" s="10">
        <f t="shared" si="1566"/>
        <v>122148.2</v>
      </c>
      <c r="Y757" s="10">
        <f t="shared" si="1567"/>
        <v>128717.99999999999</v>
      </c>
      <c r="Z757" s="10">
        <f t="shared" si="1568"/>
        <v>128717.99999999999</v>
      </c>
      <c r="AA757" s="10">
        <f>AA758+AA760</f>
        <v>0</v>
      </c>
      <c r="AB757" s="10">
        <f>AB758+AB760</f>
        <v>0</v>
      </c>
      <c r="AC757" s="10">
        <f>AC758+AC760</f>
        <v>0</v>
      </c>
      <c r="AD757" s="10">
        <f t="shared" si="1569"/>
        <v>122148.2</v>
      </c>
      <c r="AE757" s="10">
        <f t="shared" si="1570"/>
        <v>128717.99999999999</v>
      </c>
      <c r="AF757" s="10">
        <f t="shared" si="1571"/>
        <v>128717.99999999999</v>
      </c>
      <c r="AG757" s="10">
        <f>AG758+AG760</f>
        <v>0</v>
      </c>
      <c r="AH757" s="10">
        <f t="shared" si="1572"/>
        <v>122148.2</v>
      </c>
      <c r="AI757" s="10">
        <f t="shared" si="1573"/>
        <v>128717.99999999999</v>
      </c>
      <c r="AJ757" s="10">
        <f t="shared" si="1574"/>
        <v>128717.99999999999</v>
      </c>
      <c r="AK757" s="10">
        <f>AK758+AK760</f>
        <v>0</v>
      </c>
      <c r="AL757" s="10">
        <f>AL758+AL760</f>
        <v>0</v>
      </c>
      <c r="AM757" s="10">
        <f>AM758+AM760</f>
        <v>0</v>
      </c>
      <c r="AN757" s="10">
        <f t="shared" si="1575"/>
        <v>122148.2</v>
      </c>
      <c r="AO757" s="10">
        <f t="shared" si="1576"/>
        <v>128717.99999999999</v>
      </c>
      <c r="AP757" s="10">
        <f t="shared" si="1577"/>
        <v>128717.99999999999</v>
      </c>
      <c r="AQ757" s="10">
        <f>AQ758+AQ760</f>
        <v>0</v>
      </c>
      <c r="AR757" s="10">
        <f>AR758+AR760</f>
        <v>0</v>
      </c>
      <c r="AS757" s="10">
        <f>AS758+AS760</f>
        <v>0</v>
      </c>
      <c r="AT757" s="10">
        <f t="shared" si="1578"/>
        <v>122148.2</v>
      </c>
      <c r="AU757" s="10">
        <f t="shared" si="1579"/>
        <v>128717.99999999999</v>
      </c>
      <c r="AV757" s="10">
        <f t="shared" si="1580"/>
        <v>128717.99999999999</v>
      </c>
      <c r="AW757" s="10">
        <f>AW758+AW760</f>
        <v>0</v>
      </c>
      <c r="AX757" s="10">
        <f>AX758+AX760</f>
        <v>0</v>
      </c>
      <c r="AY757" s="10">
        <f>AY758+AY760</f>
        <v>0</v>
      </c>
      <c r="AZ757" s="10">
        <f t="shared" si="1581"/>
        <v>122148.2</v>
      </c>
      <c r="BA757" s="10">
        <f>BA758+BA760</f>
        <v>0</v>
      </c>
      <c r="BB757" s="65">
        <f t="shared" ref="BB757:BB820" si="1586">AZ757+BA757</f>
        <v>122148.2</v>
      </c>
      <c r="BC757" s="10">
        <f t="shared" si="1582"/>
        <v>128717.99999999999</v>
      </c>
      <c r="BD757" s="10">
        <f>BD758+BD760</f>
        <v>0</v>
      </c>
      <c r="BE757" s="65">
        <f t="shared" ref="BE757:BE820" si="1587">BC757+BD757</f>
        <v>128717.99999999999</v>
      </c>
      <c r="BF757" s="10">
        <f t="shared" si="1583"/>
        <v>128717.99999999999</v>
      </c>
      <c r="BG757" s="10">
        <f>BG758+BG760</f>
        <v>0</v>
      </c>
      <c r="BH757" s="65">
        <f t="shared" ref="BH757:BH820" si="1588">BF757+BG757</f>
        <v>128717.99999999999</v>
      </c>
      <c r="BI757" s="10">
        <f>BI758+BI760</f>
        <v>0</v>
      </c>
      <c r="BJ757" s="20"/>
      <c r="BK757" s="20"/>
    </row>
    <row r="758" spans="1:63" ht="78" x14ac:dyDescent="0.3">
      <c r="A758" s="58" t="s">
        <v>490</v>
      </c>
      <c r="B758" s="59" t="s">
        <v>148</v>
      </c>
      <c r="C758" s="58"/>
      <c r="D758" s="58"/>
      <c r="E758" s="60" t="s">
        <v>149</v>
      </c>
      <c r="F758" s="10">
        <f t="shared" ref="F758:K758" si="1589">F759</f>
        <v>101860.59999999999</v>
      </c>
      <c r="G758" s="10">
        <f t="shared" si="1589"/>
        <v>104985.79999999999</v>
      </c>
      <c r="H758" s="10">
        <f t="shared" si="1589"/>
        <v>104985.79999999999</v>
      </c>
      <c r="I758" s="10">
        <f t="shared" si="1589"/>
        <v>271.8</v>
      </c>
      <c r="J758" s="10">
        <f t="shared" si="1589"/>
        <v>280.2</v>
      </c>
      <c r="K758" s="10">
        <f t="shared" si="1589"/>
        <v>280.2</v>
      </c>
      <c r="L758" s="10">
        <f t="shared" si="1526"/>
        <v>102132.4</v>
      </c>
      <c r="M758" s="10">
        <f t="shared" si="1527"/>
        <v>105265.99999999999</v>
      </c>
      <c r="N758" s="10">
        <f t="shared" si="1528"/>
        <v>105265.99999999999</v>
      </c>
      <c r="O758" s="10">
        <f>O759</f>
        <v>15500.8</v>
      </c>
      <c r="P758" s="10">
        <f>P759</f>
        <v>18937</v>
      </c>
      <c r="Q758" s="10">
        <f>Q759</f>
        <v>18937</v>
      </c>
      <c r="R758" s="10">
        <f t="shared" si="1563"/>
        <v>117633.2</v>
      </c>
      <c r="S758" s="10">
        <f t="shared" si="1564"/>
        <v>124202.99999999999</v>
      </c>
      <c r="T758" s="10">
        <f t="shared" si="1565"/>
        <v>124202.99999999999</v>
      </c>
      <c r="U758" s="10">
        <f>U759</f>
        <v>0</v>
      </c>
      <c r="V758" s="10">
        <f>V759</f>
        <v>0</v>
      </c>
      <c r="W758" s="10">
        <f>W759</f>
        <v>0</v>
      </c>
      <c r="X758" s="10">
        <f t="shared" si="1566"/>
        <v>117633.2</v>
      </c>
      <c r="Y758" s="10">
        <f t="shared" si="1567"/>
        <v>124202.99999999999</v>
      </c>
      <c r="Z758" s="10">
        <f t="shared" si="1568"/>
        <v>124202.99999999999</v>
      </c>
      <c r="AA758" s="10">
        <f>AA759</f>
        <v>0</v>
      </c>
      <c r="AB758" s="10">
        <f>AB759</f>
        <v>0</v>
      </c>
      <c r="AC758" s="10">
        <f>AC759</f>
        <v>0</v>
      </c>
      <c r="AD758" s="10">
        <f t="shared" si="1569"/>
        <v>117633.2</v>
      </c>
      <c r="AE758" s="10">
        <f t="shared" si="1570"/>
        <v>124202.99999999999</v>
      </c>
      <c r="AF758" s="10">
        <f t="shared" si="1571"/>
        <v>124202.99999999999</v>
      </c>
      <c r="AG758" s="10">
        <f>AG759</f>
        <v>0</v>
      </c>
      <c r="AH758" s="10">
        <f t="shared" si="1572"/>
        <v>117633.2</v>
      </c>
      <c r="AI758" s="10">
        <f t="shared" si="1573"/>
        <v>124202.99999999999</v>
      </c>
      <c r="AJ758" s="10">
        <f t="shared" si="1574"/>
        <v>124202.99999999999</v>
      </c>
      <c r="AK758" s="10">
        <f>AK759</f>
        <v>0</v>
      </c>
      <c r="AL758" s="10">
        <f>AL759</f>
        <v>0</v>
      </c>
      <c r="AM758" s="10">
        <f>AM759</f>
        <v>0</v>
      </c>
      <c r="AN758" s="10">
        <f t="shared" si="1575"/>
        <v>117633.2</v>
      </c>
      <c r="AO758" s="10">
        <f t="shared" si="1576"/>
        <v>124202.99999999999</v>
      </c>
      <c r="AP758" s="10">
        <f t="shared" si="1577"/>
        <v>124202.99999999999</v>
      </c>
      <c r="AQ758" s="10">
        <f>AQ759</f>
        <v>0</v>
      </c>
      <c r="AR758" s="10">
        <f>AR759</f>
        <v>0</v>
      </c>
      <c r="AS758" s="10">
        <f>AS759</f>
        <v>0</v>
      </c>
      <c r="AT758" s="10">
        <f t="shared" si="1578"/>
        <v>117633.2</v>
      </c>
      <c r="AU758" s="10">
        <f t="shared" si="1579"/>
        <v>124202.99999999999</v>
      </c>
      <c r="AV758" s="10">
        <f t="shared" si="1580"/>
        <v>124202.99999999999</v>
      </c>
      <c r="AW758" s="10">
        <f>AW759</f>
        <v>0</v>
      </c>
      <c r="AX758" s="10">
        <f>AX759</f>
        <v>0</v>
      </c>
      <c r="AY758" s="10">
        <f>AY759</f>
        <v>0</v>
      </c>
      <c r="AZ758" s="10">
        <f t="shared" si="1581"/>
        <v>117633.2</v>
      </c>
      <c r="BA758" s="10">
        <f>BA759</f>
        <v>0</v>
      </c>
      <c r="BB758" s="65">
        <f t="shared" si="1586"/>
        <v>117633.2</v>
      </c>
      <c r="BC758" s="10">
        <f t="shared" si="1582"/>
        <v>124202.99999999999</v>
      </c>
      <c r="BD758" s="10">
        <f>BD759</f>
        <v>0</v>
      </c>
      <c r="BE758" s="65">
        <f t="shared" si="1587"/>
        <v>124202.99999999999</v>
      </c>
      <c r="BF758" s="10">
        <f t="shared" si="1583"/>
        <v>124202.99999999999</v>
      </c>
      <c r="BG758" s="10">
        <f>BG759</f>
        <v>0</v>
      </c>
      <c r="BH758" s="65">
        <f t="shared" si="1588"/>
        <v>124202.99999999999</v>
      </c>
      <c r="BI758" s="10">
        <f>BI759</f>
        <v>0</v>
      </c>
      <c r="BJ758" s="20"/>
      <c r="BK758" s="20"/>
    </row>
    <row r="759" spans="1:63" x14ac:dyDescent="0.3">
      <c r="A759" s="58" t="s">
        <v>490</v>
      </c>
      <c r="B759" s="59">
        <v>100</v>
      </c>
      <c r="C759" s="58" t="s">
        <v>72</v>
      </c>
      <c r="D759" s="58" t="s">
        <v>74</v>
      </c>
      <c r="E759" s="60" t="s">
        <v>75</v>
      </c>
      <c r="F759" s="10">
        <v>101860.59999999999</v>
      </c>
      <c r="G759" s="10">
        <v>104985.79999999999</v>
      </c>
      <c r="H759" s="10">
        <v>104985.79999999999</v>
      </c>
      <c r="I759" s="10">
        <v>271.8</v>
      </c>
      <c r="J759" s="10">
        <v>280.2</v>
      </c>
      <c r="K759" s="10">
        <v>280.2</v>
      </c>
      <c r="L759" s="10">
        <f t="shared" si="1526"/>
        <v>102132.4</v>
      </c>
      <c r="M759" s="10">
        <f t="shared" si="1527"/>
        <v>105265.99999999999</v>
      </c>
      <c r="N759" s="10">
        <f t="shared" si="1528"/>
        <v>105265.99999999999</v>
      </c>
      <c r="O759" s="10">
        <v>15500.8</v>
      </c>
      <c r="P759" s="10">
        <v>18937</v>
      </c>
      <c r="Q759" s="10">
        <v>18937</v>
      </c>
      <c r="R759" s="10">
        <f t="shared" si="1563"/>
        <v>117633.2</v>
      </c>
      <c r="S759" s="10">
        <f t="shared" si="1564"/>
        <v>124202.99999999999</v>
      </c>
      <c r="T759" s="10">
        <f t="shared" si="1565"/>
        <v>124202.99999999999</v>
      </c>
      <c r="U759" s="10"/>
      <c r="V759" s="10"/>
      <c r="W759" s="10"/>
      <c r="X759" s="10">
        <f t="shared" si="1566"/>
        <v>117633.2</v>
      </c>
      <c r="Y759" s="10">
        <f t="shared" si="1567"/>
        <v>124202.99999999999</v>
      </c>
      <c r="Z759" s="10">
        <f t="shared" si="1568"/>
        <v>124202.99999999999</v>
      </c>
      <c r="AA759" s="10"/>
      <c r="AB759" s="10"/>
      <c r="AC759" s="10"/>
      <c r="AD759" s="10">
        <f t="shared" si="1569"/>
        <v>117633.2</v>
      </c>
      <c r="AE759" s="10">
        <f t="shared" si="1570"/>
        <v>124202.99999999999</v>
      </c>
      <c r="AF759" s="10">
        <f t="shared" si="1571"/>
        <v>124202.99999999999</v>
      </c>
      <c r="AG759" s="10"/>
      <c r="AH759" s="10">
        <f t="shared" si="1572"/>
        <v>117633.2</v>
      </c>
      <c r="AI759" s="10">
        <f t="shared" si="1573"/>
        <v>124202.99999999999</v>
      </c>
      <c r="AJ759" s="10">
        <f t="shared" si="1574"/>
        <v>124202.99999999999</v>
      </c>
      <c r="AK759" s="10"/>
      <c r="AL759" s="10"/>
      <c r="AM759" s="10"/>
      <c r="AN759" s="10">
        <f t="shared" si="1575"/>
        <v>117633.2</v>
      </c>
      <c r="AO759" s="10">
        <f t="shared" si="1576"/>
        <v>124202.99999999999</v>
      </c>
      <c r="AP759" s="10">
        <f t="shared" si="1577"/>
        <v>124202.99999999999</v>
      </c>
      <c r="AQ759" s="10"/>
      <c r="AR759" s="10"/>
      <c r="AS759" s="10"/>
      <c r="AT759" s="10">
        <f t="shared" si="1578"/>
        <v>117633.2</v>
      </c>
      <c r="AU759" s="10">
        <f t="shared" si="1579"/>
        <v>124202.99999999999</v>
      </c>
      <c r="AV759" s="10">
        <f t="shared" si="1580"/>
        <v>124202.99999999999</v>
      </c>
      <c r="AW759" s="10"/>
      <c r="AX759" s="10"/>
      <c r="AY759" s="10"/>
      <c r="AZ759" s="10">
        <f t="shared" si="1581"/>
        <v>117633.2</v>
      </c>
      <c r="BA759" s="10"/>
      <c r="BB759" s="65">
        <f t="shared" si="1586"/>
        <v>117633.2</v>
      </c>
      <c r="BC759" s="10">
        <f t="shared" si="1582"/>
        <v>124202.99999999999</v>
      </c>
      <c r="BD759" s="10"/>
      <c r="BE759" s="65">
        <f t="shared" si="1587"/>
        <v>124202.99999999999</v>
      </c>
      <c r="BF759" s="10">
        <f t="shared" si="1583"/>
        <v>124202.99999999999</v>
      </c>
      <c r="BG759" s="10"/>
      <c r="BH759" s="65">
        <f t="shared" si="1588"/>
        <v>124202.99999999999</v>
      </c>
      <c r="BI759" s="10"/>
      <c r="BJ759" s="20"/>
      <c r="BK759" s="20">
        <v>39</v>
      </c>
    </row>
    <row r="760" spans="1:63" ht="31.2" x14ac:dyDescent="0.3">
      <c r="A760" s="58" t="s">
        <v>490</v>
      </c>
      <c r="B760" s="59" t="s">
        <v>66</v>
      </c>
      <c r="C760" s="58"/>
      <c r="D760" s="58"/>
      <c r="E760" s="60" t="s">
        <v>67</v>
      </c>
      <c r="F760" s="10">
        <f t="shared" ref="F760:K760" si="1590">F761</f>
        <v>4515</v>
      </c>
      <c r="G760" s="10">
        <f t="shared" si="1590"/>
        <v>4515</v>
      </c>
      <c r="H760" s="10">
        <f t="shared" si="1590"/>
        <v>4515</v>
      </c>
      <c r="I760" s="10">
        <f t="shared" si="1590"/>
        <v>0</v>
      </c>
      <c r="J760" s="10">
        <f t="shared" si="1590"/>
        <v>0</v>
      </c>
      <c r="K760" s="10">
        <f t="shared" si="1590"/>
        <v>0</v>
      </c>
      <c r="L760" s="10">
        <f t="shared" si="1526"/>
        <v>4515</v>
      </c>
      <c r="M760" s="10">
        <f t="shared" si="1527"/>
        <v>4515</v>
      </c>
      <c r="N760" s="10">
        <f t="shared" si="1528"/>
        <v>4515</v>
      </c>
      <c r="O760" s="10">
        <f>O761</f>
        <v>0</v>
      </c>
      <c r="P760" s="10">
        <f>P761</f>
        <v>0</v>
      </c>
      <c r="Q760" s="10">
        <f>Q761</f>
        <v>0</v>
      </c>
      <c r="R760" s="10">
        <f t="shared" si="1563"/>
        <v>4515</v>
      </c>
      <c r="S760" s="10">
        <f t="shared" si="1564"/>
        <v>4515</v>
      </c>
      <c r="T760" s="10">
        <f t="shared" si="1565"/>
        <v>4515</v>
      </c>
      <c r="U760" s="10">
        <f>U761</f>
        <v>0</v>
      </c>
      <c r="V760" s="10">
        <f>V761</f>
        <v>0</v>
      </c>
      <c r="W760" s="10">
        <f>W761</f>
        <v>0</v>
      </c>
      <c r="X760" s="10">
        <f t="shared" si="1566"/>
        <v>4515</v>
      </c>
      <c r="Y760" s="10">
        <f t="shared" si="1567"/>
        <v>4515</v>
      </c>
      <c r="Z760" s="10">
        <f t="shared" si="1568"/>
        <v>4515</v>
      </c>
      <c r="AA760" s="10">
        <f>AA761</f>
        <v>0</v>
      </c>
      <c r="AB760" s="10">
        <f>AB761</f>
        <v>0</v>
      </c>
      <c r="AC760" s="10">
        <f>AC761</f>
        <v>0</v>
      </c>
      <c r="AD760" s="10">
        <f t="shared" si="1569"/>
        <v>4515</v>
      </c>
      <c r="AE760" s="10">
        <f t="shared" si="1570"/>
        <v>4515</v>
      </c>
      <c r="AF760" s="10">
        <f t="shared" si="1571"/>
        <v>4515</v>
      </c>
      <c r="AG760" s="10">
        <f>AG761</f>
        <v>0</v>
      </c>
      <c r="AH760" s="10">
        <f t="shared" si="1572"/>
        <v>4515</v>
      </c>
      <c r="AI760" s="10">
        <f t="shared" si="1573"/>
        <v>4515</v>
      </c>
      <c r="AJ760" s="10">
        <f t="shared" si="1574"/>
        <v>4515</v>
      </c>
      <c r="AK760" s="10">
        <f>AK761</f>
        <v>0</v>
      </c>
      <c r="AL760" s="10">
        <f>AL761</f>
        <v>0</v>
      </c>
      <c r="AM760" s="10">
        <f>AM761</f>
        <v>0</v>
      </c>
      <c r="AN760" s="10">
        <f t="shared" si="1575"/>
        <v>4515</v>
      </c>
      <c r="AO760" s="10">
        <f t="shared" si="1576"/>
        <v>4515</v>
      </c>
      <c r="AP760" s="10">
        <f t="shared" si="1577"/>
        <v>4515</v>
      </c>
      <c r="AQ760" s="10">
        <f>AQ761</f>
        <v>0</v>
      </c>
      <c r="AR760" s="10">
        <f>AR761</f>
        <v>0</v>
      </c>
      <c r="AS760" s="10">
        <f>AS761</f>
        <v>0</v>
      </c>
      <c r="AT760" s="10">
        <f t="shared" si="1578"/>
        <v>4515</v>
      </c>
      <c r="AU760" s="10">
        <f t="shared" si="1579"/>
        <v>4515</v>
      </c>
      <c r="AV760" s="10">
        <f t="shared" si="1580"/>
        <v>4515</v>
      </c>
      <c r="AW760" s="10">
        <f>AW761</f>
        <v>0</v>
      </c>
      <c r="AX760" s="10">
        <f>AX761</f>
        <v>0</v>
      </c>
      <c r="AY760" s="10">
        <f>AY761</f>
        <v>0</v>
      </c>
      <c r="AZ760" s="10">
        <f t="shared" si="1581"/>
        <v>4515</v>
      </c>
      <c r="BA760" s="10">
        <f>BA761</f>
        <v>0</v>
      </c>
      <c r="BB760" s="65">
        <f t="shared" si="1586"/>
        <v>4515</v>
      </c>
      <c r="BC760" s="10">
        <f t="shared" si="1582"/>
        <v>4515</v>
      </c>
      <c r="BD760" s="10">
        <f>BD761</f>
        <v>0</v>
      </c>
      <c r="BE760" s="65">
        <f t="shared" si="1587"/>
        <v>4515</v>
      </c>
      <c r="BF760" s="10">
        <f t="shared" si="1583"/>
        <v>4515</v>
      </c>
      <c r="BG760" s="10">
        <f>BG761</f>
        <v>0</v>
      </c>
      <c r="BH760" s="65">
        <f t="shared" si="1588"/>
        <v>4515</v>
      </c>
      <c r="BI760" s="10">
        <f>BI761</f>
        <v>0</v>
      </c>
      <c r="BJ760" s="20"/>
      <c r="BK760" s="20"/>
    </row>
    <row r="761" spans="1:63" x14ac:dyDescent="0.3">
      <c r="A761" s="58" t="s">
        <v>490</v>
      </c>
      <c r="B761" s="59">
        <v>200</v>
      </c>
      <c r="C761" s="58" t="s">
        <v>72</v>
      </c>
      <c r="D761" s="58" t="s">
        <v>74</v>
      </c>
      <c r="E761" s="60" t="s">
        <v>75</v>
      </c>
      <c r="F761" s="10">
        <v>4515</v>
      </c>
      <c r="G761" s="10">
        <v>4515</v>
      </c>
      <c r="H761" s="10">
        <v>4515</v>
      </c>
      <c r="I761" s="10"/>
      <c r="J761" s="10"/>
      <c r="K761" s="10"/>
      <c r="L761" s="10">
        <f t="shared" si="1526"/>
        <v>4515</v>
      </c>
      <c r="M761" s="10">
        <f t="shared" si="1527"/>
        <v>4515</v>
      </c>
      <c r="N761" s="10">
        <f t="shared" si="1528"/>
        <v>4515</v>
      </c>
      <c r="O761" s="10"/>
      <c r="P761" s="10"/>
      <c r="Q761" s="10"/>
      <c r="R761" s="10">
        <f t="shared" si="1563"/>
        <v>4515</v>
      </c>
      <c r="S761" s="10">
        <f t="shared" si="1564"/>
        <v>4515</v>
      </c>
      <c r="T761" s="10">
        <f t="shared" si="1565"/>
        <v>4515</v>
      </c>
      <c r="U761" s="10"/>
      <c r="V761" s="10"/>
      <c r="W761" s="10"/>
      <c r="X761" s="10">
        <f t="shared" si="1566"/>
        <v>4515</v>
      </c>
      <c r="Y761" s="10">
        <f t="shared" si="1567"/>
        <v>4515</v>
      </c>
      <c r="Z761" s="10">
        <f t="shared" si="1568"/>
        <v>4515</v>
      </c>
      <c r="AA761" s="10"/>
      <c r="AB761" s="10"/>
      <c r="AC761" s="10"/>
      <c r="AD761" s="10">
        <f t="shared" si="1569"/>
        <v>4515</v>
      </c>
      <c r="AE761" s="10">
        <f t="shared" si="1570"/>
        <v>4515</v>
      </c>
      <c r="AF761" s="10">
        <f t="shared" si="1571"/>
        <v>4515</v>
      </c>
      <c r="AG761" s="10"/>
      <c r="AH761" s="10">
        <f t="shared" si="1572"/>
        <v>4515</v>
      </c>
      <c r="AI761" s="10">
        <f t="shared" si="1573"/>
        <v>4515</v>
      </c>
      <c r="AJ761" s="10">
        <f t="shared" si="1574"/>
        <v>4515</v>
      </c>
      <c r="AK761" s="10"/>
      <c r="AL761" s="10"/>
      <c r="AM761" s="10"/>
      <c r="AN761" s="10">
        <f t="shared" si="1575"/>
        <v>4515</v>
      </c>
      <c r="AO761" s="10">
        <f t="shared" si="1576"/>
        <v>4515</v>
      </c>
      <c r="AP761" s="10">
        <f t="shared" si="1577"/>
        <v>4515</v>
      </c>
      <c r="AQ761" s="10"/>
      <c r="AR761" s="10"/>
      <c r="AS761" s="10"/>
      <c r="AT761" s="10">
        <f t="shared" si="1578"/>
        <v>4515</v>
      </c>
      <c r="AU761" s="10">
        <f t="shared" si="1579"/>
        <v>4515</v>
      </c>
      <c r="AV761" s="10">
        <f t="shared" si="1580"/>
        <v>4515</v>
      </c>
      <c r="AW761" s="10"/>
      <c r="AX761" s="10"/>
      <c r="AY761" s="10"/>
      <c r="AZ761" s="10">
        <f t="shared" si="1581"/>
        <v>4515</v>
      </c>
      <c r="BA761" s="10"/>
      <c r="BB761" s="65">
        <f t="shared" si="1586"/>
        <v>4515</v>
      </c>
      <c r="BC761" s="10">
        <f t="shared" si="1582"/>
        <v>4515</v>
      </c>
      <c r="BD761" s="10"/>
      <c r="BE761" s="65">
        <f t="shared" si="1587"/>
        <v>4515</v>
      </c>
      <c r="BF761" s="10">
        <f t="shared" si="1583"/>
        <v>4515</v>
      </c>
      <c r="BG761" s="10"/>
      <c r="BH761" s="65">
        <f t="shared" si="1588"/>
        <v>4515</v>
      </c>
      <c r="BI761" s="10"/>
      <c r="BJ761" s="20"/>
      <c r="BK761" s="20"/>
    </row>
    <row r="762" spans="1:63" ht="46.8" x14ac:dyDescent="0.3">
      <c r="A762" s="58" t="s">
        <v>491</v>
      </c>
      <c r="B762" s="59"/>
      <c r="C762" s="58"/>
      <c r="D762" s="58"/>
      <c r="E762" s="60" t="s">
        <v>147</v>
      </c>
      <c r="F762" s="10">
        <f t="shared" ref="F762:K762" si="1591">F763+F765</f>
        <v>74633.2</v>
      </c>
      <c r="G762" s="10">
        <f t="shared" si="1591"/>
        <v>76068.800000000003</v>
      </c>
      <c r="H762" s="10">
        <f t="shared" si="1591"/>
        <v>76068.800000000003</v>
      </c>
      <c r="I762" s="10">
        <f t="shared" si="1591"/>
        <v>0</v>
      </c>
      <c r="J762" s="10">
        <f t="shared" si="1591"/>
        <v>0</v>
      </c>
      <c r="K762" s="10">
        <f t="shared" si="1591"/>
        <v>0</v>
      </c>
      <c r="L762" s="10">
        <f t="shared" si="1526"/>
        <v>74633.2</v>
      </c>
      <c r="M762" s="10">
        <f t="shared" si="1527"/>
        <v>76068.800000000003</v>
      </c>
      <c r="N762" s="10">
        <f t="shared" si="1528"/>
        <v>76068.800000000003</v>
      </c>
      <c r="O762" s="10">
        <f>O763+O765</f>
        <v>1261.25</v>
      </c>
      <c r="P762" s="10">
        <f>P763+P765</f>
        <v>888.8</v>
      </c>
      <c r="Q762" s="10">
        <f>Q763+Q765</f>
        <v>888.8</v>
      </c>
      <c r="R762" s="10">
        <f t="shared" si="1563"/>
        <v>75894.45</v>
      </c>
      <c r="S762" s="10">
        <f t="shared" si="1564"/>
        <v>76957.600000000006</v>
      </c>
      <c r="T762" s="10">
        <f t="shared" si="1565"/>
        <v>76957.600000000006</v>
      </c>
      <c r="U762" s="10">
        <f>U763+U765</f>
        <v>0</v>
      </c>
      <c r="V762" s="10">
        <f>V763+V765</f>
        <v>0</v>
      </c>
      <c r="W762" s="10">
        <f>W763+W765</f>
        <v>0</v>
      </c>
      <c r="X762" s="10">
        <f t="shared" si="1566"/>
        <v>75894.45</v>
      </c>
      <c r="Y762" s="10">
        <f t="shared" si="1567"/>
        <v>76957.600000000006</v>
      </c>
      <c r="Z762" s="10">
        <f t="shared" si="1568"/>
        <v>76957.600000000006</v>
      </c>
      <c r="AA762" s="10">
        <f>AA763+AA765</f>
        <v>0</v>
      </c>
      <c r="AB762" s="10">
        <f>AB763+AB765</f>
        <v>0</v>
      </c>
      <c r="AC762" s="10">
        <f>AC763+AC765</f>
        <v>0</v>
      </c>
      <c r="AD762" s="10">
        <f t="shared" si="1569"/>
        <v>75894.45</v>
      </c>
      <c r="AE762" s="10">
        <f t="shared" si="1570"/>
        <v>76957.600000000006</v>
      </c>
      <c r="AF762" s="10">
        <f t="shared" si="1571"/>
        <v>76957.600000000006</v>
      </c>
      <c r="AG762" s="10">
        <f>AG763+AG765</f>
        <v>0</v>
      </c>
      <c r="AH762" s="10">
        <f t="shared" si="1572"/>
        <v>75894.45</v>
      </c>
      <c r="AI762" s="10">
        <f t="shared" si="1573"/>
        <v>76957.600000000006</v>
      </c>
      <c r="AJ762" s="10">
        <f t="shared" si="1574"/>
        <v>76957.600000000006</v>
      </c>
      <c r="AK762" s="10">
        <f>AK763+AK765</f>
        <v>0</v>
      </c>
      <c r="AL762" s="10">
        <f>AL763+AL765</f>
        <v>0</v>
      </c>
      <c r="AM762" s="10">
        <f>AM763+AM765</f>
        <v>0</v>
      </c>
      <c r="AN762" s="10">
        <f t="shared" si="1575"/>
        <v>75894.45</v>
      </c>
      <c r="AO762" s="10">
        <f t="shared" si="1576"/>
        <v>76957.600000000006</v>
      </c>
      <c r="AP762" s="10">
        <f t="shared" si="1577"/>
        <v>76957.600000000006</v>
      </c>
      <c r="AQ762" s="10">
        <f>AQ763+AQ765</f>
        <v>0</v>
      </c>
      <c r="AR762" s="10">
        <f>AR763+AR765</f>
        <v>0</v>
      </c>
      <c r="AS762" s="10">
        <f>AS763+AS765</f>
        <v>0</v>
      </c>
      <c r="AT762" s="10">
        <f t="shared" si="1578"/>
        <v>75894.45</v>
      </c>
      <c r="AU762" s="10">
        <f t="shared" si="1579"/>
        <v>76957.600000000006</v>
      </c>
      <c r="AV762" s="10">
        <f t="shared" si="1580"/>
        <v>76957.600000000006</v>
      </c>
      <c r="AW762" s="10">
        <f>AW763+AW765</f>
        <v>0</v>
      </c>
      <c r="AX762" s="10">
        <f>AX763+AX765</f>
        <v>0</v>
      </c>
      <c r="AY762" s="10">
        <f>AY763+AY765</f>
        <v>0</v>
      </c>
      <c r="AZ762" s="10">
        <f t="shared" si="1581"/>
        <v>75894.45</v>
      </c>
      <c r="BA762" s="10">
        <f>BA763+BA765</f>
        <v>0</v>
      </c>
      <c r="BB762" s="65">
        <f t="shared" si="1586"/>
        <v>75894.45</v>
      </c>
      <c r="BC762" s="10">
        <f t="shared" si="1582"/>
        <v>76957.600000000006</v>
      </c>
      <c r="BD762" s="10">
        <f>BD763+BD765</f>
        <v>0</v>
      </c>
      <c r="BE762" s="65">
        <f t="shared" si="1587"/>
        <v>76957.600000000006</v>
      </c>
      <c r="BF762" s="10">
        <f t="shared" si="1583"/>
        <v>76957.600000000006</v>
      </c>
      <c r="BG762" s="10">
        <f>BG763+BG765</f>
        <v>0</v>
      </c>
      <c r="BH762" s="65">
        <f t="shared" si="1588"/>
        <v>76957.600000000006</v>
      </c>
      <c r="BI762" s="10">
        <f>BI763+BI765</f>
        <v>0</v>
      </c>
      <c r="BJ762" s="20"/>
      <c r="BK762" s="20"/>
    </row>
    <row r="763" spans="1:63" ht="78" x14ac:dyDescent="0.3">
      <c r="A763" s="58" t="s">
        <v>491</v>
      </c>
      <c r="B763" s="59" t="s">
        <v>148</v>
      </c>
      <c r="C763" s="58"/>
      <c r="D763" s="58"/>
      <c r="E763" s="60" t="s">
        <v>149</v>
      </c>
      <c r="F763" s="10">
        <f t="shared" ref="F763:K763" si="1592">F764</f>
        <v>46688.5</v>
      </c>
      <c r="G763" s="10">
        <f t="shared" si="1592"/>
        <v>48124.1</v>
      </c>
      <c r="H763" s="10">
        <f t="shared" si="1592"/>
        <v>48124.1</v>
      </c>
      <c r="I763" s="10">
        <f t="shared" si="1592"/>
        <v>0</v>
      </c>
      <c r="J763" s="10">
        <f t="shared" si="1592"/>
        <v>0</v>
      </c>
      <c r="K763" s="10">
        <f t="shared" si="1592"/>
        <v>0</v>
      </c>
      <c r="L763" s="10">
        <f t="shared" si="1526"/>
        <v>46688.5</v>
      </c>
      <c r="M763" s="10">
        <f t="shared" si="1527"/>
        <v>48124.1</v>
      </c>
      <c r="N763" s="10">
        <f t="shared" si="1528"/>
        <v>48124.1</v>
      </c>
      <c r="O763" s="10">
        <f>O764</f>
        <v>1261.25</v>
      </c>
      <c r="P763" s="10">
        <f>P764</f>
        <v>888.8</v>
      </c>
      <c r="Q763" s="10">
        <f>Q764</f>
        <v>888.8</v>
      </c>
      <c r="R763" s="10">
        <f t="shared" si="1563"/>
        <v>47949.75</v>
      </c>
      <c r="S763" s="10">
        <f t="shared" si="1564"/>
        <v>49012.9</v>
      </c>
      <c r="T763" s="10">
        <f t="shared" si="1565"/>
        <v>49012.9</v>
      </c>
      <c r="U763" s="10">
        <f>U764</f>
        <v>0</v>
      </c>
      <c r="V763" s="10">
        <f>V764</f>
        <v>0</v>
      </c>
      <c r="W763" s="10">
        <f>W764</f>
        <v>0</v>
      </c>
      <c r="X763" s="10">
        <f t="shared" si="1566"/>
        <v>47949.75</v>
      </c>
      <c r="Y763" s="10">
        <f t="shared" si="1567"/>
        <v>49012.9</v>
      </c>
      <c r="Z763" s="10">
        <f t="shared" si="1568"/>
        <v>49012.9</v>
      </c>
      <c r="AA763" s="10">
        <f>AA764</f>
        <v>0</v>
      </c>
      <c r="AB763" s="10">
        <f>AB764</f>
        <v>0</v>
      </c>
      <c r="AC763" s="10">
        <f>AC764</f>
        <v>0</v>
      </c>
      <c r="AD763" s="10">
        <f t="shared" si="1569"/>
        <v>47949.75</v>
      </c>
      <c r="AE763" s="10">
        <f t="shared" si="1570"/>
        <v>49012.9</v>
      </c>
      <c r="AF763" s="10">
        <f t="shared" si="1571"/>
        <v>49012.9</v>
      </c>
      <c r="AG763" s="10">
        <f>AG764</f>
        <v>0</v>
      </c>
      <c r="AH763" s="10">
        <f t="shared" si="1572"/>
        <v>47949.75</v>
      </c>
      <c r="AI763" s="10">
        <f t="shared" si="1573"/>
        <v>49012.9</v>
      </c>
      <c r="AJ763" s="10">
        <f t="shared" si="1574"/>
        <v>49012.9</v>
      </c>
      <c r="AK763" s="10">
        <f>AK764</f>
        <v>0</v>
      </c>
      <c r="AL763" s="10">
        <f>AL764</f>
        <v>0</v>
      </c>
      <c r="AM763" s="10">
        <f>AM764</f>
        <v>0</v>
      </c>
      <c r="AN763" s="10">
        <f t="shared" si="1575"/>
        <v>47949.75</v>
      </c>
      <c r="AO763" s="10">
        <f t="shared" si="1576"/>
        <v>49012.9</v>
      </c>
      <c r="AP763" s="10">
        <f t="shared" si="1577"/>
        <v>49012.9</v>
      </c>
      <c r="AQ763" s="10">
        <f>AQ764</f>
        <v>0</v>
      </c>
      <c r="AR763" s="10">
        <f>AR764</f>
        <v>0</v>
      </c>
      <c r="AS763" s="10">
        <f>AS764</f>
        <v>0</v>
      </c>
      <c r="AT763" s="10">
        <f t="shared" si="1578"/>
        <v>47949.75</v>
      </c>
      <c r="AU763" s="10">
        <f t="shared" si="1579"/>
        <v>49012.9</v>
      </c>
      <c r="AV763" s="10">
        <f t="shared" si="1580"/>
        <v>49012.9</v>
      </c>
      <c r="AW763" s="10">
        <f>AW764</f>
        <v>0</v>
      </c>
      <c r="AX763" s="10">
        <f>AX764</f>
        <v>0</v>
      </c>
      <c r="AY763" s="10">
        <f>AY764</f>
        <v>0</v>
      </c>
      <c r="AZ763" s="10">
        <f t="shared" si="1581"/>
        <v>47949.75</v>
      </c>
      <c r="BA763" s="10">
        <f>BA764</f>
        <v>0</v>
      </c>
      <c r="BB763" s="65">
        <f t="shared" si="1586"/>
        <v>47949.75</v>
      </c>
      <c r="BC763" s="10">
        <f t="shared" si="1582"/>
        <v>49012.9</v>
      </c>
      <c r="BD763" s="10">
        <f>BD764</f>
        <v>0</v>
      </c>
      <c r="BE763" s="65">
        <f t="shared" si="1587"/>
        <v>49012.9</v>
      </c>
      <c r="BF763" s="10">
        <f t="shared" si="1583"/>
        <v>49012.9</v>
      </c>
      <c r="BG763" s="10">
        <f>BG764</f>
        <v>0</v>
      </c>
      <c r="BH763" s="65">
        <f t="shared" si="1588"/>
        <v>49012.9</v>
      </c>
      <c r="BI763" s="10">
        <f>BI764</f>
        <v>0</v>
      </c>
      <c r="BJ763" s="20"/>
      <c r="BK763" s="20"/>
    </row>
    <row r="764" spans="1:63" x14ac:dyDescent="0.3">
      <c r="A764" s="58" t="s">
        <v>491</v>
      </c>
      <c r="B764" s="59">
        <v>100</v>
      </c>
      <c r="C764" s="58" t="s">
        <v>72</v>
      </c>
      <c r="D764" s="58" t="s">
        <v>74</v>
      </c>
      <c r="E764" s="60" t="s">
        <v>75</v>
      </c>
      <c r="F764" s="10">
        <v>46688.5</v>
      </c>
      <c r="G764" s="10">
        <v>48124.1</v>
      </c>
      <c r="H764" s="10">
        <v>48124.1</v>
      </c>
      <c r="I764" s="10"/>
      <c r="J764" s="10"/>
      <c r="K764" s="10"/>
      <c r="L764" s="10">
        <f t="shared" si="1526"/>
        <v>46688.5</v>
      </c>
      <c r="M764" s="10">
        <f t="shared" si="1527"/>
        <v>48124.1</v>
      </c>
      <c r="N764" s="10">
        <f t="shared" si="1528"/>
        <v>48124.1</v>
      </c>
      <c r="O764" s="10">
        <v>1261.25</v>
      </c>
      <c r="P764" s="10">
        <v>888.8</v>
      </c>
      <c r="Q764" s="10">
        <v>888.8</v>
      </c>
      <c r="R764" s="10">
        <f t="shared" si="1563"/>
        <v>47949.75</v>
      </c>
      <c r="S764" s="10">
        <f t="shared" si="1564"/>
        <v>49012.9</v>
      </c>
      <c r="T764" s="10">
        <f t="shared" si="1565"/>
        <v>49012.9</v>
      </c>
      <c r="U764" s="10"/>
      <c r="V764" s="10"/>
      <c r="W764" s="10"/>
      <c r="X764" s="10">
        <f t="shared" si="1566"/>
        <v>47949.75</v>
      </c>
      <c r="Y764" s="10">
        <f t="shared" si="1567"/>
        <v>49012.9</v>
      </c>
      <c r="Z764" s="10">
        <f t="shared" si="1568"/>
        <v>49012.9</v>
      </c>
      <c r="AA764" s="10"/>
      <c r="AB764" s="10"/>
      <c r="AC764" s="10"/>
      <c r="AD764" s="10">
        <f t="shared" si="1569"/>
        <v>47949.75</v>
      </c>
      <c r="AE764" s="10">
        <f t="shared" si="1570"/>
        <v>49012.9</v>
      </c>
      <c r="AF764" s="10">
        <f t="shared" si="1571"/>
        <v>49012.9</v>
      </c>
      <c r="AG764" s="10"/>
      <c r="AH764" s="10">
        <f t="shared" si="1572"/>
        <v>47949.75</v>
      </c>
      <c r="AI764" s="10">
        <f t="shared" si="1573"/>
        <v>49012.9</v>
      </c>
      <c r="AJ764" s="10">
        <f t="shared" si="1574"/>
        <v>49012.9</v>
      </c>
      <c r="AK764" s="10"/>
      <c r="AL764" s="10"/>
      <c r="AM764" s="10"/>
      <c r="AN764" s="10">
        <f t="shared" si="1575"/>
        <v>47949.75</v>
      </c>
      <c r="AO764" s="10">
        <f t="shared" si="1576"/>
        <v>49012.9</v>
      </c>
      <c r="AP764" s="10">
        <f t="shared" si="1577"/>
        <v>49012.9</v>
      </c>
      <c r="AQ764" s="10"/>
      <c r="AR764" s="10"/>
      <c r="AS764" s="10"/>
      <c r="AT764" s="10">
        <f t="shared" si="1578"/>
        <v>47949.75</v>
      </c>
      <c r="AU764" s="10">
        <f t="shared" si="1579"/>
        <v>49012.9</v>
      </c>
      <c r="AV764" s="10">
        <f t="shared" si="1580"/>
        <v>49012.9</v>
      </c>
      <c r="AW764" s="10"/>
      <c r="AX764" s="10"/>
      <c r="AY764" s="10"/>
      <c r="AZ764" s="10">
        <f t="shared" si="1581"/>
        <v>47949.75</v>
      </c>
      <c r="BA764" s="10"/>
      <c r="BB764" s="65">
        <f t="shared" si="1586"/>
        <v>47949.75</v>
      </c>
      <c r="BC764" s="10">
        <f t="shared" si="1582"/>
        <v>49012.9</v>
      </c>
      <c r="BD764" s="10"/>
      <c r="BE764" s="65">
        <f t="shared" si="1587"/>
        <v>49012.9</v>
      </c>
      <c r="BF764" s="10">
        <f t="shared" si="1583"/>
        <v>49012.9</v>
      </c>
      <c r="BG764" s="10"/>
      <c r="BH764" s="65">
        <f t="shared" si="1588"/>
        <v>49012.9</v>
      </c>
      <c r="BI764" s="10"/>
      <c r="BJ764" s="20"/>
      <c r="BK764" s="20"/>
    </row>
    <row r="765" spans="1:63" ht="31.2" x14ac:dyDescent="0.3">
      <c r="A765" s="58" t="s">
        <v>491</v>
      </c>
      <c r="B765" s="59" t="s">
        <v>66</v>
      </c>
      <c r="C765" s="58"/>
      <c r="D765" s="58"/>
      <c r="E765" s="60" t="s">
        <v>67</v>
      </c>
      <c r="F765" s="10">
        <f t="shared" ref="F765:K765" si="1593">F766</f>
        <v>27944.7</v>
      </c>
      <c r="G765" s="10">
        <f t="shared" si="1593"/>
        <v>27944.7</v>
      </c>
      <c r="H765" s="10">
        <f t="shared" si="1593"/>
        <v>27944.7</v>
      </c>
      <c r="I765" s="10">
        <f t="shared" si="1593"/>
        <v>0</v>
      </c>
      <c r="J765" s="10">
        <f t="shared" si="1593"/>
        <v>0</v>
      </c>
      <c r="K765" s="10">
        <f t="shared" si="1593"/>
        <v>0</v>
      </c>
      <c r="L765" s="10">
        <f t="shared" si="1526"/>
        <v>27944.7</v>
      </c>
      <c r="M765" s="10">
        <f t="shared" si="1527"/>
        <v>27944.7</v>
      </c>
      <c r="N765" s="10">
        <f t="shared" si="1528"/>
        <v>27944.7</v>
      </c>
      <c r="O765" s="10">
        <f>O766</f>
        <v>0</v>
      </c>
      <c r="P765" s="10">
        <f>P766</f>
        <v>0</v>
      </c>
      <c r="Q765" s="10">
        <f>Q766</f>
        <v>0</v>
      </c>
      <c r="R765" s="10">
        <f t="shared" si="1563"/>
        <v>27944.7</v>
      </c>
      <c r="S765" s="10">
        <f t="shared" si="1564"/>
        <v>27944.7</v>
      </c>
      <c r="T765" s="10">
        <f t="shared" si="1565"/>
        <v>27944.7</v>
      </c>
      <c r="U765" s="10">
        <f>U766</f>
        <v>0</v>
      </c>
      <c r="V765" s="10">
        <f>V766</f>
        <v>0</v>
      </c>
      <c r="W765" s="10">
        <f>W766</f>
        <v>0</v>
      </c>
      <c r="X765" s="10">
        <f t="shared" si="1566"/>
        <v>27944.7</v>
      </c>
      <c r="Y765" s="10">
        <f t="shared" si="1567"/>
        <v>27944.7</v>
      </c>
      <c r="Z765" s="10">
        <f t="shared" si="1568"/>
        <v>27944.7</v>
      </c>
      <c r="AA765" s="10">
        <f>AA766</f>
        <v>0</v>
      </c>
      <c r="AB765" s="10">
        <f>AB766</f>
        <v>0</v>
      </c>
      <c r="AC765" s="10">
        <f>AC766</f>
        <v>0</v>
      </c>
      <c r="AD765" s="10">
        <f t="shared" si="1569"/>
        <v>27944.7</v>
      </c>
      <c r="AE765" s="10">
        <f t="shared" si="1570"/>
        <v>27944.7</v>
      </c>
      <c r="AF765" s="10">
        <f t="shared" si="1571"/>
        <v>27944.7</v>
      </c>
      <c r="AG765" s="10">
        <f>AG766</f>
        <v>0</v>
      </c>
      <c r="AH765" s="10">
        <f t="shared" si="1572"/>
        <v>27944.7</v>
      </c>
      <c r="AI765" s="10">
        <f t="shared" si="1573"/>
        <v>27944.7</v>
      </c>
      <c r="AJ765" s="10">
        <f t="shared" si="1574"/>
        <v>27944.7</v>
      </c>
      <c r="AK765" s="10">
        <f>AK766</f>
        <v>0</v>
      </c>
      <c r="AL765" s="10">
        <f>AL766</f>
        <v>0</v>
      </c>
      <c r="AM765" s="10">
        <f>AM766</f>
        <v>0</v>
      </c>
      <c r="AN765" s="10">
        <f t="shared" si="1575"/>
        <v>27944.7</v>
      </c>
      <c r="AO765" s="10">
        <f t="shared" si="1576"/>
        <v>27944.7</v>
      </c>
      <c r="AP765" s="10">
        <f t="shared" si="1577"/>
        <v>27944.7</v>
      </c>
      <c r="AQ765" s="10">
        <f>AQ766</f>
        <v>0</v>
      </c>
      <c r="AR765" s="10">
        <f>AR766</f>
        <v>0</v>
      </c>
      <c r="AS765" s="10">
        <f>AS766</f>
        <v>0</v>
      </c>
      <c r="AT765" s="10">
        <f t="shared" si="1578"/>
        <v>27944.7</v>
      </c>
      <c r="AU765" s="10">
        <f t="shared" si="1579"/>
        <v>27944.7</v>
      </c>
      <c r="AV765" s="10">
        <f t="shared" si="1580"/>
        <v>27944.7</v>
      </c>
      <c r="AW765" s="10">
        <f>AW766</f>
        <v>0</v>
      </c>
      <c r="AX765" s="10">
        <f>AX766</f>
        <v>0</v>
      </c>
      <c r="AY765" s="10">
        <f>AY766</f>
        <v>0</v>
      </c>
      <c r="AZ765" s="10">
        <f t="shared" si="1581"/>
        <v>27944.7</v>
      </c>
      <c r="BA765" s="10">
        <f>BA766</f>
        <v>0</v>
      </c>
      <c r="BB765" s="65">
        <f t="shared" si="1586"/>
        <v>27944.7</v>
      </c>
      <c r="BC765" s="10">
        <f t="shared" si="1582"/>
        <v>27944.7</v>
      </c>
      <c r="BD765" s="10">
        <f>BD766</f>
        <v>0</v>
      </c>
      <c r="BE765" s="65">
        <f t="shared" si="1587"/>
        <v>27944.7</v>
      </c>
      <c r="BF765" s="10">
        <f t="shared" si="1583"/>
        <v>27944.7</v>
      </c>
      <c r="BG765" s="10">
        <f>BG766</f>
        <v>0</v>
      </c>
      <c r="BH765" s="65">
        <f t="shared" si="1588"/>
        <v>27944.7</v>
      </c>
      <c r="BI765" s="10">
        <f>BI766</f>
        <v>0</v>
      </c>
      <c r="BJ765" s="20"/>
      <c r="BK765" s="20"/>
    </row>
    <row r="766" spans="1:63" x14ac:dyDescent="0.3">
      <c r="A766" s="58" t="s">
        <v>491</v>
      </c>
      <c r="B766" s="59">
        <v>200</v>
      </c>
      <c r="C766" s="58" t="s">
        <v>72</v>
      </c>
      <c r="D766" s="58" t="s">
        <v>74</v>
      </c>
      <c r="E766" s="60" t="s">
        <v>75</v>
      </c>
      <c r="F766" s="10">
        <v>27944.7</v>
      </c>
      <c r="G766" s="10">
        <v>27944.7</v>
      </c>
      <c r="H766" s="10">
        <v>27944.7</v>
      </c>
      <c r="I766" s="10"/>
      <c r="J766" s="10"/>
      <c r="K766" s="10"/>
      <c r="L766" s="10">
        <f t="shared" si="1526"/>
        <v>27944.7</v>
      </c>
      <c r="M766" s="10">
        <f t="shared" si="1527"/>
        <v>27944.7</v>
      </c>
      <c r="N766" s="10">
        <f t="shared" si="1528"/>
        <v>27944.7</v>
      </c>
      <c r="O766" s="10"/>
      <c r="P766" s="10"/>
      <c r="Q766" s="10"/>
      <c r="R766" s="10">
        <f t="shared" si="1563"/>
        <v>27944.7</v>
      </c>
      <c r="S766" s="10">
        <f t="shared" si="1564"/>
        <v>27944.7</v>
      </c>
      <c r="T766" s="10">
        <f t="shared" si="1565"/>
        <v>27944.7</v>
      </c>
      <c r="U766" s="10"/>
      <c r="V766" s="10"/>
      <c r="W766" s="10"/>
      <c r="X766" s="10">
        <f t="shared" si="1566"/>
        <v>27944.7</v>
      </c>
      <c r="Y766" s="10">
        <f t="shared" si="1567"/>
        <v>27944.7</v>
      </c>
      <c r="Z766" s="10">
        <f t="shared" si="1568"/>
        <v>27944.7</v>
      </c>
      <c r="AA766" s="10"/>
      <c r="AB766" s="10"/>
      <c r="AC766" s="10"/>
      <c r="AD766" s="10">
        <f t="shared" si="1569"/>
        <v>27944.7</v>
      </c>
      <c r="AE766" s="10">
        <f t="shared" si="1570"/>
        <v>27944.7</v>
      </c>
      <c r="AF766" s="10">
        <f t="shared" si="1571"/>
        <v>27944.7</v>
      </c>
      <c r="AG766" s="10"/>
      <c r="AH766" s="10">
        <f t="shared" si="1572"/>
        <v>27944.7</v>
      </c>
      <c r="AI766" s="10">
        <f t="shared" si="1573"/>
        <v>27944.7</v>
      </c>
      <c r="AJ766" s="10">
        <f t="shared" si="1574"/>
        <v>27944.7</v>
      </c>
      <c r="AK766" s="10"/>
      <c r="AL766" s="10"/>
      <c r="AM766" s="10"/>
      <c r="AN766" s="10">
        <f t="shared" si="1575"/>
        <v>27944.7</v>
      </c>
      <c r="AO766" s="10">
        <f t="shared" si="1576"/>
        <v>27944.7</v>
      </c>
      <c r="AP766" s="10">
        <f t="shared" si="1577"/>
        <v>27944.7</v>
      </c>
      <c r="AQ766" s="10"/>
      <c r="AR766" s="10"/>
      <c r="AS766" s="10"/>
      <c r="AT766" s="10">
        <f t="shared" si="1578"/>
        <v>27944.7</v>
      </c>
      <c r="AU766" s="10">
        <f t="shared" si="1579"/>
        <v>27944.7</v>
      </c>
      <c r="AV766" s="10">
        <f t="shared" si="1580"/>
        <v>27944.7</v>
      </c>
      <c r="AW766" s="10"/>
      <c r="AX766" s="10"/>
      <c r="AY766" s="10"/>
      <c r="AZ766" s="10">
        <f t="shared" si="1581"/>
        <v>27944.7</v>
      </c>
      <c r="BA766" s="10"/>
      <c r="BB766" s="65">
        <f t="shared" si="1586"/>
        <v>27944.7</v>
      </c>
      <c r="BC766" s="10">
        <f t="shared" si="1582"/>
        <v>27944.7</v>
      </c>
      <c r="BD766" s="10"/>
      <c r="BE766" s="65">
        <f t="shared" si="1587"/>
        <v>27944.7</v>
      </c>
      <c r="BF766" s="10">
        <f t="shared" si="1583"/>
        <v>27944.7</v>
      </c>
      <c r="BG766" s="10"/>
      <c r="BH766" s="65">
        <f t="shared" si="1588"/>
        <v>27944.7</v>
      </c>
      <c r="BI766" s="10"/>
      <c r="BJ766" s="20"/>
      <c r="BK766" s="20"/>
    </row>
    <row r="767" spans="1:63" ht="46.8" x14ac:dyDescent="0.3">
      <c r="A767" s="58" t="s">
        <v>492</v>
      </c>
      <c r="B767" s="59"/>
      <c r="C767" s="58"/>
      <c r="D767" s="58"/>
      <c r="E767" s="60" t="s">
        <v>432</v>
      </c>
      <c r="F767" s="10">
        <f t="shared" ref="F767:K767" si="1594">F768+F770</f>
        <v>446050.2</v>
      </c>
      <c r="G767" s="10">
        <f t="shared" si="1594"/>
        <v>445030.40000000002</v>
      </c>
      <c r="H767" s="10">
        <f t="shared" si="1594"/>
        <v>442514.9</v>
      </c>
      <c r="I767" s="10">
        <f t="shared" si="1594"/>
        <v>0</v>
      </c>
      <c r="J767" s="10">
        <f t="shared" si="1594"/>
        <v>0</v>
      </c>
      <c r="K767" s="10">
        <f t="shared" si="1594"/>
        <v>0</v>
      </c>
      <c r="L767" s="10">
        <f t="shared" si="1526"/>
        <v>446050.2</v>
      </c>
      <c r="M767" s="10">
        <f t="shared" si="1527"/>
        <v>445030.40000000002</v>
      </c>
      <c r="N767" s="10">
        <f t="shared" si="1528"/>
        <v>442514.9</v>
      </c>
      <c r="O767" s="10">
        <f>O768+O770</f>
        <v>0</v>
      </c>
      <c r="P767" s="10">
        <f>P768+P770</f>
        <v>0</v>
      </c>
      <c r="Q767" s="10">
        <f>Q768+Q770</f>
        <v>0</v>
      </c>
      <c r="R767" s="10">
        <f t="shared" si="1563"/>
        <v>446050.2</v>
      </c>
      <c r="S767" s="10">
        <f t="shared" si="1564"/>
        <v>445030.40000000002</v>
      </c>
      <c r="T767" s="10">
        <f t="shared" si="1565"/>
        <v>442514.9</v>
      </c>
      <c r="U767" s="10">
        <f>U768+U770</f>
        <v>0</v>
      </c>
      <c r="V767" s="10">
        <f>V768+V770</f>
        <v>0</v>
      </c>
      <c r="W767" s="10">
        <f>W768+W770</f>
        <v>0</v>
      </c>
      <c r="X767" s="10">
        <f t="shared" si="1566"/>
        <v>446050.2</v>
      </c>
      <c r="Y767" s="10">
        <f t="shared" si="1567"/>
        <v>445030.40000000002</v>
      </c>
      <c r="Z767" s="10">
        <f t="shared" si="1568"/>
        <v>442514.9</v>
      </c>
      <c r="AA767" s="10">
        <f>AA768+AA770</f>
        <v>0</v>
      </c>
      <c r="AB767" s="10">
        <f>AB768+AB770</f>
        <v>0</v>
      </c>
      <c r="AC767" s="10">
        <f>AC768+AC770</f>
        <v>0</v>
      </c>
      <c r="AD767" s="10">
        <f t="shared" si="1569"/>
        <v>446050.2</v>
      </c>
      <c r="AE767" s="10">
        <f t="shared" si="1570"/>
        <v>445030.40000000002</v>
      </c>
      <c r="AF767" s="10">
        <f t="shared" si="1571"/>
        <v>442514.9</v>
      </c>
      <c r="AG767" s="10">
        <f>AG768+AG770</f>
        <v>0</v>
      </c>
      <c r="AH767" s="10">
        <f t="shared" si="1572"/>
        <v>446050.2</v>
      </c>
      <c r="AI767" s="10">
        <f t="shared" si="1573"/>
        <v>445030.40000000002</v>
      </c>
      <c r="AJ767" s="10">
        <f t="shared" si="1574"/>
        <v>442514.9</v>
      </c>
      <c r="AK767" s="10">
        <f>AK768+AK770</f>
        <v>0</v>
      </c>
      <c r="AL767" s="10">
        <f>AL768+AL770</f>
        <v>0</v>
      </c>
      <c r="AM767" s="10">
        <f>AM768+AM770</f>
        <v>0</v>
      </c>
      <c r="AN767" s="10">
        <f t="shared" si="1575"/>
        <v>446050.2</v>
      </c>
      <c r="AO767" s="10">
        <f t="shared" si="1576"/>
        <v>445030.40000000002</v>
      </c>
      <c r="AP767" s="10">
        <f t="shared" si="1577"/>
        <v>442514.9</v>
      </c>
      <c r="AQ767" s="10">
        <f>AQ768+AQ770</f>
        <v>0</v>
      </c>
      <c r="AR767" s="10">
        <f>AR768+AR770</f>
        <v>0</v>
      </c>
      <c r="AS767" s="10">
        <f>AS768+AS770</f>
        <v>0</v>
      </c>
      <c r="AT767" s="10">
        <f t="shared" si="1578"/>
        <v>446050.2</v>
      </c>
      <c r="AU767" s="10">
        <f t="shared" si="1579"/>
        <v>445030.40000000002</v>
      </c>
      <c r="AV767" s="10">
        <f t="shared" si="1580"/>
        <v>442514.9</v>
      </c>
      <c r="AW767" s="10">
        <f>AW768+AW770</f>
        <v>0</v>
      </c>
      <c r="AX767" s="10">
        <f>AX768+AX770</f>
        <v>0</v>
      </c>
      <c r="AY767" s="10">
        <f>AY768+AY770</f>
        <v>0</v>
      </c>
      <c r="AZ767" s="10">
        <f t="shared" si="1581"/>
        <v>446050.2</v>
      </c>
      <c r="BA767" s="10">
        <f>BA768+BA770</f>
        <v>0</v>
      </c>
      <c r="BB767" s="65">
        <f t="shared" si="1586"/>
        <v>446050.2</v>
      </c>
      <c r="BC767" s="10">
        <f t="shared" si="1582"/>
        <v>445030.40000000002</v>
      </c>
      <c r="BD767" s="10">
        <f>BD768+BD770</f>
        <v>0</v>
      </c>
      <c r="BE767" s="65">
        <f t="shared" si="1587"/>
        <v>445030.40000000002</v>
      </c>
      <c r="BF767" s="10">
        <f t="shared" si="1583"/>
        <v>442514.9</v>
      </c>
      <c r="BG767" s="10">
        <f>BG768+BG770</f>
        <v>0</v>
      </c>
      <c r="BH767" s="65">
        <f t="shared" si="1588"/>
        <v>442514.9</v>
      </c>
      <c r="BI767" s="10">
        <f>BI768+BI770</f>
        <v>0</v>
      </c>
      <c r="BJ767" s="20"/>
      <c r="BK767" s="20"/>
    </row>
    <row r="768" spans="1:63" ht="78" x14ac:dyDescent="0.3">
      <c r="A768" s="58" t="s">
        <v>492</v>
      </c>
      <c r="B768" s="59" t="s">
        <v>148</v>
      </c>
      <c r="C768" s="58"/>
      <c r="D768" s="58"/>
      <c r="E768" s="60" t="s">
        <v>149</v>
      </c>
      <c r="F768" s="10">
        <f t="shared" ref="F768:K768" si="1595">F769</f>
        <v>441160.7</v>
      </c>
      <c r="G768" s="10">
        <f t="shared" si="1595"/>
        <v>440144</v>
      </c>
      <c r="H768" s="10">
        <f t="shared" si="1595"/>
        <v>437630</v>
      </c>
      <c r="I768" s="10">
        <f t="shared" si="1595"/>
        <v>0</v>
      </c>
      <c r="J768" s="10">
        <f t="shared" si="1595"/>
        <v>0</v>
      </c>
      <c r="K768" s="10">
        <f t="shared" si="1595"/>
        <v>0</v>
      </c>
      <c r="L768" s="10">
        <f t="shared" si="1526"/>
        <v>441160.7</v>
      </c>
      <c r="M768" s="10">
        <f t="shared" si="1527"/>
        <v>440144</v>
      </c>
      <c r="N768" s="10">
        <f t="shared" si="1528"/>
        <v>437630</v>
      </c>
      <c r="O768" s="10">
        <f>O769</f>
        <v>0</v>
      </c>
      <c r="P768" s="10">
        <f>P769</f>
        <v>0</v>
      </c>
      <c r="Q768" s="10">
        <f>Q769</f>
        <v>0</v>
      </c>
      <c r="R768" s="10">
        <f t="shared" si="1563"/>
        <v>441160.7</v>
      </c>
      <c r="S768" s="10">
        <f t="shared" si="1564"/>
        <v>440144</v>
      </c>
      <c r="T768" s="10">
        <f t="shared" si="1565"/>
        <v>437630</v>
      </c>
      <c r="U768" s="10">
        <f>U769</f>
        <v>0</v>
      </c>
      <c r="V768" s="10">
        <f>V769</f>
        <v>0</v>
      </c>
      <c r="W768" s="10">
        <f>W769</f>
        <v>0</v>
      </c>
      <c r="X768" s="10">
        <f t="shared" si="1566"/>
        <v>441160.7</v>
      </c>
      <c r="Y768" s="10">
        <f t="shared" si="1567"/>
        <v>440144</v>
      </c>
      <c r="Z768" s="10">
        <f t="shared" si="1568"/>
        <v>437630</v>
      </c>
      <c r="AA768" s="10">
        <f>AA769</f>
        <v>0</v>
      </c>
      <c r="AB768" s="10">
        <f>AB769</f>
        <v>0</v>
      </c>
      <c r="AC768" s="10">
        <f>AC769</f>
        <v>0</v>
      </c>
      <c r="AD768" s="10">
        <f t="shared" si="1569"/>
        <v>441160.7</v>
      </c>
      <c r="AE768" s="10">
        <f t="shared" si="1570"/>
        <v>440144</v>
      </c>
      <c r="AF768" s="10">
        <f t="shared" si="1571"/>
        <v>437630</v>
      </c>
      <c r="AG768" s="10">
        <f>AG769</f>
        <v>0</v>
      </c>
      <c r="AH768" s="10">
        <f t="shared" si="1572"/>
        <v>441160.7</v>
      </c>
      <c r="AI768" s="10">
        <f t="shared" si="1573"/>
        <v>440144</v>
      </c>
      <c r="AJ768" s="10">
        <f t="shared" si="1574"/>
        <v>437630</v>
      </c>
      <c r="AK768" s="10">
        <f>AK769</f>
        <v>0</v>
      </c>
      <c r="AL768" s="10">
        <f>AL769</f>
        <v>0</v>
      </c>
      <c r="AM768" s="10">
        <f>AM769</f>
        <v>0</v>
      </c>
      <c r="AN768" s="10">
        <f t="shared" si="1575"/>
        <v>441160.7</v>
      </c>
      <c r="AO768" s="10">
        <f t="shared" si="1576"/>
        <v>440144</v>
      </c>
      <c r="AP768" s="10">
        <f t="shared" si="1577"/>
        <v>437630</v>
      </c>
      <c r="AQ768" s="10">
        <f>AQ769</f>
        <v>0</v>
      </c>
      <c r="AR768" s="10">
        <f>AR769</f>
        <v>0</v>
      </c>
      <c r="AS768" s="10">
        <f>AS769</f>
        <v>0</v>
      </c>
      <c r="AT768" s="10">
        <f t="shared" si="1578"/>
        <v>441160.7</v>
      </c>
      <c r="AU768" s="10">
        <f t="shared" si="1579"/>
        <v>440144</v>
      </c>
      <c r="AV768" s="10">
        <f t="shared" si="1580"/>
        <v>437630</v>
      </c>
      <c r="AW768" s="10">
        <f>AW769</f>
        <v>0</v>
      </c>
      <c r="AX768" s="10">
        <f>AX769</f>
        <v>0</v>
      </c>
      <c r="AY768" s="10">
        <f>AY769</f>
        <v>0</v>
      </c>
      <c r="AZ768" s="10">
        <f t="shared" si="1581"/>
        <v>441160.7</v>
      </c>
      <c r="BA768" s="10">
        <f>BA769</f>
        <v>0</v>
      </c>
      <c r="BB768" s="65">
        <f t="shared" si="1586"/>
        <v>441160.7</v>
      </c>
      <c r="BC768" s="10">
        <f t="shared" si="1582"/>
        <v>440144</v>
      </c>
      <c r="BD768" s="10">
        <f>BD769</f>
        <v>0</v>
      </c>
      <c r="BE768" s="65">
        <f t="shared" si="1587"/>
        <v>440144</v>
      </c>
      <c r="BF768" s="10">
        <f t="shared" si="1583"/>
        <v>437630</v>
      </c>
      <c r="BG768" s="10">
        <f>BG769</f>
        <v>0</v>
      </c>
      <c r="BH768" s="65">
        <f t="shared" si="1588"/>
        <v>437630</v>
      </c>
      <c r="BI768" s="10">
        <f>BI769</f>
        <v>0</v>
      </c>
      <c r="BJ768" s="20"/>
      <c r="BK768" s="20"/>
    </row>
    <row r="769" spans="1:68" x14ac:dyDescent="0.3">
      <c r="A769" s="58" t="s">
        <v>492</v>
      </c>
      <c r="B769" s="59">
        <v>100</v>
      </c>
      <c r="C769" s="58" t="s">
        <v>72</v>
      </c>
      <c r="D769" s="58" t="s">
        <v>74</v>
      </c>
      <c r="E769" s="60" t="s">
        <v>75</v>
      </c>
      <c r="F769" s="10">
        <v>441160.7</v>
      </c>
      <c r="G769" s="10">
        <v>440144</v>
      </c>
      <c r="H769" s="10">
        <v>437630</v>
      </c>
      <c r="I769" s="10"/>
      <c r="J769" s="10"/>
      <c r="K769" s="10"/>
      <c r="L769" s="10">
        <f t="shared" si="1526"/>
        <v>441160.7</v>
      </c>
      <c r="M769" s="10">
        <f t="shared" si="1527"/>
        <v>440144</v>
      </c>
      <c r="N769" s="10">
        <f t="shared" si="1528"/>
        <v>437630</v>
      </c>
      <c r="O769" s="10"/>
      <c r="P769" s="10"/>
      <c r="Q769" s="10"/>
      <c r="R769" s="10">
        <f t="shared" si="1563"/>
        <v>441160.7</v>
      </c>
      <c r="S769" s="10">
        <f t="shared" si="1564"/>
        <v>440144</v>
      </c>
      <c r="T769" s="10">
        <f t="shared" si="1565"/>
        <v>437630</v>
      </c>
      <c r="U769" s="10"/>
      <c r="V769" s="10"/>
      <c r="W769" s="10"/>
      <c r="X769" s="10">
        <f t="shared" si="1566"/>
        <v>441160.7</v>
      </c>
      <c r="Y769" s="10">
        <f t="shared" si="1567"/>
        <v>440144</v>
      </c>
      <c r="Z769" s="10">
        <f t="shared" si="1568"/>
        <v>437630</v>
      </c>
      <c r="AA769" s="10"/>
      <c r="AB769" s="10"/>
      <c r="AC769" s="10"/>
      <c r="AD769" s="10">
        <f t="shared" si="1569"/>
        <v>441160.7</v>
      </c>
      <c r="AE769" s="10">
        <f t="shared" si="1570"/>
        <v>440144</v>
      </c>
      <c r="AF769" s="10">
        <f t="shared" si="1571"/>
        <v>437630</v>
      </c>
      <c r="AG769" s="10"/>
      <c r="AH769" s="10">
        <f t="shared" si="1572"/>
        <v>441160.7</v>
      </c>
      <c r="AI769" s="10">
        <f t="shared" si="1573"/>
        <v>440144</v>
      </c>
      <c r="AJ769" s="10">
        <f t="shared" si="1574"/>
        <v>437630</v>
      </c>
      <c r="AK769" s="10"/>
      <c r="AL769" s="10"/>
      <c r="AM769" s="10"/>
      <c r="AN769" s="10">
        <f t="shared" si="1575"/>
        <v>441160.7</v>
      </c>
      <c r="AO769" s="10">
        <f t="shared" si="1576"/>
        <v>440144</v>
      </c>
      <c r="AP769" s="10">
        <f t="shared" si="1577"/>
        <v>437630</v>
      </c>
      <c r="AQ769" s="10"/>
      <c r="AR769" s="10"/>
      <c r="AS769" s="10"/>
      <c r="AT769" s="10">
        <f t="shared" si="1578"/>
        <v>441160.7</v>
      </c>
      <c r="AU769" s="10">
        <f t="shared" si="1579"/>
        <v>440144</v>
      </c>
      <c r="AV769" s="10">
        <f t="shared" si="1580"/>
        <v>437630</v>
      </c>
      <c r="AW769" s="10"/>
      <c r="AX769" s="10"/>
      <c r="AY769" s="10"/>
      <c r="AZ769" s="10">
        <f t="shared" si="1581"/>
        <v>441160.7</v>
      </c>
      <c r="BA769" s="10"/>
      <c r="BB769" s="65">
        <f t="shared" si="1586"/>
        <v>441160.7</v>
      </c>
      <c r="BC769" s="10">
        <f t="shared" si="1582"/>
        <v>440144</v>
      </c>
      <c r="BD769" s="10"/>
      <c r="BE769" s="65">
        <f t="shared" si="1587"/>
        <v>440144</v>
      </c>
      <c r="BF769" s="10">
        <f t="shared" si="1583"/>
        <v>437630</v>
      </c>
      <c r="BG769" s="10"/>
      <c r="BH769" s="65">
        <f t="shared" si="1588"/>
        <v>437630</v>
      </c>
      <c r="BI769" s="10"/>
      <c r="BJ769" s="20"/>
      <c r="BK769" s="20"/>
    </row>
    <row r="770" spans="1:68" ht="31.2" x14ac:dyDescent="0.3">
      <c r="A770" s="58" t="s">
        <v>492</v>
      </c>
      <c r="B770" s="59" t="s">
        <v>66</v>
      </c>
      <c r="C770" s="58"/>
      <c r="D770" s="58"/>
      <c r="E770" s="60" t="s">
        <v>67</v>
      </c>
      <c r="F770" s="10">
        <f t="shared" ref="F770:K770" si="1596">F771</f>
        <v>4889.5</v>
      </c>
      <c r="G770" s="10">
        <f t="shared" si="1596"/>
        <v>4886.3999999999996</v>
      </c>
      <c r="H770" s="10">
        <f t="shared" si="1596"/>
        <v>4884.8999999999996</v>
      </c>
      <c r="I770" s="10">
        <f t="shared" si="1596"/>
        <v>0</v>
      </c>
      <c r="J770" s="10">
        <f t="shared" si="1596"/>
        <v>0</v>
      </c>
      <c r="K770" s="10">
        <f t="shared" si="1596"/>
        <v>0</v>
      </c>
      <c r="L770" s="10">
        <f t="shared" si="1526"/>
        <v>4889.5</v>
      </c>
      <c r="M770" s="10">
        <f t="shared" si="1527"/>
        <v>4886.3999999999996</v>
      </c>
      <c r="N770" s="10">
        <f t="shared" si="1528"/>
        <v>4884.8999999999996</v>
      </c>
      <c r="O770" s="10">
        <f>O771</f>
        <v>0</v>
      </c>
      <c r="P770" s="10">
        <f>P771</f>
        <v>0</v>
      </c>
      <c r="Q770" s="10">
        <f>Q771</f>
        <v>0</v>
      </c>
      <c r="R770" s="10">
        <f t="shared" si="1563"/>
        <v>4889.5</v>
      </c>
      <c r="S770" s="10">
        <f t="shared" si="1564"/>
        <v>4886.3999999999996</v>
      </c>
      <c r="T770" s="10">
        <f t="shared" si="1565"/>
        <v>4884.8999999999996</v>
      </c>
      <c r="U770" s="10">
        <f>U771</f>
        <v>0</v>
      </c>
      <c r="V770" s="10">
        <f>V771</f>
        <v>0</v>
      </c>
      <c r="W770" s="10">
        <f>W771</f>
        <v>0</v>
      </c>
      <c r="X770" s="10">
        <f t="shared" si="1566"/>
        <v>4889.5</v>
      </c>
      <c r="Y770" s="10">
        <f t="shared" si="1567"/>
        <v>4886.3999999999996</v>
      </c>
      <c r="Z770" s="10">
        <f t="shared" si="1568"/>
        <v>4884.8999999999996</v>
      </c>
      <c r="AA770" s="10">
        <f>AA771</f>
        <v>0</v>
      </c>
      <c r="AB770" s="10">
        <f>AB771</f>
        <v>0</v>
      </c>
      <c r="AC770" s="10">
        <f>AC771</f>
        <v>0</v>
      </c>
      <c r="AD770" s="10">
        <f t="shared" si="1569"/>
        <v>4889.5</v>
      </c>
      <c r="AE770" s="10">
        <f t="shared" si="1570"/>
        <v>4886.3999999999996</v>
      </c>
      <c r="AF770" s="10">
        <f t="shared" si="1571"/>
        <v>4884.8999999999996</v>
      </c>
      <c r="AG770" s="10">
        <f>AG771</f>
        <v>0</v>
      </c>
      <c r="AH770" s="10">
        <f t="shared" si="1572"/>
        <v>4889.5</v>
      </c>
      <c r="AI770" s="10">
        <f t="shared" si="1573"/>
        <v>4886.3999999999996</v>
      </c>
      <c r="AJ770" s="10">
        <f t="shared" si="1574"/>
        <v>4884.8999999999996</v>
      </c>
      <c r="AK770" s="10">
        <f>AK771</f>
        <v>0</v>
      </c>
      <c r="AL770" s="10">
        <f>AL771</f>
        <v>0</v>
      </c>
      <c r="AM770" s="10">
        <f>AM771</f>
        <v>0</v>
      </c>
      <c r="AN770" s="10">
        <f t="shared" si="1575"/>
        <v>4889.5</v>
      </c>
      <c r="AO770" s="10">
        <f t="shared" si="1576"/>
        <v>4886.3999999999996</v>
      </c>
      <c r="AP770" s="10">
        <f t="shared" si="1577"/>
        <v>4884.8999999999996</v>
      </c>
      <c r="AQ770" s="10">
        <f>AQ771</f>
        <v>0</v>
      </c>
      <c r="AR770" s="10">
        <f>AR771</f>
        <v>0</v>
      </c>
      <c r="AS770" s="10">
        <f>AS771</f>
        <v>0</v>
      </c>
      <c r="AT770" s="10">
        <f t="shared" si="1578"/>
        <v>4889.5</v>
      </c>
      <c r="AU770" s="10">
        <f t="shared" si="1579"/>
        <v>4886.3999999999996</v>
      </c>
      <c r="AV770" s="10">
        <f t="shared" si="1580"/>
        <v>4884.8999999999996</v>
      </c>
      <c r="AW770" s="10">
        <f>AW771</f>
        <v>0</v>
      </c>
      <c r="AX770" s="10">
        <f>AX771</f>
        <v>0</v>
      </c>
      <c r="AY770" s="10">
        <f>AY771</f>
        <v>0</v>
      </c>
      <c r="AZ770" s="10">
        <f t="shared" si="1581"/>
        <v>4889.5</v>
      </c>
      <c r="BA770" s="10">
        <f>BA771</f>
        <v>0</v>
      </c>
      <c r="BB770" s="65">
        <f t="shared" si="1586"/>
        <v>4889.5</v>
      </c>
      <c r="BC770" s="10">
        <f t="shared" si="1582"/>
        <v>4886.3999999999996</v>
      </c>
      <c r="BD770" s="10">
        <f>BD771</f>
        <v>0</v>
      </c>
      <c r="BE770" s="65">
        <f t="shared" si="1587"/>
        <v>4886.3999999999996</v>
      </c>
      <c r="BF770" s="10">
        <f t="shared" si="1583"/>
        <v>4884.8999999999996</v>
      </c>
      <c r="BG770" s="10">
        <f>BG771</f>
        <v>0</v>
      </c>
      <c r="BH770" s="65">
        <f t="shared" si="1588"/>
        <v>4884.8999999999996</v>
      </c>
      <c r="BI770" s="10">
        <f>BI771</f>
        <v>0</v>
      </c>
      <c r="BJ770" s="20"/>
      <c r="BK770" s="20"/>
    </row>
    <row r="771" spans="1:68" x14ac:dyDescent="0.3">
      <c r="A771" s="58" t="s">
        <v>492</v>
      </c>
      <c r="B771" s="59">
        <v>200</v>
      </c>
      <c r="C771" s="58" t="s">
        <v>72</v>
      </c>
      <c r="D771" s="58" t="s">
        <v>74</v>
      </c>
      <c r="E771" s="60" t="s">
        <v>75</v>
      </c>
      <c r="F771" s="10">
        <v>4889.5</v>
      </c>
      <c r="G771" s="10">
        <v>4886.3999999999996</v>
      </c>
      <c r="H771" s="10">
        <v>4884.8999999999996</v>
      </c>
      <c r="I771" s="10"/>
      <c r="J771" s="10"/>
      <c r="K771" s="10"/>
      <c r="L771" s="10">
        <f t="shared" si="1526"/>
        <v>4889.5</v>
      </c>
      <c r="M771" s="10">
        <f t="shared" si="1527"/>
        <v>4886.3999999999996</v>
      </c>
      <c r="N771" s="10">
        <f t="shared" si="1528"/>
        <v>4884.8999999999996</v>
      </c>
      <c r="O771" s="10"/>
      <c r="P771" s="10"/>
      <c r="Q771" s="10"/>
      <c r="R771" s="10">
        <f t="shared" si="1563"/>
        <v>4889.5</v>
      </c>
      <c r="S771" s="10">
        <f t="shared" si="1564"/>
        <v>4886.3999999999996</v>
      </c>
      <c r="T771" s="10">
        <f t="shared" si="1565"/>
        <v>4884.8999999999996</v>
      </c>
      <c r="U771" s="10"/>
      <c r="V771" s="10"/>
      <c r="W771" s="10"/>
      <c r="X771" s="10">
        <f t="shared" si="1566"/>
        <v>4889.5</v>
      </c>
      <c r="Y771" s="10">
        <f t="shared" si="1567"/>
        <v>4886.3999999999996</v>
      </c>
      <c r="Z771" s="10">
        <f t="shared" si="1568"/>
        <v>4884.8999999999996</v>
      </c>
      <c r="AA771" s="10"/>
      <c r="AB771" s="10"/>
      <c r="AC771" s="10"/>
      <c r="AD771" s="10">
        <f t="shared" si="1569"/>
        <v>4889.5</v>
      </c>
      <c r="AE771" s="10">
        <f t="shared" si="1570"/>
        <v>4886.3999999999996</v>
      </c>
      <c r="AF771" s="10">
        <f t="shared" si="1571"/>
        <v>4884.8999999999996</v>
      </c>
      <c r="AG771" s="10"/>
      <c r="AH771" s="10">
        <f t="shared" si="1572"/>
        <v>4889.5</v>
      </c>
      <c r="AI771" s="10">
        <f t="shared" si="1573"/>
        <v>4886.3999999999996</v>
      </c>
      <c r="AJ771" s="10">
        <f t="shared" si="1574"/>
        <v>4884.8999999999996</v>
      </c>
      <c r="AK771" s="10"/>
      <c r="AL771" s="10"/>
      <c r="AM771" s="10"/>
      <c r="AN771" s="10">
        <f t="shared" si="1575"/>
        <v>4889.5</v>
      </c>
      <c r="AO771" s="10">
        <f t="shared" si="1576"/>
        <v>4886.3999999999996</v>
      </c>
      <c r="AP771" s="10">
        <f t="shared" si="1577"/>
        <v>4884.8999999999996</v>
      </c>
      <c r="AQ771" s="10"/>
      <c r="AR771" s="10"/>
      <c r="AS771" s="10"/>
      <c r="AT771" s="10">
        <f t="shared" si="1578"/>
        <v>4889.5</v>
      </c>
      <c r="AU771" s="10">
        <f t="shared" si="1579"/>
        <v>4886.3999999999996</v>
      </c>
      <c r="AV771" s="10">
        <f t="shared" si="1580"/>
        <v>4884.8999999999996</v>
      </c>
      <c r="AW771" s="10"/>
      <c r="AX771" s="10"/>
      <c r="AY771" s="10"/>
      <c r="AZ771" s="10">
        <f t="shared" si="1581"/>
        <v>4889.5</v>
      </c>
      <c r="BA771" s="10"/>
      <c r="BB771" s="65">
        <f t="shared" si="1586"/>
        <v>4889.5</v>
      </c>
      <c r="BC771" s="10">
        <f t="shared" si="1582"/>
        <v>4886.3999999999996</v>
      </c>
      <c r="BD771" s="10"/>
      <c r="BE771" s="65">
        <f t="shared" si="1587"/>
        <v>4886.3999999999996</v>
      </c>
      <c r="BF771" s="10">
        <f t="shared" si="1583"/>
        <v>4884.8999999999996</v>
      </c>
      <c r="BG771" s="10"/>
      <c r="BH771" s="65">
        <f t="shared" si="1588"/>
        <v>4884.8999999999996</v>
      </c>
      <c r="BI771" s="10"/>
      <c r="BJ771" s="20"/>
      <c r="BK771" s="20"/>
    </row>
    <row r="772" spans="1:68" s="66" customFormat="1" ht="46.8" x14ac:dyDescent="0.3">
      <c r="A772" s="52" t="s">
        <v>493</v>
      </c>
      <c r="B772" s="53"/>
      <c r="C772" s="52"/>
      <c r="D772" s="52"/>
      <c r="E772" s="54" t="s">
        <v>494</v>
      </c>
      <c r="F772" s="14">
        <f t="shared" ref="F772:K772" si="1597">F773</f>
        <v>134553.60000000001</v>
      </c>
      <c r="G772" s="14">
        <f t="shared" si="1597"/>
        <v>133605</v>
      </c>
      <c r="H772" s="14">
        <f t="shared" si="1597"/>
        <v>134388.70000000001</v>
      </c>
      <c r="I772" s="14">
        <f t="shared" si="1597"/>
        <v>0</v>
      </c>
      <c r="J772" s="14">
        <f t="shared" si="1597"/>
        <v>0</v>
      </c>
      <c r="K772" s="14">
        <f t="shared" si="1597"/>
        <v>0</v>
      </c>
      <c r="L772" s="14">
        <f t="shared" si="1526"/>
        <v>134553.60000000001</v>
      </c>
      <c r="M772" s="14">
        <f t="shared" si="1527"/>
        <v>133605</v>
      </c>
      <c r="N772" s="14">
        <f t="shared" si="1528"/>
        <v>134388.70000000001</v>
      </c>
      <c r="O772" s="14">
        <f>O773</f>
        <v>12776.1</v>
      </c>
      <c r="P772" s="14">
        <f>P773</f>
        <v>15575.7</v>
      </c>
      <c r="Q772" s="14">
        <f>Q773</f>
        <v>15575.7</v>
      </c>
      <c r="R772" s="14">
        <f t="shared" si="1563"/>
        <v>147329.70000000001</v>
      </c>
      <c r="S772" s="14">
        <f t="shared" si="1564"/>
        <v>149180.70000000001</v>
      </c>
      <c r="T772" s="14">
        <f t="shared" si="1565"/>
        <v>149964.40000000002</v>
      </c>
      <c r="U772" s="14">
        <f>U773</f>
        <v>0</v>
      </c>
      <c r="V772" s="14">
        <f>V773</f>
        <v>0</v>
      </c>
      <c r="W772" s="14">
        <f>W773</f>
        <v>0</v>
      </c>
      <c r="X772" s="14">
        <f t="shared" si="1566"/>
        <v>147329.70000000001</v>
      </c>
      <c r="Y772" s="14">
        <f t="shared" si="1567"/>
        <v>149180.70000000001</v>
      </c>
      <c r="Z772" s="14">
        <f t="shared" si="1568"/>
        <v>149964.40000000002</v>
      </c>
      <c r="AA772" s="14">
        <f>AA773</f>
        <v>2010.761</v>
      </c>
      <c r="AB772" s="14">
        <f>AB773</f>
        <v>0</v>
      </c>
      <c r="AC772" s="14">
        <f>AC773</f>
        <v>0</v>
      </c>
      <c r="AD772" s="14">
        <f t="shared" si="1569"/>
        <v>149340.46100000001</v>
      </c>
      <c r="AE772" s="14">
        <f t="shared" si="1570"/>
        <v>149180.70000000001</v>
      </c>
      <c r="AF772" s="14">
        <f t="shared" si="1571"/>
        <v>149964.40000000002</v>
      </c>
      <c r="AG772" s="14">
        <f>AG773</f>
        <v>0</v>
      </c>
      <c r="AH772" s="14">
        <f t="shared" si="1572"/>
        <v>149340.46100000001</v>
      </c>
      <c r="AI772" s="14">
        <f t="shared" si="1573"/>
        <v>149180.70000000001</v>
      </c>
      <c r="AJ772" s="14">
        <f t="shared" si="1574"/>
        <v>149964.40000000002</v>
      </c>
      <c r="AK772" s="14">
        <f>AK773</f>
        <v>7553.4089999999997</v>
      </c>
      <c r="AL772" s="14">
        <f>AL773</f>
        <v>0</v>
      </c>
      <c r="AM772" s="14">
        <f>AM773</f>
        <v>0</v>
      </c>
      <c r="AN772" s="14">
        <f t="shared" si="1575"/>
        <v>156893.87</v>
      </c>
      <c r="AO772" s="14">
        <f t="shared" si="1576"/>
        <v>149180.70000000001</v>
      </c>
      <c r="AP772" s="14">
        <f t="shared" si="1577"/>
        <v>149964.40000000002</v>
      </c>
      <c r="AQ772" s="14">
        <f>AQ773</f>
        <v>0</v>
      </c>
      <c r="AR772" s="14">
        <f>AR773</f>
        <v>0</v>
      </c>
      <c r="AS772" s="14">
        <f>AS773</f>
        <v>0</v>
      </c>
      <c r="AT772" s="14">
        <f t="shared" si="1578"/>
        <v>156893.87</v>
      </c>
      <c r="AU772" s="14">
        <f t="shared" si="1579"/>
        <v>149180.70000000001</v>
      </c>
      <c r="AV772" s="14">
        <f t="shared" si="1580"/>
        <v>149964.40000000002</v>
      </c>
      <c r="AW772" s="14">
        <f>AW773</f>
        <v>1356.6669999999999</v>
      </c>
      <c r="AX772" s="14">
        <f>AX773</f>
        <v>0</v>
      </c>
      <c r="AY772" s="14">
        <f>AY773</f>
        <v>0</v>
      </c>
      <c r="AZ772" s="14">
        <f t="shared" si="1581"/>
        <v>158250.53699999998</v>
      </c>
      <c r="BA772" s="14">
        <f>BA773</f>
        <v>0</v>
      </c>
      <c r="BB772" s="63">
        <f t="shared" si="1586"/>
        <v>158250.53699999998</v>
      </c>
      <c r="BC772" s="14">
        <f t="shared" si="1582"/>
        <v>149180.70000000001</v>
      </c>
      <c r="BD772" s="14">
        <f>BD773</f>
        <v>0</v>
      </c>
      <c r="BE772" s="63">
        <f t="shared" si="1587"/>
        <v>149180.70000000001</v>
      </c>
      <c r="BF772" s="14">
        <f t="shared" si="1583"/>
        <v>149964.40000000002</v>
      </c>
      <c r="BG772" s="14">
        <f>BG773</f>
        <v>0</v>
      </c>
      <c r="BH772" s="63">
        <f t="shared" si="1588"/>
        <v>149964.40000000002</v>
      </c>
      <c r="BI772" s="14">
        <f>BI773</f>
        <v>0</v>
      </c>
      <c r="BJ772" s="15"/>
      <c r="BK772" s="15"/>
      <c r="BL772" s="11"/>
      <c r="BM772" s="11"/>
      <c r="BN772" s="11"/>
      <c r="BO772" s="11"/>
      <c r="BP772" s="11"/>
    </row>
    <row r="773" spans="1:68" s="67" customFormat="1" x14ac:dyDescent="0.3">
      <c r="A773" s="55" t="s">
        <v>495</v>
      </c>
      <c r="B773" s="56"/>
      <c r="C773" s="55"/>
      <c r="D773" s="55"/>
      <c r="E773" s="57" t="s">
        <v>61</v>
      </c>
      <c r="F773" s="17">
        <f t="shared" ref="F773:K773" si="1598">F774+F786</f>
        <v>134553.60000000001</v>
      </c>
      <c r="G773" s="17">
        <f t="shared" si="1598"/>
        <v>133605</v>
      </c>
      <c r="H773" s="17">
        <f t="shared" si="1598"/>
        <v>134388.70000000001</v>
      </c>
      <c r="I773" s="17">
        <f t="shared" si="1598"/>
        <v>0</v>
      </c>
      <c r="J773" s="17">
        <f t="shared" si="1598"/>
        <v>0</v>
      </c>
      <c r="K773" s="17">
        <f t="shared" si="1598"/>
        <v>0</v>
      </c>
      <c r="L773" s="17">
        <f t="shared" si="1526"/>
        <v>134553.60000000001</v>
      </c>
      <c r="M773" s="17">
        <f t="shared" si="1527"/>
        <v>133605</v>
      </c>
      <c r="N773" s="17">
        <f t="shared" si="1528"/>
        <v>134388.70000000001</v>
      </c>
      <c r="O773" s="17">
        <f>O774+O786</f>
        <v>12776.1</v>
      </c>
      <c r="P773" s="17">
        <f>P774+P786</f>
        <v>15575.7</v>
      </c>
      <c r="Q773" s="17">
        <f>Q774+Q786</f>
        <v>15575.7</v>
      </c>
      <c r="R773" s="17">
        <f t="shared" si="1563"/>
        <v>147329.70000000001</v>
      </c>
      <c r="S773" s="17">
        <f t="shared" si="1564"/>
        <v>149180.70000000001</v>
      </c>
      <c r="T773" s="17">
        <f t="shared" si="1565"/>
        <v>149964.40000000002</v>
      </c>
      <c r="U773" s="17">
        <f>U774+U786</f>
        <v>0</v>
      </c>
      <c r="V773" s="17">
        <f>V774+V786</f>
        <v>0</v>
      </c>
      <c r="W773" s="17">
        <f>W774+W786</f>
        <v>0</v>
      </c>
      <c r="X773" s="17">
        <f t="shared" si="1566"/>
        <v>147329.70000000001</v>
      </c>
      <c r="Y773" s="17">
        <f t="shared" si="1567"/>
        <v>149180.70000000001</v>
      </c>
      <c r="Z773" s="17">
        <f t="shared" si="1568"/>
        <v>149964.40000000002</v>
      </c>
      <c r="AA773" s="17">
        <f>AA774+AA786</f>
        <v>2010.761</v>
      </c>
      <c r="AB773" s="17">
        <f>AB774+AB786</f>
        <v>0</v>
      </c>
      <c r="AC773" s="17">
        <f>AC774+AC786</f>
        <v>0</v>
      </c>
      <c r="AD773" s="17">
        <f t="shared" si="1569"/>
        <v>149340.46100000001</v>
      </c>
      <c r="AE773" s="17">
        <f t="shared" si="1570"/>
        <v>149180.70000000001</v>
      </c>
      <c r="AF773" s="17">
        <f t="shared" si="1571"/>
        <v>149964.40000000002</v>
      </c>
      <c r="AG773" s="17">
        <f>AG774+AG786</f>
        <v>0</v>
      </c>
      <c r="AH773" s="17">
        <f t="shared" si="1572"/>
        <v>149340.46100000001</v>
      </c>
      <c r="AI773" s="17">
        <f t="shared" si="1573"/>
        <v>149180.70000000001</v>
      </c>
      <c r="AJ773" s="17">
        <f t="shared" si="1574"/>
        <v>149964.40000000002</v>
      </c>
      <c r="AK773" s="17">
        <f>AK774+AK786</f>
        <v>7553.4089999999997</v>
      </c>
      <c r="AL773" s="17">
        <f>AL774+AL786</f>
        <v>0</v>
      </c>
      <c r="AM773" s="17">
        <f>AM774+AM786</f>
        <v>0</v>
      </c>
      <c r="AN773" s="17">
        <f t="shared" si="1575"/>
        <v>156893.87</v>
      </c>
      <c r="AO773" s="17">
        <f t="shared" si="1576"/>
        <v>149180.70000000001</v>
      </c>
      <c r="AP773" s="17">
        <f t="shared" si="1577"/>
        <v>149964.40000000002</v>
      </c>
      <c r="AQ773" s="17">
        <f>AQ774+AQ786</f>
        <v>0</v>
      </c>
      <c r="AR773" s="17">
        <f>AR774+AR786</f>
        <v>0</v>
      </c>
      <c r="AS773" s="17">
        <f>AS774+AS786</f>
        <v>0</v>
      </c>
      <c r="AT773" s="17">
        <f t="shared" si="1578"/>
        <v>156893.87</v>
      </c>
      <c r="AU773" s="17">
        <f t="shared" si="1579"/>
        <v>149180.70000000001</v>
      </c>
      <c r="AV773" s="17">
        <f t="shared" si="1580"/>
        <v>149964.40000000002</v>
      </c>
      <c r="AW773" s="17">
        <f>AW774+AW786</f>
        <v>1356.6669999999999</v>
      </c>
      <c r="AX773" s="17">
        <f>AX774+AX786</f>
        <v>0</v>
      </c>
      <c r="AY773" s="17">
        <f>AY774+AY786</f>
        <v>0</v>
      </c>
      <c r="AZ773" s="17">
        <f t="shared" si="1581"/>
        <v>158250.53699999998</v>
      </c>
      <c r="BA773" s="17">
        <f>BA774+BA786</f>
        <v>0</v>
      </c>
      <c r="BB773" s="64">
        <f t="shared" si="1586"/>
        <v>158250.53699999998</v>
      </c>
      <c r="BC773" s="17">
        <f t="shared" si="1582"/>
        <v>149180.70000000001</v>
      </c>
      <c r="BD773" s="17">
        <f>BD774+BD786</f>
        <v>0</v>
      </c>
      <c r="BE773" s="64">
        <f t="shared" si="1587"/>
        <v>149180.70000000001</v>
      </c>
      <c r="BF773" s="17">
        <f t="shared" si="1583"/>
        <v>149964.40000000002</v>
      </c>
      <c r="BG773" s="17">
        <f>BG774+BG786</f>
        <v>0</v>
      </c>
      <c r="BH773" s="64">
        <f t="shared" si="1588"/>
        <v>149964.40000000002</v>
      </c>
      <c r="BI773" s="17">
        <f>BI774+BI786</f>
        <v>0</v>
      </c>
      <c r="BJ773" s="18"/>
      <c r="BK773" s="18"/>
      <c r="BL773" s="16"/>
      <c r="BM773" s="16"/>
      <c r="BN773" s="16"/>
      <c r="BO773" s="16"/>
      <c r="BP773" s="16"/>
    </row>
    <row r="774" spans="1:68" ht="46.8" x14ac:dyDescent="0.3">
      <c r="A774" s="58" t="s">
        <v>496</v>
      </c>
      <c r="B774" s="59"/>
      <c r="C774" s="58"/>
      <c r="D774" s="58"/>
      <c r="E774" s="60" t="s">
        <v>497</v>
      </c>
      <c r="F774" s="10">
        <f t="shared" ref="F774:K774" si="1599">F775+F780+F783</f>
        <v>44710.200000000004</v>
      </c>
      <c r="G774" s="10">
        <f t="shared" si="1599"/>
        <v>41119.800000000003</v>
      </c>
      <c r="H774" s="10">
        <f t="shared" si="1599"/>
        <v>41903.5</v>
      </c>
      <c r="I774" s="10">
        <f t="shared" si="1599"/>
        <v>0</v>
      </c>
      <c r="J774" s="10">
        <f t="shared" si="1599"/>
        <v>0</v>
      </c>
      <c r="K774" s="10">
        <f t="shared" si="1599"/>
        <v>0</v>
      </c>
      <c r="L774" s="10">
        <f t="shared" si="1526"/>
        <v>44710.200000000004</v>
      </c>
      <c r="M774" s="10">
        <f t="shared" si="1527"/>
        <v>41119.800000000003</v>
      </c>
      <c r="N774" s="10">
        <f t="shared" si="1528"/>
        <v>41903.5</v>
      </c>
      <c r="O774" s="10">
        <f>O775+O780+O783</f>
        <v>0</v>
      </c>
      <c r="P774" s="10">
        <f>P775+P780+P783</f>
        <v>0</v>
      </c>
      <c r="Q774" s="10">
        <f>Q775+Q780+Q783</f>
        <v>0</v>
      </c>
      <c r="R774" s="10">
        <f t="shared" si="1563"/>
        <v>44710.200000000004</v>
      </c>
      <c r="S774" s="10">
        <f t="shared" si="1564"/>
        <v>41119.800000000003</v>
      </c>
      <c r="T774" s="10">
        <f t="shared" si="1565"/>
        <v>41903.5</v>
      </c>
      <c r="U774" s="10">
        <f>U775+U780+U783</f>
        <v>0</v>
      </c>
      <c r="V774" s="10">
        <f>V775+V780+V783</f>
        <v>0</v>
      </c>
      <c r="W774" s="10">
        <f>W775+W780+W783</f>
        <v>0</v>
      </c>
      <c r="X774" s="10">
        <f t="shared" si="1566"/>
        <v>44710.200000000004</v>
      </c>
      <c r="Y774" s="10">
        <f t="shared" si="1567"/>
        <v>41119.800000000003</v>
      </c>
      <c r="Z774" s="10">
        <f t="shared" si="1568"/>
        <v>41903.5</v>
      </c>
      <c r="AA774" s="10">
        <f>AA775+AA780+AA783</f>
        <v>2010.761</v>
      </c>
      <c r="AB774" s="10">
        <f>AB775+AB780+AB783</f>
        <v>0</v>
      </c>
      <c r="AC774" s="10">
        <f>AC775+AC780+AC783</f>
        <v>0</v>
      </c>
      <c r="AD774" s="10">
        <f t="shared" si="1569"/>
        <v>46720.961000000003</v>
      </c>
      <c r="AE774" s="10">
        <f t="shared" si="1570"/>
        <v>41119.800000000003</v>
      </c>
      <c r="AF774" s="10">
        <f t="shared" si="1571"/>
        <v>41903.5</v>
      </c>
      <c r="AG774" s="10">
        <f>AG775+AG780+AG783</f>
        <v>0</v>
      </c>
      <c r="AH774" s="10">
        <f t="shared" si="1572"/>
        <v>46720.961000000003</v>
      </c>
      <c r="AI774" s="10">
        <f t="shared" si="1573"/>
        <v>41119.800000000003</v>
      </c>
      <c r="AJ774" s="10">
        <f t="shared" si="1574"/>
        <v>41903.5</v>
      </c>
      <c r="AK774" s="10">
        <f>AK775+AK780+AK783</f>
        <v>7553.4089999999997</v>
      </c>
      <c r="AL774" s="10">
        <f>AL775+AL780+AL783</f>
        <v>0</v>
      </c>
      <c r="AM774" s="10">
        <f>AM775+AM780+AM783</f>
        <v>0</v>
      </c>
      <c r="AN774" s="10">
        <f t="shared" si="1575"/>
        <v>54274.37</v>
      </c>
      <c r="AO774" s="10">
        <f t="shared" si="1576"/>
        <v>41119.800000000003</v>
      </c>
      <c r="AP774" s="10">
        <f t="shared" si="1577"/>
        <v>41903.5</v>
      </c>
      <c r="AQ774" s="10">
        <f>AQ775+AQ780+AQ783</f>
        <v>0</v>
      </c>
      <c r="AR774" s="10">
        <f>AR775+AR780+AR783</f>
        <v>0</v>
      </c>
      <c r="AS774" s="10">
        <f>AS775+AS780+AS783</f>
        <v>0</v>
      </c>
      <c r="AT774" s="10">
        <f t="shared" si="1578"/>
        <v>54274.37</v>
      </c>
      <c r="AU774" s="10">
        <f t="shared" si="1579"/>
        <v>41119.800000000003</v>
      </c>
      <c r="AV774" s="10">
        <f t="shared" si="1580"/>
        <v>41903.5</v>
      </c>
      <c r="AW774" s="10">
        <f>AW775+AW780+AW783</f>
        <v>1356.6669999999999</v>
      </c>
      <c r="AX774" s="10">
        <f>AX775+AX780+AX783</f>
        <v>0</v>
      </c>
      <c r="AY774" s="10">
        <f>AY775+AY780+AY783</f>
        <v>0</v>
      </c>
      <c r="AZ774" s="10">
        <f t="shared" si="1581"/>
        <v>55631.037000000004</v>
      </c>
      <c r="BA774" s="10">
        <f>BA775+BA780+BA783</f>
        <v>0</v>
      </c>
      <c r="BB774" s="65">
        <f t="shared" si="1586"/>
        <v>55631.037000000004</v>
      </c>
      <c r="BC774" s="10">
        <f t="shared" si="1582"/>
        <v>41119.800000000003</v>
      </c>
      <c r="BD774" s="10">
        <f>BD775+BD780+BD783</f>
        <v>0</v>
      </c>
      <c r="BE774" s="65">
        <f t="shared" si="1587"/>
        <v>41119.800000000003</v>
      </c>
      <c r="BF774" s="10">
        <f t="shared" si="1583"/>
        <v>41903.5</v>
      </c>
      <c r="BG774" s="10">
        <f>BG775+BG780+BG783</f>
        <v>0</v>
      </c>
      <c r="BH774" s="65">
        <f t="shared" si="1588"/>
        <v>41903.5</v>
      </c>
      <c r="BI774" s="10">
        <f>BI775+BI780+BI783</f>
        <v>0</v>
      </c>
      <c r="BJ774" s="20"/>
      <c r="BK774" s="20"/>
    </row>
    <row r="775" spans="1:68" ht="62.4" x14ac:dyDescent="0.3">
      <c r="A775" s="58" t="s">
        <v>498</v>
      </c>
      <c r="B775" s="59"/>
      <c r="C775" s="58"/>
      <c r="D775" s="58"/>
      <c r="E775" s="60" t="s">
        <v>499</v>
      </c>
      <c r="F775" s="10">
        <f t="shared" ref="F775:K775" si="1600">F776+F778</f>
        <v>5095.6000000000004</v>
      </c>
      <c r="G775" s="10">
        <f t="shared" si="1600"/>
        <v>3687.7000000000003</v>
      </c>
      <c r="H775" s="10">
        <f t="shared" si="1600"/>
        <v>3687.7000000000003</v>
      </c>
      <c r="I775" s="10">
        <f t="shared" si="1600"/>
        <v>0</v>
      </c>
      <c r="J775" s="10">
        <f t="shared" si="1600"/>
        <v>0</v>
      </c>
      <c r="K775" s="10">
        <f t="shared" si="1600"/>
        <v>0</v>
      </c>
      <c r="L775" s="10">
        <f t="shared" si="1526"/>
        <v>5095.6000000000004</v>
      </c>
      <c r="M775" s="10">
        <f t="shared" si="1527"/>
        <v>3687.7000000000003</v>
      </c>
      <c r="N775" s="10">
        <f t="shared" si="1528"/>
        <v>3687.7000000000003</v>
      </c>
      <c r="O775" s="10">
        <f>O776+O778</f>
        <v>0</v>
      </c>
      <c r="P775" s="10">
        <f>P776+P778</f>
        <v>0</v>
      </c>
      <c r="Q775" s="10">
        <f>Q776+Q778</f>
        <v>0</v>
      </c>
      <c r="R775" s="10">
        <f t="shared" si="1563"/>
        <v>5095.6000000000004</v>
      </c>
      <c r="S775" s="10">
        <f t="shared" si="1564"/>
        <v>3687.7000000000003</v>
      </c>
      <c r="T775" s="10">
        <f t="shared" si="1565"/>
        <v>3687.7000000000003</v>
      </c>
      <c r="U775" s="10">
        <f>U776+U778</f>
        <v>0</v>
      </c>
      <c r="V775" s="10">
        <f>V776+V778</f>
        <v>0</v>
      </c>
      <c r="W775" s="10">
        <f>W776+W778</f>
        <v>0</v>
      </c>
      <c r="X775" s="10">
        <f t="shared" si="1566"/>
        <v>5095.6000000000004</v>
      </c>
      <c r="Y775" s="10">
        <f t="shared" si="1567"/>
        <v>3687.7000000000003</v>
      </c>
      <c r="Z775" s="10">
        <f t="shared" si="1568"/>
        <v>3687.7000000000003</v>
      </c>
      <c r="AA775" s="10">
        <f>AA776+AA778</f>
        <v>2010.761</v>
      </c>
      <c r="AB775" s="10">
        <f>AB776+AB778</f>
        <v>0</v>
      </c>
      <c r="AC775" s="10">
        <f>AC776+AC778</f>
        <v>0</v>
      </c>
      <c r="AD775" s="10">
        <f t="shared" si="1569"/>
        <v>7106.3610000000008</v>
      </c>
      <c r="AE775" s="10">
        <f t="shared" si="1570"/>
        <v>3687.7000000000003</v>
      </c>
      <c r="AF775" s="10">
        <f t="shared" si="1571"/>
        <v>3687.7000000000003</v>
      </c>
      <c r="AG775" s="10">
        <f>AG776+AG778</f>
        <v>0</v>
      </c>
      <c r="AH775" s="10">
        <f t="shared" si="1572"/>
        <v>7106.3610000000008</v>
      </c>
      <c r="AI775" s="10">
        <f t="shared" si="1573"/>
        <v>3687.7000000000003</v>
      </c>
      <c r="AJ775" s="10">
        <f t="shared" si="1574"/>
        <v>3687.7000000000003</v>
      </c>
      <c r="AK775" s="10">
        <f>AK776+AK778</f>
        <v>7553.4089999999997</v>
      </c>
      <c r="AL775" s="10">
        <f>AL776+AL778</f>
        <v>0</v>
      </c>
      <c r="AM775" s="10">
        <f>AM776+AM778</f>
        <v>0</v>
      </c>
      <c r="AN775" s="10">
        <f t="shared" si="1575"/>
        <v>14659.77</v>
      </c>
      <c r="AO775" s="10">
        <f t="shared" si="1576"/>
        <v>3687.7000000000003</v>
      </c>
      <c r="AP775" s="10">
        <f t="shared" si="1577"/>
        <v>3687.7000000000003</v>
      </c>
      <c r="AQ775" s="10">
        <f>AQ776+AQ778</f>
        <v>0</v>
      </c>
      <c r="AR775" s="10">
        <f>AR776+AR778</f>
        <v>0</v>
      </c>
      <c r="AS775" s="10">
        <f>AS776+AS778</f>
        <v>0</v>
      </c>
      <c r="AT775" s="10">
        <f t="shared" si="1578"/>
        <v>14659.77</v>
      </c>
      <c r="AU775" s="10">
        <f t="shared" si="1579"/>
        <v>3687.7000000000003</v>
      </c>
      <c r="AV775" s="10">
        <f t="shared" si="1580"/>
        <v>3687.7000000000003</v>
      </c>
      <c r="AW775" s="10">
        <f>AW776+AW778</f>
        <v>1356.6669999999999</v>
      </c>
      <c r="AX775" s="10">
        <f>AX776+AX778</f>
        <v>0</v>
      </c>
      <c r="AY775" s="10">
        <f>AY776+AY778</f>
        <v>0</v>
      </c>
      <c r="AZ775" s="10">
        <f t="shared" si="1581"/>
        <v>16016.437</v>
      </c>
      <c r="BA775" s="10">
        <f>BA776+BA778</f>
        <v>0</v>
      </c>
      <c r="BB775" s="65">
        <f t="shared" si="1586"/>
        <v>16016.437</v>
      </c>
      <c r="BC775" s="10">
        <f t="shared" si="1582"/>
        <v>3687.7000000000003</v>
      </c>
      <c r="BD775" s="10">
        <f>BD776+BD778</f>
        <v>0</v>
      </c>
      <c r="BE775" s="65">
        <f t="shared" si="1587"/>
        <v>3687.7000000000003</v>
      </c>
      <c r="BF775" s="10">
        <f t="shared" si="1583"/>
        <v>3687.7000000000003</v>
      </c>
      <c r="BG775" s="10">
        <f>BG776+BG778</f>
        <v>0</v>
      </c>
      <c r="BH775" s="65">
        <f t="shared" si="1588"/>
        <v>3687.7000000000003</v>
      </c>
      <c r="BI775" s="10">
        <f>BI776+BI778</f>
        <v>0</v>
      </c>
      <c r="BJ775" s="20"/>
      <c r="BK775" s="20"/>
    </row>
    <row r="776" spans="1:68" ht="31.2" x14ac:dyDescent="0.3">
      <c r="A776" s="58" t="s">
        <v>498</v>
      </c>
      <c r="B776" s="59" t="s">
        <v>66</v>
      </c>
      <c r="C776" s="58"/>
      <c r="D776" s="58"/>
      <c r="E776" s="60" t="s">
        <v>67</v>
      </c>
      <c r="F776" s="10">
        <f t="shared" ref="F776:K776" si="1601">F777</f>
        <v>1180.4000000000001</v>
      </c>
      <c r="G776" s="10">
        <f t="shared" si="1601"/>
        <v>0</v>
      </c>
      <c r="H776" s="10">
        <f t="shared" si="1601"/>
        <v>0</v>
      </c>
      <c r="I776" s="10">
        <f t="shared" si="1601"/>
        <v>0</v>
      </c>
      <c r="J776" s="10">
        <f t="shared" si="1601"/>
        <v>0</v>
      </c>
      <c r="K776" s="10">
        <f t="shared" si="1601"/>
        <v>0</v>
      </c>
      <c r="L776" s="10">
        <f t="shared" si="1526"/>
        <v>1180.4000000000001</v>
      </c>
      <c r="M776" s="10">
        <f t="shared" si="1527"/>
        <v>0</v>
      </c>
      <c r="N776" s="10">
        <f t="shared" si="1528"/>
        <v>0</v>
      </c>
      <c r="O776" s="10">
        <f>O777</f>
        <v>0</v>
      </c>
      <c r="P776" s="10">
        <f>P777</f>
        <v>0</v>
      </c>
      <c r="Q776" s="10">
        <f>Q777</f>
        <v>0</v>
      </c>
      <c r="R776" s="10">
        <f t="shared" si="1563"/>
        <v>1180.4000000000001</v>
      </c>
      <c r="S776" s="10">
        <f t="shared" si="1564"/>
        <v>0</v>
      </c>
      <c r="T776" s="10">
        <f t="shared" si="1565"/>
        <v>0</v>
      </c>
      <c r="U776" s="10">
        <f>U777</f>
        <v>0</v>
      </c>
      <c r="V776" s="10">
        <f>V777</f>
        <v>0</v>
      </c>
      <c r="W776" s="10">
        <f>W777</f>
        <v>0</v>
      </c>
      <c r="X776" s="10">
        <f t="shared" si="1566"/>
        <v>1180.4000000000001</v>
      </c>
      <c r="Y776" s="10">
        <f t="shared" si="1567"/>
        <v>0</v>
      </c>
      <c r="Z776" s="10">
        <f t="shared" si="1568"/>
        <v>0</v>
      </c>
      <c r="AA776" s="10">
        <f>AA777</f>
        <v>2010.761</v>
      </c>
      <c r="AB776" s="10">
        <f>AB777</f>
        <v>0</v>
      </c>
      <c r="AC776" s="10">
        <f>AC777</f>
        <v>0</v>
      </c>
      <c r="AD776" s="10">
        <f t="shared" si="1569"/>
        <v>3191.1610000000001</v>
      </c>
      <c r="AE776" s="10">
        <f t="shared" si="1570"/>
        <v>0</v>
      </c>
      <c r="AF776" s="10">
        <f t="shared" si="1571"/>
        <v>0</v>
      </c>
      <c r="AG776" s="10">
        <f>AG777</f>
        <v>0</v>
      </c>
      <c r="AH776" s="10">
        <f t="shared" si="1572"/>
        <v>3191.1610000000001</v>
      </c>
      <c r="AI776" s="10">
        <f t="shared" si="1573"/>
        <v>0</v>
      </c>
      <c r="AJ776" s="10">
        <f t="shared" si="1574"/>
        <v>0</v>
      </c>
      <c r="AK776" s="10">
        <f>AK777</f>
        <v>7553.4089999999997</v>
      </c>
      <c r="AL776" s="10">
        <f>AL777</f>
        <v>0</v>
      </c>
      <c r="AM776" s="10">
        <f>AM777</f>
        <v>0</v>
      </c>
      <c r="AN776" s="10">
        <f t="shared" si="1575"/>
        <v>10744.57</v>
      </c>
      <c r="AO776" s="10">
        <f t="shared" si="1576"/>
        <v>0</v>
      </c>
      <c r="AP776" s="10">
        <f t="shared" si="1577"/>
        <v>0</v>
      </c>
      <c r="AQ776" s="10">
        <f>AQ777</f>
        <v>0</v>
      </c>
      <c r="AR776" s="10">
        <f>AR777</f>
        <v>0</v>
      </c>
      <c r="AS776" s="10">
        <f>AS777</f>
        <v>0</v>
      </c>
      <c r="AT776" s="10">
        <f t="shared" si="1578"/>
        <v>10744.57</v>
      </c>
      <c r="AU776" s="10">
        <f t="shared" si="1579"/>
        <v>0</v>
      </c>
      <c r="AV776" s="10">
        <f t="shared" si="1580"/>
        <v>0</v>
      </c>
      <c r="AW776" s="10">
        <f>AW777</f>
        <v>1356.6669999999999</v>
      </c>
      <c r="AX776" s="10">
        <f>AX777</f>
        <v>0</v>
      </c>
      <c r="AY776" s="10">
        <f>AY777</f>
        <v>0</v>
      </c>
      <c r="AZ776" s="10">
        <f t="shared" si="1581"/>
        <v>12101.236999999999</v>
      </c>
      <c r="BA776" s="10">
        <f>BA777</f>
        <v>0</v>
      </c>
      <c r="BB776" s="65">
        <f t="shared" si="1586"/>
        <v>12101.236999999999</v>
      </c>
      <c r="BC776" s="10">
        <f t="shared" si="1582"/>
        <v>0</v>
      </c>
      <c r="BD776" s="10">
        <f>BD777</f>
        <v>0</v>
      </c>
      <c r="BE776" s="65">
        <f t="shared" si="1587"/>
        <v>0</v>
      </c>
      <c r="BF776" s="10">
        <f t="shared" si="1583"/>
        <v>0</v>
      </c>
      <c r="BG776" s="10">
        <f>BG777</f>
        <v>0</v>
      </c>
      <c r="BH776" s="65">
        <f t="shared" si="1588"/>
        <v>0</v>
      </c>
      <c r="BI776" s="10">
        <f>BI777</f>
        <v>0</v>
      </c>
      <c r="BJ776" s="20"/>
      <c r="BK776" s="20"/>
    </row>
    <row r="777" spans="1:68" ht="31.2" x14ac:dyDescent="0.3">
      <c r="A777" s="58" t="s">
        <v>498</v>
      </c>
      <c r="B777" s="59">
        <v>200</v>
      </c>
      <c r="C777" s="58" t="s">
        <v>242</v>
      </c>
      <c r="D777" s="58" t="s">
        <v>500</v>
      </c>
      <c r="E777" s="60" t="s">
        <v>501</v>
      </c>
      <c r="F777" s="10">
        <v>1180.4000000000001</v>
      </c>
      <c r="G777" s="10">
        <v>0</v>
      </c>
      <c r="H777" s="10">
        <v>0</v>
      </c>
      <c r="I777" s="10"/>
      <c r="J777" s="10"/>
      <c r="K777" s="10"/>
      <c r="L777" s="10">
        <f t="shared" si="1526"/>
        <v>1180.4000000000001</v>
      </c>
      <c r="M777" s="10">
        <f t="shared" si="1527"/>
        <v>0</v>
      </c>
      <c r="N777" s="10">
        <f t="shared" si="1528"/>
        <v>0</v>
      </c>
      <c r="O777" s="10"/>
      <c r="P777" s="10"/>
      <c r="Q777" s="10"/>
      <c r="R777" s="10">
        <f t="shared" si="1563"/>
        <v>1180.4000000000001</v>
      </c>
      <c r="S777" s="10">
        <f t="shared" si="1564"/>
        <v>0</v>
      </c>
      <c r="T777" s="10">
        <f t="shared" si="1565"/>
        <v>0</v>
      </c>
      <c r="U777" s="10"/>
      <c r="V777" s="10"/>
      <c r="W777" s="10"/>
      <c r="X777" s="10">
        <f t="shared" si="1566"/>
        <v>1180.4000000000001</v>
      </c>
      <c r="Y777" s="10">
        <f t="shared" si="1567"/>
        <v>0</v>
      </c>
      <c r="Z777" s="10">
        <f t="shared" si="1568"/>
        <v>0</v>
      </c>
      <c r="AA777" s="10">
        <f>810.761+1200</f>
        <v>2010.761</v>
      </c>
      <c r="AB777" s="10"/>
      <c r="AC777" s="10"/>
      <c r="AD777" s="10">
        <f t="shared" si="1569"/>
        <v>3191.1610000000001</v>
      </c>
      <c r="AE777" s="10">
        <f t="shared" si="1570"/>
        <v>0</v>
      </c>
      <c r="AF777" s="10">
        <f t="shared" si="1571"/>
        <v>0</v>
      </c>
      <c r="AG777" s="10"/>
      <c r="AH777" s="10">
        <f t="shared" si="1572"/>
        <v>3191.1610000000001</v>
      </c>
      <c r="AI777" s="10">
        <f t="shared" si="1573"/>
        <v>0</v>
      </c>
      <c r="AJ777" s="10">
        <f t="shared" si="1574"/>
        <v>0</v>
      </c>
      <c r="AK777" s="10">
        <v>7553.4089999999997</v>
      </c>
      <c r="AL777" s="10"/>
      <c r="AM777" s="10"/>
      <c r="AN777" s="10">
        <f t="shared" si="1575"/>
        <v>10744.57</v>
      </c>
      <c r="AO777" s="10">
        <f t="shared" si="1576"/>
        <v>0</v>
      </c>
      <c r="AP777" s="10">
        <f t="shared" si="1577"/>
        <v>0</v>
      </c>
      <c r="AQ777" s="10"/>
      <c r="AR777" s="10"/>
      <c r="AS777" s="10"/>
      <c r="AT777" s="10">
        <f t="shared" si="1578"/>
        <v>10744.57</v>
      </c>
      <c r="AU777" s="10">
        <f t="shared" si="1579"/>
        <v>0</v>
      </c>
      <c r="AV777" s="10">
        <f t="shared" si="1580"/>
        <v>0</v>
      </c>
      <c r="AW777" s="10">
        <v>1356.6669999999999</v>
      </c>
      <c r="AX777" s="10"/>
      <c r="AY777" s="10"/>
      <c r="AZ777" s="10">
        <f t="shared" si="1581"/>
        <v>12101.236999999999</v>
      </c>
      <c r="BA777" s="10"/>
      <c r="BB777" s="65">
        <f t="shared" si="1586"/>
        <v>12101.236999999999</v>
      </c>
      <c r="BC777" s="10">
        <f t="shared" si="1582"/>
        <v>0</v>
      </c>
      <c r="BD777" s="10"/>
      <c r="BE777" s="65">
        <f t="shared" si="1587"/>
        <v>0</v>
      </c>
      <c r="BF777" s="10">
        <f t="shared" si="1583"/>
        <v>0</v>
      </c>
      <c r="BG777" s="10"/>
      <c r="BH777" s="65">
        <f t="shared" si="1588"/>
        <v>0</v>
      </c>
      <c r="BI777" s="10"/>
      <c r="BJ777" s="20"/>
      <c r="BK777" s="20"/>
    </row>
    <row r="778" spans="1:68" x14ac:dyDescent="0.3">
      <c r="A778" s="58" t="s">
        <v>498</v>
      </c>
      <c r="B778" s="59" t="s">
        <v>52</v>
      </c>
      <c r="C778" s="58"/>
      <c r="D778" s="58"/>
      <c r="E778" s="60" t="s">
        <v>53</v>
      </c>
      <c r="F778" s="10">
        <f t="shared" ref="F778:K778" si="1602">F779</f>
        <v>3915.2</v>
      </c>
      <c r="G778" s="10">
        <f t="shared" si="1602"/>
        <v>3687.7000000000003</v>
      </c>
      <c r="H778" s="10">
        <f t="shared" si="1602"/>
        <v>3687.7000000000003</v>
      </c>
      <c r="I778" s="10">
        <f t="shared" si="1602"/>
        <v>0</v>
      </c>
      <c r="J778" s="10">
        <f t="shared" si="1602"/>
        <v>0</v>
      </c>
      <c r="K778" s="10">
        <f t="shared" si="1602"/>
        <v>0</v>
      </c>
      <c r="L778" s="10">
        <f t="shared" si="1526"/>
        <v>3915.2</v>
      </c>
      <c r="M778" s="10">
        <f t="shared" si="1527"/>
        <v>3687.7000000000003</v>
      </c>
      <c r="N778" s="10">
        <f t="shared" si="1528"/>
        <v>3687.7000000000003</v>
      </c>
      <c r="O778" s="10">
        <f>O779</f>
        <v>0</v>
      </c>
      <c r="P778" s="10">
        <f>P779</f>
        <v>0</v>
      </c>
      <c r="Q778" s="10">
        <f>Q779</f>
        <v>0</v>
      </c>
      <c r="R778" s="10">
        <f t="shared" si="1563"/>
        <v>3915.2</v>
      </c>
      <c r="S778" s="10">
        <f t="shared" si="1564"/>
        <v>3687.7000000000003</v>
      </c>
      <c r="T778" s="10">
        <f t="shared" si="1565"/>
        <v>3687.7000000000003</v>
      </c>
      <c r="U778" s="10">
        <f>U779</f>
        <v>0</v>
      </c>
      <c r="V778" s="10">
        <f>V779</f>
        <v>0</v>
      </c>
      <c r="W778" s="10">
        <f>W779</f>
        <v>0</v>
      </c>
      <c r="X778" s="10">
        <f t="shared" si="1566"/>
        <v>3915.2</v>
      </c>
      <c r="Y778" s="10">
        <f t="shared" si="1567"/>
        <v>3687.7000000000003</v>
      </c>
      <c r="Z778" s="10">
        <f t="shared" si="1568"/>
        <v>3687.7000000000003</v>
      </c>
      <c r="AA778" s="10">
        <f>AA779</f>
        <v>0</v>
      </c>
      <c r="AB778" s="10">
        <f>AB779</f>
        <v>0</v>
      </c>
      <c r="AC778" s="10">
        <f>AC779</f>
        <v>0</v>
      </c>
      <c r="AD778" s="10">
        <f t="shared" si="1569"/>
        <v>3915.2</v>
      </c>
      <c r="AE778" s="10">
        <f t="shared" si="1570"/>
        <v>3687.7000000000003</v>
      </c>
      <c r="AF778" s="10">
        <f t="shared" si="1571"/>
        <v>3687.7000000000003</v>
      </c>
      <c r="AG778" s="10">
        <f>AG779</f>
        <v>0</v>
      </c>
      <c r="AH778" s="10">
        <f t="shared" si="1572"/>
        <v>3915.2</v>
      </c>
      <c r="AI778" s="10">
        <f t="shared" si="1573"/>
        <v>3687.7000000000003</v>
      </c>
      <c r="AJ778" s="10">
        <f t="shared" si="1574"/>
        <v>3687.7000000000003</v>
      </c>
      <c r="AK778" s="10">
        <f>AK779</f>
        <v>0</v>
      </c>
      <c r="AL778" s="10">
        <f>AL779</f>
        <v>0</v>
      </c>
      <c r="AM778" s="10">
        <f>AM779</f>
        <v>0</v>
      </c>
      <c r="AN778" s="10">
        <f t="shared" si="1575"/>
        <v>3915.2</v>
      </c>
      <c r="AO778" s="10">
        <f t="shared" si="1576"/>
        <v>3687.7000000000003</v>
      </c>
      <c r="AP778" s="10">
        <f t="shared" si="1577"/>
        <v>3687.7000000000003</v>
      </c>
      <c r="AQ778" s="10">
        <f>AQ779</f>
        <v>0</v>
      </c>
      <c r="AR778" s="10">
        <f>AR779</f>
        <v>0</v>
      </c>
      <c r="AS778" s="10">
        <f>AS779</f>
        <v>0</v>
      </c>
      <c r="AT778" s="10">
        <f t="shared" si="1578"/>
        <v>3915.2</v>
      </c>
      <c r="AU778" s="10">
        <f t="shared" si="1579"/>
        <v>3687.7000000000003</v>
      </c>
      <c r="AV778" s="10">
        <f t="shared" si="1580"/>
        <v>3687.7000000000003</v>
      </c>
      <c r="AW778" s="10">
        <f>AW779</f>
        <v>0</v>
      </c>
      <c r="AX778" s="10">
        <f>AX779</f>
        <v>0</v>
      </c>
      <c r="AY778" s="10">
        <f>AY779</f>
        <v>0</v>
      </c>
      <c r="AZ778" s="10">
        <f t="shared" si="1581"/>
        <v>3915.2</v>
      </c>
      <c r="BA778" s="10">
        <f>BA779</f>
        <v>0</v>
      </c>
      <c r="BB778" s="65">
        <f t="shared" si="1586"/>
        <v>3915.2</v>
      </c>
      <c r="BC778" s="10">
        <f t="shared" si="1582"/>
        <v>3687.7000000000003</v>
      </c>
      <c r="BD778" s="10">
        <f>BD779</f>
        <v>0</v>
      </c>
      <c r="BE778" s="65">
        <f t="shared" si="1587"/>
        <v>3687.7000000000003</v>
      </c>
      <c r="BF778" s="10">
        <f t="shared" si="1583"/>
        <v>3687.7000000000003</v>
      </c>
      <c r="BG778" s="10">
        <f>BG779</f>
        <v>0</v>
      </c>
      <c r="BH778" s="65">
        <f t="shared" si="1588"/>
        <v>3687.7000000000003</v>
      </c>
      <c r="BI778" s="10">
        <f>BI779</f>
        <v>0</v>
      </c>
      <c r="BJ778" s="20"/>
      <c r="BK778" s="20"/>
    </row>
    <row r="779" spans="1:68" ht="31.2" x14ac:dyDescent="0.3">
      <c r="A779" s="58" t="s">
        <v>498</v>
      </c>
      <c r="B779" s="59">
        <v>800</v>
      </c>
      <c r="C779" s="58" t="s">
        <v>242</v>
      </c>
      <c r="D779" s="58" t="s">
        <v>500</v>
      </c>
      <c r="E779" s="60" t="s">
        <v>501</v>
      </c>
      <c r="F779" s="10">
        <v>3915.2</v>
      </c>
      <c r="G779" s="10">
        <v>3687.7000000000003</v>
      </c>
      <c r="H779" s="10">
        <v>3687.7000000000003</v>
      </c>
      <c r="I779" s="10"/>
      <c r="J779" s="10"/>
      <c r="K779" s="10"/>
      <c r="L779" s="10">
        <f t="shared" si="1526"/>
        <v>3915.2</v>
      </c>
      <c r="M779" s="10">
        <f t="shared" si="1527"/>
        <v>3687.7000000000003</v>
      </c>
      <c r="N779" s="10">
        <f t="shared" si="1528"/>
        <v>3687.7000000000003</v>
      </c>
      <c r="O779" s="10"/>
      <c r="P779" s="10"/>
      <c r="Q779" s="10"/>
      <c r="R779" s="10">
        <f t="shared" si="1563"/>
        <v>3915.2</v>
      </c>
      <c r="S779" s="10">
        <f t="shared" si="1564"/>
        <v>3687.7000000000003</v>
      </c>
      <c r="T779" s="10">
        <f t="shared" si="1565"/>
        <v>3687.7000000000003</v>
      </c>
      <c r="U779" s="10"/>
      <c r="V779" s="10"/>
      <c r="W779" s="10"/>
      <c r="X779" s="10">
        <f t="shared" si="1566"/>
        <v>3915.2</v>
      </c>
      <c r="Y779" s="10">
        <f t="shared" si="1567"/>
        <v>3687.7000000000003</v>
      </c>
      <c r="Z779" s="10">
        <f t="shared" si="1568"/>
        <v>3687.7000000000003</v>
      </c>
      <c r="AA779" s="10"/>
      <c r="AB779" s="10"/>
      <c r="AC779" s="10"/>
      <c r="AD779" s="10">
        <f t="shared" si="1569"/>
        <v>3915.2</v>
      </c>
      <c r="AE779" s="10">
        <f t="shared" si="1570"/>
        <v>3687.7000000000003</v>
      </c>
      <c r="AF779" s="10">
        <f t="shared" si="1571"/>
        <v>3687.7000000000003</v>
      </c>
      <c r="AG779" s="10"/>
      <c r="AH779" s="10">
        <f t="shared" si="1572"/>
        <v>3915.2</v>
      </c>
      <c r="AI779" s="10">
        <f t="shared" si="1573"/>
        <v>3687.7000000000003</v>
      </c>
      <c r="AJ779" s="10">
        <f t="shared" si="1574"/>
        <v>3687.7000000000003</v>
      </c>
      <c r="AK779" s="10"/>
      <c r="AL779" s="10"/>
      <c r="AM779" s="10"/>
      <c r="AN779" s="10">
        <f t="shared" si="1575"/>
        <v>3915.2</v>
      </c>
      <c r="AO779" s="10">
        <f t="shared" si="1576"/>
        <v>3687.7000000000003</v>
      </c>
      <c r="AP779" s="10">
        <f t="shared" si="1577"/>
        <v>3687.7000000000003</v>
      </c>
      <c r="AQ779" s="10"/>
      <c r="AR779" s="10"/>
      <c r="AS779" s="10"/>
      <c r="AT779" s="10">
        <f t="shared" si="1578"/>
        <v>3915.2</v>
      </c>
      <c r="AU779" s="10">
        <f t="shared" si="1579"/>
        <v>3687.7000000000003</v>
      </c>
      <c r="AV779" s="10">
        <f t="shared" si="1580"/>
        <v>3687.7000000000003</v>
      </c>
      <c r="AW779" s="10"/>
      <c r="AX779" s="10"/>
      <c r="AY779" s="10"/>
      <c r="AZ779" s="10">
        <f t="shared" si="1581"/>
        <v>3915.2</v>
      </c>
      <c r="BA779" s="10"/>
      <c r="BB779" s="65">
        <f t="shared" si="1586"/>
        <v>3915.2</v>
      </c>
      <c r="BC779" s="10">
        <f t="shared" si="1582"/>
        <v>3687.7000000000003</v>
      </c>
      <c r="BD779" s="10"/>
      <c r="BE779" s="65">
        <f t="shared" si="1587"/>
        <v>3687.7000000000003</v>
      </c>
      <c r="BF779" s="10">
        <f t="shared" si="1583"/>
        <v>3687.7000000000003</v>
      </c>
      <c r="BG779" s="10"/>
      <c r="BH779" s="65">
        <f t="shared" si="1588"/>
        <v>3687.7000000000003</v>
      </c>
      <c r="BI779" s="10"/>
      <c r="BJ779" s="20"/>
      <c r="BK779" s="20"/>
    </row>
    <row r="780" spans="1:68" ht="31.2" x14ac:dyDescent="0.3">
      <c r="A780" s="58" t="s">
        <v>502</v>
      </c>
      <c r="B780" s="59"/>
      <c r="C780" s="58"/>
      <c r="D780" s="58"/>
      <c r="E780" s="60" t="s">
        <v>503</v>
      </c>
      <c r="F780" s="10">
        <f t="shared" ref="F780:F786" si="1603">F781</f>
        <v>16471.2</v>
      </c>
      <c r="G780" s="10">
        <f t="shared" ref="G780:G786" si="1604">G781</f>
        <v>14288.7</v>
      </c>
      <c r="H780" s="10">
        <f t="shared" ref="H780:H786" si="1605">H781</f>
        <v>15072.4</v>
      </c>
      <c r="I780" s="10">
        <f t="shared" ref="I780:I786" si="1606">I781</f>
        <v>0</v>
      </c>
      <c r="J780" s="10">
        <f t="shared" ref="J780:J786" si="1607">J781</f>
        <v>0</v>
      </c>
      <c r="K780" s="10">
        <f t="shared" ref="K780:K786" si="1608">K781</f>
        <v>0</v>
      </c>
      <c r="L780" s="10">
        <f t="shared" si="1526"/>
        <v>16471.2</v>
      </c>
      <c r="M780" s="10">
        <f t="shared" si="1527"/>
        <v>14288.7</v>
      </c>
      <c r="N780" s="10">
        <f t="shared" si="1528"/>
        <v>15072.4</v>
      </c>
      <c r="O780" s="10">
        <f t="shared" ref="O780:O786" si="1609">O781</f>
        <v>0</v>
      </c>
      <c r="P780" s="10">
        <f t="shared" ref="P780:P786" si="1610">P781</f>
        <v>0</v>
      </c>
      <c r="Q780" s="10">
        <f t="shared" ref="Q780:Q786" si="1611">Q781</f>
        <v>0</v>
      </c>
      <c r="R780" s="10">
        <f t="shared" si="1563"/>
        <v>16471.2</v>
      </c>
      <c r="S780" s="10">
        <f t="shared" si="1564"/>
        <v>14288.7</v>
      </c>
      <c r="T780" s="10">
        <f t="shared" si="1565"/>
        <v>15072.4</v>
      </c>
      <c r="U780" s="10">
        <f t="shared" ref="U780:U786" si="1612">U781</f>
        <v>0</v>
      </c>
      <c r="V780" s="10">
        <f t="shared" ref="V780:V786" si="1613">V781</f>
        <v>0</v>
      </c>
      <c r="W780" s="10">
        <f t="shared" ref="W780:W786" si="1614">W781</f>
        <v>0</v>
      </c>
      <c r="X780" s="10">
        <f t="shared" si="1566"/>
        <v>16471.2</v>
      </c>
      <c r="Y780" s="10">
        <f t="shared" si="1567"/>
        <v>14288.7</v>
      </c>
      <c r="Z780" s="10">
        <f t="shared" si="1568"/>
        <v>15072.4</v>
      </c>
      <c r="AA780" s="10">
        <f t="shared" ref="AA780:AA786" si="1615">AA781</f>
        <v>0</v>
      </c>
      <c r="AB780" s="10">
        <f t="shared" ref="AB780:AB786" si="1616">AB781</f>
        <v>0</v>
      </c>
      <c r="AC780" s="10">
        <f t="shared" ref="AC780:AC786" si="1617">AC781</f>
        <v>0</v>
      </c>
      <c r="AD780" s="10">
        <f t="shared" si="1569"/>
        <v>16471.2</v>
      </c>
      <c r="AE780" s="10">
        <f t="shared" si="1570"/>
        <v>14288.7</v>
      </c>
      <c r="AF780" s="10">
        <f t="shared" si="1571"/>
        <v>15072.4</v>
      </c>
      <c r="AG780" s="10">
        <f t="shared" ref="AG780:AG786" si="1618">AG781</f>
        <v>0</v>
      </c>
      <c r="AH780" s="10">
        <f t="shared" si="1572"/>
        <v>16471.2</v>
      </c>
      <c r="AI780" s="10">
        <f t="shared" si="1573"/>
        <v>14288.7</v>
      </c>
      <c r="AJ780" s="10">
        <f t="shared" si="1574"/>
        <v>15072.4</v>
      </c>
      <c r="AK780" s="10">
        <f t="shared" ref="AK780:AK786" si="1619">AK781</f>
        <v>0</v>
      </c>
      <c r="AL780" s="10">
        <f t="shared" ref="AL780:AL786" si="1620">AL781</f>
        <v>0</v>
      </c>
      <c r="AM780" s="10">
        <f t="shared" ref="AM780:AM786" si="1621">AM781</f>
        <v>0</v>
      </c>
      <c r="AN780" s="10">
        <f t="shared" si="1575"/>
        <v>16471.2</v>
      </c>
      <c r="AO780" s="10">
        <f t="shared" si="1576"/>
        <v>14288.7</v>
      </c>
      <c r="AP780" s="10">
        <f t="shared" si="1577"/>
        <v>15072.4</v>
      </c>
      <c r="AQ780" s="10">
        <f t="shared" ref="AQ780:AQ786" si="1622">AQ781</f>
        <v>0</v>
      </c>
      <c r="AR780" s="10">
        <f t="shared" ref="AR780:AR786" si="1623">AR781</f>
        <v>0</v>
      </c>
      <c r="AS780" s="10">
        <f t="shared" ref="AS780:AS786" si="1624">AS781</f>
        <v>0</v>
      </c>
      <c r="AT780" s="10">
        <f t="shared" si="1578"/>
        <v>16471.2</v>
      </c>
      <c r="AU780" s="10">
        <f t="shared" si="1579"/>
        <v>14288.7</v>
      </c>
      <c r="AV780" s="10">
        <f t="shared" si="1580"/>
        <v>15072.4</v>
      </c>
      <c r="AW780" s="10">
        <f t="shared" ref="AW780:AW786" si="1625">AW781</f>
        <v>0</v>
      </c>
      <c r="AX780" s="10">
        <f t="shared" ref="AX780:AX786" si="1626">AX781</f>
        <v>0</v>
      </c>
      <c r="AY780" s="10">
        <f t="shared" ref="AY780:AY786" si="1627">AY781</f>
        <v>0</v>
      </c>
      <c r="AZ780" s="10">
        <f t="shared" si="1581"/>
        <v>16471.2</v>
      </c>
      <c r="BA780" s="10">
        <f t="shared" ref="BA780:BA786" si="1628">BA781</f>
        <v>0</v>
      </c>
      <c r="BB780" s="65">
        <f t="shared" si="1586"/>
        <v>16471.2</v>
      </c>
      <c r="BC780" s="10">
        <f t="shared" si="1582"/>
        <v>14288.7</v>
      </c>
      <c r="BD780" s="10">
        <f t="shared" ref="BD780:BI786" si="1629">BD781</f>
        <v>0</v>
      </c>
      <c r="BE780" s="65">
        <f t="shared" si="1587"/>
        <v>14288.7</v>
      </c>
      <c r="BF780" s="10">
        <f t="shared" si="1583"/>
        <v>15072.4</v>
      </c>
      <c r="BG780" s="10">
        <f t="shared" si="1629"/>
        <v>0</v>
      </c>
      <c r="BH780" s="65">
        <f t="shared" si="1588"/>
        <v>15072.4</v>
      </c>
      <c r="BI780" s="10">
        <f t="shared" si="1629"/>
        <v>0</v>
      </c>
      <c r="BJ780" s="20"/>
      <c r="BK780" s="20"/>
    </row>
    <row r="781" spans="1:68" ht="31.2" x14ac:dyDescent="0.3">
      <c r="A781" s="58" t="s">
        <v>502</v>
      </c>
      <c r="B781" s="59" t="s">
        <v>66</v>
      </c>
      <c r="C781" s="58"/>
      <c r="D781" s="58"/>
      <c r="E781" s="60" t="s">
        <v>67</v>
      </c>
      <c r="F781" s="10">
        <f t="shared" si="1603"/>
        <v>16471.2</v>
      </c>
      <c r="G781" s="10">
        <f t="shared" si="1604"/>
        <v>14288.7</v>
      </c>
      <c r="H781" s="10">
        <f t="shared" si="1605"/>
        <v>15072.4</v>
      </c>
      <c r="I781" s="10">
        <f t="shared" si="1606"/>
        <v>0</v>
      </c>
      <c r="J781" s="10">
        <f t="shared" si="1607"/>
        <v>0</v>
      </c>
      <c r="K781" s="10">
        <f t="shared" si="1608"/>
        <v>0</v>
      </c>
      <c r="L781" s="10">
        <f t="shared" si="1526"/>
        <v>16471.2</v>
      </c>
      <c r="M781" s="10">
        <f t="shared" si="1527"/>
        <v>14288.7</v>
      </c>
      <c r="N781" s="10">
        <f t="shared" si="1528"/>
        <v>15072.4</v>
      </c>
      <c r="O781" s="10">
        <f t="shared" si="1609"/>
        <v>0</v>
      </c>
      <c r="P781" s="10">
        <f t="shared" si="1610"/>
        <v>0</v>
      </c>
      <c r="Q781" s="10">
        <f t="shared" si="1611"/>
        <v>0</v>
      </c>
      <c r="R781" s="10">
        <f t="shared" si="1563"/>
        <v>16471.2</v>
      </c>
      <c r="S781" s="10">
        <f t="shared" si="1564"/>
        <v>14288.7</v>
      </c>
      <c r="T781" s="10">
        <f t="shared" si="1565"/>
        <v>15072.4</v>
      </c>
      <c r="U781" s="10">
        <f t="shared" si="1612"/>
        <v>0</v>
      </c>
      <c r="V781" s="10">
        <f t="shared" si="1613"/>
        <v>0</v>
      </c>
      <c r="W781" s="10">
        <f t="shared" si="1614"/>
        <v>0</v>
      </c>
      <c r="X781" s="10">
        <f t="shared" si="1566"/>
        <v>16471.2</v>
      </c>
      <c r="Y781" s="10">
        <f t="shared" si="1567"/>
        <v>14288.7</v>
      </c>
      <c r="Z781" s="10">
        <f t="shared" si="1568"/>
        <v>15072.4</v>
      </c>
      <c r="AA781" s="10">
        <f t="shared" si="1615"/>
        <v>0</v>
      </c>
      <c r="AB781" s="10">
        <f t="shared" si="1616"/>
        <v>0</v>
      </c>
      <c r="AC781" s="10">
        <f t="shared" si="1617"/>
        <v>0</v>
      </c>
      <c r="AD781" s="10">
        <f t="shared" si="1569"/>
        <v>16471.2</v>
      </c>
      <c r="AE781" s="10">
        <f t="shared" si="1570"/>
        <v>14288.7</v>
      </c>
      <c r="AF781" s="10">
        <f t="shared" si="1571"/>
        <v>15072.4</v>
      </c>
      <c r="AG781" s="10">
        <f t="shared" si="1618"/>
        <v>0</v>
      </c>
      <c r="AH781" s="10">
        <f t="shared" si="1572"/>
        <v>16471.2</v>
      </c>
      <c r="AI781" s="10">
        <f t="shared" si="1573"/>
        <v>14288.7</v>
      </c>
      <c r="AJ781" s="10">
        <f t="shared" si="1574"/>
        <v>15072.4</v>
      </c>
      <c r="AK781" s="10">
        <f t="shared" si="1619"/>
        <v>0</v>
      </c>
      <c r="AL781" s="10">
        <f t="shared" si="1620"/>
        <v>0</v>
      </c>
      <c r="AM781" s="10">
        <f t="shared" si="1621"/>
        <v>0</v>
      </c>
      <c r="AN781" s="10">
        <f t="shared" si="1575"/>
        <v>16471.2</v>
      </c>
      <c r="AO781" s="10">
        <f t="shared" si="1576"/>
        <v>14288.7</v>
      </c>
      <c r="AP781" s="10">
        <f t="shared" si="1577"/>
        <v>15072.4</v>
      </c>
      <c r="AQ781" s="10">
        <f t="shared" si="1622"/>
        <v>0</v>
      </c>
      <c r="AR781" s="10">
        <f t="shared" si="1623"/>
        <v>0</v>
      </c>
      <c r="AS781" s="10">
        <f t="shared" si="1624"/>
        <v>0</v>
      </c>
      <c r="AT781" s="10">
        <f t="shared" si="1578"/>
        <v>16471.2</v>
      </c>
      <c r="AU781" s="10">
        <f t="shared" si="1579"/>
        <v>14288.7</v>
      </c>
      <c r="AV781" s="10">
        <f t="shared" si="1580"/>
        <v>15072.4</v>
      </c>
      <c r="AW781" s="10">
        <f t="shared" si="1625"/>
        <v>0</v>
      </c>
      <c r="AX781" s="10">
        <f t="shared" si="1626"/>
        <v>0</v>
      </c>
      <c r="AY781" s="10">
        <f t="shared" si="1627"/>
        <v>0</v>
      </c>
      <c r="AZ781" s="10">
        <f t="shared" si="1581"/>
        <v>16471.2</v>
      </c>
      <c r="BA781" s="10">
        <f t="shared" si="1628"/>
        <v>0</v>
      </c>
      <c r="BB781" s="65">
        <f t="shared" si="1586"/>
        <v>16471.2</v>
      </c>
      <c r="BC781" s="10">
        <f t="shared" si="1582"/>
        <v>14288.7</v>
      </c>
      <c r="BD781" s="10">
        <f t="shared" si="1629"/>
        <v>0</v>
      </c>
      <c r="BE781" s="65">
        <f t="shared" si="1587"/>
        <v>14288.7</v>
      </c>
      <c r="BF781" s="10">
        <f t="shared" si="1583"/>
        <v>15072.4</v>
      </c>
      <c r="BG781" s="10">
        <f t="shared" si="1629"/>
        <v>0</v>
      </c>
      <c r="BH781" s="65">
        <f t="shared" si="1588"/>
        <v>15072.4</v>
      </c>
      <c r="BI781" s="10">
        <f t="shared" si="1629"/>
        <v>0</v>
      </c>
      <c r="BJ781" s="20"/>
      <c r="BK781" s="20"/>
    </row>
    <row r="782" spans="1:68" ht="31.2" x14ac:dyDescent="0.3">
      <c r="A782" s="58" t="s">
        <v>502</v>
      </c>
      <c r="B782" s="59">
        <v>200</v>
      </c>
      <c r="C782" s="58" t="s">
        <v>242</v>
      </c>
      <c r="D782" s="58" t="s">
        <v>500</v>
      </c>
      <c r="E782" s="60" t="s">
        <v>501</v>
      </c>
      <c r="F782" s="10">
        <v>16471.2</v>
      </c>
      <c r="G782" s="10">
        <v>14288.7</v>
      </c>
      <c r="H782" s="10">
        <v>15072.4</v>
      </c>
      <c r="I782" s="10"/>
      <c r="J782" s="10"/>
      <c r="K782" s="10"/>
      <c r="L782" s="10">
        <f t="shared" si="1526"/>
        <v>16471.2</v>
      </c>
      <c r="M782" s="10">
        <f t="shared" si="1527"/>
        <v>14288.7</v>
      </c>
      <c r="N782" s="10">
        <f t="shared" si="1528"/>
        <v>15072.4</v>
      </c>
      <c r="O782" s="10"/>
      <c r="P782" s="10"/>
      <c r="Q782" s="10"/>
      <c r="R782" s="10">
        <f t="shared" si="1563"/>
        <v>16471.2</v>
      </c>
      <c r="S782" s="10">
        <f t="shared" si="1564"/>
        <v>14288.7</v>
      </c>
      <c r="T782" s="10">
        <f t="shared" si="1565"/>
        <v>15072.4</v>
      </c>
      <c r="U782" s="10"/>
      <c r="V782" s="10"/>
      <c r="W782" s="10"/>
      <c r="X782" s="10">
        <f t="shared" si="1566"/>
        <v>16471.2</v>
      </c>
      <c r="Y782" s="10">
        <f t="shared" si="1567"/>
        <v>14288.7</v>
      </c>
      <c r="Z782" s="10">
        <f t="shared" si="1568"/>
        <v>15072.4</v>
      </c>
      <c r="AA782" s="10"/>
      <c r="AB782" s="10"/>
      <c r="AC782" s="10"/>
      <c r="AD782" s="10">
        <f t="shared" si="1569"/>
        <v>16471.2</v>
      </c>
      <c r="AE782" s="10">
        <f t="shared" si="1570"/>
        <v>14288.7</v>
      </c>
      <c r="AF782" s="10">
        <f t="shared" si="1571"/>
        <v>15072.4</v>
      </c>
      <c r="AG782" s="10"/>
      <c r="AH782" s="10">
        <f t="shared" si="1572"/>
        <v>16471.2</v>
      </c>
      <c r="AI782" s="10">
        <f t="shared" si="1573"/>
        <v>14288.7</v>
      </c>
      <c r="AJ782" s="10">
        <f t="shared" si="1574"/>
        <v>15072.4</v>
      </c>
      <c r="AK782" s="10"/>
      <c r="AL782" s="10"/>
      <c r="AM782" s="10"/>
      <c r="AN782" s="10">
        <f t="shared" si="1575"/>
        <v>16471.2</v>
      </c>
      <c r="AO782" s="10">
        <f t="shared" si="1576"/>
        <v>14288.7</v>
      </c>
      <c r="AP782" s="10">
        <f t="shared" si="1577"/>
        <v>15072.4</v>
      </c>
      <c r="AQ782" s="10"/>
      <c r="AR782" s="10"/>
      <c r="AS782" s="10"/>
      <c r="AT782" s="10">
        <f t="shared" si="1578"/>
        <v>16471.2</v>
      </c>
      <c r="AU782" s="10">
        <f t="shared" si="1579"/>
        <v>14288.7</v>
      </c>
      <c r="AV782" s="10">
        <f t="shared" si="1580"/>
        <v>15072.4</v>
      </c>
      <c r="AW782" s="10"/>
      <c r="AX782" s="10"/>
      <c r="AY782" s="10"/>
      <c r="AZ782" s="10">
        <f t="shared" si="1581"/>
        <v>16471.2</v>
      </c>
      <c r="BA782" s="10"/>
      <c r="BB782" s="65">
        <f t="shared" si="1586"/>
        <v>16471.2</v>
      </c>
      <c r="BC782" s="10">
        <f t="shared" si="1582"/>
        <v>14288.7</v>
      </c>
      <c r="BD782" s="10"/>
      <c r="BE782" s="65">
        <f t="shared" si="1587"/>
        <v>14288.7</v>
      </c>
      <c r="BF782" s="10">
        <f t="shared" si="1583"/>
        <v>15072.4</v>
      </c>
      <c r="BG782" s="10"/>
      <c r="BH782" s="65">
        <f t="shared" si="1588"/>
        <v>15072.4</v>
      </c>
      <c r="BI782" s="10"/>
      <c r="BJ782" s="20"/>
      <c r="BK782" s="20"/>
    </row>
    <row r="783" spans="1:68" ht="62.4" x14ac:dyDescent="0.3">
      <c r="A783" s="58" t="s">
        <v>504</v>
      </c>
      <c r="B783" s="59"/>
      <c r="C783" s="58"/>
      <c r="D783" s="58"/>
      <c r="E783" s="60" t="s">
        <v>505</v>
      </c>
      <c r="F783" s="10">
        <f t="shared" si="1603"/>
        <v>23143.4</v>
      </c>
      <c r="G783" s="10">
        <f t="shared" si="1604"/>
        <v>23143.4</v>
      </c>
      <c r="H783" s="10">
        <f t="shared" si="1605"/>
        <v>23143.4</v>
      </c>
      <c r="I783" s="10">
        <f t="shared" si="1606"/>
        <v>0</v>
      </c>
      <c r="J783" s="10">
        <f t="shared" si="1607"/>
        <v>0</v>
      </c>
      <c r="K783" s="10">
        <f t="shared" si="1608"/>
        <v>0</v>
      </c>
      <c r="L783" s="10">
        <f t="shared" si="1526"/>
        <v>23143.4</v>
      </c>
      <c r="M783" s="10">
        <f t="shared" si="1527"/>
        <v>23143.4</v>
      </c>
      <c r="N783" s="10">
        <f t="shared" si="1528"/>
        <v>23143.4</v>
      </c>
      <c r="O783" s="10">
        <f t="shared" si="1609"/>
        <v>0</v>
      </c>
      <c r="P783" s="10">
        <f t="shared" si="1610"/>
        <v>0</v>
      </c>
      <c r="Q783" s="10">
        <f t="shared" si="1611"/>
        <v>0</v>
      </c>
      <c r="R783" s="10">
        <f t="shared" si="1563"/>
        <v>23143.4</v>
      </c>
      <c r="S783" s="10">
        <f t="shared" si="1564"/>
        <v>23143.4</v>
      </c>
      <c r="T783" s="10">
        <f t="shared" si="1565"/>
        <v>23143.4</v>
      </c>
      <c r="U783" s="10">
        <f t="shared" si="1612"/>
        <v>0</v>
      </c>
      <c r="V783" s="10">
        <f t="shared" si="1613"/>
        <v>0</v>
      </c>
      <c r="W783" s="10">
        <f t="shared" si="1614"/>
        <v>0</v>
      </c>
      <c r="X783" s="10">
        <f t="shared" si="1566"/>
        <v>23143.4</v>
      </c>
      <c r="Y783" s="10">
        <f t="shared" si="1567"/>
        <v>23143.4</v>
      </c>
      <c r="Z783" s="10">
        <f t="shared" si="1568"/>
        <v>23143.4</v>
      </c>
      <c r="AA783" s="10">
        <f t="shared" si="1615"/>
        <v>0</v>
      </c>
      <c r="AB783" s="10">
        <f t="shared" si="1616"/>
        <v>0</v>
      </c>
      <c r="AC783" s="10">
        <f t="shared" si="1617"/>
        <v>0</v>
      </c>
      <c r="AD783" s="10">
        <f t="shared" si="1569"/>
        <v>23143.4</v>
      </c>
      <c r="AE783" s="10">
        <f t="shared" si="1570"/>
        <v>23143.4</v>
      </c>
      <c r="AF783" s="10">
        <f t="shared" si="1571"/>
        <v>23143.4</v>
      </c>
      <c r="AG783" s="10">
        <f t="shared" si="1618"/>
        <v>0</v>
      </c>
      <c r="AH783" s="10">
        <f t="shared" si="1572"/>
        <v>23143.4</v>
      </c>
      <c r="AI783" s="10">
        <f t="shared" si="1573"/>
        <v>23143.4</v>
      </c>
      <c r="AJ783" s="10">
        <f t="shared" si="1574"/>
        <v>23143.4</v>
      </c>
      <c r="AK783" s="10">
        <f t="shared" si="1619"/>
        <v>0</v>
      </c>
      <c r="AL783" s="10">
        <f t="shared" si="1620"/>
        <v>0</v>
      </c>
      <c r="AM783" s="10">
        <f t="shared" si="1621"/>
        <v>0</v>
      </c>
      <c r="AN783" s="10">
        <f t="shared" si="1575"/>
        <v>23143.4</v>
      </c>
      <c r="AO783" s="10">
        <f t="shared" si="1576"/>
        <v>23143.4</v>
      </c>
      <c r="AP783" s="10">
        <f t="shared" si="1577"/>
        <v>23143.4</v>
      </c>
      <c r="AQ783" s="10">
        <f t="shared" si="1622"/>
        <v>0</v>
      </c>
      <c r="AR783" s="10">
        <f t="shared" si="1623"/>
        <v>0</v>
      </c>
      <c r="AS783" s="10">
        <f t="shared" si="1624"/>
        <v>0</v>
      </c>
      <c r="AT783" s="10">
        <f t="shared" si="1578"/>
        <v>23143.4</v>
      </c>
      <c r="AU783" s="10">
        <f t="shared" si="1579"/>
        <v>23143.4</v>
      </c>
      <c r="AV783" s="10">
        <f t="shared" si="1580"/>
        <v>23143.4</v>
      </c>
      <c r="AW783" s="10">
        <f t="shared" si="1625"/>
        <v>0</v>
      </c>
      <c r="AX783" s="10">
        <f t="shared" si="1626"/>
        <v>0</v>
      </c>
      <c r="AY783" s="10">
        <f t="shared" si="1627"/>
        <v>0</v>
      </c>
      <c r="AZ783" s="10">
        <f t="shared" si="1581"/>
        <v>23143.4</v>
      </c>
      <c r="BA783" s="10">
        <f t="shared" si="1628"/>
        <v>0</v>
      </c>
      <c r="BB783" s="65">
        <f t="shared" si="1586"/>
        <v>23143.4</v>
      </c>
      <c r="BC783" s="10">
        <f t="shared" si="1582"/>
        <v>23143.4</v>
      </c>
      <c r="BD783" s="10">
        <f t="shared" si="1629"/>
        <v>0</v>
      </c>
      <c r="BE783" s="65">
        <f t="shared" si="1587"/>
        <v>23143.4</v>
      </c>
      <c r="BF783" s="10">
        <f t="shared" si="1583"/>
        <v>23143.4</v>
      </c>
      <c r="BG783" s="10">
        <f t="shared" si="1629"/>
        <v>0</v>
      </c>
      <c r="BH783" s="65">
        <f t="shared" si="1588"/>
        <v>23143.4</v>
      </c>
      <c r="BI783" s="10">
        <f t="shared" si="1629"/>
        <v>0</v>
      </c>
      <c r="BJ783" s="20"/>
      <c r="BK783" s="20"/>
    </row>
    <row r="784" spans="1:68" ht="46.8" x14ac:dyDescent="0.3">
      <c r="A784" s="58" t="s">
        <v>504</v>
      </c>
      <c r="B784" s="59" t="s">
        <v>58</v>
      </c>
      <c r="C784" s="58"/>
      <c r="D784" s="58"/>
      <c r="E784" s="60" t="s">
        <v>59</v>
      </c>
      <c r="F784" s="10">
        <f t="shared" si="1603"/>
        <v>23143.4</v>
      </c>
      <c r="G784" s="10">
        <f t="shared" si="1604"/>
        <v>23143.4</v>
      </c>
      <c r="H784" s="10">
        <f t="shared" si="1605"/>
        <v>23143.4</v>
      </c>
      <c r="I784" s="10">
        <f t="shared" si="1606"/>
        <v>0</v>
      </c>
      <c r="J784" s="10">
        <f t="shared" si="1607"/>
        <v>0</v>
      </c>
      <c r="K784" s="10">
        <f t="shared" si="1608"/>
        <v>0</v>
      </c>
      <c r="L784" s="10">
        <f t="shared" si="1526"/>
        <v>23143.4</v>
      </c>
      <c r="M784" s="10">
        <f t="shared" si="1527"/>
        <v>23143.4</v>
      </c>
      <c r="N784" s="10">
        <f t="shared" si="1528"/>
        <v>23143.4</v>
      </c>
      <c r="O784" s="10">
        <f t="shared" si="1609"/>
        <v>0</v>
      </c>
      <c r="P784" s="10">
        <f t="shared" si="1610"/>
        <v>0</v>
      </c>
      <c r="Q784" s="10">
        <f t="shared" si="1611"/>
        <v>0</v>
      </c>
      <c r="R784" s="10">
        <f t="shared" si="1563"/>
        <v>23143.4</v>
      </c>
      <c r="S784" s="10">
        <f t="shared" si="1564"/>
        <v>23143.4</v>
      </c>
      <c r="T784" s="10">
        <f t="shared" si="1565"/>
        <v>23143.4</v>
      </c>
      <c r="U784" s="10">
        <f t="shared" si="1612"/>
        <v>0</v>
      </c>
      <c r="V784" s="10">
        <f t="shared" si="1613"/>
        <v>0</v>
      </c>
      <c r="W784" s="10">
        <f t="shared" si="1614"/>
        <v>0</v>
      </c>
      <c r="X784" s="10">
        <f t="shared" si="1566"/>
        <v>23143.4</v>
      </c>
      <c r="Y784" s="10">
        <f t="shared" si="1567"/>
        <v>23143.4</v>
      </c>
      <c r="Z784" s="10">
        <f t="shared" si="1568"/>
        <v>23143.4</v>
      </c>
      <c r="AA784" s="10">
        <f t="shared" si="1615"/>
        <v>0</v>
      </c>
      <c r="AB784" s="10">
        <f t="shared" si="1616"/>
        <v>0</v>
      </c>
      <c r="AC784" s="10">
        <f t="shared" si="1617"/>
        <v>0</v>
      </c>
      <c r="AD784" s="10">
        <f t="shared" si="1569"/>
        <v>23143.4</v>
      </c>
      <c r="AE784" s="10">
        <f t="shared" si="1570"/>
        <v>23143.4</v>
      </c>
      <c r="AF784" s="10">
        <f t="shared" si="1571"/>
        <v>23143.4</v>
      </c>
      <c r="AG784" s="10">
        <f t="shared" si="1618"/>
        <v>0</v>
      </c>
      <c r="AH784" s="10">
        <f t="shared" si="1572"/>
        <v>23143.4</v>
      </c>
      <c r="AI784" s="10">
        <f t="shared" si="1573"/>
        <v>23143.4</v>
      </c>
      <c r="AJ784" s="10">
        <f t="shared" si="1574"/>
        <v>23143.4</v>
      </c>
      <c r="AK784" s="10">
        <f t="shared" si="1619"/>
        <v>0</v>
      </c>
      <c r="AL784" s="10">
        <f t="shared" si="1620"/>
        <v>0</v>
      </c>
      <c r="AM784" s="10">
        <f t="shared" si="1621"/>
        <v>0</v>
      </c>
      <c r="AN784" s="10">
        <f t="shared" si="1575"/>
        <v>23143.4</v>
      </c>
      <c r="AO784" s="10">
        <f t="shared" si="1576"/>
        <v>23143.4</v>
      </c>
      <c r="AP784" s="10">
        <f t="shared" si="1577"/>
        <v>23143.4</v>
      </c>
      <c r="AQ784" s="10">
        <f t="shared" si="1622"/>
        <v>0</v>
      </c>
      <c r="AR784" s="10">
        <f t="shared" si="1623"/>
        <v>0</v>
      </c>
      <c r="AS784" s="10">
        <f t="shared" si="1624"/>
        <v>0</v>
      </c>
      <c r="AT784" s="10">
        <f t="shared" si="1578"/>
        <v>23143.4</v>
      </c>
      <c r="AU784" s="10">
        <f t="shared" si="1579"/>
        <v>23143.4</v>
      </c>
      <c r="AV784" s="10">
        <f t="shared" si="1580"/>
        <v>23143.4</v>
      </c>
      <c r="AW784" s="10">
        <f t="shared" si="1625"/>
        <v>0</v>
      </c>
      <c r="AX784" s="10">
        <f t="shared" si="1626"/>
        <v>0</v>
      </c>
      <c r="AY784" s="10">
        <f t="shared" si="1627"/>
        <v>0</v>
      </c>
      <c r="AZ784" s="10">
        <f t="shared" si="1581"/>
        <v>23143.4</v>
      </c>
      <c r="BA784" s="10">
        <f t="shared" si="1628"/>
        <v>0</v>
      </c>
      <c r="BB784" s="65">
        <f t="shared" si="1586"/>
        <v>23143.4</v>
      </c>
      <c r="BC784" s="10">
        <f t="shared" si="1582"/>
        <v>23143.4</v>
      </c>
      <c r="BD784" s="10">
        <f t="shared" si="1629"/>
        <v>0</v>
      </c>
      <c r="BE784" s="65">
        <f t="shared" si="1587"/>
        <v>23143.4</v>
      </c>
      <c r="BF784" s="10">
        <f t="shared" si="1583"/>
        <v>23143.4</v>
      </c>
      <c r="BG784" s="10">
        <f t="shared" si="1629"/>
        <v>0</v>
      </c>
      <c r="BH784" s="65">
        <f t="shared" si="1588"/>
        <v>23143.4</v>
      </c>
      <c r="BI784" s="10">
        <f t="shared" si="1629"/>
        <v>0</v>
      </c>
      <c r="BJ784" s="20"/>
      <c r="BK784" s="20"/>
    </row>
    <row r="785" spans="1:68" ht="31.2" x14ac:dyDescent="0.3">
      <c r="A785" s="58" t="s">
        <v>504</v>
      </c>
      <c r="B785" s="59">
        <v>600</v>
      </c>
      <c r="C785" s="58" t="s">
        <v>242</v>
      </c>
      <c r="D785" s="58" t="s">
        <v>500</v>
      </c>
      <c r="E785" s="60" t="s">
        <v>501</v>
      </c>
      <c r="F785" s="10">
        <v>23143.4</v>
      </c>
      <c r="G785" s="10">
        <v>23143.4</v>
      </c>
      <c r="H785" s="10">
        <v>23143.4</v>
      </c>
      <c r="I785" s="10"/>
      <c r="J785" s="10"/>
      <c r="K785" s="10"/>
      <c r="L785" s="10">
        <f t="shared" si="1526"/>
        <v>23143.4</v>
      </c>
      <c r="M785" s="10">
        <f t="shared" si="1527"/>
        <v>23143.4</v>
      </c>
      <c r="N785" s="10">
        <f t="shared" si="1528"/>
        <v>23143.4</v>
      </c>
      <c r="O785" s="10"/>
      <c r="P785" s="10"/>
      <c r="Q785" s="10"/>
      <c r="R785" s="10">
        <f t="shared" si="1563"/>
        <v>23143.4</v>
      </c>
      <c r="S785" s="10">
        <f t="shared" si="1564"/>
        <v>23143.4</v>
      </c>
      <c r="T785" s="10">
        <f t="shared" si="1565"/>
        <v>23143.4</v>
      </c>
      <c r="U785" s="10"/>
      <c r="V785" s="10"/>
      <c r="W785" s="10"/>
      <c r="X785" s="10">
        <f t="shared" si="1566"/>
        <v>23143.4</v>
      </c>
      <c r="Y785" s="10">
        <f t="shared" si="1567"/>
        <v>23143.4</v>
      </c>
      <c r="Z785" s="10">
        <f t="shared" si="1568"/>
        <v>23143.4</v>
      </c>
      <c r="AA785" s="10"/>
      <c r="AB785" s="10"/>
      <c r="AC785" s="10"/>
      <c r="AD785" s="10">
        <f t="shared" si="1569"/>
        <v>23143.4</v>
      </c>
      <c r="AE785" s="10">
        <f t="shared" si="1570"/>
        <v>23143.4</v>
      </c>
      <c r="AF785" s="10">
        <f t="shared" si="1571"/>
        <v>23143.4</v>
      </c>
      <c r="AG785" s="10"/>
      <c r="AH785" s="10">
        <f t="shared" si="1572"/>
        <v>23143.4</v>
      </c>
      <c r="AI785" s="10">
        <f t="shared" si="1573"/>
        <v>23143.4</v>
      </c>
      <c r="AJ785" s="10">
        <f t="shared" si="1574"/>
        <v>23143.4</v>
      </c>
      <c r="AK785" s="10"/>
      <c r="AL785" s="10"/>
      <c r="AM785" s="10"/>
      <c r="AN785" s="10">
        <f t="shared" si="1575"/>
        <v>23143.4</v>
      </c>
      <c r="AO785" s="10">
        <f t="shared" si="1576"/>
        <v>23143.4</v>
      </c>
      <c r="AP785" s="10">
        <f t="shared" si="1577"/>
        <v>23143.4</v>
      </c>
      <c r="AQ785" s="10"/>
      <c r="AR785" s="10"/>
      <c r="AS785" s="10"/>
      <c r="AT785" s="10">
        <f t="shared" si="1578"/>
        <v>23143.4</v>
      </c>
      <c r="AU785" s="10">
        <f t="shared" si="1579"/>
        <v>23143.4</v>
      </c>
      <c r="AV785" s="10">
        <f t="shared" si="1580"/>
        <v>23143.4</v>
      </c>
      <c r="AW785" s="10"/>
      <c r="AX785" s="10"/>
      <c r="AY785" s="10"/>
      <c r="AZ785" s="10">
        <f t="shared" si="1581"/>
        <v>23143.4</v>
      </c>
      <c r="BA785" s="10"/>
      <c r="BB785" s="65">
        <f t="shared" si="1586"/>
        <v>23143.4</v>
      </c>
      <c r="BC785" s="10">
        <f t="shared" si="1582"/>
        <v>23143.4</v>
      </c>
      <c r="BD785" s="10"/>
      <c r="BE785" s="65">
        <f t="shared" si="1587"/>
        <v>23143.4</v>
      </c>
      <c r="BF785" s="10">
        <f t="shared" si="1583"/>
        <v>23143.4</v>
      </c>
      <c r="BG785" s="10"/>
      <c r="BH785" s="65">
        <f t="shared" si="1588"/>
        <v>23143.4</v>
      </c>
      <c r="BI785" s="10"/>
      <c r="BJ785" s="20"/>
      <c r="BK785" s="20"/>
    </row>
    <row r="786" spans="1:68" ht="62.4" x14ac:dyDescent="0.3">
      <c r="A786" s="58" t="s">
        <v>506</v>
      </c>
      <c r="B786" s="59"/>
      <c r="C786" s="58"/>
      <c r="D786" s="58"/>
      <c r="E786" s="60" t="s">
        <v>507</v>
      </c>
      <c r="F786" s="10">
        <f t="shared" si="1603"/>
        <v>89843.400000000009</v>
      </c>
      <c r="G786" s="10">
        <f t="shared" si="1604"/>
        <v>92485.2</v>
      </c>
      <c r="H786" s="10">
        <f t="shared" si="1605"/>
        <v>92485.2</v>
      </c>
      <c r="I786" s="10">
        <f t="shared" si="1606"/>
        <v>0</v>
      </c>
      <c r="J786" s="10">
        <f t="shared" si="1607"/>
        <v>0</v>
      </c>
      <c r="K786" s="10">
        <f t="shared" si="1608"/>
        <v>0</v>
      </c>
      <c r="L786" s="10">
        <f t="shared" si="1526"/>
        <v>89843.400000000009</v>
      </c>
      <c r="M786" s="10">
        <f t="shared" si="1527"/>
        <v>92485.2</v>
      </c>
      <c r="N786" s="10">
        <f t="shared" si="1528"/>
        <v>92485.2</v>
      </c>
      <c r="O786" s="10">
        <f t="shared" si="1609"/>
        <v>12776.1</v>
      </c>
      <c r="P786" s="10">
        <f t="shared" si="1610"/>
        <v>15575.7</v>
      </c>
      <c r="Q786" s="10">
        <f t="shared" si="1611"/>
        <v>15575.7</v>
      </c>
      <c r="R786" s="10">
        <f t="shared" si="1563"/>
        <v>102619.50000000001</v>
      </c>
      <c r="S786" s="10">
        <f t="shared" si="1564"/>
        <v>108060.9</v>
      </c>
      <c r="T786" s="10">
        <f t="shared" si="1565"/>
        <v>108060.9</v>
      </c>
      <c r="U786" s="10">
        <f t="shared" si="1612"/>
        <v>0</v>
      </c>
      <c r="V786" s="10">
        <f t="shared" si="1613"/>
        <v>0</v>
      </c>
      <c r="W786" s="10">
        <f t="shared" si="1614"/>
        <v>0</v>
      </c>
      <c r="X786" s="10">
        <f t="shared" si="1566"/>
        <v>102619.50000000001</v>
      </c>
      <c r="Y786" s="10">
        <f t="shared" si="1567"/>
        <v>108060.9</v>
      </c>
      <c r="Z786" s="10">
        <f t="shared" si="1568"/>
        <v>108060.9</v>
      </c>
      <c r="AA786" s="10">
        <f t="shared" si="1615"/>
        <v>0</v>
      </c>
      <c r="AB786" s="10">
        <f t="shared" si="1616"/>
        <v>0</v>
      </c>
      <c r="AC786" s="10">
        <f t="shared" si="1617"/>
        <v>0</v>
      </c>
      <c r="AD786" s="10">
        <f t="shared" si="1569"/>
        <v>102619.50000000001</v>
      </c>
      <c r="AE786" s="10">
        <f t="shared" si="1570"/>
        <v>108060.9</v>
      </c>
      <c r="AF786" s="10">
        <f t="shared" si="1571"/>
        <v>108060.9</v>
      </c>
      <c r="AG786" s="10">
        <f t="shared" si="1618"/>
        <v>0</v>
      </c>
      <c r="AH786" s="10">
        <f t="shared" si="1572"/>
        <v>102619.50000000001</v>
      </c>
      <c r="AI786" s="10">
        <f t="shared" si="1573"/>
        <v>108060.9</v>
      </c>
      <c r="AJ786" s="10">
        <f t="shared" si="1574"/>
        <v>108060.9</v>
      </c>
      <c r="AK786" s="10">
        <f t="shared" si="1619"/>
        <v>0</v>
      </c>
      <c r="AL786" s="10">
        <f t="shared" si="1620"/>
        <v>0</v>
      </c>
      <c r="AM786" s="10">
        <f t="shared" si="1621"/>
        <v>0</v>
      </c>
      <c r="AN786" s="10">
        <f t="shared" si="1575"/>
        <v>102619.50000000001</v>
      </c>
      <c r="AO786" s="10">
        <f t="shared" si="1576"/>
        <v>108060.9</v>
      </c>
      <c r="AP786" s="10">
        <f t="shared" si="1577"/>
        <v>108060.9</v>
      </c>
      <c r="AQ786" s="10">
        <f t="shared" si="1622"/>
        <v>0</v>
      </c>
      <c r="AR786" s="10">
        <f t="shared" si="1623"/>
        <v>0</v>
      </c>
      <c r="AS786" s="10">
        <f t="shared" si="1624"/>
        <v>0</v>
      </c>
      <c r="AT786" s="10">
        <f t="shared" si="1578"/>
        <v>102619.50000000001</v>
      </c>
      <c r="AU786" s="10">
        <f t="shared" si="1579"/>
        <v>108060.9</v>
      </c>
      <c r="AV786" s="10">
        <f t="shared" si="1580"/>
        <v>108060.9</v>
      </c>
      <c r="AW786" s="10">
        <f t="shared" si="1625"/>
        <v>0</v>
      </c>
      <c r="AX786" s="10">
        <f t="shared" si="1626"/>
        <v>0</v>
      </c>
      <c r="AY786" s="10">
        <f t="shared" si="1627"/>
        <v>0</v>
      </c>
      <c r="AZ786" s="10">
        <f t="shared" si="1581"/>
        <v>102619.50000000001</v>
      </c>
      <c r="BA786" s="10">
        <f t="shared" si="1628"/>
        <v>0</v>
      </c>
      <c r="BB786" s="65">
        <f t="shared" si="1586"/>
        <v>102619.50000000001</v>
      </c>
      <c r="BC786" s="10">
        <f t="shared" si="1582"/>
        <v>108060.9</v>
      </c>
      <c r="BD786" s="10">
        <f t="shared" si="1629"/>
        <v>0</v>
      </c>
      <c r="BE786" s="65">
        <f t="shared" si="1587"/>
        <v>108060.9</v>
      </c>
      <c r="BF786" s="10">
        <f t="shared" si="1583"/>
        <v>108060.9</v>
      </c>
      <c r="BG786" s="10">
        <f t="shared" si="1629"/>
        <v>0</v>
      </c>
      <c r="BH786" s="65">
        <f t="shared" si="1588"/>
        <v>108060.9</v>
      </c>
      <c r="BI786" s="10">
        <f t="shared" si="1629"/>
        <v>0</v>
      </c>
      <c r="BJ786" s="20"/>
      <c r="BK786" s="20"/>
    </row>
    <row r="787" spans="1:68" ht="31.2" x14ac:dyDescent="0.3">
      <c r="A787" s="58" t="s">
        <v>508</v>
      </c>
      <c r="B787" s="59"/>
      <c r="C787" s="58"/>
      <c r="D787" s="58"/>
      <c r="E787" s="60" t="s">
        <v>176</v>
      </c>
      <c r="F787" s="10">
        <f t="shared" ref="F787:K787" si="1630">F788+F790</f>
        <v>89843.400000000009</v>
      </c>
      <c r="G787" s="10">
        <f t="shared" si="1630"/>
        <v>92485.2</v>
      </c>
      <c r="H787" s="10">
        <f t="shared" si="1630"/>
        <v>92485.2</v>
      </c>
      <c r="I787" s="10">
        <f t="shared" si="1630"/>
        <v>0</v>
      </c>
      <c r="J787" s="10">
        <f t="shared" si="1630"/>
        <v>0</v>
      </c>
      <c r="K787" s="10">
        <f t="shared" si="1630"/>
        <v>0</v>
      </c>
      <c r="L787" s="10">
        <f t="shared" ref="L787:L850" si="1631">F787+I787</f>
        <v>89843.400000000009</v>
      </c>
      <c r="M787" s="10">
        <f t="shared" ref="M787:M850" si="1632">G787+J787</f>
        <v>92485.2</v>
      </c>
      <c r="N787" s="10">
        <f t="shared" ref="N787:N850" si="1633">H787+K787</f>
        <v>92485.2</v>
      </c>
      <c r="O787" s="10">
        <f>O788+O790</f>
        <v>12776.1</v>
      </c>
      <c r="P787" s="10">
        <f>P788+P790</f>
        <v>15575.7</v>
      </c>
      <c r="Q787" s="10">
        <f>Q788+Q790</f>
        <v>15575.7</v>
      </c>
      <c r="R787" s="10">
        <f t="shared" si="1563"/>
        <v>102619.50000000001</v>
      </c>
      <c r="S787" s="10">
        <f t="shared" si="1564"/>
        <v>108060.9</v>
      </c>
      <c r="T787" s="10">
        <f t="shared" si="1565"/>
        <v>108060.9</v>
      </c>
      <c r="U787" s="10">
        <f>U788+U790</f>
        <v>0</v>
      </c>
      <c r="V787" s="10">
        <f>V788+V790</f>
        <v>0</v>
      </c>
      <c r="W787" s="10">
        <f>W788+W790</f>
        <v>0</v>
      </c>
      <c r="X787" s="10">
        <f t="shared" si="1566"/>
        <v>102619.50000000001</v>
      </c>
      <c r="Y787" s="10">
        <f t="shared" si="1567"/>
        <v>108060.9</v>
      </c>
      <c r="Z787" s="10">
        <f t="shared" si="1568"/>
        <v>108060.9</v>
      </c>
      <c r="AA787" s="10">
        <f>AA788+AA790</f>
        <v>0</v>
      </c>
      <c r="AB787" s="10">
        <f>AB788+AB790</f>
        <v>0</v>
      </c>
      <c r="AC787" s="10">
        <f>AC788+AC790</f>
        <v>0</v>
      </c>
      <c r="AD787" s="10">
        <f t="shared" si="1569"/>
        <v>102619.50000000001</v>
      </c>
      <c r="AE787" s="10">
        <f t="shared" si="1570"/>
        <v>108060.9</v>
      </c>
      <c r="AF787" s="10">
        <f t="shared" si="1571"/>
        <v>108060.9</v>
      </c>
      <c r="AG787" s="10">
        <f>AG788+AG790</f>
        <v>0</v>
      </c>
      <c r="AH787" s="10">
        <f t="shared" si="1572"/>
        <v>102619.50000000001</v>
      </c>
      <c r="AI787" s="10">
        <f t="shared" si="1573"/>
        <v>108060.9</v>
      </c>
      <c r="AJ787" s="10">
        <f t="shared" si="1574"/>
        <v>108060.9</v>
      </c>
      <c r="AK787" s="10">
        <f>AK788+AK790</f>
        <v>0</v>
      </c>
      <c r="AL787" s="10">
        <f>AL788+AL790</f>
        <v>0</v>
      </c>
      <c r="AM787" s="10">
        <f>AM788+AM790</f>
        <v>0</v>
      </c>
      <c r="AN787" s="10">
        <f t="shared" si="1575"/>
        <v>102619.50000000001</v>
      </c>
      <c r="AO787" s="10">
        <f t="shared" si="1576"/>
        <v>108060.9</v>
      </c>
      <c r="AP787" s="10">
        <f t="shared" si="1577"/>
        <v>108060.9</v>
      </c>
      <c r="AQ787" s="10">
        <f>AQ788+AQ790</f>
        <v>0</v>
      </c>
      <c r="AR787" s="10">
        <f>AR788+AR790</f>
        <v>0</v>
      </c>
      <c r="AS787" s="10">
        <f>AS788+AS790</f>
        <v>0</v>
      </c>
      <c r="AT787" s="10">
        <f t="shared" si="1578"/>
        <v>102619.50000000001</v>
      </c>
      <c r="AU787" s="10">
        <f t="shared" si="1579"/>
        <v>108060.9</v>
      </c>
      <c r="AV787" s="10">
        <f t="shared" si="1580"/>
        <v>108060.9</v>
      </c>
      <c r="AW787" s="10">
        <f>AW788+AW790</f>
        <v>0</v>
      </c>
      <c r="AX787" s="10">
        <f>AX788+AX790</f>
        <v>0</v>
      </c>
      <c r="AY787" s="10">
        <f>AY788+AY790</f>
        <v>0</v>
      </c>
      <c r="AZ787" s="10">
        <f t="shared" si="1581"/>
        <v>102619.50000000001</v>
      </c>
      <c r="BA787" s="10">
        <f>BA788+BA790</f>
        <v>0</v>
      </c>
      <c r="BB787" s="65">
        <f t="shared" si="1586"/>
        <v>102619.50000000001</v>
      </c>
      <c r="BC787" s="10">
        <f t="shared" si="1582"/>
        <v>108060.9</v>
      </c>
      <c r="BD787" s="10">
        <f>BD788+BD790</f>
        <v>0</v>
      </c>
      <c r="BE787" s="65">
        <f t="shared" si="1587"/>
        <v>108060.9</v>
      </c>
      <c r="BF787" s="10">
        <f t="shared" si="1583"/>
        <v>108060.9</v>
      </c>
      <c r="BG787" s="10">
        <f>BG788+BG790</f>
        <v>0</v>
      </c>
      <c r="BH787" s="65">
        <f t="shared" si="1588"/>
        <v>108060.9</v>
      </c>
      <c r="BI787" s="10">
        <f>BI788+BI790</f>
        <v>0</v>
      </c>
      <c r="BJ787" s="20"/>
      <c r="BK787" s="20"/>
    </row>
    <row r="788" spans="1:68" ht="78" x14ac:dyDescent="0.3">
      <c r="A788" s="58" t="s">
        <v>508</v>
      </c>
      <c r="B788" s="59" t="s">
        <v>148</v>
      </c>
      <c r="C788" s="58"/>
      <c r="D788" s="58"/>
      <c r="E788" s="60" t="s">
        <v>149</v>
      </c>
      <c r="F788" s="10">
        <f t="shared" ref="F788:K788" si="1634">F789</f>
        <v>86144.400000000009</v>
      </c>
      <c r="G788" s="10">
        <f t="shared" si="1634"/>
        <v>88786.2</v>
      </c>
      <c r="H788" s="10">
        <f t="shared" si="1634"/>
        <v>88786.2</v>
      </c>
      <c r="I788" s="10">
        <f t="shared" si="1634"/>
        <v>0</v>
      </c>
      <c r="J788" s="10">
        <f t="shared" si="1634"/>
        <v>0</v>
      </c>
      <c r="K788" s="10">
        <f t="shared" si="1634"/>
        <v>0</v>
      </c>
      <c r="L788" s="10">
        <f t="shared" si="1631"/>
        <v>86144.400000000009</v>
      </c>
      <c r="M788" s="10">
        <f t="shared" si="1632"/>
        <v>88786.2</v>
      </c>
      <c r="N788" s="10">
        <f t="shared" si="1633"/>
        <v>88786.2</v>
      </c>
      <c r="O788" s="10">
        <f>O789</f>
        <v>12776.1</v>
      </c>
      <c r="P788" s="10">
        <f>P789</f>
        <v>15575.7</v>
      </c>
      <c r="Q788" s="10">
        <f>Q789</f>
        <v>15575.7</v>
      </c>
      <c r="R788" s="10">
        <f t="shared" si="1563"/>
        <v>98920.500000000015</v>
      </c>
      <c r="S788" s="10">
        <f t="shared" si="1564"/>
        <v>104361.9</v>
      </c>
      <c r="T788" s="10">
        <f t="shared" si="1565"/>
        <v>104361.9</v>
      </c>
      <c r="U788" s="10">
        <f>U789</f>
        <v>0</v>
      </c>
      <c r="V788" s="10">
        <f>V789</f>
        <v>0</v>
      </c>
      <c r="W788" s="10">
        <f>W789</f>
        <v>0</v>
      </c>
      <c r="X788" s="10">
        <f t="shared" si="1566"/>
        <v>98920.500000000015</v>
      </c>
      <c r="Y788" s="10">
        <f t="shared" si="1567"/>
        <v>104361.9</v>
      </c>
      <c r="Z788" s="10">
        <f t="shared" si="1568"/>
        <v>104361.9</v>
      </c>
      <c r="AA788" s="10">
        <f>AA789</f>
        <v>0</v>
      </c>
      <c r="AB788" s="10">
        <f>AB789</f>
        <v>0</v>
      </c>
      <c r="AC788" s="10">
        <f>AC789</f>
        <v>0</v>
      </c>
      <c r="AD788" s="10">
        <f t="shared" si="1569"/>
        <v>98920.500000000015</v>
      </c>
      <c r="AE788" s="10">
        <f t="shared" si="1570"/>
        <v>104361.9</v>
      </c>
      <c r="AF788" s="10">
        <f t="shared" si="1571"/>
        <v>104361.9</v>
      </c>
      <c r="AG788" s="10">
        <f>AG789</f>
        <v>0</v>
      </c>
      <c r="AH788" s="10">
        <f t="shared" si="1572"/>
        <v>98920.500000000015</v>
      </c>
      <c r="AI788" s="10">
        <f t="shared" si="1573"/>
        <v>104361.9</v>
      </c>
      <c r="AJ788" s="10">
        <f t="shared" si="1574"/>
        <v>104361.9</v>
      </c>
      <c r="AK788" s="10">
        <f>AK789</f>
        <v>0</v>
      </c>
      <c r="AL788" s="10">
        <f>AL789</f>
        <v>0</v>
      </c>
      <c r="AM788" s="10">
        <f>AM789</f>
        <v>0</v>
      </c>
      <c r="AN788" s="10">
        <f t="shared" si="1575"/>
        <v>98920.500000000015</v>
      </c>
      <c r="AO788" s="10">
        <f t="shared" si="1576"/>
        <v>104361.9</v>
      </c>
      <c r="AP788" s="10">
        <f t="shared" si="1577"/>
        <v>104361.9</v>
      </c>
      <c r="AQ788" s="10">
        <f>AQ789</f>
        <v>0</v>
      </c>
      <c r="AR788" s="10">
        <f>AR789</f>
        <v>0</v>
      </c>
      <c r="AS788" s="10">
        <f>AS789</f>
        <v>0</v>
      </c>
      <c r="AT788" s="10">
        <f t="shared" si="1578"/>
        <v>98920.500000000015</v>
      </c>
      <c r="AU788" s="10">
        <f t="shared" si="1579"/>
        <v>104361.9</v>
      </c>
      <c r="AV788" s="10">
        <f t="shared" si="1580"/>
        <v>104361.9</v>
      </c>
      <c r="AW788" s="10">
        <f>AW789</f>
        <v>0</v>
      </c>
      <c r="AX788" s="10">
        <f>AX789</f>
        <v>0</v>
      </c>
      <c r="AY788" s="10">
        <f>AY789</f>
        <v>0</v>
      </c>
      <c r="AZ788" s="10">
        <f t="shared" si="1581"/>
        <v>98920.500000000015</v>
      </c>
      <c r="BA788" s="10">
        <f>BA789</f>
        <v>0</v>
      </c>
      <c r="BB788" s="65">
        <f t="shared" si="1586"/>
        <v>98920.500000000015</v>
      </c>
      <c r="BC788" s="10">
        <f t="shared" si="1582"/>
        <v>104361.9</v>
      </c>
      <c r="BD788" s="10">
        <f>BD789</f>
        <v>0</v>
      </c>
      <c r="BE788" s="65">
        <f t="shared" si="1587"/>
        <v>104361.9</v>
      </c>
      <c r="BF788" s="10">
        <f t="shared" si="1583"/>
        <v>104361.9</v>
      </c>
      <c r="BG788" s="10">
        <f>BG789</f>
        <v>0</v>
      </c>
      <c r="BH788" s="65">
        <f t="shared" si="1588"/>
        <v>104361.9</v>
      </c>
      <c r="BI788" s="10">
        <f>BI789</f>
        <v>0</v>
      </c>
      <c r="BJ788" s="20"/>
      <c r="BK788" s="20"/>
    </row>
    <row r="789" spans="1:68" ht="31.2" x14ac:dyDescent="0.3">
      <c r="A789" s="58" t="s">
        <v>508</v>
      </c>
      <c r="B789" s="59">
        <v>100</v>
      </c>
      <c r="C789" s="58" t="s">
        <v>242</v>
      </c>
      <c r="D789" s="58" t="s">
        <v>500</v>
      </c>
      <c r="E789" s="60" t="s">
        <v>501</v>
      </c>
      <c r="F789" s="10">
        <v>86144.400000000009</v>
      </c>
      <c r="G789" s="10">
        <v>88786.2</v>
      </c>
      <c r="H789" s="10">
        <v>88786.2</v>
      </c>
      <c r="I789" s="10"/>
      <c r="J789" s="10"/>
      <c r="K789" s="10"/>
      <c r="L789" s="10">
        <f t="shared" si="1631"/>
        <v>86144.400000000009</v>
      </c>
      <c r="M789" s="10">
        <f t="shared" si="1632"/>
        <v>88786.2</v>
      </c>
      <c r="N789" s="10">
        <f t="shared" si="1633"/>
        <v>88786.2</v>
      </c>
      <c r="O789" s="10">
        <v>12776.1</v>
      </c>
      <c r="P789" s="10">
        <v>15575.7</v>
      </c>
      <c r="Q789" s="10">
        <v>15575.7</v>
      </c>
      <c r="R789" s="10">
        <f t="shared" si="1563"/>
        <v>98920.500000000015</v>
      </c>
      <c r="S789" s="10">
        <f t="shared" si="1564"/>
        <v>104361.9</v>
      </c>
      <c r="T789" s="10">
        <f t="shared" si="1565"/>
        <v>104361.9</v>
      </c>
      <c r="U789" s="10"/>
      <c r="V789" s="10"/>
      <c r="W789" s="10"/>
      <c r="X789" s="10">
        <f t="shared" si="1566"/>
        <v>98920.500000000015</v>
      </c>
      <c r="Y789" s="10">
        <f t="shared" si="1567"/>
        <v>104361.9</v>
      </c>
      <c r="Z789" s="10">
        <f t="shared" si="1568"/>
        <v>104361.9</v>
      </c>
      <c r="AA789" s="10"/>
      <c r="AB789" s="10"/>
      <c r="AC789" s="10"/>
      <c r="AD789" s="10">
        <f t="shared" si="1569"/>
        <v>98920.500000000015</v>
      </c>
      <c r="AE789" s="10">
        <f t="shared" si="1570"/>
        <v>104361.9</v>
      </c>
      <c r="AF789" s="10">
        <f t="shared" si="1571"/>
        <v>104361.9</v>
      </c>
      <c r="AG789" s="10"/>
      <c r="AH789" s="10">
        <f t="shared" si="1572"/>
        <v>98920.500000000015</v>
      </c>
      <c r="AI789" s="10">
        <f t="shared" si="1573"/>
        <v>104361.9</v>
      </c>
      <c r="AJ789" s="10">
        <f t="shared" si="1574"/>
        <v>104361.9</v>
      </c>
      <c r="AK789" s="10"/>
      <c r="AL789" s="10"/>
      <c r="AM789" s="10"/>
      <c r="AN789" s="10">
        <f t="shared" si="1575"/>
        <v>98920.500000000015</v>
      </c>
      <c r="AO789" s="10">
        <f t="shared" si="1576"/>
        <v>104361.9</v>
      </c>
      <c r="AP789" s="10">
        <f t="shared" si="1577"/>
        <v>104361.9</v>
      </c>
      <c r="AQ789" s="10"/>
      <c r="AR789" s="10"/>
      <c r="AS789" s="10"/>
      <c r="AT789" s="10">
        <f t="shared" si="1578"/>
        <v>98920.500000000015</v>
      </c>
      <c r="AU789" s="10">
        <f t="shared" si="1579"/>
        <v>104361.9</v>
      </c>
      <c r="AV789" s="10">
        <f t="shared" si="1580"/>
        <v>104361.9</v>
      </c>
      <c r="AW789" s="10"/>
      <c r="AX789" s="10"/>
      <c r="AY789" s="10"/>
      <c r="AZ789" s="10">
        <f t="shared" si="1581"/>
        <v>98920.500000000015</v>
      </c>
      <c r="BA789" s="10"/>
      <c r="BB789" s="65">
        <f t="shared" si="1586"/>
        <v>98920.500000000015</v>
      </c>
      <c r="BC789" s="10">
        <f t="shared" si="1582"/>
        <v>104361.9</v>
      </c>
      <c r="BD789" s="10"/>
      <c r="BE789" s="65">
        <f t="shared" si="1587"/>
        <v>104361.9</v>
      </c>
      <c r="BF789" s="10">
        <f t="shared" si="1583"/>
        <v>104361.9</v>
      </c>
      <c r="BG789" s="10"/>
      <c r="BH789" s="65">
        <f t="shared" si="1588"/>
        <v>104361.9</v>
      </c>
      <c r="BI789" s="10"/>
      <c r="BJ789" s="20"/>
      <c r="BK789" s="20"/>
    </row>
    <row r="790" spans="1:68" ht="31.2" x14ac:dyDescent="0.3">
      <c r="A790" s="58" t="s">
        <v>508</v>
      </c>
      <c r="B790" s="59" t="s">
        <v>66</v>
      </c>
      <c r="C790" s="58"/>
      <c r="D790" s="58"/>
      <c r="E790" s="60" t="s">
        <v>67</v>
      </c>
      <c r="F790" s="10">
        <f t="shared" ref="F790:K790" si="1635">F791</f>
        <v>3699</v>
      </c>
      <c r="G790" s="10">
        <f t="shared" si="1635"/>
        <v>3699</v>
      </c>
      <c r="H790" s="10">
        <f t="shared" si="1635"/>
        <v>3699</v>
      </c>
      <c r="I790" s="10">
        <f t="shared" si="1635"/>
        <v>0</v>
      </c>
      <c r="J790" s="10">
        <f t="shared" si="1635"/>
        <v>0</v>
      </c>
      <c r="K790" s="10">
        <f t="shared" si="1635"/>
        <v>0</v>
      </c>
      <c r="L790" s="10">
        <f t="shared" si="1631"/>
        <v>3699</v>
      </c>
      <c r="M790" s="10">
        <f t="shared" si="1632"/>
        <v>3699</v>
      </c>
      <c r="N790" s="10">
        <f t="shared" si="1633"/>
        <v>3699</v>
      </c>
      <c r="O790" s="10">
        <f>O791</f>
        <v>0</v>
      </c>
      <c r="P790" s="10">
        <f>P791</f>
        <v>0</v>
      </c>
      <c r="Q790" s="10">
        <f>Q791</f>
        <v>0</v>
      </c>
      <c r="R790" s="10">
        <f t="shared" si="1563"/>
        <v>3699</v>
      </c>
      <c r="S790" s="10">
        <f t="shared" si="1564"/>
        <v>3699</v>
      </c>
      <c r="T790" s="10">
        <f t="shared" si="1565"/>
        <v>3699</v>
      </c>
      <c r="U790" s="10">
        <f>U791</f>
        <v>0</v>
      </c>
      <c r="V790" s="10">
        <f>V791</f>
        <v>0</v>
      </c>
      <c r="W790" s="10">
        <f>W791</f>
        <v>0</v>
      </c>
      <c r="X790" s="10">
        <f t="shared" si="1566"/>
        <v>3699</v>
      </c>
      <c r="Y790" s="10">
        <f t="shared" si="1567"/>
        <v>3699</v>
      </c>
      <c r="Z790" s="10">
        <f t="shared" si="1568"/>
        <v>3699</v>
      </c>
      <c r="AA790" s="10">
        <f>AA791</f>
        <v>0</v>
      </c>
      <c r="AB790" s="10">
        <f>AB791</f>
        <v>0</v>
      </c>
      <c r="AC790" s="10">
        <f>AC791</f>
        <v>0</v>
      </c>
      <c r="AD790" s="10">
        <f t="shared" si="1569"/>
        <v>3699</v>
      </c>
      <c r="AE790" s="10">
        <f t="shared" si="1570"/>
        <v>3699</v>
      </c>
      <c r="AF790" s="10">
        <f t="shared" si="1571"/>
        <v>3699</v>
      </c>
      <c r="AG790" s="10">
        <f>AG791</f>
        <v>0</v>
      </c>
      <c r="AH790" s="10">
        <f t="shared" si="1572"/>
        <v>3699</v>
      </c>
      <c r="AI790" s="10">
        <f t="shared" si="1573"/>
        <v>3699</v>
      </c>
      <c r="AJ790" s="10">
        <f t="shared" si="1574"/>
        <v>3699</v>
      </c>
      <c r="AK790" s="10">
        <f>AK791</f>
        <v>0</v>
      </c>
      <c r="AL790" s="10">
        <f>AL791</f>
        <v>0</v>
      </c>
      <c r="AM790" s="10">
        <f>AM791</f>
        <v>0</v>
      </c>
      <c r="AN790" s="10">
        <f t="shared" si="1575"/>
        <v>3699</v>
      </c>
      <c r="AO790" s="10">
        <f t="shared" si="1576"/>
        <v>3699</v>
      </c>
      <c r="AP790" s="10">
        <f t="shared" si="1577"/>
        <v>3699</v>
      </c>
      <c r="AQ790" s="10">
        <f>AQ791</f>
        <v>0</v>
      </c>
      <c r="AR790" s="10">
        <f>AR791</f>
        <v>0</v>
      </c>
      <c r="AS790" s="10">
        <f>AS791</f>
        <v>0</v>
      </c>
      <c r="AT790" s="10">
        <f t="shared" si="1578"/>
        <v>3699</v>
      </c>
      <c r="AU790" s="10">
        <f t="shared" si="1579"/>
        <v>3699</v>
      </c>
      <c r="AV790" s="10">
        <f t="shared" si="1580"/>
        <v>3699</v>
      </c>
      <c r="AW790" s="10">
        <f>AW791</f>
        <v>0</v>
      </c>
      <c r="AX790" s="10">
        <f>AX791</f>
        <v>0</v>
      </c>
      <c r="AY790" s="10">
        <f>AY791</f>
        <v>0</v>
      </c>
      <c r="AZ790" s="10">
        <f t="shared" si="1581"/>
        <v>3699</v>
      </c>
      <c r="BA790" s="10">
        <f>BA791</f>
        <v>0</v>
      </c>
      <c r="BB790" s="65">
        <f t="shared" si="1586"/>
        <v>3699</v>
      </c>
      <c r="BC790" s="10">
        <f t="shared" si="1582"/>
        <v>3699</v>
      </c>
      <c r="BD790" s="10">
        <f>BD791</f>
        <v>0</v>
      </c>
      <c r="BE790" s="65">
        <f t="shared" si="1587"/>
        <v>3699</v>
      </c>
      <c r="BF790" s="10">
        <f t="shared" si="1583"/>
        <v>3699</v>
      </c>
      <c r="BG790" s="10">
        <f>BG791</f>
        <v>0</v>
      </c>
      <c r="BH790" s="65">
        <f t="shared" si="1588"/>
        <v>3699</v>
      </c>
      <c r="BI790" s="10">
        <f>BI791</f>
        <v>0</v>
      </c>
      <c r="BJ790" s="20"/>
      <c r="BK790" s="20"/>
    </row>
    <row r="791" spans="1:68" ht="31.2" x14ac:dyDescent="0.3">
      <c r="A791" s="58" t="s">
        <v>508</v>
      </c>
      <c r="B791" s="59">
        <v>200</v>
      </c>
      <c r="C791" s="58" t="s">
        <v>242</v>
      </c>
      <c r="D791" s="58" t="s">
        <v>500</v>
      </c>
      <c r="E791" s="60" t="s">
        <v>501</v>
      </c>
      <c r="F791" s="10">
        <v>3699</v>
      </c>
      <c r="G791" s="10">
        <v>3699</v>
      </c>
      <c r="H791" s="10">
        <v>3699</v>
      </c>
      <c r="I791" s="10"/>
      <c r="J791" s="10"/>
      <c r="K791" s="10"/>
      <c r="L791" s="10">
        <f t="shared" si="1631"/>
        <v>3699</v>
      </c>
      <c r="M791" s="10">
        <f t="shared" si="1632"/>
        <v>3699</v>
      </c>
      <c r="N791" s="10">
        <f t="shared" si="1633"/>
        <v>3699</v>
      </c>
      <c r="O791" s="10"/>
      <c r="P791" s="10"/>
      <c r="Q791" s="10"/>
      <c r="R791" s="10">
        <f t="shared" si="1563"/>
        <v>3699</v>
      </c>
      <c r="S791" s="10">
        <f t="shared" si="1564"/>
        <v>3699</v>
      </c>
      <c r="T791" s="10">
        <f t="shared" si="1565"/>
        <v>3699</v>
      </c>
      <c r="U791" s="10"/>
      <c r="V791" s="10"/>
      <c r="W791" s="10"/>
      <c r="X791" s="10">
        <f t="shared" si="1566"/>
        <v>3699</v>
      </c>
      <c r="Y791" s="10">
        <f t="shared" si="1567"/>
        <v>3699</v>
      </c>
      <c r="Z791" s="10">
        <f t="shared" si="1568"/>
        <v>3699</v>
      </c>
      <c r="AA791" s="10"/>
      <c r="AB791" s="10"/>
      <c r="AC791" s="10"/>
      <c r="AD791" s="10">
        <f t="shared" si="1569"/>
        <v>3699</v>
      </c>
      <c r="AE791" s="10">
        <f t="shared" si="1570"/>
        <v>3699</v>
      </c>
      <c r="AF791" s="10">
        <f t="shared" si="1571"/>
        <v>3699</v>
      </c>
      <c r="AG791" s="10"/>
      <c r="AH791" s="10">
        <f t="shared" si="1572"/>
        <v>3699</v>
      </c>
      <c r="AI791" s="10">
        <f t="shared" si="1573"/>
        <v>3699</v>
      </c>
      <c r="AJ791" s="10">
        <f t="shared" si="1574"/>
        <v>3699</v>
      </c>
      <c r="AK791" s="10"/>
      <c r="AL791" s="10"/>
      <c r="AM791" s="10"/>
      <c r="AN791" s="10">
        <f t="shared" si="1575"/>
        <v>3699</v>
      </c>
      <c r="AO791" s="10">
        <f t="shared" si="1576"/>
        <v>3699</v>
      </c>
      <c r="AP791" s="10">
        <f t="shared" si="1577"/>
        <v>3699</v>
      </c>
      <c r="AQ791" s="10"/>
      <c r="AR791" s="10"/>
      <c r="AS791" s="10"/>
      <c r="AT791" s="10">
        <f t="shared" si="1578"/>
        <v>3699</v>
      </c>
      <c r="AU791" s="10">
        <f t="shared" si="1579"/>
        <v>3699</v>
      </c>
      <c r="AV791" s="10">
        <f t="shared" si="1580"/>
        <v>3699</v>
      </c>
      <c r="AW791" s="10"/>
      <c r="AX791" s="10"/>
      <c r="AY791" s="10"/>
      <c r="AZ791" s="10">
        <f t="shared" si="1581"/>
        <v>3699</v>
      </c>
      <c r="BA791" s="10"/>
      <c r="BB791" s="65">
        <f t="shared" si="1586"/>
        <v>3699</v>
      </c>
      <c r="BC791" s="10">
        <f t="shared" si="1582"/>
        <v>3699</v>
      </c>
      <c r="BD791" s="10"/>
      <c r="BE791" s="65">
        <f t="shared" si="1587"/>
        <v>3699</v>
      </c>
      <c r="BF791" s="10">
        <f t="shared" si="1583"/>
        <v>3699</v>
      </c>
      <c r="BG791" s="10"/>
      <c r="BH791" s="65">
        <f t="shared" si="1588"/>
        <v>3699</v>
      </c>
      <c r="BI791" s="10"/>
      <c r="BJ791" s="20"/>
      <c r="BK791" s="20"/>
    </row>
    <row r="792" spans="1:68" s="66" customFormat="1" ht="31.2" x14ac:dyDescent="0.3">
      <c r="A792" s="52" t="s">
        <v>509</v>
      </c>
      <c r="B792" s="53"/>
      <c r="C792" s="52"/>
      <c r="D792" s="52"/>
      <c r="E792" s="54" t="s">
        <v>510</v>
      </c>
      <c r="F792" s="14">
        <f t="shared" ref="F792:K792" si="1636">F793</f>
        <v>111758.5</v>
      </c>
      <c r="G792" s="14">
        <f t="shared" si="1636"/>
        <v>100646</v>
      </c>
      <c r="H792" s="14">
        <f t="shared" si="1636"/>
        <v>100646</v>
      </c>
      <c r="I792" s="14">
        <f t="shared" si="1636"/>
        <v>-53.1</v>
      </c>
      <c r="J792" s="14">
        <f t="shared" si="1636"/>
        <v>-53.8</v>
      </c>
      <c r="K792" s="14">
        <f t="shared" si="1636"/>
        <v>-54.5</v>
      </c>
      <c r="L792" s="14">
        <f t="shared" si="1631"/>
        <v>111705.4</v>
      </c>
      <c r="M792" s="14">
        <f t="shared" si="1632"/>
        <v>100592.2</v>
      </c>
      <c r="N792" s="14">
        <f t="shared" si="1633"/>
        <v>100591.5</v>
      </c>
      <c r="O792" s="14">
        <f>O793</f>
        <v>15686.52607</v>
      </c>
      <c r="P792" s="14">
        <f>P793</f>
        <v>10313</v>
      </c>
      <c r="Q792" s="14">
        <f>Q793</f>
        <v>10313</v>
      </c>
      <c r="R792" s="14">
        <f t="shared" si="1563"/>
        <v>127391.92606999999</v>
      </c>
      <c r="S792" s="14">
        <f t="shared" si="1564"/>
        <v>110905.2</v>
      </c>
      <c r="T792" s="14">
        <f t="shared" si="1565"/>
        <v>110904.5</v>
      </c>
      <c r="U792" s="14">
        <f>U793</f>
        <v>-170.4</v>
      </c>
      <c r="V792" s="14">
        <f>V793</f>
        <v>0</v>
      </c>
      <c r="W792" s="14">
        <f>W793</f>
        <v>0</v>
      </c>
      <c r="X792" s="14">
        <f t="shared" si="1566"/>
        <v>127221.52606999999</v>
      </c>
      <c r="Y792" s="14">
        <f t="shared" si="1567"/>
        <v>110905.2</v>
      </c>
      <c r="Z792" s="14">
        <f t="shared" si="1568"/>
        <v>110904.5</v>
      </c>
      <c r="AA792" s="14">
        <f>AA793</f>
        <v>0</v>
      </c>
      <c r="AB792" s="14">
        <f>AB793</f>
        <v>0</v>
      </c>
      <c r="AC792" s="14">
        <f>AC793</f>
        <v>0</v>
      </c>
      <c r="AD792" s="14">
        <f t="shared" si="1569"/>
        <v>127221.52606999999</v>
      </c>
      <c r="AE792" s="14">
        <f t="shared" si="1570"/>
        <v>110905.2</v>
      </c>
      <c r="AF792" s="14">
        <f t="shared" si="1571"/>
        <v>110904.5</v>
      </c>
      <c r="AG792" s="14">
        <f>AG793</f>
        <v>0</v>
      </c>
      <c r="AH792" s="14">
        <f t="shared" si="1572"/>
        <v>127221.52606999999</v>
      </c>
      <c r="AI792" s="14">
        <f t="shared" si="1573"/>
        <v>110905.2</v>
      </c>
      <c r="AJ792" s="14">
        <f t="shared" si="1574"/>
        <v>110904.5</v>
      </c>
      <c r="AK792" s="14">
        <f>AK793</f>
        <v>-35.456000000000003</v>
      </c>
      <c r="AL792" s="14">
        <f>AL793</f>
        <v>0</v>
      </c>
      <c r="AM792" s="14">
        <f>AM793</f>
        <v>0</v>
      </c>
      <c r="AN792" s="14">
        <f t="shared" si="1575"/>
        <v>127186.07006999999</v>
      </c>
      <c r="AO792" s="14">
        <f t="shared" si="1576"/>
        <v>110905.2</v>
      </c>
      <c r="AP792" s="14">
        <f t="shared" si="1577"/>
        <v>110904.5</v>
      </c>
      <c r="AQ792" s="14">
        <f>AQ793</f>
        <v>0</v>
      </c>
      <c r="AR792" s="14">
        <f>AR793</f>
        <v>0</v>
      </c>
      <c r="AS792" s="14">
        <f>AS793</f>
        <v>0</v>
      </c>
      <c r="AT792" s="14">
        <f t="shared" si="1578"/>
        <v>127186.07006999999</v>
      </c>
      <c r="AU792" s="14">
        <f t="shared" si="1579"/>
        <v>110905.2</v>
      </c>
      <c r="AV792" s="14">
        <f t="shared" si="1580"/>
        <v>110904.5</v>
      </c>
      <c r="AW792" s="14">
        <f>AW793</f>
        <v>0</v>
      </c>
      <c r="AX792" s="14">
        <f>AX793</f>
        <v>0</v>
      </c>
      <c r="AY792" s="14">
        <f>AY793</f>
        <v>0</v>
      </c>
      <c r="AZ792" s="14">
        <f t="shared" si="1581"/>
        <v>127186.07006999999</v>
      </c>
      <c r="BA792" s="14">
        <f>BA793</f>
        <v>0</v>
      </c>
      <c r="BB792" s="63">
        <f t="shared" si="1586"/>
        <v>127186.07006999999</v>
      </c>
      <c r="BC792" s="14">
        <f t="shared" si="1582"/>
        <v>110905.2</v>
      </c>
      <c r="BD792" s="14">
        <f>BD793</f>
        <v>0</v>
      </c>
      <c r="BE792" s="63">
        <f t="shared" si="1587"/>
        <v>110905.2</v>
      </c>
      <c r="BF792" s="14">
        <f t="shared" si="1583"/>
        <v>110904.5</v>
      </c>
      <c r="BG792" s="14">
        <f>BG793</f>
        <v>0</v>
      </c>
      <c r="BH792" s="63">
        <f t="shared" si="1588"/>
        <v>110904.5</v>
      </c>
      <c r="BI792" s="14">
        <f>BI793</f>
        <v>0</v>
      </c>
      <c r="BJ792" s="15"/>
      <c r="BK792" s="15"/>
      <c r="BL792" s="11"/>
      <c r="BM792" s="11"/>
      <c r="BN792" s="11"/>
      <c r="BO792" s="11"/>
      <c r="BP792" s="11"/>
    </row>
    <row r="793" spans="1:68" s="67" customFormat="1" x14ac:dyDescent="0.3">
      <c r="A793" s="55" t="s">
        <v>511</v>
      </c>
      <c r="B793" s="56"/>
      <c r="C793" s="55"/>
      <c r="D793" s="55"/>
      <c r="E793" s="57" t="s">
        <v>61</v>
      </c>
      <c r="F793" s="17">
        <f t="shared" ref="F793:K793" si="1637">F794+F808+F816</f>
        <v>111758.5</v>
      </c>
      <c r="G793" s="17">
        <f t="shared" si="1637"/>
        <v>100646</v>
      </c>
      <c r="H793" s="17">
        <f t="shared" si="1637"/>
        <v>100646</v>
      </c>
      <c r="I793" s="17">
        <f t="shared" si="1637"/>
        <v>-53.1</v>
      </c>
      <c r="J793" s="17">
        <f t="shared" si="1637"/>
        <v>-53.8</v>
      </c>
      <c r="K793" s="17">
        <f t="shared" si="1637"/>
        <v>-54.5</v>
      </c>
      <c r="L793" s="17">
        <f t="shared" si="1631"/>
        <v>111705.4</v>
      </c>
      <c r="M793" s="17">
        <f t="shared" si="1632"/>
        <v>100592.2</v>
      </c>
      <c r="N793" s="17">
        <f t="shared" si="1633"/>
        <v>100591.5</v>
      </c>
      <c r="O793" s="17">
        <f>O794+O808+O816</f>
        <v>15686.52607</v>
      </c>
      <c r="P793" s="17">
        <f>P794+P808+P816</f>
        <v>10313</v>
      </c>
      <c r="Q793" s="17">
        <f>Q794+Q808+Q816</f>
        <v>10313</v>
      </c>
      <c r="R793" s="17">
        <f t="shared" si="1563"/>
        <v>127391.92606999999</v>
      </c>
      <c r="S793" s="17">
        <f t="shared" si="1564"/>
        <v>110905.2</v>
      </c>
      <c r="T793" s="17">
        <f t="shared" si="1565"/>
        <v>110904.5</v>
      </c>
      <c r="U793" s="17">
        <f>U794+U808+U816</f>
        <v>-170.4</v>
      </c>
      <c r="V793" s="17">
        <f>V794+V808+V816</f>
        <v>0</v>
      </c>
      <c r="W793" s="17">
        <f>W794+W808+W816</f>
        <v>0</v>
      </c>
      <c r="X793" s="17">
        <f t="shared" si="1566"/>
        <v>127221.52606999999</v>
      </c>
      <c r="Y793" s="17">
        <f t="shared" si="1567"/>
        <v>110905.2</v>
      </c>
      <c r="Z793" s="17">
        <f t="shared" si="1568"/>
        <v>110904.5</v>
      </c>
      <c r="AA793" s="17">
        <f>AA794+AA808+AA816</f>
        <v>0</v>
      </c>
      <c r="AB793" s="17">
        <f>AB794+AB808+AB816</f>
        <v>0</v>
      </c>
      <c r="AC793" s="17">
        <f>AC794+AC808+AC816</f>
        <v>0</v>
      </c>
      <c r="AD793" s="17">
        <f t="shared" si="1569"/>
        <v>127221.52606999999</v>
      </c>
      <c r="AE793" s="17">
        <f t="shared" si="1570"/>
        <v>110905.2</v>
      </c>
      <c r="AF793" s="17">
        <f t="shared" si="1571"/>
        <v>110904.5</v>
      </c>
      <c r="AG793" s="17">
        <f>AG794+AG808+AG816</f>
        <v>0</v>
      </c>
      <c r="AH793" s="17">
        <f t="shared" si="1572"/>
        <v>127221.52606999999</v>
      </c>
      <c r="AI793" s="17">
        <f t="shared" si="1573"/>
        <v>110905.2</v>
      </c>
      <c r="AJ793" s="17">
        <f t="shared" si="1574"/>
        <v>110904.5</v>
      </c>
      <c r="AK793" s="17">
        <f>AK794+AK808+AK816</f>
        <v>-35.456000000000003</v>
      </c>
      <c r="AL793" s="17">
        <f>AL794+AL808+AL816</f>
        <v>0</v>
      </c>
      <c r="AM793" s="17">
        <f>AM794+AM808+AM816</f>
        <v>0</v>
      </c>
      <c r="AN793" s="17">
        <f t="shared" si="1575"/>
        <v>127186.07006999999</v>
      </c>
      <c r="AO793" s="17">
        <f t="shared" si="1576"/>
        <v>110905.2</v>
      </c>
      <c r="AP793" s="17">
        <f t="shared" si="1577"/>
        <v>110904.5</v>
      </c>
      <c r="AQ793" s="17">
        <f>AQ794+AQ808+AQ816</f>
        <v>0</v>
      </c>
      <c r="AR793" s="17">
        <f>AR794+AR808+AR816</f>
        <v>0</v>
      </c>
      <c r="AS793" s="17">
        <f>AS794+AS808+AS816</f>
        <v>0</v>
      </c>
      <c r="AT793" s="17">
        <f t="shared" si="1578"/>
        <v>127186.07006999999</v>
      </c>
      <c r="AU793" s="17">
        <f t="shared" si="1579"/>
        <v>110905.2</v>
      </c>
      <c r="AV793" s="17">
        <f t="shared" si="1580"/>
        <v>110904.5</v>
      </c>
      <c r="AW793" s="17">
        <f>AW794+AW808+AW816</f>
        <v>0</v>
      </c>
      <c r="AX793" s="17">
        <f>AX794+AX808+AX816</f>
        <v>0</v>
      </c>
      <c r="AY793" s="17">
        <f>AY794+AY808+AY816</f>
        <v>0</v>
      </c>
      <c r="AZ793" s="17">
        <f t="shared" si="1581"/>
        <v>127186.07006999999</v>
      </c>
      <c r="BA793" s="17">
        <f>BA794+BA808+BA816</f>
        <v>0</v>
      </c>
      <c r="BB793" s="64">
        <f t="shared" si="1586"/>
        <v>127186.07006999999</v>
      </c>
      <c r="BC793" s="17">
        <f t="shared" si="1582"/>
        <v>110905.2</v>
      </c>
      <c r="BD793" s="17">
        <f>BD794+BD808+BD816</f>
        <v>0</v>
      </c>
      <c r="BE793" s="64">
        <f t="shared" si="1587"/>
        <v>110905.2</v>
      </c>
      <c r="BF793" s="17">
        <f t="shared" si="1583"/>
        <v>110904.5</v>
      </c>
      <c r="BG793" s="17">
        <f>BG794+BG808+BG816</f>
        <v>0</v>
      </c>
      <c r="BH793" s="64">
        <f t="shared" si="1588"/>
        <v>110904.5</v>
      </c>
      <c r="BI793" s="17">
        <f>BI794+BI808+BI816</f>
        <v>0</v>
      </c>
      <c r="BJ793" s="18"/>
      <c r="BK793" s="18"/>
      <c r="BL793" s="16"/>
      <c r="BM793" s="16"/>
      <c r="BN793" s="16"/>
      <c r="BO793" s="16"/>
      <c r="BP793" s="16"/>
    </row>
    <row r="794" spans="1:68" ht="62.4" x14ac:dyDescent="0.3">
      <c r="A794" s="58" t="s">
        <v>512</v>
      </c>
      <c r="B794" s="59"/>
      <c r="C794" s="58"/>
      <c r="D794" s="58"/>
      <c r="E794" s="60" t="s">
        <v>513</v>
      </c>
      <c r="F794" s="10">
        <f t="shared" ref="F794:K794" si="1638">F795+F802+F805</f>
        <v>25062.800000000003</v>
      </c>
      <c r="G794" s="10">
        <f t="shared" si="1638"/>
        <v>25820.500000000004</v>
      </c>
      <c r="H794" s="10">
        <f t="shared" si="1638"/>
        <v>25820.500000000004</v>
      </c>
      <c r="I794" s="10">
        <f t="shared" si="1638"/>
        <v>-53.1</v>
      </c>
      <c r="J794" s="10">
        <f t="shared" si="1638"/>
        <v>-53.8</v>
      </c>
      <c r="K794" s="10">
        <f t="shared" si="1638"/>
        <v>-54.5</v>
      </c>
      <c r="L794" s="10">
        <f t="shared" si="1631"/>
        <v>25009.700000000004</v>
      </c>
      <c r="M794" s="10">
        <f t="shared" si="1632"/>
        <v>25766.700000000004</v>
      </c>
      <c r="N794" s="10">
        <f t="shared" si="1633"/>
        <v>25766.000000000004</v>
      </c>
      <c r="O794" s="10">
        <f>O795+O802+O805</f>
        <v>7688.97739</v>
      </c>
      <c r="P794" s="10">
        <f>P795+P802+P805</f>
        <v>792.1</v>
      </c>
      <c r="Q794" s="10">
        <f>Q795+Q802+Q805</f>
        <v>792.1</v>
      </c>
      <c r="R794" s="10">
        <f t="shared" si="1563"/>
        <v>32698.677390000004</v>
      </c>
      <c r="S794" s="10">
        <f t="shared" si="1564"/>
        <v>26558.800000000003</v>
      </c>
      <c r="T794" s="10">
        <f t="shared" si="1565"/>
        <v>26558.100000000002</v>
      </c>
      <c r="U794" s="10">
        <f>U795+U802+U805</f>
        <v>-170.4</v>
      </c>
      <c r="V794" s="10">
        <f>V795+V802+V805</f>
        <v>0</v>
      </c>
      <c r="W794" s="10">
        <f>W795+W802+W805</f>
        <v>0</v>
      </c>
      <c r="X794" s="10">
        <f t="shared" si="1566"/>
        <v>32528.277390000003</v>
      </c>
      <c r="Y794" s="10">
        <f t="shared" si="1567"/>
        <v>26558.800000000003</v>
      </c>
      <c r="Z794" s="10">
        <f t="shared" si="1568"/>
        <v>26558.100000000002</v>
      </c>
      <c r="AA794" s="10">
        <f>AA795+AA802+AA805</f>
        <v>0</v>
      </c>
      <c r="AB794" s="10">
        <f>AB795+AB802+AB805</f>
        <v>0</v>
      </c>
      <c r="AC794" s="10">
        <f>AC795+AC802+AC805</f>
        <v>0</v>
      </c>
      <c r="AD794" s="10">
        <f t="shared" si="1569"/>
        <v>32528.277390000003</v>
      </c>
      <c r="AE794" s="10">
        <f t="shared" si="1570"/>
        <v>26558.800000000003</v>
      </c>
      <c r="AF794" s="10">
        <f t="shared" si="1571"/>
        <v>26558.100000000002</v>
      </c>
      <c r="AG794" s="10">
        <f>AG795+AG802+AG805</f>
        <v>0</v>
      </c>
      <c r="AH794" s="10">
        <f t="shared" si="1572"/>
        <v>32528.277390000003</v>
      </c>
      <c r="AI794" s="10">
        <f t="shared" si="1573"/>
        <v>26558.800000000003</v>
      </c>
      <c r="AJ794" s="10">
        <f t="shared" si="1574"/>
        <v>26558.100000000002</v>
      </c>
      <c r="AK794" s="10">
        <f>AK795+AK802+AK805</f>
        <v>0</v>
      </c>
      <c r="AL794" s="10">
        <f>AL795+AL802+AL805</f>
        <v>0</v>
      </c>
      <c r="AM794" s="10">
        <f>AM795+AM802+AM805</f>
        <v>0</v>
      </c>
      <c r="AN794" s="10">
        <f t="shared" si="1575"/>
        <v>32528.277390000003</v>
      </c>
      <c r="AO794" s="10">
        <f t="shared" si="1576"/>
        <v>26558.800000000003</v>
      </c>
      <c r="AP794" s="10">
        <f t="shared" si="1577"/>
        <v>26558.100000000002</v>
      </c>
      <c r="AQ794" s="10">
        <f>AQ795+AQ802+AQ805</f>
        <v>0</v>
      </c>
      <c r="AR794" s="10">
        <f>AR795+AR802+AR805</f>
        <v>0</v>
      </c>
      <c r="AS794" s="10">
        <f>AS795+AS802+AS805</f>
        <v>0</v>
      </c>
      <c r="AT794" s="10">
        <f t="shared" si="1578"/>
        <v>32528.277390000003</v>
      </c>
      <c r="AU794" s="10">
        <f t="shared" si="1579"/>
        <v>26558.800000000003</v>
      </c>
      <c r="AV794" s="10">
        <f t="shared" si="1580"/>
        <v>26558.100000000002</v>
      </c>
      <c r="AW794" s="10">
        <f>AW795+AW802+AW805</f>
        <v>-992.54499999999996</v>
      </c>
      <c r="AX794" s="10">
        <f>AX795+AX802+AX805</f>
        <v>0</v>
      </c>
      <c r="AY794" s="10">
        <f>AY795+AY802+AY805</f>
        <v>0</v>
      </c>
      <c r="AZ794" s="10">
        <f t="shared" si="1581"/>
        <v>31535.732390000005</v>
      </c>
      <c r="BA794" s="10">
        <f>BA795+BA802+BA805</f>
        <v>0</v>
      </c>
      <c r="BB794" s="65">
        <f t="shared" si="1586"/>
        <v>31535.732390000005</v>
      </c>
      <c r="BC794" s="10">
        <f t="shared" si="1582"/>
        <v>26558.800000000003</v>
      </c>
      <c r="BD794" s="10">
        <f>BD795+BD802+BD805</f>
        <v>0</v>
      </c>
      <c r="BE794" s="65">
        <f t="shared" si="1587"/>
        <v>26558.800000000003</v>
      </c>
      <c r="BF794" s="10">
        <f t="shared" si="1583"/>
        <v>26558.100000000002</v>
      </c>
      <c r="BG794" s="10">
        <f>BG795+BG802+BG805</f>
        <v>0</v>
      </c>
      <c r="BH794" s="65">
        <f t="shared" si="1588"/>
        <v>26558.100000000002</v>
      </c>
      <c r="BI794" s="10">
        <f>BI795+BI802+BI805</f>
        <v>0</v>
      </c>
      <c r="BJ794" s="20"/>
      <c r="BK794" s="20"/>
    </row>
    <row r="795" spans="1:68" ht="46.8" x14ac:dyDescent="0.3">
      <c r="A795" s="58" t="s">
        <v>514</v>
      </c>
      <c r="B795" s="59"/>
      <c r="C795" s="58"/>
      <c r="D795" s="58"/>
      <c r="E795" s="60" t="s">
        <v>147</v>
      </c>
      <c r="F795" s="10">
        <f t="shared" ref="F795:K795" si="1639">F796+F798+F800</f>
        <v>15372.800000000001</v>
      </c>
      <c r="G795" s="10">
        <f t="shared" si="1639"/>
        <v>15796.900000000001</v>
      </c>
      <c r="H795" s="10">
        <f t="shared" si="1639"/>
        <v>15796.900000000001</v>
      </c>
      <c r="I795" s="10">
        <f t="shared" si="1639"/>
        <v>-1.2</v>
      </c>
      <c r="J795" s="10">
        <f t="shared" si="1639"/>
        <v>-1.9</v>
      </c>
      <c r="K795" s="10">
        <f t="shared" si="1639"/>
        <v>-2.6</v>
      </c>
      <c r="L795" s="10">
        <f t="shared" si="1631"/>
        <v>15371.6</v>
      </c>
      <c r="M795" s="10">
        <f t="shared" si="1632"/>
        <v>15795.000000000002</v>
      </c>
      <c r="N795" s="10">
        <f t="shared" si="1633"/>
        <v>15794.300000000001</v>
      </c>
      <c r="O795" s="10">
        <f>O796+O798+O800</f>
        <v>5049.8899099999999</v>
      </c>
      <c r="P795" s="10">
        <f>P796+P798+P800</f>
        <v>792.1</v>
      </c>
      <c r="Q795" s="10">
        <f>Q796+Q798+Q800</f>
        <v>792.1</v>
      </c>
      <c r="R795" s="10">
        <f t="shared" si="1563"/>
        <v>20421.48991</v>
      </c>
      <c r="S795" s="10">
        <f t="shared" si="1564"/>
        <v>16587.100000000002</v>
      </c>
      <c r="T795" s="10">
        <f t="shared" si="1565"/>
        <v>16586.400000000001</v>
      </c>
      <c r="U795" s="10">
        <f>U796+U798+U800</f>
        <v>-170.4</v>
      </c>
      <c r="V795" s="10">
        <f>V796+V798+V800</f>
        <v>0</v>
      </c>
      <c r="W795" s="10">
        <f>W796+W798+W800</f>
        <v>0</v>
      </c>
      <c r="X795" s="10">
        <f t="shared" si="1566"/>
        <v>20251.089909999999</v>
      </c>
      <c r="Y795" s="10">
        <f t="shared" si="1567"/>
        <v>16587.100000000002</v>
      </c>
      <c r="Z795" s="10">
        <f t="shared" si="1568"/>
        <v>16586.400000000001</v>
      </c>
      <c r="AA795" s="10">
        <f>AA796+AA798+AA800</f>
        <v>0</v>
      </c>
      <c r="AB795" s="10">
        <f>AB796+AB798+AB800</f>
        <v>0</v>
      </c>
      <c r="AC795" s="10">
        <f>AC796+AC798+AC800</f>
        <v>0</v>
      </c>
      <c r="AD795" s="10">
        <f t="shared" si="1569"/>
        <v>20251.089909999999</v>
      </c>
      <c r="AE795" s="10">
        <f t="shared" si="1570"/>
        <v>16587.100000000002</v>
      </c>
      <c r="AF795" s="10">
        <f t="shared" si="1571"/>
        <v>16586.400000000001</v>
      </c>
      <c r="AG795" s="10">
        <f>AG796+AG798+AG800</f>
        <v>0</v>
      </c>
      <c r="AH795" s="10">
        <f t="shared" si="1572"/>
        <v>20251.089909999999</v>
      </c>
      <c r="AI795" s="10">
        <f t="shared" si="1573"/>
        <v>16587.100000000002</v>
      </c>
      <c r="AJ795" s="10">
        <f t="shared" si="1574"/>
        <v>16586.400000000001</v>
      </c>
      <c r="AK795" s="10">
        <f>AK796+AK798+AK800</f>
        <v>0</v>
      </c>
      <c r="AL795" s="10">
        <f>AL796+AL798+AL800</f>
        <v>0</v>
      </c>
      <c r="AM795" s="10">
        <f>AM796+AM798+AM800</f>
        <v>0</v>
      </c>
      <c r="AN795" s="10">
        <f t="shared" si="1575"/>
        <v>20251.089909999999</v>
      </c>
      <c r="AO795" s="10">
        <f t="shared" si="1576"/>
        <v>16587.100000000002</v>
      </c>
      <c r="AP795" s="10">
        <f t="shared" si="1577"/>
        <v>16586.400000000001</v>
      </c>
      <c r="AQ795" s="10">
        <f>AQ796+AQ798+AQ800</f>
        <v>0</v>
      </c>
      <c r="AR795" s="10">
        <f>AR796+AR798+AR800</f>
        <v>0</v>
      </c>
      <c r="AS795" s="10">
        <f>AS796+AS798+AS800</f>
        <v>0</v>
      </c>
      <c r="AT795" s="10">
        <f t="shared" si="1578"/>
        <v>20251.089909999999</v>
      </c>
      <c r="AU795" s="10">
        <f t="shared" si="1579"/>
        <v>16587.100000000002</v>
      </c>
      <c r="AV795" s="10">
        <f t="shared" si="1580"/>
        <v>16586.400000000001</v>
      </c>
      <c r="AW795" s="10">
        <f>AW796+AW798+AW800</f>
        <v>0</v>
      </c>
      <c r="AX795" s="10">
        <f>AX796+AX798+AX800</f>
        <v>0</v>
      </c>
      <c r="AY795" s="10">
        <f>AY796+AY798+AY800</f>
        <v>0</v>
      </c>
      <c r="AZ795" s="10">
        <f t="shared" si="1581"/>
        <v>20251.089909999999</v>
      </c>
      <c r="BA795" s="10">
        <f>BA796+BA798+BA800</f>
        <v>0</v>
      </c>
      <c r="BB795" s="65">
        <f t="shared" si="1586"/>
        <v>20251.089909999999</v>
      </c>
      <c r="BC795" s="10">
        <f t="shared" si="1582"/>
        <v>16587.100000000002</v>
      </c>
      <c r="BD795" s="10">
        <f>BD796+BD798+BD800</f>
        <v>0</v>
      </c>
      <c r="BE795" s="65">
        <f t="shared" si="1587"/>
        <v>16587.100000000002</v>
      </c>
      <c r="BF795" s="10">
        <f t="shared" si="1583"/>
        <v>16586.400000000001</v>
      </c>
      <c r="BG795" s="10">
        <f>BG796+BG798+BG800</f>
        <v>0</v>
      </c>
      <c r="BH795" s="65">
        <f t="shared" si="1588"/>
        <v>16586.400000000001</v>
      </c>
      <c r="BI795" s="10">
        <f>BI796+BI798+BI800</f>
        <v>0</v>
      </c>
      <c r="BJ795" s="20"/>
      <c r="BK795" s="20"/>
    </row>
    <row r="796" spans="1:68" ht="78" x14ac:dyDescent="0.3">
      <c r="A796" s="58" t="s">
        <v>514</v>
      </c>
      <c r="B796" s="59" t="s">
        <v>148</v>
      </c>
      <c r="C796" s="58"/>
      <c r="D796" s="58"/>
      <c r="E796" s="60" t="s">
        <v>149</v>
      </c>
      <c r="F796" s="10">
        <f t="shared" ref="F796:K796" si="1640">F797</f>
        <v>13795.6</v>
      </c>
      <c r="G796" s="10">
        <f t="shared" si="1640"/>
        <v>14219.7</v>
      </c>
      <c r="H796" s="10">
        <f t="shared" si="1640"/>
        <v>14219.7</v>
      </c>
      <c r="I796" s="10">
        <f t="shared" si="1640"/>
        <v>0</v>
      </c>
      <c r="J796" s="10">
        <f t="shared" si="1640"/>
        <v>0</v>
      </c>
      <c r="K796" s="10">
        <f t="shared" si="1640"/>
        <v>0</v>
      </c>
      <c r="L796" s="10">
        <f t="shared" si="1631"/>
        <v>13795.6</v>
      </c>
      <c r="M796" s="10">
        <f t="shared" si="1632"/>
        <v>14219.7</v>
      </c>
      <c r="N796" s="10">
        <f t="shared" si="1633"/>
        <v>14219.7</v>
      </c>
      <c r="O796" s="10">
        <f>O797</f>
        <v>769.4</v>
      </c>
      <c r="P796" s="10">
        <f>P797</f>
        <v>792.1</v>
      </c>
      <c r="Q796" s="10">
        <f>Q797</f>
        <v>792.1</v>
      </c>
      <c r="R796" s="10">
        <f t="shared" si="1563"/>
        <v>14565</v>
      </c>
      <c r="S796" s="10">
        <f t="shared" si="1564"/>
        <v>15011.800000000001</v>
      </c>
      <c r="T796" s="10">
        <f t="shared" si="1565"/>
        <v>15011.800000000001</v>
      </c>
      <c r="U796" s="10">
        <f>U797</f>
        <v>0</v>
      </c>
      <c r="V796" s="10">
        <f>V797</f>
        <v>0</v>
      </c>
      <c r="W796" s="10">
        <f>W797</f>
        <v>0</v>
      </c>
      <c r="X796" s="10">
        <f t="shared" si="1566"/>
        <v>14565</v>
      </c>
      <c r="Y796" s="10">
        <f t="shared" si="1567"/>
        <v>15011.800000000001</v>
      </c>
      <c r="Z796" s="10">
        <f t="shared" si="1568"/>
        <v>15011.800000000001</v>
      </c>
      <c r="AA796" s="10">
        <f>AA797</f>
        <v>0</v>
      </c>
      <c r="AB796" s="10">
        <f>AB797</f>
        <v>0</v>
      </c>
      <c r="AC796" s="10">
        <f>AC797</f>
        <v>0</v>
      </c>
      <c r="AD796" s="10">
        <f t="shared" si="1569"/>
        <v>14565</v>
      </c>
      <c r="AE796" s="10">
        <f t="shared" si="1570"/>
        <v>15011.800000000001</v>
      </c>
      <c r="AF796" s="10">
        <f t="shared" si="1571"/>
        <v>15011.800000000001</v>
      </c>
      <c r="AG796" s="10">
        <f>AG797</f>
        <v>0</v>
      </c>
      <c r="AH796" s="10">
        <f t="shared" si="1572"/>
        <v>14565</v>
      </c>
      <c r="AI796" s="10">
        <f t="shared" si="1573"/>
        <v>15011.800000000001</v>
      </c>
      <c r="AJ796" s="10">
        <f t="shared" si="1574"/>
        <v>15011.800000000001</v>
      </c>
      <c r="AK796" s="10">
        <f>AK797</f>
        <v>0</v>
      </c>
      <c r="AL796" s="10">
        <f>AL797</f>
        <v>0</v>
      </c>
      <c r="AM796" s="10">
        <f>AM797</f>
        <v>0</v>
      </c>
      <c r="AN796" s="10">
        <f t="shared" si="1575"/>
        <v>14565</v>
      </c>
      <c r="AO796" s="10">
        <f t="shared" si="1576"/>
        <v>15011.800000000001</v>
      </c>
      <c r="AP796" s="10">
        <f t="shared" si="1577"/>
        <v>15011.800000000001</v>
      </c>
      <c r="AQ796" s="10">
        <f>AQ797</f>
        <v>0</v>
      </c>
      <c r="AR796" s="10">
        <f>AR797</f>
        <v>0</v>
      </c>
      <c r="AS796" s="10">
        <f>AS797</f>
        <v>0</v>
      </c>
      <c r="AT796" s="10">
        <f t="shared" si="1578"/>
        <v>14565</v>
      </c>
      <c r="AU796" s="10">
        <f t="shared" si="1579"/>
        <v>15011.800000000001</v>
      </c>
      <c r="AV796" s="10">
        <f t="shared" si="1580"/>
        <v>15011.800000000001</v>
      </c>
      <c r="AW796" s="10">
        <f>AW797</f>
        <v>0</v>
      </c>
      <c r="AX796" s="10">
        <f>AX797</f>
        <v>0</v>
      </c>
      <c r="AY796" s="10">
        <f>AY797</f>
        <v>0</v>
      </c>
      <c r="AZ796" s="10">
        <f t="shared" si="1581"/>
        <v>14565</v>
      </c>
      <c r="BA796" s="10">
        <f>BA797</f>
        <v>0</v>
      </c>
      <c r="BB796" s="65">
        <f t="shared" si="1586"/>
        <v>14565</v>
      </c>
      <c r="BC796" s="10">
        <f t="shared" si="1582"/>
        <v>15011.800000000001</v>
      </c>
      <c r="BD796" s="10">
        <f>BD797</f>
        <v>0</v>
      </c>
      <c r="BE796" s="65">
        <f t="shared" si="1587"/>
        <v>15011.800000000001</v>
      </c>
      <c r="BF796" s="10">
        <f t="shared" si="1583"/>
        <v>15011.800000000001</v>
      </c>
      <c r="BG796" s="10">
        <f>BG797</f>
        <v>0</v>
      </c>
      <c r="BH796" s="65">
        <f t="shared" si="1588"/>
        <v>15011.800000000001</v>
      </c>
      <c r="BI796" s="10">
        <f>BI797</f>
        <v>0</v>
      </c>
      <c r="BJ796" s="20"/>
      <c r="BK796" s="20"/>
    </row>
    <row r="797" spans="1:68" ht="31.2" x14ac:dyDescent="0.3">
      <c r="A797" s="58" t="s">
        <v>514</v>
      </c>
      <c r="B797" s="59">
        <v>100</v>
      </c>
      <c r="C797" s="58" t="s">
        <v>242</v>
      </c>
      <c r="D797" s="58" t="s">
        <v>500</v>
      </c>
      <c r="E797" s="60" t="s">
        <v>501</v>
      </c>
      <c r="F797" s="10">
        <v>13795.6</v>
      </c>
      <c r="G797" s="10">
        <v>14219.7</v>
      </c>
      <c r="H797" s="10">
        <v>14219.7</v>
      </c>
      <c r="I797" s="10"/>
      <c r="J797" s="10"/>
      <c r="K797" s="10"/>
      <c r="L797" s="10">
        <f t="shared" si="1631"/>
        <v>13795.6</v>
      </c>
      <c r="M797" s="10">
        <f t="shared" si="1632"/>
        <v>14219.7</v>
      </c>
      <c r="N797" s="10">
        <f t="shared" si="1633"/>
        <v>14219.7</v>
      </c>
      <c r="O797" s="10">
        <v>769.4</v>
      </c>
      <c r="P797" s="10">
        <v>792.1</v>
      </c>
      <c r="Q797" s="10">
        <v>792.1</v>
      </c>
      <c r="R797" s="10">
        <f t="shared" si="1563"/>
        <v>14565</v>
      </c>
      <c r="S797" s="10">
        <f t="shared" si="1564"/>
        <v>15011.800000000001</v>
      </c>
      <c r="T797" s="10">
        <f t="shared" si="1565"/>
        <v>15011.800000000001</v>
      </c>
      <c r="U797" s="10"/>
      <c r="V797" s="10"/>
      <c r="W797" s="10"/>
      <c r="X797" s="10">
        <f t="shared" si="1566"/>
        <v>14565</v>
      </c>
      <c r="Y797" s="10">
        <f t="shared" si="1567"/>
        <v>15011.800000000001</v>
      </c>
      <c r="Z797" s="10">
        <f t="shared" si="1568"/>
        <v>15011.800000000001</v>
      </c>
      <c r="AA797" s="10"/>
      <c r="AB797" s="10"/>
      <c r="AC797" s="10"/>
      <c r="AD797" s="10">
        <f t="shared" si="1569"/>
        <v>14565</v>
      </c>
      <c r="AE797" s="10">
        <f t="shared" si="1570"/>
        <v>15011.800000000001</v>
      </c>
      <c r="AF797" s="10">
        <f t="shared" si="1571"/>
        <v>15011.800000000001</v>
      </c>
      <c r="AG797" s="10"/>
      <c r="AH797" s="10">
        <f t="shared" si="1572"/>
        <v>14565</v>
      </c>
      <c r="AI797" s="10">
        <f t="shared" si="1573"/>
        <v>15011.800000000001</v>
      </c>
      <c r="AJ797" s="10">
        <f t="shared" si="1574"/>
        <v>15011.800000000001</v>
      </c>
      <c r="AK797" s="10"/>
      <c r="AL797" s="10"/>
      <c r="AM797" s="10"/>
      <c r="AN797" s="10">
        <f t="shared" si="1575"/>
        <v>14565</v>
      </c>
      <c r="AO797" s="10">
        <f t="shared" si="1576"/>
        <v>15011.800000000001</v>
      </c>
      <c r="AP797" s="10">
        <f t="shared" si="1577"/>
        <v>15011.800000000001</v>
      </c>
      <c r="AQ797" s="10"/>
      <c r="AR797" s="10"/>
      <c r="AS797" s="10"/>
      <c r="AT797" s="10">
        <f t="shared" si="1578"/>
        <v>14565</v>
      </c>
      <c r="AU797" s="10">
        <f t="shared" si="1579"/>
        <v>15011.800000000001</v>
      </c>
      <c r="AV797" s="10">
        <f t="shared" si="1580"/>
        <v>15011.800000000001</v>
      </c>
      <c r="AW797" s="10"/>
      <c r="AX797" s="10"/>
      <c r="AY797" s="10"/>
      <c r="AZ797" s="10">
        <f t="shared" si="1581"/>
        <v>14565</v>
      </c>
      <c r="BA797" s="10"/>
      <c r="BB797" s="65">
        <f t="shared" si="1586"/>
        <v>14565</v>
      </c>
      <c r="BC797" s="10">
        <f t="shared" si="1582"/>
        <v>15011.800000000001</v>
      </c>
      <c r="BD797" s="10"/>
      <c r="BE797" s="65">
        <f t="shared" si="1587"/>
        <v>15011.800000000001</v>
      </c>
      <c r="BF797" s="10">
        <f t="shared" si="1583"/>
        <v>15011.800000000001</v>
      </c>
      <c r="BG797" s="10"/>
      <c r="BH797" s="65">
        <f t="shared" si="1588"/>
        <v>15011.800000000001</v>
      </c>
      <c r="BI797" s="10"/>
      <c r="BJ797" s="20"/>
      <c r="BK797" s="20"/>
    </row>
    <row r="798" spans="1:68" ht="31.2" x14ac:dyDescent="0.3">
      <c r="A798" s="58" t="s">
        <v>514</v>
      </c>
      <c r="B798" s="59" t="s">
        <v>66</v>
      </c>
      <c r="C798" s="58"/>
      <c r="D798" s="58"/>
      <c r="E798" s="60" t="s">
        <v>67</v>
      </c>
      <c r="F798" s="10">
        <f t="shared" ref="F798:K798" si="1641">F799</f>
        <v>1571</v>
      </c>
      <c r="G798" s="10">
        <f t="shared" si="1641"/>
        <v>1571</v>
      </c>
      <c r="H798" s="10">
        <f t="shared" si="1641"/>
        <v>1571</v>
      </c>
      <c r="I798" s="10">
        <f t="shared" si="1641"/>
        <v>0</v>
      </c>
      <c r="J798" s="10">
        <f t="shared" si="1641"/>
        <v>0</v>
      </c>
      <c r="K798" s="10">
        <f t="shared" si="1641"/>
        <v>0</v>
      </c>
      <c r="L798" s="10">
        <f t="shared" si="1631"/>
        <v>1571</v>
      </c>
      <c r="M798" s="10">
        <f t="shared" si="1632"/>
        <v>1571</v>
      </c>
      <c r="N798" s="10">
        <f t="shared" si="1633"/>
        <v>1571</v>
      </c>
      <c r="O798" s="10">
        <f>O799</f>
        <v>4280.4899100000002</v>
      </c>
      <c r="P798" s="10">
        <f>P799</f>
        <v>0</v>
      </c>
      <c r="Q798" s="10">
        <f>Q799</f>
        <v>0</v>
      </c>
      <c r="R798" s="10">
        <f t="shared" si="1563"/>
        <v>5851.4899100000002</v>
      </c>
      <c r="S798" s="10">
        <f t="shared" si="1564"/>
        <v>1571</v>
      </c>
      <c r="T798" s="10">
        <f t="shared" si="1565"/>
        <v>1571</v>
      </c>
      <c r="U798" s="10">
        <f>U799</f>
        <v>-170.4</v>
      </c>
      <c r="V798" s="10">
        <f>V799</f>
        <v>0</v>
      </c>
      <c r="W798" s="10">
        <f>W799</f>
        <v>0</v>
      </c>
      <c r="X798" s="10">
        <f t="shared" si="1566"/>
        <v>5681.0899100000006</v>
      </c>
      <c r="Y798" s="10">
        <f t="shared" si="1567"/>
        <v>1571</v>
      </c>
      <c r="Z798" s="10">
        <f t="shared" si="1568"/>
        <v>1571</v>
      </c>
      <c r="AA798" s="10">
        <f>AA799</f>
        <v>0</v>
      </c>
      <c r="AB798" s="10">
        <f>AB799</f>
        <v>0</v>
      </c>
      <c r="AC798" s="10">
        <f>AC799</f>
        <v>0</v>
      </c>
      <c r="AD798" s="10">
        <f t="shared" si="1569"/>
        <v>5681.0899100000006</v>
      </c>
      <c r="AE798" s="10">
        <f t="shared" si="1570"/>
        <v>1571</v>
      </c>
      <c r="AF798" s="10">
        <f t="shared" si="1571"/>
        <v>1571</v>
      </c>
      <c r="AG798" s="10">
        <f>AG799</f>
        <v>0</v>
      </c>
      <c r="AH798" s="10">
        <f t="shared" si="1572"/>
        <v>5681.0899100000006</v>
      </c>
      <c r="AI798" s="10">
        <f t="shared" si="1573"/>
        <v>1571</v>
      </c>
      <c r="AJ798" s="10">
        <f t="shared" si="1574"/>
        <v>1571</v>
      </c>
      <c r="AK798" s="10">
        <f>AK799</f>
        <v>0</v>
      </c>
      <c r="AL798" s="10">
        <f>AL799</f>
        <v>0</v>
      </c>
      <c r="AM798" s="10">
        <f>AM799</f>
        <v>0</v>
      </c>
      <c r="AN798" s="10">
        <f t="shared" si="1575"/>
        <v>5681.0899100000006</v>
      </c>
      <c r="AO798" s="10">
        <f t="shared" si="1576"/>
        <v>1571</v>
      </c>
      <c r="AP798" s="10">
        <f t="shared" si="1577"/>
        <v>1571</v>
      </c>
      <c r="AQ798" s="10">
        <f>AQ799</f>
        <v>0</v>
      </c>
      <c r="AR798" s="10">
        <f>AR799</f>
        <v>0</v>
      </c>
      <c r="AS798" s="10">
        <f>AS799</f>
        <v>0</v>
      </c>
      <c r="AT798" s="10">
        <f t="shared" si="1578"/>
        <v>5681.0899100000006</v>
      </c>
      <c r="AU798" s="10">
        <f t="shared" si="1579"/>
        <v>1571</v>
      </c>
      <c r="AV798" s="10">
        <f t="shared" si="1580"/>
        <v>1571</v>
      </c>
      <c r="AW798" s="10">
        <f>AW799</f>
        <v>0</v>
      </c>
      <c r="AX798" s="10">
        <f>AX799</f>
        <v>0</v>
      </c>
      <c r="AY798" s="10">
        <f>AY799</f>
        <v>0</v>
      </c>
      <c r="AZ798" s="10">
        <f t="shared" si="1581"/>
        <v>5681.0899100000006</v>
      </c>
      <c r="BA798" s="10">
        <f>BA799</f>
        <v>0</v>
      </c>
      <c r="BB798" s="65">
        <f t="shared" si="1586"/>
        <v>5681.0899100000006</v>
      </c>
      <c r="BC798" s="10">
        <f t="shared" si="1582"/>
        <v>1571</v>
      </c>
      <c r="BD798" s="10">
        <f>BD799</f>
        <v>0</v>
      </c>
      <c r="BE798" s="65">
        <f t="shared" si="1587"/>
        <v>1571</v>
      </c>
      <c r="BF798" s="10">
        <f t="shared" si="1583"/>
        <v>1571</v>
      </c>
      <c r="BG798" s="10">
        <f>BG799</f>
        <v>0</v>
      </c>
      <c r="BH798" s="65">
        <f t="shared" si="1588"/>
        <v>1571</v>
      </c>
      <c r="BI798" s="10">
        <f>BI799</f>
        <v>0</v>
      </c>
      <c r="BJ798" s="20"/>
      <c r="BK798" s="20"/>
    </row>
    <row r="799" spans="1:68" ht="31.2" x14ac:dyDescent="0.3">
      <c r="A799" s="58" t="s">
        <v>514</v>
      </c>
      <c r="B799" s="59">
        <v>200</v>
      </c>
      <c r="C799" s="58" t="s">
        <v>242</v>
      </c>
      <c r="D799" s="58" t="s">
        <v>500</v>
      </c>
      <c r="E799" s="60" t="s">
        <v>501</v>
      </c>
      <c r="F799" s="10">
        <v>1571</v>
      </c>
      <c r="G799" s="10">
        <v>1571</v>
      </c>
      <c r="H799" s="10">
        <v>1571</v>
      </c>
      <c r="I799" s="10"/>
      <c r="J799" s="10"/>
      <c r="K799" s="10"/>
      <c r="L799" s="10">
        <f t="shared" si="1631"/>
        <v>1571</v>
      </c>
      <c r="M799" s="10">
        <f t="shared" si="1632"/>
        <v>1571</v>
      </c>
      <c r="N799" s="10">
        <f t="shared" si="1633"/>
        <v>1571</v>
      </c>
      <c r="O799" s="10">
        <f>20.48991+4260</f>
        <v>4280.4899100000002</v>
      </c>
      <c r="P799" s="10"/>
      <c r="Q799" s="10"/>
      <c r="R799" s="10">
        <f t="shared" si="1563"/>
        <v>5851.4899100000002</v>
      </c>
      <c r="S799" s="10">
        <f t="shared" si="1564"/>
        <v>1571</v>
      </c>
      <c r="T799" s="10">
        <f t="shared" si="1565"/>
        <v>1571</v>
      </c>
      <c r="U799" s="10">
        <v>-170.4</v>
      </c>
      <c r="V799" s="10"/>
      <c r="W799" s="10"/>
      <c r="X799" s="10">
        <f t="shared" si="1566"/>
        <v>5681.0899100000006</v>
      </c>
      <c r="Y799" s="10">
        <f t="shared" si="1567"/>
        <v>1571</v>
      </c>
      <c r="Z799" s="10">
        <f t="shared" si="1568"/>
        <v>1571</v>
      </c>
      <c r="AA799" s="10"/>
      <c r="AB799" s="10"/>
      <c r="AC799" s="10"/>
      <c r="AD799" s="10">
        <f t="shared" si="1569"/>
        <v>5681.0899100000006</v>
      </c>
      <c r="AE799" s="10">
        <f t="shared" si="1570"/>
        <v>1571</v>
      </c>
      <c r="AF799" s="10">
        <f t="shared" si="1571"/>
        <v>1571</v>
      </c>
      <c r="AG799" s="10"/>
      <c r="AH799" s="10">
        <f t="shared" si="1572"/>
        <v>5681.0899100000006</v>
      </c>
      <c r="AI799" s="10">
        <f t="shared" si="1573"/>
        <v>1571</v>
      </c>
      <c r="AJ799" s="10">
        <f t="shared" si="1574"/>
        <v>1571</v>
      </c>
      <c r="AK799" s="10"/>
      <c r="AL799" s="10"/>
      <c r="AM799" s="10"/>
      <c r="AN799" s="10">
        <f t="shared" si="1575"/>
        <v>5681.0899100000006</v>
      </c>
      <c r="AO799" s="10">
        <f t="shared" si="1576"/>
        <v>1571</v>
      </c>
      <c r="AP799" s="10">
        <f t="shared" si="1577"/>
        <v>1571</v>
      </c>
      <c r="AQ799" s="10"/>
      <c r="AR799" s="10"/>
      <c r="AS799" s="10"/>
      <c r="AT799" s="10">
        <f t="shared" si="1578"/>
        <v>5681.0899100000006</v>
      </c>
      <c r="AU799" s="10">
        <f t="shared" si="1579"/>
        <v>1571</v>
      </c>
      <c r="AV799" s="10">
        <f t="shared" si="1580"/>
        <v>1571</v>
      </c>
      <c r="AW799" s="10"/>
      <c r="AX799" s="10"/>
      <c r="AY799" s="10"/>
      <c r="AZ799" s="10">
        <f t="shared" si="1581"/>
        <v>5681.0899100000006</v>
      </c>
      <c r="BA799" s="10"/>
      <c r="BB799" s="65">
        <f t="shared" si="1586"/>
        <v>5681.0899100000006</v>
      </c>
      <c r="BC799" s="10">
        <f t="shared" si="1582"/>
        <v>1571</v>
      </c>
      <c r="BD799" s="10"/>
      <c r="BE799" s="65">
        <f t="shared" si="1587"/>
        <v>1571</v>
      </c>
      <c r="BF799" s="10">
        <f t="shared" si="1583"/>
        <v>1571</v>
      </c>
      <c r="BG799" s="10"/>
      <c r="BH799" s="65">
        <f t="shared" si="1588"/>
        <v>1571</v>
      </c>
      <c r="BI799" s="10"/>
      <c r="BJ799" s="20"/>
      <c r="BK799" s="20"/>
    </row>
    <row r="800" spans="1:68" x14ac:dyDescent="0.3">
      <c r="A800" s="58" t="s">
        <v>514</v>
      </c>
      <c r="B800" s="59" t="s">
        <v>52</v>
      </c>
      <c r="C800" s="58"/>
      <c r="D800" s="58"/>
      <c r="E800" s="60" t="s">
        <v>53</v>
      </c>
      <c r="F800" s="10">
        <f t="shared" ref="F800:K800" si="1642">F801</f>
        <v>6.2</v>
      </c>
      <c r="G800" s="10">
        <f t="shared" si="1642"/>
        <v>6.2</v>
      </c>
      <c r="H800" s="10">
        <f t="shared" si="1642"/>
        <v>6.2</v>
      </c>
      <c r="I800" s="10">
        <f t="shared" si="1642"/>
        <v>-1.2</v>
      </c>
      <c r="J800" s="10">
        <f t="shared" si="1642"/>
        <v>-1.9</v>
      </c>
      <c r="K800" s="10">
        <f t="shared" si="1642"/>
        <v>-2.6</v>
      </c>
      <c r="L800" s="10">
        <f t="shared" si="1631"/>
        <v>5</v>
      </c>
      <c r="M800" s="10">
        <f t="shared" si="1632"/>
        <v>4.3000000000000007</v>
      </c>
      <c r="N800" s="10">
        <f t="shared" si="1633"/>
        <v>3.6</v>
      </c>
      <c r="O800" s="10">
        <f>O801</f>
        <v>0</v>
      </c>
      <c r="P800" s="10">
        <f>P801</f>
        <v>0</v>
      </c>
      <c r="Q800" s="10">
        <f>Q801</f>
        <v>0</v>
      </c>
      <c r="R800" s="10">
        <f t="shared" si="1563"/>
        <v>5</v>
      </c>
      <c r="S800" s="10">
        <f t="shared" si="1564"/>
        <v>4.3000000000000007</v>
      </c>
      <c r="T800" s="10">
        <f t="shared" si="1565"/>
        <v>3.6</v>
      </c>
      <c r="U800" s="10">
        <f>U801</f>
        <v>0</v>
      </c>
      <c r="V800" s="10">
        <f>V801</f>
        <v>0</v>
      </c>
      <c r="W800" s="10">
        <f>W801</f>
        <v>0</v>
      </c>
      <c r="X800" s="10">
        <f t="shared" si="1566"/>
        <v>5</v>
      </c>
      <c r="Y800" s="10">
        <f t="shared" si="1567"/>
        <v>4.3000000000000007</v>
      </c>
      <c r="Z800" s="10">
        <f t="shared" si="1568"/>
        <v>3.6</v>
      </c>
      <c r="AA800" s="10">
        <f>AA801</f>
        <v>0</v>
      </c>
      <c r="AB800" s="10">
        <f>AB801</f>
        <v>0</v>
      </c>
      <c r="AC800" s="10">
        <f>AC801</f>
        <v>0</v>
      </c>
      <c r="AD800" s="10">
        <f t="shared" si="1569"/>
        <v>5</v>
      </c>
      <c r="AE800" s="10">
        <f t="shared" si="1570"/>
        <v>4.3000000000000007</v>
      </c>
      <c r="AF800" s="10">
        <f t="shared" si="1571"/>
        <v>3.6</v>
      </c>
      <c r="AG800" s="10">
        <f>AG801</f>
        <v>0</v>
      </c>
      <c r="AH800" s="10">
        <f t="shared" si="1572"/>
        <v>5</v>
      </c>
      <c r="AI800" s="10">
        <f t="shared" si="1573"/>
        <v>4.3000000000000007</v>
      </c>
      <c r="AJ800" s="10">
        <f t="shared" si="1574"/>
        <v>3.6</v>
      </c>
      <c r="AK800" s="10">
        <f>AK801</f>
        <v>0</v>
      </c>
      <c r="AL800" s="10">
        <f>AL801</f>
        <v>0</v>
      </c>
      <c r="AM800" s="10">
        <f>AM801</f>
        <v>0</v>
      </c>
      <c r="AN800" s="10">
        <f t="shared" si="1575"/>
        <v>5</v>
      </c>
      <c r="AO800" s="10">
        <f t="shared" si="1576"/>
        <v>4.3000000000000007</v>
      </c>
      <c r="AP800" s="10">
        <f t="shared" si="1577"/>
        <v>3.6</v>
      </c>
      <c r="AQ800" s="10">
        <f>AQ801</f>
        <v>0</v>
      </c>
      <c r="AR800" s="10">
        <f>AR801</f>
        <v>0</v>
      </c>
      <c r="AS800" s="10">
        <f>AS801</f>
        <v>0</v>
      </c>
      <c r="AT800" s="10">
        <f t="shared" si="1578"/>
        <v>5</v>
      </c>
      <c r="AU800" s="10">
        <f t="shared" si="1579"/>
        <v>4.3000000000000007</v>
      </c>
      <c r="AV800" s="10">
        <f t="shared" si="1580"/>
        <v>3.6</v>
      </c>
      <c r="AW800" s="10">
        <f>AW801</f>
        <v>0</v>
      </c>
      <c r="AX800" s="10">
        <f>AX801</f>
        <v>0</v>
      </c>
      <c r="AY800" s="10">
        <f>AY801</f>
        <v>0</v>
      </c>
      <c r="AZ800" s="10">
        <f t="shared" si="1581"/>
        <v>5</v>
      </c>
      <c r="BA800" s="10">
        <f>BA801</f>
        <v>0</v>
      </c>
      <c r="BB800" s="65">
        <f t="shared" si="1586"/>
        <v>5</v>
      </c>
      <c r="BC800" s="10">
        <f t="shared" si="1582"/>
        <v>4.3000000000000007</v>
      </c>
      <c r="BD800" s="10">
        <f>BD801</f>
        <v>0</v>
      </c>
      <c r="BE800" s="65">
        <f t="shared" si="1587"/>
        <v>4.3000000000000007</v>
      </c>
      <c r="BF800" s="10">
        <f t="shared" si="1583"/>
        <v>3.6</v>
      </c>
      <c r="BG800" s="10">
        <f>BG801</f>
        <v>0</v>
      </c>
      <c r="BH800" s="65">
        <f t="shared" si="1588"/>
        <v>3.6</v>
      </c>
      <c r="BI800" s="10">
        <f>BI801</f>
        <v>0</v>
      </c>
      <c r="BJ800" s="20"/>
      <c r="BK800" s="20"/>
    </row>
    <row r="801" spans="1:63" ht="31.2" x14ac:dyDescent="0.3">
      <c r="A801" s="58" t="s">
        <v>514</v>
      </c>
      <c r="B801" s="59">
        <v>800</v>
      </c>
      <c r="C801" s="58" t="s">
        <v>242</v>
      </c>
      <c r="D801" s="58" t="s">
        <v>500</v>
      </c>
      <c r="E801" s="60" t="s">
        <v>501</v>
      </c>
      <c r="F801" s="10">
        <v>6.2</v>
      </c>
      <c r="G801" s="10">
        <v>6.2</v>
      </c>
      <c r="H801" s="10">
        <v>6.2</v>
      </c>
      <c r="I801" s="10">
        <v>-1.2</v>
      </c>
      <c r="J801" s="10">
        <v>-1.9</v>
      </c>
      <c r="K801" s="10">
        <v>-2.6</v>
      </c>
      <c r="L801" s="10">
        <f t="shared" si="1631"/>
        <v>5</v>
      </c>
      <c r="M801" s="10">
        <f t="shared" si="1632"/>
        <v>4.3000000000000007</v>
      </c>
      <c r="N801" s="10">
        <f t="shared" si="1633"/>
        <v>3.6</v>
      </c>
      <c r="O801" s="10"/>
      <c r="P801" s="10"/>
      <c r="Q801" s="10"/>
      <c r="R801" s="10">
        <f t="shared" si="1563"/>
        <v>5</v>
      </c>
      <c r="S801" s="10">
        <f t="shared" si="1564"/>
        <v>4.3000000000000007</v>
      </c>
      <c r="T801" s="10">
        <f t="shared" si="1565"/>
        <v>3.6</v>
      </c>
      <c r="U801" s="10"/>
      <c r="V801" s="10"/>
      <c r="W801" s="10"/>
      <c r="X801" s="10">
        <f t="shared" si="1566"/>
        <v>5</v>
      </c>
      <c r="Y801" s="10">
        <f t="shared" si="1567"/>
        <v>4.3000000000000007</v>
      </c>
      <c r="Z801" s="10">
        <f t="shared" si="1568"/>
        <v>3.6</v>
      </c>
      <c r="AA801" s="10"/>
      <c r="AB801" s="10"/>
      <c r="AC801" s="10"/>
      <c r="AD801" s="10">
        <f t="shared" si="1569"/>
        <v>5</v>
      </c>
      <c r="AE801" s="10">
        <f t="shared" si="1570"/>
        <v>4.3000000000000007</v>
      </c>
      <c r="AF801" s="10">
        <f t="shared" si="1571"/>
        <v>3.6</v>
      </c>
      <c r="AG801" s="10"/>
      <c r="AH801" s="10">
        <f t="shared" si="1572"/>
        <v>5</v>
      </c>
      <c r="AI801" s="10">
        <f t="shared" si="1573"/>
        <v>4.3000000000000007</v>
      </c>
      <c r="AJ801" s="10">
        <f t="shared" si="1574"/>
        <v>3.6</v>
      </c>
      <c r="AK801" s="10"/>
      <c r="AL801" s="10"/>
      <c r="AM801" s="10"/>
      <c r="AN801" s="10">
        <f t="shared" si="1575"/>
        <v>5</v>
      </c>
      <c r="AO801" s="10">
        <f t="shared" si="1576"/>
        <v>4.3000000000000007</v>
      </c>
      <c r="AP801" s="10">
        <f t="shared" si="1577"/>
        <v>3.6</v>
      </c>
      <c r="AQ801" s="10"/>
      <c r="AR801" s="10"/>
      <c r="AS801" s="10"/>
      <c r="AT801" s="10">
        <f t="shared" si="1578"/>
        <v>5</v>
      </c>
      <c r="AU801" s="10">
        <f t="shared" si="1579"/>
        <v>4.3000000000000007</v>
      </c>
      <c r="AV801" s="10">
        <f t="shared" si="1580"/>
        <v>3.6</v>
      </c>
      <c r="AW801" s="10"/>
      <c r="AX801" s="10"/>
      <c r="AY801" s="10"/>
      <c r="AZ801" s="10">
        <f t="shared" si="1581"/>
        <v>5</v>
      </c>
      <c r="BA801" s="10"/>
      <c r="BB801" s="65">
        <f t="shared" si="1586"/>
        <v>5</v>
      </c>
      <c r="BC801" s="10">
        <f t="shared" si="1582"/>
        <v>4.3000000000000007</v>
      </c>
      <c r="BD801" s="10"/>
      <c r="BE801" s="65">
        <f t="shared" si="1587"/>
        <v>4.3000000000000007</v>
      </c>
      <c r="BF801" s="10">
        <f t="shared" si="1583"/>
        <v>3.6</v>
      </c>
      <c r="BG801" s="10"/>
      <c r="BH801" s="65">
        <f t="shared" si="1588"/>
        <v>3.6</v>
      </c>
      <c r="BI801" s="10"/>
      <c r="BJ801" s="20"/>
      <c r="BK801" s="20">
        <v>37</v>
      </c>
    </row>
    <row r="802" spans="1:63" ht="31.2" x14ac:dyDescent="0.3">
      <c r="A802" s="58" t="s">
        <v>515</v>
      </c>
      <c r="B802" s="59"/>
      <c r="C802" s="58"/>
      <c r="D802" s="58"/>
      <c r="E802" s="60" t="s">
        <v>516</v>
      </c>
      <c r="F802" s="10">
        <f t="shared" ref="F802:F806" si="1643">F803</f>
        <v>9440.1</v>
      </c>
      <c r="G802" s="10">
        <f t="shared" ref="G802:G806" si="1644">G803</f>
        <v>9773.7000000000007</v>
      </c>
      <c r="H802" s="10">
        <f t="shared" ref="H802:H806" si="1645">H803</f>
        <v>9773.7000000000007</v>
      </c>
      <c r="I802" s="10">
        <f t="shared" ref="I802:I806" si="1646">I803</f>
        <v>-51.9</v>
      </c>
      <c r="J802" s="10">
        <f t="shared" ref="J802:J806" si="1647">J803</f>
        <v>-51.9</v>
      </c>
      <c r="K802" s="10">
        <f t="shared" ref="K802:K806" si="1648">K803</f>
        <v>-51.9</v>
      </c>
      <c r="L802" s="10">
        <f t="shared" si="1631"/>
        <v>9388.2000000000007</v>
      </c>
      <c r="M802" s="10">
        <f t="shared" si="1632"/>
        <v>9721.8000000000011</v>
      </c>
      <c r="N802" s="10">
        <f t="shared" si="1633"/>
        <v>9721.8000000000011</v>
      </c>
      <c r="O802" s="10">
        <f t="shared" ref="O802:O806" si="1649">O803</f>
        <v>2639.0874800000001</v>
      </c>
      <c r="P802" s="10">
        <f t="shared" ref="P802:P806" si="1650">P803</f>
        <v>0</v>
      </c>
      <c r="Q802" s="10">
        <f t="shared" ref="Q802:Q806" si="1651">Q803</f>
        <v>0</v>
      </c>
      <c r="R802" s="10">
        <f t="shared" si="1563"/>
        <v>12027.287480000001</v>
      </c>
      <c r="S802" s="10">
        <f t="shared" si="1564"/>
        <v>9721.8000000000011</v>
      </c>
      <c r="T802" s="10">
        <f t="shared" si="1565"/>
        <v>9721.8000000000011</v>
      </c>
      <c r="U802" s="10">
        <f t="shared" ref="U802:U806" si="1652">U803</f>
        <v>0</v>
      </c>
      <c r="V802" s="10">
        <f t="shared" ref="V802:V806" si="1653">V803</f>
        <v>0</v>
      </c>
      <c r="W802" s="10">
        <f t="shared" ref="W802:W806" si="1654">W803</f>
        <v>0</v>
      </c>
      <c r="X802" s="10">
        <f t="shared" si="1566"/>
        <v>12027.287480000001</v>
      </c>
      <c r="Y802" s="10">
        <f t="shared" si="1567"/>
        <v>9721.8000000000011</v>
      </c>
      <c r="Z802" s="10">
        <f t="shared" si="1568"/>
        <v>9721.8000000000011</v>
      </c>
      <c r="AA802" s="10">
        <f t="shared" ref="AA802:AA806" si="1655">AA803</f>
        <v>0</v>
      </c>
      <c r="AB802" s="10">
        <f t="shared" ref="AB802:AB806" si="1656">AB803</f>
        <v>0</v>
      </c>
      <c r="AC802" s="10">
        <f t="shared" ref="AC802:AC806" si="1657">AC803</f>
        <v>0</v>
      </c>
      <c r="AD802" s="10">
        <f t="shared" si="1569"/>
        <v>12027.287480000001</v>
      </c>
      <c r="AE802" s="10">
        <f t="shared" si="1570"/>
        <v>9721.8000000000011</v>
      </c>
      <c r="AF802" s="10">
        <f t="shared" si="1571"/>
        <v>9721.8000000000011</v>
      </c>
      <c r="AG802" s="10">
        <f t="shared" ref="AG802:AG806" si="1658">AG803</f>
        <v>0</v>
      </c>
      <c r="AH802" s="10">
        <f t="shared" si="1572"/>
        <v>12027.287480000001</v>
      </c>
      <c r="AI802" s="10">
        <f t="shared" si="1573"/>
        <v>9721.8000000000011</v>
      </c>
      <c r="AJ802" s="10">
        <f t="shared" si="1574"/>
        <v>9721.8000000000011</v>
      </c>
      <c r="AK802" s="10">
        <f t="shared" ref="AK802:AK806" si="1659">AK803</f>
        <v>0</v>
      </c>
      <c r="AL802" s="10">
        <f t="shared" ref="AL802:AL806" si="1660">AL803</f>
        <v>0</v>
      </c>
      <c r="AM802" s="10">
        <f t="shared" ref="AM802:AM806" si="1661">AM803</f>
        <v>0</v>
      </c>
      <c r="AN802" s="10">
        <f t="shared" si="1575"/>
        <v>12027.287480000001</v>
      </c>
      <c r="AO802" s="10">
        <f t="shared" si="1576"/>
        <v>9721.8000000000011</v>
      </c>
      <c r="AP802" s="10">
        <f t="shared" si="1577"/>
        <v>9721.8000000000011</v>
      </c>
      <c r="AQ802" s="10">
        <f t="shared" ref="AQ802:AQ806" si="1662">AQ803</f>
        <v>0</v>
      </c>
      <c r="AR802" s="10">
        <f t="shared" ref="AR802:AR806" si="1663">AR803</f>
        <v>0</v>
      </c>
      <c r="AS802" s="10">
        <f t="shared" ref="AS802:AS806" si="1664">AS803</f>
        <v>0</v>
      </c>
      <c r="AT802" s="10">
        <f t="shared" si="1578"/>
        <v>12027.287480000001</v>
      </c>
      <c r="AU802" s="10">
        <f t="shared" si="1579"/>
        <v>9721.8000000000011</v>
      </c>
      <c r="AV802" s="10">
        <f t="shared" si="1580"/>
        <v>9721.8000000000011</v>
      </c>
      <c r="AW802" s="10">
        <f t="shared" ref="AW802:AW806" si="1665">AW803</f>
        <v>-992.54499999999996</v>
      </c>
      <c r="AX802" s="10">
        <f t="shared" ref="AX802:AX806" si="1666">AX803</f>
        <v>0</v>
      </c>
      <c r="AY802" s="10">
        <f t="shared" ref="AY802:AY806" si="1667">AY803</f>
        <v>0</v>
      </c>
      <c r="AZ802" s="10">
        <f t="shared" si="1581"/>
        <v>11034.742480000001</v>
      </c>
      <c r="BA802" s="10">
        <f t="shared" ref="BA802:BA806" si="1668">BA803</f>
        <v>0</v>
      </c>
      <c r="BB802" s="65">
        <f t="shared" si="1586"/>
        <v>11034.742480000001</v>
      </c>
      <c r="BC802" s="10">
        <f t="shared" si="1582"/>
        <v>9721.8000000000011</v>
      </c>
      <c r="BD802" s="10">
        <f t="shared" ref="BD802:BI806" si="1669">BD803</f>
        <v>0</v>
      </c>
      <c r="BE802" s="65">
        <f t="shared" si="1587"/>
        <v>9721.8000000000011</v>
      </c>
      <c r="BF802" s="10">
        <f t="shared" si="1583"/>
        <v>9721.8000000000011</v>
      </c>
      <c r="BG802" s="10">
        <f t="shared" si="1669"/>
        <v>0</v>
      </c>
      <c r="BH802" s="65">
        <f t="shared" si="1588"/>
        <v>9721.8000000000011</v>
      </c>
      <c r="BI802" s="10">
        <f t="shared" si="1669"/>
        <v>0</v>
      </c>
      <c r="BJ802" s="20"/>
      <c r="BK802" s="20"/>
    </row>
    <row r="803" spans="1:63" ht="31.2" x14ac:dyDescent="0.3">
      <c r="A803" s="58" t="s">
        <v>515</v>
      </c>
      <c r="B803" s="59" t="s">
        <v>66</v>
      </c>
      <c r="C803" s="58"/>
      <c r="D803" s="58"/>
      <c r="E803" s="60" t="s">
        <v>67</v>
      </c>
      <c r="F803" s="10">
        <f t="shared" si="1643"/>
        <v>9440.1</v>
      </c>
      <c r="G803" s="10">
        <f t="shared" si="1644"/>
        <v>9773.7000000000007</v>
      </c>
      <c r="H803" s="10">
        <f t="shared" si="1645"/>
        <v>9773.7000000000007</v>
      </c>
      <c r="I803" s="10">
        <f t="shared" si="1646"/>
        <v>-51.9</v>
      </c>
      <c r="J803" s="10">
        <f t="shared" si="1647"/>
        <v>-51.9</v>
      </c>
      <c r="K803" s="10">
        <f t="shared" si="1648"/>
        <v>-51.9</v>
      </c>
      <c r="L803" s="10">
        <f t="shared" si="1631"/>
        <v>9388.2000000000007</v>
      </c>
      <c r="M803" s="10">
        <f t="shared" si="1632"/>
        <v>9721.8000000000011</v>
      </c>
      <c r="N803" s="10">
        <f t="shared" si="1633"/>
        <v>9721.8000000000011</v>
      </c>
      <c r="O803" s="10">
        <f t="shared" si="1649"/>
        <v>2639.0874800000001</v>
      </c>
      <c r="P803" s="10">
        <f t="shared" si="1650"/>
        <v>0</v>
      </c>
      <c r="Q803" s="10">
        <f t="shared" si="1651"/>
        <v>0</v>
      </c>
      <c r="R803" s="10">
        <f t="shared" si="1563"/>
        <v>12027.287480000001</v>
      </c>
      <c r="S803" s="10">
        <f t="shared" si="1564"/>
        <v>9721.8000000000011</v>
      </c>
      <c r="T803" s="10">
        <f t="shared" si="1565"/>
        <v>9721.8000000000011</v>
      </c>
      <c r="U803" s="10">
        <f t="shared" si="1652"/>
        <v>0</v>
      </c>
      <c r="V803" s="10">
        <f t="shared" si="1653"/>
        <v>0</v>
      </c>
      <c r="W803" s="10">
        <f t="shared" si="1654"/>
        <v>0</v>
      </c>
      <c r="X803" s="10">
        <f t="shared" si="1566"/>
        <v>12027.287480000001</v>
      </c>
      <c r="Y803" s="10">
        <f t="shared" si="1567"/>
        <v>9721.8000000000011</v>
      </c>
      <c r="Z803" s="10">
        <f t="shared" si="1568"/>
        <v>9721.8000000000011</v>
      </c>
      <c r="AA803" s="10">
        <f t="shared" si="1655"/>
        <v>0</v>
      </c>
      <c r="AB803" s="10">
        <f t="shared" si="1656"/>
        <v>0</v>
      </c>
      <c r="AC803" s="10">
        <f t="shared" si="1657"/>
        <v>0</v>
      </c>
      <c r="AD803" s="10">
        <f t="shared" si="1569"/>
        <v>12027.287480000001</v>
      </c>
      <c r="AE803" s="10">
        <f t="shared" si="1570"/>
        <v>9721.8000000000011</v>
      </c>
      <c r="AF803" s="10">
        <f t="shared" si="1571"/>
        <v>9721.8000000000011</v>
      </c>
      <c r="AG803" s="10">
        <f t="shared" si="1658"/>
        <v>0</v>
      </c>
      <c r="AH803" s="10">
        <f t="shared" si="1572"/>
        <v>12027.287480000001</v>
      </c>
      <c r="AI803" s="10">
        <f t="shared" si="1573"/>
        <v>9721.8000000000011</v>
      </c>
      <c r="AJ803" s="10">
        <f t="shared" si="1574"/>
        <v>9721.8000000000011</v>
      </c>
      <c r="AK803" s="10">
        <f t="shared" si="1659"/>
        <v>0</v>
      </c>
      <c r="AL803" s="10">
        <f t="shared" si="1660"/>
        <v>0</v>
      </c>
      <c r="AM803" s="10">
        <f t="shared" si="1661"/>
        <v>0</v>
      </c>
      <c r="AN803" s="10">
        <f t="shared" si="1575"/>
        <v>12027.287480000001</v>
      </c>
      <c r="AO803" s="10">
        <f t="shared" si="1576"/>
        <v>9721.8000000000011</v>
      </c>
      <c r="AP803" s="10">
        <f t="shared" si="1577"/>
        <v>9721.8000000000011</v>
      </c>
      <c r="AQ803" s="10">
        <f t="shared" si="1662"/>
        <v>0</v>
      </c>
      <c r="AR803" s="10">
        <f t="shared" si="1663"/>
        <v>0</v>
      </c>
      <c r="AS803" s="10">
        <f t="shared" si="1664"/>
        <v>0</v>
      </c>
      <c r="AT803" s="10">
        <f t="shared" si="1578"/>
        <v>12027.287480000001</v>
      </c>
      <c r="AU803" s="10">
        <f t="shared" si="1579"/>
        <v>9721.8000000000011</v>
      </c>
      <c r="AV803" s="10">
        <f t="shared" si="1580"/>
        <v>9721.8000000000011</v>
      </c>
      <c r="AW803" s="10">
        <f t="shared" si="1665"/>
        <v>-992.54499999999996</v>
      </c>
      <c r="AX803" s="10">
        <f t="shared" si="1666"/>
        <v>0</v>
      </c>
      <c r="AY803" s="10">
        <f t="shared" si="1667"/>
        <v>0</v>
      </c>
      <c r="AZ803" s="10">
        <f t="shared" si="1581"/>
        <v>11034.742480000001</v>
      </c>
      <c r="BA803" s="10">
        <f t="shared" si="1668"/>
        <v>0</v>
      </c>
      <c r="BB803" s="65">
        <f t="shared" si="1586"/>
        <v>11034.742480000001</v>
      </c>
      <c r="BC803" s="10">
        <f t="shared" si="1582"/>
        <v>9721.8000000000011</v>
      </c>
      <c r="BD803" s="10">
        <f t="shared" si="1669"/>
        <v>0</v>
      </c>
      <c r="BE803" s="65">
        <f t="shared" si="1587"/>
        <v>9721.8000000000011</v>
      </c>
      <c r="BF803" s="10">
        <f t="shared" si="1583"/>
        <v>9721.8000000000011</v>
      </c>
      <c r="BG803" s="10">
        <f t="shared" si="1669"/>
        <v>0</v>
      </c>
      <c r="BH803" s="65">
        <f t="shared" si="1588"/>
        <v>9721.8000000000011</v>
      </c>
      <c r="BI803" s="10">
        <f t="shared" si="1669"/>
        <v>0</v>
      </c>
      <c r="BJ803" s="20"/>
      <c r="BK803" s="20"/>
    </row>
    <row r="804" spans="1:63" ht="31.2" x14ac:dyDescent="0.3">
      <c r="A804" s="58" t="s">
        <v>515</v>
      </c>
      <c r="B804" s="59">
        <v>200</v>
      </c>
      <c r="C804" s="58" t="s">
        <v>242</v>
      </c>
      <c r="D804" s="58" t="s">
        <v>500</v>
      </c>
      <c r="E804" s="60" t="s">
        <v>501</v>
      </c>
      <c r="F804" s="10">
        <v>9440.1</v>
      </c>
      <c r="G804" s="10">
        <v>9773.7000000000007</v>
      </c>
      <c r="H804" s="10">
        <v>9773.7000000000007</v>
      </c>
      <c r="I804" s="10">
        <v>-51.9</v>
      </c>
      <c r="J804" s="10">
        <v>-51.9</v>
      </c>
      <c r="K804" s="10">
        <v>-51.9</v>
      </c>
      <c r="L804" s="10">
        <f t="shared" si="1631"/>
        <v>9388.2000000000007</v>
      </c>
      <c r="M804" s="10">
        <f t="shared" si="1632"/>
        <v>9721.8000000000011</v>
      </c>
      <c r="N804" s="10">
        <f t="shared" si="1633"/>
        <v>9721.8000000000011</v>
      </c>
      <c r="O804" s="10">
        <f>239.08748+2400</f>
        <v>2639.0874800000001</v>
      </c>
      <c r="P804" s="10"/>
      <c r="Q804" s="10"/>
      <c r="R804" s="10">
        <f t="shared" si="1563"/>
        <v>12027.287480000001</v>
      </c>
      <c r="S804" s="10">
        <f t="shared" si="1564"/>
        <v>9721.8000000000011</v>
      </c>
      <c r="T804" s="10">
        <f t="shared" si="1565"/>
        <v>9721.8000000000011</v>
      </c>
      <c r="U804" s="10"/>
      <c r="V804" s="10"/>
      <c r="W804" s="10"/>
      <c r="X804" s="10">
        <f t="shared" si="1566"/>
        <v>12027.287480000001</v>
      </c>
      <c r="Y804" s="10">
        <f t="shared" si="1567"/>
        <v>9721.8000000000011</v>
      </c>
      <c r="Z804" s="10">
        <f t="shared" si="1568"/>
        <v>9721.8000000000011</v>
      </c>
      <c r="AA804" s="10"/>
      <c r="AB804" s="10"/>
      <c r="AC804" s="10"/>
      <c r="AD804" s="10">
        <f t="shared" si="1569"/>
        <v>12027.287480000001</v>
      </c>
      <c r="AE804" s="10">
        <f t="shared" si="1570"/>
        <v>9721.8000000000011</v>
      </c>
      <c r="AF804" s="10">
        <f t="shared" si="1571"/>
        <v>9721.8000000000011</v>
      </c>
      <c r="AG804" s="10"/>
      <c r="AH804" s="10">
        <f t="shared" si="1572"/>
        <v>12027.287480000001</v>
      </c>
      <c r="AI804" s="10">
        <f t="shared" si="1573"/>
        <v>9721.8000000000011</v>
      </c>
      <c r="AJ804" s="10">
        <f t="shared" si="1574"/>
        <v>9721.8000000000011</v>
      </c>
      <c r="AK804" s="10"/>
      <c r="AL804" s="10"/>
      <c r="AM804" s="10"/>
      <c r="AN804" s="10">
        <f t="shared" si="1575"/>
        <v>12027.287480000001</v>
      </c>
      <c r="AO804" s="10">
        <f t="shared" si="1576"/>
        <v>9721.8000000000011</v>
      </c>
      <c r="AP804" s="10">
        <f t="shared" si="1577"/>
        <v>9721.8000000000011</v>
      </c>
      <c r="AQ804" s="10"/>
      <c r="AR804" s="10"/>
      <c r="AS804" s="10"/>
      <c r="AT804" s="10">
        <f t="shared" si="1578"/>
        <v>12027.287480000001</v>
      </c>
      <c r="AU804" s="10">
        <f t="shared" si="1579"/>
        <v>9721.8000000000011</v>
      </c>
      <c r="AV804" s="10">
        <f t="shared" si="1580"/>
        <v>9721.8000000000011</v>
      </c>
      <c r="AW804" s="10">
        <v>-992.54499999999996</v>
      </c>
      <c r="AX804" s="10"/>
      <c r="AY804" s="10"/>
      <c r="AZ804" s="10">
        <f t="shared" si="1581"/>
        <v>11034.742480000001</v>
      </c>
      <c r="BA804" s="10"/>
      <c r="BB804" s="65">
        <f t="shared" si="1586"/>
        <v>11034.742480000001</v>
      </c>
      <c r="BC804" s="10">
        <f t="shared" si="1582"/>
        <v>9721.8000000000011</v>
      </c>
      <c r="BD804" s="10"/>
      <c r="BE804" s="65">
        <f t="shared" si="1587"/>
        <v>9721.8000000000011</v>
      </c>
      <c r="BF804" s="10">
        <f t="shared" si="1583"/>
        <v>9721.8000000000011</v>
      </c>
      <c r="BG804" s="10"/>
      <c r="BH804" s="65">
        <f t="shared" si="1588"/>
        <v>9721.8000000000011</v>
      </c>
      <c r="BI804" s="10"/>
      <c r="BJ804" s="20"/>
      <c r="BK804" s="20">
        <v>36</v>
      </c>
    </row>
    <row r="805" spans="1:63" ht="62.4" x14ac:dyDescent="0.3">
      <c r="A805" s="58" t="s">
        <v>517</v>
      </c>
      <c r="B805" s="59"/>
      <c r="C805" s="58"/>
      <c r="D805" s="58"/>
      <c r="E805" s="60" t="s">
        <v>518</v>
      </c>
      <c r="F805" s="10">
        <f t="shared" si="1643"/>
        <v>249.9</v>
      </c>
      <c r="G805" s="10">
        <f t="shared" si="1644"/>
        <v>249.9</v>
      </c>
      <c r="H805" s="10">
        <f t="shared" si="1645"/>
        <v>249.9</v>
      </c>
      <c r="I805" s="10">
        <f t="shared" si="1646"/>
        <v>0</v>
      </c>
      <c r="J805" s="10">
        <f t="shared" si="1647"/>
        <v>0</v>
      </c>
      <c r="K805" s="10">
        <f t="shared" si="1648"/>
        <v>0</v>
      </c>
      <c r="L805" s="10">
        <f t="shared" si="1631"/>
        <v>249.9</v>
      </c>
      <c r="M805" s="10">
        <f t="shared" si="1632"/>
        <v>249.9</v>
      </c>
      <c r="N805" s="10">
        <f t="shared" si="1633"/>
        <v>249.9</v>
      </c>
      <c r="O805" s="10">
        <f t="shared" si="1649"/>
        <v>0</v>
      </c>
      <c r="P805" s="10">
        <f t="shared" si="1650"/>
        <v>0</v>
      </c>
      <c r="Q805" s="10">
        <f t="shared" si="1651"/>
        <v>0</v>
      </c>
      <c r="R805" s="10">
        <f t="shared" si="1563"/>
        <v>249.9</v>
      </c>
      <c r="S805" s="10">
        <f t="shared" si="1564"/>
        <v>249.9</v>
      </c>
      <c r="T805" s="10">
        <f t="shared" si="1565"/>
        <v>249.9</v>
      </c>
      <c r="U805" s="10">
        <f t="shared" si="1652"/>
        <v>0</v>
      </c>
      <c r="V805" s="10">
        <f t="shared" si="1653"/>
        <v>0</v>
      </c>
      <c r="W805" s="10">
        <f t="shared" si="1654"/>
        <v>0</v>
      </c>
      <c r="X805" s="10">
        <f t="shared" si="1566"/>
        <v>249.9</v>
      </c>
      <c r="Y805" s="10">
        <f t="shared" si="1567"/>
        <v>249.9</v>
      </c>
      <c r="Z805" s="10">
        <f t="shared" si="1568"/>
        <v>249.9</v>
      </c>
      <c r="AA805" s="10">
        <f t="shared" si="1655"/>
        <v>0</v>
      </c>
      <c r="AB805" s="10">
        <f t="shared" si="1656"/>
        <v>0</v>
      </c>
      <c r="AC805" s="10">
        <f t="shared" si="1657"/>
        <v>0</v>
      </c>
      <c r="AD805" s="10">
        <f t="shared" si="1569"/>
        <v>249.9</v>
      </c>
      <c r="AE805" s="10">
        <f t="shared" si="1570"/>
        <v>249.9</v>
      </c>
      <c r="AF805" s="10">
        <f t="shared" si="1571"/>
        <v>249.9</v>
      </c>
      <c r="AG805" s="10">
        <f t="shared" si="1658"/>
        <v>0</v>
      </c>
      <c r="AH805" s="10">
        <f t="shared" si="1572"/>
        <v>249.9</v>
      </c>
      <c r="AI805" s="10">
        <f t="shared" si="1573"/>
        <v>249.9</v>
      </c>
      <c r="AJ805" s="10">
        <f t="shared" si="1574"/>
        <v>249.9</v>
      </c>
      <c r="AK805" s="10">
        <f t="shared" si="1659"/>
        <v>0</v>
      </c>
      <c r="AL805" s="10">
        <f t="shared" si="1660"/>
        <v>0</v>
      </c>
      <c r="AM805" s="10">
        <f t="shared" si="1661"/>
        <v>0</v>
      </c>
      <c r="AN805" s="10">
        <f t="shared" si="1575"/>
        <v>249.9</v>
      </c>
      <c r="AO805" s="10">
        <f t="shared" si="1576"/>
        <v>249.9</v>
      </c>
      <c r="AP805" s="10">
        <f t="shared" si="1577"/>
        <v>249.9</v>
      </c>
      <c r="AQ805" s="10">
        <f t="shared" si="1662"/>
        <v>0</v>
      </c>
      <c r="AR805" s="10">
        <f t="shared" si="1663"/>
        <v>0</v>
      </c>
      <c r="AS805" s="10">
        <f t="shared" si="1664"/>
        <v>0</v>
      </c>
      <c r="AT805" s="10">
        <f t="shared" si="1578"/>
        <v>249.9</v>
      </c>
      <c r="AU805" s="10">
        <f t="shared" si="1579"/>
        <v>249.9</v>
      </c>
      <c r="AV805" s="10">
        <f t="shared" si="1580"/>
        <v>249.9</v>
      </c>
      <c r="AW805" s="10">
        <f t="shared" si="1665"/>
        <v>0</v>
      </c>
      <c r="AX805" s="10">
        <f t="shared" si="1666"/>
        <v>0</v>
      </c>
      <c r="AY805" s="10">
        <f t="shared" si="1667"/>
        <v>0</v>
      </c>
      <c r="AZ805" s="10">
        <f t="shared" si="1581"/>
        <v>249.9</v>
      </c>
      <c r="BA805" s="10">
        <f t="shared" si="1668"/>
        <v>0</v>
      </c>
      <c r="BB805" s="65">
        <f t="shared" si="1586"/>
        <v>249.9</v>
      </c>
      <c r="BC805" s="10">
        <f t="shared" si="1582"/>
        <v>249.9</v>
      </c>
      <c r="BD805" s="10">
        <f t="shared" si="1669"/>
        <v>0</v>
      </c>
      <c r="BE805" s="65">
        <f t="shared" si="1587"/>
        <v>249.9</v>
      </c>
      <c r="BF805" s="10">
        <f t="shared" si="1583"/>
        <v>249.9</v>
      </c>
      <c r="BG805" s="10">
        <f t="shared" si="1669"/>
        <v>0</v>
      </c>
      <c r="BH805" s="65">
        <f t="shared" si="1588"/>
        <v>249.9</v>
      </c>
      <c r="BI805" s="10">
        <f t="shared" si="1669"/>
        <v>0</v>
      </c>
      <c r="BJ805" s="20"/>
      <c r="BK805" s="20"/>
    </row>
    <row r="806" spans="1:63" ht="46.8" x14ac:dyDescent="0.3">
      <c r="A806" s="58" t="s">
        <v>517</v>
      </c>
      <c r="B806" s="59" t="s">
        <v>58</v>
      </c>
      <c r="C806" s="58"/>
      <c r="D806" s="58"/>
      <c r="E806" s="60" t="s">
        <v>59</v>
      </c>
      <c r="F806" s="10">
        <f t="shared" si="1643"/>
        <v>249.9</v>
      </c>
      <c r="G806" s="10">
        <f t="shared" si="1644"/>
        <v>249.9</v>
      </c>
      <c r="H806" s="10">
        <f t="shared" si="1645"/>
        <v>249.9</v>
      </c>
      <c r="I806" s="10">
        <f t="shared" si="1646"/>
        <v>0</v>
      </c>
      <c r="J806" s="10">
        <f t="shared" si="1647"/>
        <v>0</v>
      </c>
      <c r="K806" s="10">
        <f t="shared" si="1648"/>
        <v>0</v>
      </c>
      <c r="L806" s="10">
        <f t="shared" si="1631"/>
        <v>249.9</v>
      </c>
      <c r="M806" s="10">
        <f t="shared" si="1632"/>
        <v>249.9</v>
      </c>
      <c r="N806" s="10">
        <f t="shared" si="1633"/>
        <v>249.9</v>
      </c>
      <c r="O806" s="10">
        <f t="shared" si="1649"/>
        <v>0</v>
      </c>
      <c r="P806" s="10">
        <f t="shared" si="1650"/>
        <v>0</v>
      </c>
      <c r="Q806" s="10">
        <f t="shared" si="1651"/>
        <v>0</v>
      </c>
      <c r="R806" s="10">
        <f t="shared" si="1563"/>
        <v>249.9</v>
      </c>
      <c r="S806" s="10">
        <f t="shared" si="1564"/>
        <v>249.9</v>
      </c>
      <c r="T806" s="10">
        <f t="shared" si="1565"/>
        <v>249.9</v>
      </c>
      <c r="U806" s="10">
        <f t="shared" si="1652"/>
        <v>0</v>
      </c>
      <c r="V806" s="10">
        <f t="shared" si="1653"/>
        <v>0</v>
      </c>
      <c r="W806" s="10">
        <f t="shared" si="1654"/>
        <v>0</v>
      </c>
      <c r="X806" s="10">
        <f t="shared" si="1566"/>
        <v>249.9</v>
      </c>
      <c r="Y806" s="10">
        <f t="shared" si="1567"/>
        <v>249.9</v>
      </c>
      <c r="Z806" s="10">
        <f t="shared" si="1568"/>
        <v>249.9</v>
      </c>
      <c r="AA806" s="10">
        <f t="shared" si="1655"/>
        <v>0</v>
      </c>
      <c r="AB806" s="10">
        <f t="shared" si="1656"/>
        <v>0</v>
      </c>
      <c r="AC806" s="10">
        <f t="shared" si="1657"/>
        <v>0</v>
      </c>
      <c r="AD806" s="10">
        <f t="shared" si="1569"/>
        <v>249.9</v>
      </c>
      <c r="AE806" s="10">
        <f t="shared" si="1570"/>
        <v>249.9</v>
      </c>
      <c r="AF806" s="10">
        <f t="shared" si="1571"/>
        <v>249.9</v>
      </c>
      <c r="AG806" s="10">
        <f t="shared" si="1658"/>
        <v>0</v>
      </c>
      <c r="AH806" s="10">
        <f t="shared" si="1572"/>
        <v>249.9</v>
      </c>
      <c r="AI806" s="10">
        <f t="shared" si="1573"/>
        <v>249.9</v>
      </c>
      <c r="AJ806" s="10">
        <f t="shared" si="1574"/>
        <v>249.9</v>
      </c>
      <c r="AK806" s="10">
        <f t="shared" si="1659"/>
        <v>0</v>
      </c>
      <c r="AL806" s="10">
        <f t="shared" si="1660"/>
        <v>0</v>
      </c>
      <c r="AM806" s="10">
        <f t="shared" si="1661"/>
        <v>0</v>
      </c>
      <c r="AN806" s="10">
        <f t="shared" si="1575"/>
        <v>249.9</v>
      </c>
      <c r="AO806" s="10">
        <f t="shared" si="1576"/>
        <v>249.9</v>
      </c>
      <c r="AP806" s="10">
        <f t="shared" si="1577"/>
        <v>249.9</v>
      </c>
      <c r="AQ806" s="10">
        <f t="shared" si="1662"/>
        <v>0</v>
      </c>
      <c r="AR806" s="10">
        <f t="shared" si="1663"/>
        <v>0</v>
      </c>
      <c r="AS806" s="10">
        <f t="shared" si="1664"/>
        <v>0</v>
      </c>
      <c r="AT806" s="10">
        <f t="shared" si="1578"/>
        <v>249.9</v>
      </c>
      <c r="AU806" s="10">
        <f t="shared" si="1579"/>
        <v>249.9</v>
      </c>
      <c r="AV806" s="10">
        <f t="shared" si="1580"/>
        <v>249.9</v>
      </c>
      <c r="AW806" s="10">
        <f t="shared" si="1665"/>
        <v>0</v>
      </c>
      <c r="AX806" s="10">
        <f t="shared" si="1666"/>
        <v>0</v>
      </c>
      <c r="AY806" s="10">
        <f t="shared" si="1667"/>
        <v>0</v>
      </c>
      <c r="AZ806" s="10">
        <f t="shared" si="1581"/>
        <v>249.9</v>
      </c>
      <c r="BA806" s="10">
        <f t="shared" si="1668"/>
        <v>0</v>
      </c>
      <c r="BB806" s="65">
        <f t="shared" si="1586"/>
        <v>249.9</v>
      </c>
      <c r="BC806" s="10">
        <f t="shared" si="1582"/>
        <v>249.9</v>
      </c>
      <c r="BD806" s="10">
        <f t="shared" si="1669"/>
        <v>0</v>
      </c>
      <c r="BE806" s="65">
        <f t="shared" si="1587"/>
        <v>249.9</v>
      </c>
      <c r="BF806" s="10">
        <f t="shared" si="1583"/>
        <v>249.9</v>
      </c>
      <c r="BG806" s="10">
        <f t="shared" si="1669"/>
        <v>0</v>
      </c>
      <c r="BH806" s="65">
        <f t="shared" si="1588"/>
        <v>249.9</v>
      </c>
      <c r="BI806" s="10">
        <f t="shared" si="1669"/>
        <v>0</v>
      </c>
      <c r="BJ806" s="20"/>
      <c r="BK806" s="20"/>
    </row>
    <row r="807" spans="1:63" ht="31.2" x14ac:dyDescent="0.3">
      <c r="A807" s="58" t="s">
        <v>517</v>
      </c>
      <c r="B807" s="59">
        <v>600</v>
      </c>
      <c r="C807" s="58" t="s">
        <v>242</v>
      </c>
      <c r="D807" s="58" t="s">
        <v>500</v>
      </c>
      <c r="E807" s="60" t="s">
        <v>501</v>
      </c>
      <c r="F807" s="10">
        <v>249.9</v>
      </c>
      <c r="G807" s="10">
        <v>249.9</v>
      </c>
      <c r="H807" s="10">
        <v>249.9</v>
      </c>
      <c r="I807" s="10"/>
      <c r="J807" s="10"/>
      <c r="K807" s="10"/>
      <c r="L807" s="10">
        <f t="shared" si="1631"/>
        <v>249.9</v>
      </c>
      <c r="M807" s="10">
        <f t="shared" si="1632"/>
        <v>249.9</v>
      </c>
      <c r="N807" s="10">
        <f t="shared" si="1633"/>
        <v>249.9</v>
      </c>
      <c r="O807" s="10"/>
      <c r="P807" s="10"/>
      <c r="Q807" s="10"/>
      <c r="R807" s="10">
        <f t="shared" si="1563"/>
        <v>249.9</v>
      </c>
      <c r="S807" s="10">
        <f t="shared" si="1564"/>
        <v>249.9</v>
      </c>
      <c r="T807" s="10">
        <f t="shared" si="1565"/>
        <v>249.9</v>
      </c>
      <c r="U807" s="10"/>
      <c r="V807" s="10"/>
      <c r="W807" s="10"/>
      <c r="X807" s="10">
        <f t="shared" si="1566"/>
        <v>249.9</v>
      </c>
      <c r="Y807" s="10">
        <f t="shared" si="1567"/>
        <v>249.9</v>
      </c>
      <c r="Z807" s="10">
        <f t="shared" si="1568"/>
        <v>249.9</v>
      </c>
      <c r="AA807" s="10"/>
      <c r="AB807" s="10"/>
      <c r="AC807" s="10"/>
      <c r="AD807" s="10">
        <f t="shared" si="1569"/>
        <v>249.9</v>
      </c>
      <c r="AE807" s="10">
        <f t="shared" si="1570"/>
        <v>249.9</v>
      </c>
      <c r="AF807" s="10">
        <f t="shared" si="1571"/>
        <v>249.9</v>
      </c>
      <c r="AG807" s="10"/>
      <c r="AH807" s="10">
        <f t="shared" si="1572"/>
        <v>249.9</v>
      </c>
      <c r="AI807" s="10">
        <f t="shared" si="1573"/>
        <v>249.9</v>
      </c>
      <c r="AJ807" s="10">
        <f t="shared" si="1574"/>
        <v>249.9</v>
      </c>
      <c r="AK807" s="10"/>
      <c r="AL807" s="10"/>
      <c r="AM807" s="10"/>
      <c r="AN807" s="10">
        <f t="shared" si="1575"/>
        <v>249.9</v>
      </c>
      <c r="AO807" s="10">
        <f t="shared" si="1576"/>
        <v>249.9</v>
      </c>
      <c r="AP807" s="10">
        <f t="shared" si="1577"/>
        <v>249.9</v>
      </c>
      <c r="AQ807" s="10"/>
      <c r="AR807" s="10"/>
      <c r="AS807" s="10"/>
      <c r="AT807" s="10">
        <f t="shared" si="1578"/>
        <v>249.9</v>
      </c>
      <c r="AU807" s="10">
        <f t="shared" si="1579"/>
        <v>249.9</v>
      </c>
      <c r="AV807" s="10">
        <f t="shared" si="1580"/>
        <v>249.9</v>
      </c>
      <c r="AW807" s="10"/>
      <c r="AX807" s="10"/>
      <c r="AY807" s="10"/>
      <c r="AZ807" s="10">
        <f t="shared" si="1581"/>
        <v>249.9</v>
      </c>
      <c r="BA807" s="10"/>
      <c r="BB807" s="65">
        <f t="shared" si="1586"/>
        <v>249.9</v>
      </c>
      <c r="BC807" s="10">
        <f t="shared" si="1582"/>
        <v>249.9</v>
      </c>
      <c r="BD807" s="10"/>
      <c r="BE807" s="65">
        <f t="shared" si="1587"/>
        <v>249.9</v>
      </c>
      <c r="BF807" s="10">
        <f t="shared" si="1583"/>
        <v>249.9</v>
      </c>
      <c r="BG807" s="10"/>
      <c r="BH807" s="65">
        <f t="shared" si="1588"/>
        <v>249.9</v>
      </c>
      <c r="BI807" s="10"/>
      <c r="BJ807" s="20"/>
      <c r="BK807" s="20"/>
    </row>
    <row r="808" spans="1:63" ht="31.2" x14ac:dyDescent="0.3">
      <c r="A808" s="58" t="s">
        <v>519</v>
      </c>
      <c r="B808" s="59"/>
      <c r="C808" s="58"/>
      <c r="D808" s="58"/>
      <c r="E808" s="60" t="s">
        <v>520</v>
      </c>
      <c r="F808" s="10">
        <f t="shared" ref="F808:K808" si="1670">F809+F813</f>
        <v>31911</v>
      </c>
      <c r="G808" s="10">
        <f t="shared" si="1670"/>
        <v>18449.599999999999</v>
      </c>
      <c r="H808" s="10">
        <f t="shared" si="1670"/>
        <v>18449.599999999999</v>
      </c>
      <c r="I808" s="10">
        <f t="shared" si="1670"/>
        <v>0</v>
      </c>
      <c r="J808" s="10">
        <f t="shared" si="1670"/>
        <v>0</v>
      </c>
      <c r="K808" s="10">
        <f t="shared" si="1670"/>
        <v>0</v>
      </c>
      <c r="L808" s="10">
        <f t="shared" si="1631"/>
        <v>31911</v>
      </c>
      <c r="M808" s="10">
        <f t="shared" si="1632"/>
        <v>18449.599999999999</v>
      </c>
      <c r="N808" s="10">
        <f t="shared" si="1633"/>
        <v>18449.599999999999</v>
      </c>
      <c r="O808" s="10">
        <f>O809+O813</f>
        <v>197.74868000000001</v>
      </c>
      <c r="P808" s="10">
        <f>P809+P813</f>
        <v>0</v>
      </c>
      <c r="Q808" s="10">
        <f>Q809+Q813</f>
        <v>0</v>
      </c>
      <c r="R808" s="10">
        <f t="shared" si="1563"/>
        <v>32108.748680000001</v>
      </c>
      <c r="S808" s="10">
        <f t="shared" si="1564"/>
        <v>18449.599999999999</v>
      </c>
      <c r="T808" s="10">
        <f t="shared" si="1565"/>
        <v>18449.599999999999</v>
      </c>
      <c r="U808" s="10">
        <f>U809+U813</f>
        <v>0</v>
      </c>
      <c r="V808" s="10">
        <f>V809+V813</f>
        <v>0</v>
      </c>
      <c r="W808" s="10">
        <f>W809+W813</f>
        <v>0</v>
      </c>
      <c r="X808" s="10">
        <f t="shared" si="1566"/>
        <v>32108.748680000001</v>
      </c>
      <c r="Y808" s="10">
        <f t="shared" si="1567"/>
        <v>18449.599999999999</v>
      </c>
      <c r="Z808" s="10">
        <f t="shared" si="1568"/>
        <v>18449.599999999999</v>
      </c>
      <c r="AA808" s="10">
        <f>AA809+AA813</f>
        <v>0</v>
      </c>
      <c r="AB808" s="10">
        <f>AB809+AB813</f>
        <v>0</v>
      </c>
      <c r="AC808" s="10">
        <f>AC809+AC813</f>
        <v>0</v>
      </c>
      <c r="AD808" s="10">
        <f t="shared" si="1569"/>
        <v>32108.748680000001</v>
      </c>
      <c r="AE808" s="10">
        <f t="shared" si="1570"/>
        <v>18449.599999999999</v>
      </c>
      <c r="AF808" s="10">
        <f t="shared" si="1571"/>
        <v>18449.599999999999</v>
      </c>
      <c r="AG808" s="10">
        <f>AG809+AG813</f>
        <v>0</v>
      </c>
      <c r="AH808" s="10">
        <f t="shared" si="1572"/>
        <v>32108.748680000001</v>
      </c>
      <c r="AI808" s="10">
        <f t="shared" si="1573"/>
        <v>18449.599999999999</v>
      </c>
      <c r="AJ808" s="10">
        <f t="shared" si="1574"/>
        <v>18449.599999999999</v>
      </c>
      <c r="AK808" s="10">
        <f>AK809+AK813</f>
        <v>-35.456000000000003</v>
      </c>
      <c r="AL808" s="10">
        <f>AL809+AL813</f>
        <v>0</v>
      </c>
      <c r="AM808" s="10">
        <f>AM809+AM813</f>
        <v>0</v>
      </c>
      <c r="AN808" s="10">
        <f t="shared" si="1575"/>
        <v>32073.292680000002</v>
      </c>
      <c r="AO808" s="10">
        <f t="shared" si="1576"/>
        <v>18449.599999999999</v>
      </c>
      <c r="AP808" s="10">
        <f t="shared" si="1577"/>
        <v>18449.599999999999</v>
      </c>
      <c r="AQ808" s="10">
        <f>AQ809+AQ813</f>
        <v>0</v>
      </c>
      <c r="AR808" s="10">
        <f>AR809+AR813</f>
        <v>0</v>
      </c>
      <c r="AS808" s="10">
        <f>AS809+AS813</f>
        <v>0</v>
      </c>
      <c r="AT808" s="10">
        <f t="shared" si="1578"/>
        <v>32073.292680000002</v>
      </c>
      <c r="AU808" s="10">
        <f t="shared" si="1579"/>
        <v>18449.599999999999</v>
      </c>
      <c r="AV808" s="10">
        <f t="shared" si="1580"/>
        <v>18449.599999999999</v>
      </c>
      <c r="AW808" s="10">
        <f>AW809+AW813</f>
        <v>0</v>
      </c>
      <c r="AX808" s="10">
        <f>AX809+AX813</f>
        <v>0</v>
      </c>
      <c r="AY808" s="10">
        <f>AY809+AY813</f>
        <v>0</v>
      </c>
      <c r="AZ808" s="10">
        <f t="shared" si="1581"/>
        <v>32073.292680000002</v>
      </c>
      <c r="BA808" s="10">
        <f>BA809+BA813</f>
        <v>0</v>
      </c>
      <c r="BB808" s="65">
        <f t="shared" si="1586"/>
        <v>32073.292680000002</v>
      </c>
      <c r="BC808" s="10">
        <f t="shared" si="1582"/>
        <v>18449.599999999999</v>
      </c>
      <c r="BD808" s="10">
        <f>BD809+BD813</f>
        <v>0</v>
      </c>
      <c r="BE808" s="65">
        <f t="shared" si="1587"/>
        <v>18449.599999999999</v>
      </c>
      <c r="BF808" s="10">
        <f t="shared" si="1583"/>
        <v>18449.599999999999</v>
      </c>
      <c r="BG808" s="10">
        <f>BG809+BG813</f>
        <v>0</v>
      </c>
      <c r="BH808" s="65">
        <f t="shared" si="1588"/>
        <v>18449.599999999999</v>
      </c>
      <c r="BI808" s="10">
        <f>BI809+BI813</f>
        <v>0</v>
      </c>
      <c r="BJ808" s="20"/>
      <c r="BK808" s="20"/>
    </row>
    <row r="809" spans="1:63" ht="62.4" x14ac:dyDescent="0.3">
      <c r="A809" s="58" t="s">
        <v>521</v>
      </c>
      <c r="B809" s="59"/>
      <c r="C809" s="58"/>
      <c r="D809" s="58"/>
      <c r="E809" s="60" t="s">
        <v>522</v>
      </c>
      <c r="F809" s="10">
        <f t="shared" ref="F809:K809" si="1671">F810</f>
        <v>26370.100000000002</v>
      </c>
      <c r="G809" s="10">
        <f t="shared" si="1671"/>
        <v>12908.699999999999</v>
      </c>
      <c r="H809" s="10">
        <f t="shared" si="1671"/>
        <v>12908.699999999999</v>
      </c>
      <c r="I809" s="10">
        <f t="shared" si="1671"/>
        <v>0</v>
      </c>
      <c r="J809" s="10">
        <f t="shared" si="1671"/>
        <v>0</v>
      </c>
      <c r="K809" s="10">
        <f t="shared" si="1671"/>
        <v>0</v>
      </c>
      <c r="L809" s="10">
        <f t="shared" si="1631"/>
        <v>26370.100000000002</v>
      </c>
      <c r="M809" s="10">
        <f t="shared" si="1632"/>
        <v>12908.699999999999</v>
      </c>
      <c r="N809" s="10">
        <f t="shared" si="1633"/>
        <v>12908.699999999999</v>
      </c>
      <c r="O809" s="10">
        <f>O810</f>
        <v>197.74868000000001</v>
      </c>
      <c r="P809" s="10">
        <f>P810</f>
        <v>0</v>
      </c>
      <c r="Q809" s="10">
        <f>Q810</f>
        <v>0</v>
      </c>
      <c r="R809" s="10">
        <f t="shared" si="1563"/>
        <v>26567.848680000003</v>
      </c>
      <c r="S809" s="10">
        <f t="shared" si="1564"/>
        <v>12908.699999999999</v>
      </c>
      <c r="T809" s="10">
        <f t="shared" si="1565"/>
        <v>12908.699999999999</v>
      </c>
      <c r="U809" s="10">
        <f>U810</f>
        <v>0</v>
      </c>
      <c r="V809" s="10">
        <f>V810</f>
        <v>0</v>
      </c>
      <c r="W809" s="10">
        <f>W810</f>
        <v>0</v>
      </c>
      <c r="X809" s="10">
        <f t="shared" si="1566"/>
        <v>26567.848680000003</v>
      </c>
      <c r="Y809" s="10">
        <f t="shared" si="1567"/>
        <v>12908.699999999999</v>
      </c>
      <c r="Z809" s="10">
        <f t="shared" si="1568"/>
        <v>12908.699999999999</v>
      </c>
      <c r="AA809" s="10">
        <f>AA810</f>
        <v>0</v>
      </c>
      <c r="AB809" s="10">
        <f>AB810</f>
        <v>0</v>
      </c>
      <c r="AC809" s="10">
        <f>AC810</f>
        <v>0</v>
      </c>
      <c r="AD809" s="10">
        <f t="shared" si="1569"/>
        <v>26567.848680000003</v>
      </c>
      <c r="AE809" s="10">
        <f t="shared" si="1570"/>
        <v>12908.699999999999</v>
      </c>
      <c r="AF809" s="10">
        <f t="shared" si="1571"/>
        <v>12908.699999999999</v>
      </c>
      <c r="AG809" s="10">
        <f>AG810</f>
        <v>0</v>
      </c>
      <c r="AH809" s="10">
        <f t="shared" si="1572"/>
        <v>26567.848680000003</v>
      </c>
      <c r="AI809" s="10">
        <f t="shared" si="1573"/>
        <v>12908.699999999999</v>
      </c>
      <c r="AJ809" s="10">
        <f t="shared" si="1574"/>
        <v>12908.699999999999</v>
      </c>
      <c r="AK809" s="10">
        <f>AK810</f>
        <v>-35.456000000000003</v>
      </c>
      <c r="AL809" s="10">
        <f>AL810</f>
        <v>0</v>
      </c>
      <c r="AM809" s="10">
        <f>AM810</f>
        <v>0</v>
      </c>
      <c r="AN809" s="10">
        <f t="shared" si="1575"/>
        <v>26532.392680000004</v>
      </c>
      <c r="AO809" s="10">
        <f t="shared" si="1576"/>
        <v>12908.699999999999</v>
      </c>
      <c r="AP809" s="10">
        <f t="shared" si="1577"/>
        <v>12908.699999999999</v>
      </c>
      <c r="AQ809" s="10">
        <f>AQ810</f>
        <v>0</v>
      </c>
      <c r="AR809" s="10">
        <f>AR810</f>
        <v>0</v>
      </c>
      <c r="AS809" s="10">
        <f>AS810</f>
        <v>0</v>
      </c>
      <c r="AT809" s="10">
        <f t="shared" si="1578"/>
        <v>26532.392680000004</v>
      </c>
      <c r="AU809" s="10">
        <f t="shared" si="1579"/>
        <v>12908.699999999999</v>
      </c>
      <c r="AV809" s="10">
        <f t="shared" si="1580"/>
        <v>12908.699999999999</v>
      </c>
      <c r="AW809" s="10">
        <f>AW810</f>
        <v>0</v>
      </c>
      <c r="AX809" s="10">
        <f>AX810</f>
        <v>0</v>
      </c>
      <c r="AY809" s="10">
        <f>AY810</f>
        <v>0</v>
      </c>
      <c r="AZ809" s="10">
        <f t="shared" si="1581"/>
        <v>26532.392680000004</v>
      </c>
      <c r="BA809" s="10">
        <f>BA810</f>
        <v>0</v>
      </c>
      <c r="BB809" s="65">
        <f t="shared" si="1586"/>
        <v>26532.392680000004</v>
      </c>
      <c r="BC809" s="10">
        <f t="shared" si="1582"/>
        <v>12908.699999999999</v>
      </c>
      <c r="BD809" s="10">
        <f>BD810</f>
        <v>0</v>
      </c>
      <c r="BE809" s="65">
        <f t="shared" si="1587"/>
        <v>12908.699999999999</v>
      </c>
      <c r="BF809" s="10">
        <f t="shared" si="1583"/>
        <v>12908.699999999999</v>
      </c>
      <c r="BG809" s="10">
        <f>BG810</f>
        <v>0</v>
      </c>
      <c r="BH809" s="65">
        <f t="shared" si="1588"/>
        <v>12908.699999999999</v>
      </c>
      <c r="BI809" s="10">
        <f>BI810</f>
        <v>0</v>
      </c>
      <c r="BJ809" s="20"/>
      <c r="BK809" s="20"/>
    </row>
    <row r="810" spans="1:63" ht="31.2" x14ac:dyDescent="0.3">
      <c r="A810" s="58" t="s">
        <v>521</v>
      </c>
      <c r="B810" s="59" t="s">
        <v>66</v>
      </c>
      <c r="C810" s="58"/>
      <c r="D810" s="58"/>
      <c r="E810" s="60" t="s">
        <v>67</v>
      </c>
      <c r="F810" s="10">
        <f t="shared" ref="F810:K810" si="1672">F811+F812</f>
        <v>26370.100000000002</v>
      </c>
      <c r="G810" s="10">
        <f t="shared" si="1672"/>
        <v>12908.699999999999</v>
      </c>
      <c r="H810" s="10">
        <f t="shared" si="1672"/>
        <v>12908.699999999999</v>
      </c>
      <c r="I810" s="10">
        <f t="shared" si="1672"/>
        <v>0</v>
      </c>
      <c r="J810" s="10">
        <f t="shared" si="1672"/>
        <v>0</v>
      </c>
      <c r="K810" s="10">
        <f t="shared" si="1672"/>
        <v>0</v>
      </c>
      <c r="L810" s="10">
        <f t="shared" si="1631"/>
        <v>26370.100000000002</v>
      </c>
      <c r="M810" s="10">
        <f t="shared" si="1632"/>
        <v>12908.699999999999</v>
      </c>
      <c r="N810" s="10">
        <f t="shared" si="1633"/>
        <v>12908.699999999999</v>
      </c>
      <c r="O810" s="10">
        <f>O811+O812</f>
        <v>197.74868000000001</v>
      </c>
      <c r="P810" s="10">
        <f>P811+P812</f>
        <v>0</v>
      </c>
      <c r="Q810" s="10">
        <f>Q811+Q812</f>
        <v>0</v>
      </c>
      <c r="R810" s="10">
        <f t="shared" si="1563"/>
        <v>26567.848680000003</v>
      </c>
      <c r="S810" s="10">
        <f t="shared" si="1564"/>
        <v>12908.699999999999</v>
      </c>
      <c r="T810" s="10">
        <f t="shared" si="1565"/>
        <v>12908.699999999999</v>
      </c>
      <c r="U810" s="10">
        <f>U811+U812</f>
        <v>0</v>
      </c>
      <c r="V810" s="10">
        <f>V811+V812</f>
        <v>0</v>
      </c>
      <c r="W810" s="10">
        <f>W811+W812</f>
        <v>0</v>
      </c>
      <c r="X810" s="10">
        <f t="shared" si="1566"/>
        <v>26567.848680000003</v>
      </c>
      <c r="Y810" s="10">
        <f t="shared" si="1567"/>
        <v>12908.699999999999</v>
      </c>
      <c r="Z810" s="10">
        <f t="shared" si="1568"/>
        <v>12908.699999999999</v>
      </c>
      <c r="AA810" s="10">
        <f>AA811+AA812</f>
        <v>0</v>
      </c>
      <c r="AB810" s="10">
        <f>AB811+AB812</f>
        <v>0</v>
      </c>
      <c r="AC810" s="10">
        <f>AC811+AC812</f>
        <v>0</v>
      </c>
      <c r="AD810" s="10">
        <f t="shared" si="1569"/>
        <v>26567.848680000003</v>
      </c>
      <c r="AE810" s="10">
        <f t="shared" si="1570"/>
        <v>12908.699999999999</v>
      </c>
      <c r="AF810" s="10">
        <f t="shared" si="1571"/>
        <v>12908.699999999999</v>
      </c>
      <c r="AG810" s="10">
        <f>AG811+AG812</f>
        <v>0</v>
      </c>
      <c r="AH810" s="10">
        <f t="shared" si="1572"/>
        <v>26567.848680000003</v>
      </c>
      <c r="AI810" s="10">
        <f t="shared" si="1573"/>
        <v>12908.699999999999</v>
      </c>
      <c r="AJ810" s="10">
        <f t="shared" si="1574"/>
        <v>12908.699999999999</v>
      </c>
      <c r="AK810" s="10">
        <f>AK811+AK812</f>
        <v>-35.456000000000003</v>
      </c>
      <c r="AL810" s="10">
        <f>AL811+AL812</f>
        <v>0</v>
      </c>
      <c r="AM810" s="10">
        <f>AM811+AM812</f>
        <v>0</v>
      </c>
      <c r="AN810" s="10">
        <f t="shared" si="1575"/>
        <v>26532.392680000004</v>
      </c>
      <c r="AO810" s="10">
        <f t="shared" si="1576"/>
        <v>12908.699999999999</v>
      </c>
      <c r="AP810" s="10">
        <f t="shared" si="1577"/>
        <v>12908.699999999999</v>
      </c>
      <c r="AQ810" s="10">
        <f>AQ811+AQ812</f>
        <v>0</v>
      </c>
      <c r="AR810" s="10">
        <f>AR811+AR812</f>
        <v>0</v>
      </c>
      <c r="AS810" s="10">
        <f>AS811+AS812</f>
        <v>0</v>
      </c>
      <c r="AT810" s="10">
        <f t="shared" si="1578"/>
        <v>26532.392680000004</v>
      </c>
      <c r="AU810" s="10">
        <f t="shared" si="1579"/>
        <v>12908.699999999999</v>
      </c>
      <c r="AV810" s="10">
        <f t="shared" si="1580"/>
        <v>12908.699999999999</v>
      </c>
      <c r="AW810" s="10">
        <f>AW811+AW812</f>
        <v>0</v>
      </c>
      <c r="AX810" s="10">
        <f>AX811+AX812</f>
        <v>0</v>
      </c>
      <c r="AY810" s="10">
        <f>AY811+AY812</f>
        <v>0</v>
      </c>
      <c r="AZ810" s="10">
        <f t="shared" si="1581"/>
        <v>26532.392680000004</v>
      </c>
      <c r="BA810" s="10">
        <f>BA811+BA812</f>
        <v>0</v>
      </c>
      <c r="BB810" s="65">
        <f t="shared" si="1586"/>
        <v>26532.392680000004</v>
      </c>
      <c r="BC810" s="10">
        <f t="shared" si="1582"/>
        <v>12908.699999999999</v>
      </c>
      <c r="BD810" s="10">
        <f>BD811+BD812</f>
        <v>0</v>
      </c>
      <c r="BE810" s="65">
        <f t="shared" si="1587"/>
        <v>12908.699999999999</v>
      </c>
      <c r="BF810" s="10">
        <f t="shared" si="1583"/>
        <v>12908.699999999999</v>
      </c>
      <c r="BG810" s="10">
        <f>BG811+BG812</f>
        <v>0</v>
      </c>
      <c r="BH810" s="65">
        <f t="shared" si="1588"/>
        <v>12908.699999999999</v>
      </c>
      <c r="BI810" s="10">
        <f>BI811+BI812</f>
        <v>0</v>
      </c>
      <c r="BJ810" s="20"/>
      <c r="BK810" s="20"/>
    </row>
    <row r="811" spans="1:63" x14ac:dyDescent="0.3">
      <c r="A811" s="58" t="s">
        <v>521</v>
      </c>
      <c r="B811" s="59">
        <v>200</v>
      </c>
      <c r="C811" s="58" t="s">
        <v>37</v>
      </c>
      <c r="D811" s="58" t="s">
        <v>38</v>
      </c>
      <c r="E811" s="60" t="s">
        <v>39</v>
      </c>
      <c r="F811" s="10">
        <v>4739.2</v>
      </c>
      <c r="G811" s="10">
        <v>1424.9</v>
      </c>
      <c r="H811" s="10">
        <v>1424.9</v>
      </c>
      <c r="I811" s="10"/>
      <c r="J811" s="10"/>
      <c r="K811" s="10"/>
      <c r="L811" s="10">
        <f t="shared" si="1631"/>
        <v>4739.2</v>
      </c>
      <c r="M811" s="10">
        <f t="shared" si="1632"/>
        <v>1424.9</v>
      </c>
      <c r="N811" s="10">
        <f t="shared" si="1633"/>
        <v>1424.9</v>
      </c>
      <c r="O811" s="10"/>
      <c r="P811" s="10"/>
      <c r="Q811" s="10"/>
      <c r="R811" s="10">
        <f t="shared" si="1563"/>
        <v>4739.2</v>
      </c>
      <c r="S811" s="10">
        <f t="shared" si="1564"/>
        <v>1424.9</v>
      </c>
      <c r="T811" s="10">
        <f t="shared" si="1565"/>
        <v>1424.9</v>
      </c>
      <c r="U811" s="10"/>
      <c r="V811" s="10"/>
      <c r="W811" s="10"/>
      <c r="X811" s="10">
        <f t="shared" si="1566"/>
        <v>4739.2</v>
      </c>
      <c r="Y811" s="10">
        <f t="shared" si="1567"/>
        <v>1424.9</v>
      </c>
      <c r="Z811" s="10">
        <f t="shared" si="1568"/>
        <v>1424.9</v>
      </c>
      <c r="AA811" s="10"/>
      <c r="AB811" s="10"/>
      <c r="AC811" s="10"/>
      <c r="AD811" s="10">
        <f t="shared" si="1569"/>
        <v>4739.2</v>
      </c>
      <c r="AE811" s="10">
        <f t="shared" si="1570"/>
        <v>1424.9</v>
      </c>
      <c r="AF811" s="10">
        <f t="shared" si="1571"/>
        <v>1424.9</v>
      </c>
      <c r="AG811" s="10"/>
      <c r="AH811" s="10">
        <f t="shared" si="1572"/>
        <v>4739.2</v>
      </c>
      <c r="AI811" s="10">
        <f t="shared" si="1573"/>
        <v>1424.9</v>
      </c>
      <c r="AJ811" s="10">
        <f t="shared" si="1574"/>
        <v>1424.9</v>
      </c>
      <c r="AK811" s="10">
        <v>-35.456000000000003</v>
      </c>
      <c r="AL811" s="10"/>
      <c r="AM811" s="10"/>
      <c r="AN811" s="10">
        <f t="shared" si="1575"/>
        <v>4703.7439999999997</v>
      </c>
      <c r="AO811" s="10">
        <f t="shared" si="1576"/>
        <v>1424.9</v>
      </c>
      <c r="AP811" s="10">
        <f t="shared" si="1577"/>
        <v>1424.9</v>
      </c>
      <c r="AQ811" s="10"/>
      <c r="AR811" s="10"/>
      <c r="AS811" s="10"/>
      <c r="AT811" s="10">
        <f t="shared" si="1578"/>
        <v>4703.7439999999997</v>
      </c>
      <c r="AU811" s="10">
        <f t="shared" si="1579"/>
        <v>1424.9</v>
      </c>
      <c r="AV811" s="10">
        <f t="shared" si="1580"/>
        <v>1424.9</v>
      </c>
      <c r="AW811" s="10"/>
      <c r="AX811" s="10"/>
      <c r="AY811" s="10"/>
      <c r="AZ811" s="10">
        <f t="shared" si="1581"/>
        <v>4703.7439999999997</v>
      </c>
      <c r="BA811" s="10"/>
      <c r="BB811" s="65">
        <f t="shared" si="1586"/>
        <v>4703.7439999999997</v>
      </c>
      <c r="BC811" s="10">
        <f t="shared" si="1582"/>
        <v>1424.9</v>
      </c>
      <c r="BD811" s="10"/>
      <c r="BE811" s="65">
        <f t="shared" si="1587"/>
        <v>1424.9</v>
      </c>
      <c r="BF811" s="10">
        <f t="shared" si="1583"/>
        <v>1424.9</v>
      </c>
      <c r="BG811" s="10"/>
      <c r="BH811" s="65">
        <f t="shared" si="1588"/>
        <v>1424.9</v>
      </c>
      <c r="BI811" s="10"/>
      <c r="BJ811" s="20"/>
      <c r="BK811" s="20"/>
    </row>
    <row r="812" spans="1:63" ht="31.2" x14ac:dyDescent="0.3">
      <c r="A812" s="58" t="s">
        <v>521</v>
      </c>
      <c r="B812" s="59">
        <v>200</v>
      </c>
      <c r="C812" s="58" t="s">
        <v>242</v>
      </c>
      <c r="D812" s="58" t="s">
        <v>500</v>
      </c>
      <c r="E812" s="60" t="s">
        <v>501</v>
      </c>
      <c r="F812" s="10">
        <v>21630.9</v>
      </c>
      <c r="G812" s="10">
        <v>11483.8</v>
      </c>
      <c r="H812" s="10">
        <v>11483.8</v>
      </c>
      <c r="I812" s="10"/>
      <c r="J812" s="10"/>
      <c r="K812" s="10"/>
      <c r="L812" s="10">
        <f t="shared" si="1631"/>
        <v>21630.9</v>
      </c>
      <c r="M812" s="10">
        <f t="shared" si="1632"/>
        <v>11483.8</v>
      </c>
      <c r="N812" s="10">
        <f t="shared" si="1633"/>
        <v>11483.8</v>
      </c>
      <c r="O812" s="10">
        <v>197.74868000000001</v>
      </c>
      <c r="P812" s="10"/>
      <c r="Q812" s="10"/>
      <c r="R812" s="10">
        <f t="shared" si="1563"/>
        <v>21828.648680000002</v>
      </c>
      <c r="S812" s="10">
        <f t="shared" si="1564"/>
        <v>11483.8</v>
      </c>
      <c r="T812" s="10">
        <f t="shared" si="1565"/>
        <v>11483.8</v>
      </c>
      <c r="U812" s="10"/>
      <c r="V812" s="10"/>
      <c r="W812" s="10"/>
      <c r="X812" s="10">
        <f t="shared" si="1566"/>
        <v>21828.648680000002</v>
      </c>
      <c r="Y812" s="10">
        <f t="shared" si="1567"/>
        <v>11483.8</v>
      </c>
      <c r="Z812" s="10">
        <f t="shared" si="1568"/>
        <v>11483.8</v>
      </c>
      <c r="AA812" s="10"/>
      <c r="AB812" s="10"/>
      <c r="AC812" s="10"/>
      <c r="AD812" s="10">
        <f t="shared" si="1569"/>
        <v>21828.648680000002</v>
      </c>
      <c r="AE812" s="10">
        <f t="shared" si="1570"/>
        <v>11483.8</v>
      </c>
      <c r="AF812" s="10">
        <f t="shared" si="1571"/>
        <v>11483.8</v>
      </c>
      <c r="AG812" s="10"/>
      <c r="AH812" s="10">
        <f t="shared" si="1572"/>
        <v>21828.648680000002</v>
      </c>
      <c r="AI812" s="10">
        <f t="shared" si="1573"/>
        <v>11483.8</v>
      </c>
      <c r="AJ812" s="10">
        <f t="shared" si="1574"/>
        <v>11483.8</v>
      </c>
      <c r="AK812" s="10"/>
      <c r="AL812" s="10"/>
      <c r="AM812" s="10"/>
      <c r="AN812" s="10">
        <f t="shared" si="1575"/>
        <v>21828.648680000002</v>
      </c>
      <c r="AO812" s="10">
        <f t="shared" si="1576"/>
        <v>11483.8</v>
      </c>
      <c r="AP812" s="10">
        <f t="shared" si="1577"/>
        <v>11483.8</v>
      </c>
      <c r="AQ812" s="10"/>
      <c r="AR812" s="10"/>
      <c r="AS812" s="10"/>
      <c r="AT812" s="10">
        <f t="shared" si="1578"/>
        <v>21828.648680000002</v>
      </c>
      <c r="AU812" s="10">
        <f t="shared" si="1579"/>
        <v>11483.8</v>
      </c>
      <c r="AV812" s="10">
        <f t="shared" si="1580"/>
        <v>11483.8</v>
      </c>
      <c r="AW812" s="10"/>
      <c r="AX812" s="10"/>
      <c r="AY812" s="10"/>
      <c r="AZ812" s="10">
        <f t="shared" si="1581"/>
        <v>21828.648680000002</v>
      </c>
      <c r="BA812" s="10"/>
      <c r="BB812" s="65">
        <f t="shared" si="1586"/>
        <v>21828.648680000002</v>
      </c>
      <c r="BC812" s="10">
        <f t="shared" si="1582"/>
        <v>11483.8</v>
      </c>
      <c r="BD812" s="10"/>
      <c r="BE812" s="65">
        <f t="shared" si="1587"/>
        <v>11483.8</v>
      </c>
      <c r="BF812" s="10">
        <f t="shared" si="1583"/>
        <v>11483.8</v>
      </c>
      <c r="BG812" s="10"/>
      <c r="BH812" s="65">
        <f t="shared" si="1588"/>
        <v>11483.8</v>
      </c>
      <c r="BI812" s="10"/>
      <c r="BJ812" s="20"/>
      <c r="BK812" s="20"/>
    </row>
    <row r="813" spans="1:63" x14ac:dyDescent="0.3">
      <c r="A813" s="58" t="s">
        <v>523</v>
      </c>
      <c r="B813" s="59"/>
      <c r="C813" s="58"/>
      <c r="D813" s="58"/>
      <c r="E813" s="60" t="s">
        <v>524</v>
      </c>
      <c r="F813" s="10">
        <f t="shared" ref="F813:F816" si="1673">F814</f>
        <v>5540.9</v>
      </c>
      <c r="G813" s="10">
        <f t="shared" ref="G813:G816" si="1674">G814</f>
        <v>5540.9</v>
      </c>
      <c r="H813" s="10">
        <f t="shared" ref="H813:H816" si="1675">H814</f>
        <v>5540.9</v>
      </c>
      <c r="I813" s="10">
        <f t="shared" ref="I813:I816" si="1676">I814</f>
        <v>0</v>
      </c>
      <c r="J813" s="10">
        <f t="shared" ref="J813:J816" si="1677">J814</f>
        <v>0</v>
      </c>
      <c r="K813" s="10">
        <f t="shared" ref="K813:K816" si="1678">K814</f>
        <v>0</v>
      </c>
      <c r="L813" s="10">
        <f t="shared" si="1631"/>
        <v>5540.9</v>
      </c>
      <c r="M813" s="10">
        <f t="shared" si="1632"/>
        <v>5540.9</v>
      </c>
      <c r="N813" s="10">
        <f t="shared" si="1633"/>
        <v>5540.9</v>
      </c>
      <c r="O813" s="10">
        <f t="shared" ref="O813:O816" si="1679">O814</f>
        <v>0</v>
      </c>
      <c r="P813" s="10">
        <f t="shared" ref="P813:P816" si="1680">P814</f>
        <v>0</v>
      </c>
      <c r="Q813" s="10">
        <f t="shared" ref="Q813:Q816" si="1681">Q814</f>
        <v>0</v>
      </c>
      <c r="R813" s="10">
        <f t="shared" si="1563"/>
        <v>5540.9</v>
      </c>
      <c r="S813" s="10">
        <f t="shared" si="1564"/>
        <v>5540.9</v>
      </c>
      <c r="T813" s="10">
        <f t="shared" si="1565"/>
        <v>5540.9</v>
      </c>
      <c r="U813" s="10">
        <f t="shared" ref="U813:U816" si="1682">U814</f>
        <v>0</v>
      </c>
      <c r="V813" s="10">
        <f t="shared" ref="V813:V816" si="1683">V814</f>
        <v>0</v>
      </c>
      <c r="W813" s="10">
        <f t="shared" ref="W813:W816" si="1684">W814</f>
        <v>0</v>
      </c>
      <c r="X813" s="10">
        <f t="shared" si="1566"/>
        <v>5540.9</v>
      </c>
      <c r="Y813" s="10">
        <f t="shared" si="1567"/>
        <v>5540.9</v>
      </c>
      <c r="Z813" s="10">
        <f t="shared" si="1568"/>
        <v>5540.9</v>
      </c>
      <c r="AA813" s="10">
        <f t="shared" ref="AA813:AA816" si="1685">AA814</f>
        <v>0</v>
      </c>
      <c r="AB813" s="10">
        <f t="shared" ref="AB813:AB816" si="1686">AB814</f>
        <v>0</v>
      </c>
      <c r="AC813" s="10">
        <f t="shared" ref="AC813:AC816" si="1687">AC814</f>
        <v>0</v>
      </c>
      <c r="AD813" s="10">
        <f t="shared" si="1569"/>
        <v>5540.9</v>
      </c>
      <c r="AE813" s="10">
        <f t="shared" si="1570"/>
        <v>5540.9</v>
      </c>
      <c r="AF813" s="10">
        <f t="shared" si="1571"/>
        <v>5540.9</v>
      </c>
      <c r="AG813" s="10">
        <f t="shared" ref="AG813:AG816" si="1688">AG814</f>
        <v>0</v>
      </c>
      <c r="AH813" s="10">
        <f t="shared" si="1572"/>
        <v>5540.9</v>
      </c>
      <c r="AI813" s="10">
        <f t="shared" si="1573"/>
        <v>5540.9</v>
      </c>
      <c r="AJ813" s="10">
        <f t="shared" si="1574"/>
        <v>5540.9</v>
      </c>
      <c r="AK813" s="10">
        <f t="shared" ref="AK813:AK816" si="1689">AK814</f>
        <v>0</v>
      </c>
      <c r="AL813" s="10">
        <f t="shared" ref="AL813:AL816" si="1690">AL814</f>
        <v>0</v>
      </c>
      <c r="AM813" s="10">
        <f t="shared" ref="AM813:AM816" si="1691">AM814</f>
        <v>0</v>
      </c>
      <c r="AN813" s="10">
        <f t="shared" si="1575"/>
        <v>5540.9</v>
      </c>
      <c r="AO813" s="10">
        <f t="shared" si="1576"/>
        <v>5540.9</v>
      </c>
      <c r="AP813" s="10">
        <f t="shared" si="1577"/>
        <v>5540.9</v>
      </c>
      <c r="AQ813" s="10">
        <f t="shared" ref="AQ813:AQ816" si="1692">AQ814</f>
        <v>0</v>
      </c>
      <c r="AR813" s="10">
        <f t="shared" ref="AR813:AR816" si="1693">AR814</f>
        <v>0</v>
      </c>
      <c r="AS813" s="10">
        <f t="shared" ref="AS813:AS816" si="1694">AS814</f>
        <v>0</v>
      </c>
      <c r="AT813" s="10">
        <f t="shared" si="1578"/>
        <v>5540.9</v>
      </c>
      <c r="AU813" s="10">
        <f t="shared" si="1579"/>
        <v>5540.9</v>
      </c>
      <c r="AV813" s="10">
        <f t="shared" si="1580"/>
        <v>5540.9</v>
      </c>
      <c r="AW813" s="10">
        <f t="shared" ref="AW813:AW816" si="1695">AW814</f>
        <v>0</v>
      </c>
      <c r="AX813" s="10">
        <f t="shared" ref="AX813:AX816" si="1696">AX814</f>
        <v>0</v>
      </c>
      <c r="AY813" s="10">
        <f t="shared" ref="AY813:AY816" si="1697">AY814</f>
        <v>0</v>
      </c>
      <c r="AZ813" s="10">
        <f t="shared" si="1581"/>
        <v>5540.9</v>
      </c>
      <c r="BA813" s="10">
        <f t="shared" ref="BA813:BA816" si="1698">BA814</f>
        <v>0</v>
      </c>
      <c r="BB813" s="65">
        <f t="shared" si="1586"/>
        <v>5540.9</v>
      </c>
      <c r="BC813" s="10">
        <f t="shared" si="1582"/>
        <v>5540.9</v>
      </c>
      <c r="BD813" s="10">
        <f t="shared" ref="BD813:BI816" si="1699">BD814</f>
        <v>0</v>
      </c>
      <c r="BE813" s="65">
        <f t="shared" si="1587"/>
        <v>5540.9</v>
      </c>
      <c r="BF813" s="10">
        <f t="shared" si="1583"/>
        <v>5540.9</v>
      </c>
      <c r="BG813" s="10">
        <f t="shared" si="1699"/>
        <v>0</v>
      </c>
      <c r="BH813" s="65">
        <f t="shared" si="1588"/>
        <v>5540.9</v>
      </c>
      <c r="BI813" s="10">
        <f t="shared" si="1699"/>
        <v>0</v>
      </c>
      <c r="BJ813" s="20"/>
      <c r="BK813" s="20"/>
    </row>
    <row r="814" spans="1:63" ht="31.2" x14ac:dyDescent="0.3">
      <c r="A814" s="58" t="s">
        <v>523</v>
      </c>
      <c r="B814" s="59" t="s">
        <v>66</v>
      </c>
      <c r="C814" s="58"/>
      <c r="D814" s="58"/>
      <c r="E814" s="60" t="s">
        <v>67</v>
      </c>
      <c r="F814" s="10">
        <f t="shared" si="1673"/>
        <v>5540.9</v>
      </c>
      <c r="G814" s="10">
        <f t="shared" si="1674"/>
        <v>5540.9</v>
      </c>
      <c r="H814" s="10">
        <f t="shared" si="1675"/>
        <v>5540.9</v>
      </c>
      <c r="I814" s="10">
        <f t="shared" si="1676"/>
        <v>0</v>
      </c>
      <c r="J814" s="10">
        <f t="shared" si="1677"/>
        <v>0</v>
      </c>
      <c r="K814" s="10">
        <f t="shared" si="1678"/>
        <v>0</v>
      </c>
      <c r="L814" s="10">
        <f t="shared" si="1631"/>
        <v>5540.9</v>
      </c>
      <c r="M814" s="10">
        <f t="shared" si="1632"/>
        <v>5540.9</v>
      </c>
      <c r="N814" s="10">
        <f t="shared" si="1633"/>
        <v>5540.9</v>
      </c>
      <c r="O814" s="10">
        <f t="shared" si="1679"/>
        <v>0</v>
      </c>
      <c r="P814" s="10">
        <f t="shared" si="1680"/>
        <v>0</v>
      </c>
      <c r="Q814" s="10">
        <f t="shared" si="1681"/>
        <v>0</v>
      </c>
      <c r="R814" s="10">
        <f t="shared" ref="R814:R877" si="1700">L814+O814</f>
        <v>5540.9</v>
      </c>
      <c r="S814" s="10">
        <f t="shared" ref="S814:S877" si="1701">M814+P814</f>
        <v>5540.9</v>
      </c>
      <c r="T814" s="10">
        <f t="shared" ref="T814:T877" si="1702">N814+Q814</f>
        <v>5540.9</v>
      </c>
      <c r="U814" s="10">
        <f t="shared" si="1682"/>
        <v>0</v>
      </c>
      <c r="V814" s="10">
        <f t="shared" si="1683"/>
        <v>0</v>
      </c>
      <c r="W814" s="10">
        <f t="shared" si="1684"/>
        <v>0</v>
      </c>
      <c r="X814" s="10">
        <f t="shared" ref="X814:X877" si="1703">R814+U814</f>
        <v>5540.9</v>
      </c>
      <c r="Y814" s="10">
        <f t="shared" ref="Y814:Y877" si="1704">S814+V814</f>
        <v>5540.9</v>
      </c>
      <c r="Z814" s="10">
        <f t="shared" ref="Z814:Z877" si="1705">T814+W814</f>
        <v>5540.9</v>
      </c>
      <c r="AA814" s="10">
        <f t="shared" si="1685"/>
        <v>0</v>
      </c>
      <c r="AB814" s="10">
        <f t="shared" si="1686"/>
        <v>0</v>
      </c>
      <c r="AC814" s="10">
        <f t="shared" si="1687"/>
        <v>0</v>
      </c>
      <c r="AD814" s="10">
        <f t="shared" ref="AD814:AD877" si="1706">X814+AA814</f>
        <v>5540.9</v>
      </c>
      <c r="AE814" s="10">
        <f t="shared" ref="AE814:AE877" si="1707">Y814+AB814</f>
        <v>5540.9</v>
      </c>
      <c r="AF814" s="10">
        <f t="shared" ref="AF814:AF877" si="1708">Z814+AC814</f>
        <v>5540.9</v>
      </c>
      <c r="AG814" s="10">
        <f t="shared" si="1688"/>
        <v>0</v>
      </c>
      <c r="AH814" s="10">
        <f t="shared" ref="AH814:AH877" si="1709">AD814+AG814</f>
        <v>5540.9</v>
      </c>
      <c r="AI814" s="10">
        <f t="shared" ref="AI814:AI877" si="1710">AE814</f>
        <v>5540.9</v>
      </c>
      <c r="AJ814" s="10">
        <f t="shared" ref="AJ814:AJ877" si="1711">AF814</f>
        <v>5540.9</v>
      </c>
      <c r="AK814" s="10">
        <f t="shared" si="1689"/>
        <v>0</v>
      </c>
      <c r="AL814" s="10">
        <f t="shared" si="1690"/>
        <v>0</v>
      </c>
      <c r="AM814" s="10">
        <f t="shared" si="1691"/>
        <v>0</v>
      </c>
      <c r="AN814" s="10">
        <f t="shared" ref="AN814:AN877" si="1712">AH814+AK814</f>
        <v>5540.9</v>
      </c>
      <c r="AO814" s="10">
        <f t="shared" ref="AO814:AO877" si="1713">AI814+AL814</f>
        <v>5540.9</v>
      </c>
      <c r="AP814" s="10">
        <f t="shared" ref="AP814:AP877" si="1714">AJ814+AM814</f>
        <v>5540.9</v>
      </c>
      <c r="AQ814" s="10">
        <f t="shared" si="1692"/>
        <v>0</v>
      </c>
      <c r="AR814" s="10">
        <f t="shared" si="1693"/>
        <v>0</v>
      </c>
      <c r="AS814" s="10">
        <f t="shared" si="1694"/>
        <v>0</v>
      </c>
      <c r="AT814" s="10">
        <f t="shared" ref="AT814:AT877" si="1715">AN814+AQ814</f>
        <v>5540.9</v>
      </c>
      <c r="AU814" s="10">
        <f t="shared" ref="AU814:AU877" si="1716">AO814+AR814</f>
        <v>5540.9</v>
      </c>
      <c r="AV814" s="10">
        <f t="shared" ref="AV814:AV877" si="1717">AP814+AS814</f>
        <v>5540.9</v>
      </c>
      <c r="AW814" s="10">
        <f t="shared" si="1695"/>
        <v>0</v>
      </c>
      <c r="AX814" s="10">
        <f t="shared" si="1696"/>
        <v>0</v>
      </c>
      <c r="AY814" s="10">
        <f t="shared" si="1697"/>
        <v>0</v>
      </c>
      <c r="AZ814" s="10">
        <f t="shared" ref="AZ814:AZ877" si="1718">AT814+AW814</f>
        <v>5540.9</v>
      </c>
      <c r="BA814" s="10">
        <f t="shared" si="1698"/>
        <v>0</v>
      </c>
      <c r="BB814" s="65">
        <f t="shared" si="1586"/>
        <v>5540.9</v>
      </c>
      <c r="BC814" s="10">
        <f t="shared" ref="BC814:BC877" si="1719">AU814+AX814</f>
        <v>5540.9</v>
      </c>
      <c r="BD814" s="10">
        <f t="shared" si="1699"/>
        <v>0</v>
      </c>
      <c r="BE814" s="65">
        <f t="shared" si="1587"/>
        <v>5540.9</v>
      </c>
      <c r="BF814" s="10">
        <f t="shared" ref="BF814:BF877" si="1720">AV814+AY814</f>
        <v>5540.9</v>
      </c>
      <c r="BG814" s="10">
        <f t="shared" si="1699"/>
        <v>0</v>
      </c>
      <c r="BH814" s="65">
        <f t="shared" si="1588"/>
        <v>5540.9</v>
      </c>
      <c r="BI814" s="10">
        <f t="shared" si="1699"/>
        <v>0</v>
      </c>
      <c r="BJ814" s="20"/>
      <c r="BK814" s="20"/>
    </row>
    <row r="815" spans="1:63" ht="31.2" x14ac:dyDescent="0.3">
      <c r="A815" s="58" t="s">
        <v>523</v>
      </c>
      <c r="B815" s="59">
        <v>200</v>
      </c>
      <c r="C815" s="58" t="s">
        <v>242</v>
      </c>
      <c r="D815" s="58" t="s">
        <v>500</v>
      </c>
      <c r="E815" s="60" t="s">
        <v>501</v>
      </c>
      <c r="F815" s="10">
        <v>5540.9</v>
      </c>
      <c r="G815" s="10">
        <v>5540.9</v>
      </c>
      <c r="H815" s="10">
        <v>5540.9</v>
      </c>
      <c r="I815" s="10"/>
      <c r="J815" s="10"/>
      <c r="K815" s="10"/>
      <c r="L815" s="10">
        <f t="shared" si="1631"/>
        <v>5540.9</v>
      </c>
      <c r="M815" s="10">
        <f t="shared" si="1632"/>
        <v>5540.9</v>
      </c>
      <c r="N815" s="10">
        <f t="shared" si="1633"/>
        <v>5540.9</v>
      </c>
      <c r="O815" s="10"/>
      <c r="P815" s="10"/>
      <c r="Q815" s="10"/>
      <c r="R815" s="10">
        <f t="shared" si="1700"/>
        <v>5540.9</v>
      </c>
      <c r="S815" s="10">
        <f t="shared" si="1701"/>
        <v>5540.9</v>
      </c>
      <c r="T815" s="10">
        <f t="shared" si="1702"/>
        <v>5540.9</v>
      </c>
      <c r="U815" s="10"/>
      <c r="V815" s="10"/>
      <c r="W815" s="10"/>
      <c r="X815" s="10">
        <f t="shared" si="1703"/>
        <v>5540.9</v>
      </c>
      <c r="Y815" s="10">
        <f t="shared" si="1704"/>
        <v>5540.9</v>
      </c>
      <c r="Z815" s="10">
        <f t="shared" si="1705"/>
        <v>5540.9</v>
      </c>
      <c r="AA815" s="10"/>
      <c r="AB815" s="10"/>
      <c r="AC815" s="10"/>
      <c r="AD815" s="10">
        <f t="shared" si="1706"/>
        <v>5540.9</v>
      </c>
      <c r="AE815" s="10">
        <f t="shared" si="1707"/>
        <v>5540.9</v>
      </c>
      <c r="AF815" s="10">
        <f t="shared" si="1708"/>
        <v>5540.9</v>
      </c>
      <c r="AG815" s="10"/>
      <c r="AH815" s="10">
        <f t="shared" si="1709"/>
        <v>5540.9</v>
      </c>
      <c r="AI815" s="10">
        <f t="shared" si="1710"/>
        <v>5540.9</v>
      </c>
      <c r="AJ815" s="10">
        <f t="shared" si="1711"/>
        <v>5540.9</v>
      </c>
      <c r="AK815" s="10"/>
      <c r="AL815" s="10"/>
      <c r="AM815" s="10"/>
      <c r="AN815" s="10">
        <f t="shared" si="1712"/>
        <v>5540.9</v>
      </c>
      <c r="AO815" s="10">
        <f t="shared" si="1713"/>
        <v>5540.9</v>
      </c>
      <c r="AP815" s="10">
        <f t="shared" si="1714"/>
        <v>5540.9</v>
      </c>
      <c r="AQ815" s="10"/>
      <c r="AR815" s="10"/>
      <c r="AS815" s="10"/>
      <c r="AT815" s="10">
        <f t="shared" si="1715"/>
        <v>5540.9</v>
      </c>
      <c r="AU815" s="10">
        <f t="shared" si="1716"/>
        <v>5540.9</v>
      </c>
      <c r="AV815" s="10">
        <f t="shared" si="1717"/>
        <v>5540.9</v>
      </c>
      <c r="AW815" s="10"/>
      <c r="AX815" s="10"/>
      <c r="AY815" s="10"/>
      <c r="AZ815" s="10">
        <f t="shared" si="1718"/>
        <v>5540.9</v>
      </c>
      <c r="BA815" s="10"/>
      <c r="BB815" s="65">
        <f t="shared" si="1586"/>
        <v>5540.9</v>
      </c>
      <c r="BC815" s="10">
        <f t="shared" si="1719"/>
        <v>5540.9</v>
      </c>
      <c r="BD815" s="10"/>
      <c r="BE815" s="65">
        <f t="shared" si="1587"/>
        <v>5540.9</v>
      </c>
      <c r="BF815" s="10">
        <f t="shared" si="1720"/>
        <v>5540.9</v>
      </c>
      <c r="BG815" s="10"/>
      <c r="BH815" s="65">
        <f t="shared" si="1588"/>
        <v>5540.9</v>
      </c>
      <c r="BI815" s="10"/>
      <c r="BJ815" s="20"/>
      <c r="BK815" s="20"/>
    </row>
    <row r="816" spans="1:63" ht="62.4" x14ac:dyDescent="0.3">
      <c r="A816" s="58" t="s">
        <v>525</v>
      </c>
      <c r="B816" s="59"/>
      <c r="C816" s="58"/>
      <c r="D816" s="58"/>
      <c r="E816" s="60" t="s">
        <v>526</v>
      </c>
      <c r="F816" s="10">
        <f t="shared" si="1673"/>
        <v>54784.700000000004</v>
      </c>
      <c r="G816" s="10">
        <f t="shared" si="1674"/>
        <v>56375.9</v>
      </c>
      <c r="H816" s="10">
        <f t="shared" si="1675"/>
        <v>56375.9</v>
      </c>
      <c r="I816" s="10">
        <f t="shared" si="1676"/>
        <v>0</v>
      </c>
      <c r="J816" s="10">
        <f t="shared" si="1677"/>
        <v>0</v>
      </c>
      <c r="K816" s="10">
        <f t="shared" si="1678"/>
        <v>0</v>
      </c>
      <c r="L816" s="10">
        <f t="shared" si="1631"/>
        <v>54784.700000000004</v>
      </c>
      <c r="M816" s="10">
        <f t="shared" si="1632"/>
        <v>56375.9</v>
      </c>
      <c r="N816" s="10">
        <f t="shared" si="1633"/>
        <v>56375.9</v>
      </c>
      <c r="O816" s="10">
        <f t="shared" si="1679"/>
        <v>7799.8</v>
      </c>
      <c r="P816" s="10">
        <f t="shared" si="1680"/>
        <v>9520.9</v>
      </c>
      <c r="Q816" s="10">
        <f t="shared" si="1681"/>
        <v>9520.9</v>
      </c>
      <c r="R816" s="10">
        <f t="shared" si="1700"/>
        <v>62584.500000000007</v>
      </c>
      <c r="S816" s="10">
        <f t="shared" si="1701"/>
        <v>65896.800000000003</v>
      </c>
      <c r="T816" s="10">
        <f t="shared" si="1702"/>
        <v>65896.800000000003</v>
      </c>
      <c r="U816" s="10">
        <f t="shared" si="1682"/>
        <v>0</v>
      </c>
      <c r="V816" s="10">
        <f t="shared" si="1683"/>
        <v>0</v>
      </c>
      <c r="W816" s="10">
        <f t="shared" si="1684"/>
        <v>0</v>
      </c>
      <c r="X816" s="10">
        <f t="shared" si="1703"/>
        <v>62584.500000000007</v>
      </c>
      <c r="Y816" s="10">
        <f t="shared" si="1704"/>
        <v>65896.800000000003</v>
      </c>
      <c r="Z816" s="10">
        <f t="shared" si="1705"/>
        <v>65896.800000000003</v>
      </c>
      <c r="AA816" s="10">
        <f t="shared" si="1685"/>
        <v>0</v>
      </c>
      <c r="AB816" s="10">
        <f t="shared" si="1686"/>
        <v>0</v>
      </c>
      <c r="AC816" s="10">
        <f t="shared" si="1687"/>
        <v>0</v>
      </c>
      <c r="AD816" s="10">
        <f t="shared" si="1706"/>
        <v>62584.500000000007</v>
      </c>
      <c r="AE816" s="10">
        <f t="shared" si="1707"/>
        <v>65896.800000000003</v>
      </c>
      <c r="AF816" s="10">
        <f t="shared" si="1708"/>
        <v>65896.800000000003</v>
      </c>
      <c r="AG816" s="10">
        <f t="shared" si="1688"/>
        <v>0</v>
      </c>
      <c r="AH816" s="10">
        <f t="shared" si="1709"/>
        <v>62584.500000000007</v>
      </c>
      <c r="AI816" s="10">
        <f t="shared" si="1710"/>
        <v>65896.800000000003</v>
      </c>
      <c r="AJ816" s="10">
        <f t="shared" si="1711"/>
        <v>65896.800000000003</v>
      </c>
      <c r="AK816" s="10">
        <f t="shared" si="1689"/>
        <v>0</v>
      </c>
      <c r="AL816" s="10">
        <f t="shared" si="1690"/>
        <v>0</v>
      </c>
      <c r="AM816" s="10">
        <f t="shared" si="1691"/>
        <v>0</v>
      </c>
      <c r="AN816" s="10">
        <f t="shared" si="1712"/>
        <v>62584.500000000007</v>
      </c>
      <c r="AO816" s="10">
        <f t="shared" si="1713"/>
        <v>65896.800000000003</v>
      </c>
      <c r="AP816" s="10">
        <f t="shared" si="1714"/>
        <v>65896.800000000003</v>
      </c>
      <c r="AQ816" s="10">
        <f t="shared" si="1692"/>
        <v>0</v>
      </c>
      <c r="AR816" s="10">
        <f t="shared" si="1693"/>
        <v>0</v>
      </c>
      <c r="AS816" s="10">
        <f t="shared" si="1694"/>
        <v>0</v>
      </c>
      <c r="AT816" s="10">
        <f t="shared" si="1715"/>
        <v>62584.500000000007</v>
      </c>
      <c r="AU816" s="10">
        <f t="shared" si="1716"/>
        <v>65896.800000000003</v>
      </c>
      <c r="AV816" s="10">
        <f t="shared" si="1717"/>
        <v>65896.800000000003</v>
      </c>
      <c r="AW816" s="10">
        <f t="shared" si="1695"/>
        <v>992.54499999999996</v>
      </c>
      <c r="AX816" s="10">
        <f t="shared" si="1696"/>
        <v>0</v>
      </c>
      <c r="AY816" s="10">
        <f t="shared" si="1697"/>
        <v>0</v>
      </c>
      <c r="AZ816" s="10">
        <f t="shared" si="1718"/>
        <v>63577.045000000006</v>
      </c>
      <c r="BA816" s="10">
        <f t="shared" si="1698"/>
        <v>0</v>
      </c>
      <c r="BB816" s="65">
        <f t="shared" si="1586"/>
        <v>63577.045000000006</v>
      </c>
      <c r="BC816" s="10">
        <f t="shared" si="1719"/>
        <v>65896.800000000003</v>
      </c>
      <c r="BD816" s="10">
        <f t="shared" si="1699"/>
        <v>0</v>
      </c>
      <c r="BE816" s="65">
        <f t="shared" si="1587"/>
        <v>65896.800000000003</v>
      </c>
      <c r="BF816" s="10">
        <f t="shared" si="1720"/>
        <v>65896.800000000003</v>
      </c>
      <c r="BG816" s="10">
        <f t="shared" si="1699"/>
        <v>0</v>
      </c>
      <c r="BH816" s="65">
        <f t="shared" si="1588"/>
        <v>65896.800000000003</v>
      </c>
      <c r="BI816" s="10">
        <f t="shared" si="1699"/>
        <v>0</v>
      </c>
      <c r="BJ816" s="20"/>
      <c r="BK816" s="20"/>
    </row>
    <row r="817" spans="1:68" ht="31.2" x14ac:dyDescent="0.3">
      <c r="A817" s="58" t="s">
        <v>527</v>
      </c>
      <c r="B817" s="59"/>
      <c r="C817" s="58"/>
      <c r="D817" s="58"/>
      <c r="E817" s="60" t="s">
        <v>176</v>
      </c>
      <c r="F817" s="10">
        <f t="shared" ref="F817:K817" si="1721">F818+F820</f>
        <v>54784.700000000004</v>
      </c>
      <c r="G817" s="10">
        <f t="shared" si="1721"/>
        <v>56375.9</v>
      </c>
      <c r="H817" s="10">
        <f t="shared" si="1721"/>
        <v>56375.9</v>
      </c>
      <c r="I817" s="10">
        <f t="shared" si="1721"/>
        <v>0</v>
      </c>
      <c r="J817" s="10">
        <f t="shared" si="1721"/>
        <v>0</v>
      </c>
      <c r="K817" s="10">
        <f t="shared" si="1721"/>
        <v>0</v>
      </c>
      <c r="L817" s="10">
        <f t="shared" si="1631"/>
        <v>54784.700000000004</v>
      </c>
      <c r="M817" s="10">
        <f t="shared" si="1632"/>
        <v>56375.9</v>
      </c>
      <c r="N817" s="10">
        <f t="shared" si="1633"/>
        <v>56375.9</v>
      </c>
      <c r="O817" s="10">
        <f>O818+O820</f>
        <v>7799.8</v>
      </c>
      <c r="P817" s="10">
        <f>P818+P820</f>
        <v>9520.9</v>
      </c>
      <c r="Q817" s="10">
        <f>Q818+Q820</f>
        <v>9520.9</v>
      </c>
      <c r="R817" s="10">
        <f t="shared" si="1700"/>
        <v>62584.500000000007</v>
      </c>
      <c r="S817" s="10">
        <f t="shared" si="1701"/>
        <v>65896.800000000003</v>
      </c>
      <c r="T817" s="10">
        <f t="shared" si="1702"/>
        <v>65896.800000000003</v>
      </c>
      <c r="U817" s="10">
        <f>U818+U820</f>
        <v>0</v>
      </c>
      <c r="V817" s="10">
        <f>V818+V820</f>
        <v>0</v>
      </c>
      <c r="W817" s="10">
        <f>W818+W820</f>
        <v>0</v>
      </c>
      <c r="X817" s="10">
        <f t="shared" si="1703"/>
        <v>62584.500000000007</v>
      </c>
      <c r="Y817" s="10">
        <f t="shared" si="1704"/>
        <v>65896.800000000003</v>
      </c>
      <c r="Z817" s="10">
        <f t="shared" si="1705"/>
        <v>65896.800000000003</v>
      </c>
      <c r="AA817" s="10">
        <f>AA818+AA820</f>
        <v>0</v>
      </c>
      <c r="AB817" s="10">
        <f>AB818+AB820</f>
        <v>0</v>
      </c>
      <c r="AC817" s="10">
        <f>AC818+AC820</f>
        <v>0</v>
      </c>
      <c r="AD817" s="10">
        <f t="shared" si="1706"/>
        <v>62584.500000000007</v>
      </c>
      <c r="AE817" s="10">
        <f t="shared" si="1707"/>
        <v>65896.800000000003</v>
      </c>
      <c r="AF817" s="10">
        <f t="shared" si="1708"/>
        <v>65896.800000000003</v>
      </c>
      <c r="AG817" s="10">
        <f>AG818+AG820</f>
        <v>0</v>
      </c>
      <c r="AH817" s="10">
        <f t="shared" si="1709"/>
        <v>62584.500000000007</v>
      </c>
      <c r="AI817" s="10">
        <f t="shared" si="1710"/>
        <v>65896.800000000003</v>
      </c>
      <c r="AJ817" s="10">
        <f t="shared" si="1711"/>
        <v>65896.800000000003</v>
      </c>
      <c r="AK817" s="10">
        <f>AK818+AK820</f>
        <v>0</v>
      </c>
      <c r="AL817" s="10">
        <f>AL818+AL820</f>
        <v>0</v>
      </c>
      <c r="AM817" s="10">
        <f>AM818+AM820</f>
        <v>0</v>
      </c>
      <c r="AN817" s="10">
        <f t="shared" si="1712"/>
        <v>62584.500000000007</v>
      </c>
      <c r="AO817" s="10">
        <f t="shared" si="1713"/>
        <v>65896.800000000003</v>
      </c>
      <c r="AP817" s="10">
        <f t="shared" si="1714"/>
        <v>65896.800000000003</v>
      </c>
      <c r="AQ817" s="10">
        <f>AQ818+AQ820</f>
        <v>0</v>
      </c>
      <c r="AR817" s="10">
        <f>AR818+AR820</f>
        <v>0</v>
      </c>
      <c r="AS817" s="10">
        <f>AS818+AS820</f>
        <v>0</v>
      </c>
      <c r="AT817" s="10">
        <f t="shared" si="1715"/>
        <v>62584.500000000007</v>
      </c>
      <c r="AU817" s="10">
        <f t="shared" si="1716"/>
        <v>65896.800000000003</v>
      </c>
      <c r="AV817" s="10">
        <f t="shared" si="1717"/>
        <v>65896.800000000003</v>
      </c>
      <c r="AW817" s="10">
        <f>AW818+AW820</f>
        <v>992.54499999999996</v>
      </c>
      <c r="AX817" s="10">
        <f>AX818+AX820</f>
        <v>0</v>
      </c>
      <c r="AY817" s="10">
        <f>AY818+AY820</f>
        <v>0</v>
      </c>
      <c r="AZ817" s="10">
        <f t="shared" si="1718"/>
        <v>63577.045000000006</v>
      </c>
      <c r="BA817" s="10">
        <f>BA818+BA820</f>
        <v>0</v>
      </c>
      <c r="BB817" s="65">
        <f t="shared" si="1586"/>
        <v>63577.045000000006</v>
      </c>
      <c r="BC817" s="10">
        <f t="shared" si="1719"/>
        <v>65896.800000000003</v>
      </c>
      <c r="BD817" s="10">
        <f>BD818+BD820</f>
        <v>0</v>
      </c>
      <c r="BE817" s="65">
        <f t="shared" si="1587"/>
        <v>65896.800000000003</v>
      </c>
      <c r="BF817" s="10">
        <f t="shared" si="1720"/>
        <v>65896.800000000003</v>
      </c>
      <c r="BG817" s="10">
        <f>BG818+BG820</f>
        <v>0</v>
      </c>
      <c r="BH817" s="65">
        <f t="shared" si="1588"/>
        <v>65896.800000000003</v>
      </c>
      <c r="BI817" s="10">
        <f>BI818+BI820</f>
        <v>0</v>
      </c>
      <c r="BJ817" s="20"/>
      <c r="BK817" s="20"/>
    </row>
    <row r="818" spans="1:68" ht="78" x14ac:dyDescent="0.3">
      <c r="A818" s="58" t="s">
        <v>527</v>
      </c>
      <c r="B818" s="59" t="s">
        <v>148</v>
      </c>
      <c r="C818" s="58"/>
      <c r="D818" s="58"/>
      <c r="E818" s="60" t="s">
        <v>149</v>
      </c>
      <c r="F818" s="10">
        <f t="shared" ref="F818:K818" si="1722">F819</f>
        <v>52161.700000000004</v>
      </c>
      <c r="G818" s="10">
        <f t="shared" si="1722"/>
        <v>53752.9</v>
      </c>
      <c r="H818" s="10">
        <f t="shared" si="1722"/>
        <v>53752.9</v>
      </c>
      <c r="I818" s="10">
        <f t="shared" si="1722"/>
        <v>0</v>
      </c>
      <c r="J818" s="10">
        <f t="shared" si="1722"/>
        <v>0</v>
      </c>
      <c r="K818" s="10">
        <f t="shared" si="1722"/>
        <v>0</v>
      </c>
      <c r="L818" s="10">
        <f t="shared" si="1631"/>
        <v>52161.700000000004</v>
      </c>
      <c r="M818" s="10">
        <f t="shared" si="1632"/>
        <v>53752.9</v>
      </c>
      <c r="N818" s="10">
        <f t="shared" si="1633"/>
        <v>53752.9</v>
      </c>
      <c r="O818" s="10">
        <f>O819</f>
        <v>7799.8</v>
      </c>
      <c r="P818" s="10">
        <f>P819</f>
        <v>9520.9</v>
      </c>
      <c r="Q818" s="10">
        <f>Q819</f>
        <v>9520.9</v>
      </c>
      <c r="R818" s="10">
        <f t="shared" si="1700"/>
        <v>59961.500000000007</v>
      </c>
      <c r="S818" s="10">
        <f t="shared" si="1701"/>
        <v>63273.8</v>
      </c>
      <c r="T818" s="10">
        <f t="shared" si="1702"/>
        <v>63273.8</v>
      </c>
      <c r="U818" s="10">
        <f>U819</f>
        <v>0</v>
      </c>
      <c r="V818" s="10">
        <f>V819</f>
        <v>0</v>
      </c>
      <c r="W818" s="10">
        <f>W819</f>
        <v>0</v>
      </c>
      <c r="X818" s="10">
        <f t="shared" si="1703"/>
        <v>59961.500000000007</v>
      </c>
      <c r="Y818" s="10">
        <f t="shared" si="1704"/>
        <v>63273.8</v>
      </c>
      <c r="Z818" s="10">
        <f t="shared" si="1705"/>
        <v>63273.8</v>
      </c>
      <c r="AA818" s="10">
        <f>AA819</f>
        <v>0</v>
      </c>
      <c r="AB818" s="10">
        <f>AB819</f>
        <v>0</v>
      </c>
      <c r="AC818" s="10">
        <f>AC819</f>
        <v>0</v>
      </c>
      <c r="AD818" s="10">
        <f t="shared" si="1706"/>
        <v>59961.500000000007</v>
      </c>
      <c r="AE818" s="10">
        <f t="shared" si="1707"/>
        <v>63273.8</v>
      </c>
      <c r="AF818" s="10">
        <f t="shared" si="1708"/>
        <v>63273.8</v>
      </c>
      <c r="AG818" s="10">
        <f>AG819</f>
        <v>0</v>
      </c>
      <c r="AH818" s="10">
        <f t="shared" si="1709"/>
        <v>59961.500000000007</v>
      </c>
      <c r="AI818" s="10">
        <f t="shared" si="1710"/>
        <v>63273.8</v>
      </c>
      <c r="AJ818" s="10">
        <f t="shared" si="1711"/>
        <v>63273.8</v>
      </c>
      <c r="AK818" s="10">
        <f>AK819</f>
        <v>0</v>
      </c>
      <c r="AL818" s="10">
        <f>AL819</f>
        <v>0</v>
      </c>
      <c r="AM818" s="10">
        <f>AM819</f>
        <v>0</v>
      </c>
      <c r="AN818" s="10">
        <f t="shared" si="1712"/>
        <v>59961.500000000007</v>
      </c>
      <c r="AO818" s="10">
        <f t="shared" si="1713"/>
        <v>63273.8</v>
      </c>
      <c r="AP818" s="10">
        <f t="shared" si="1714"/>
        <v>63273.8</v>
      </c>
      <c r="AQ818" s="10">
        <f>AQ819</f>
        <v>0</v>
      </c>
      <c r="AR818" s="10">
        <f>AR819</f>
        <v>0</v>
      </c>
      <c r="AS818" s="10">
        <f>AS819</f>
        <v>0</v>
      </c>
      <c r="AT818" s="10">
        <f t="shared" si="1715"/>
        <v>59961.500000000007</v>
      </c>
      <c r="AU818" s="10">
        <f t="shared" si="1716"/>
        <v>63273.8</v>
      </c>
      <c r="AV818" s="10">
        <f t="shared" si="1717"/>
        <v>63273.8</v>
      </c>
      <c r="AW818" s="10">
        <f>AW819</f>
        <v>0</v>
      </c>
      <c r="AX818" s="10">
        <f>AX819</f>
        <v>0</v>
      </c>
      <c r="AY818" s="10">
        <f>AY819</f>
        <v>0</v>
      </c>
      <c r="AZ818" s="10">
        <f t="shared" si="1718"/>
        <v>59961.500000000007</v>
      </c>
      <c r="BA818" s="10">
        <f>BA819</f>
        <v>0</v>
      </c>
      <c r="BB818" s="65">
        <f t="shared" si="1586"/>
        <v>59961.500000000007</v>
      </c>
      <c r="BC818" s="10">
        <f t="shared" si="1719"/>
        <v>63273.8</v>
      </c>
      <c r="BD818" s="10">
        <f>BD819</f>
        <v>0</v>
      </c>
      <c r="BE818" s="65">
        <f t="shared" si="1587"/>
        <v>63273.8</v>
      </c>
      <c r="BF818" s="10">
        <f t="shared" si="1720"/>
        <v>63273.8</v>
      </c>
      <c r="BG818" s="10">
        <f>BG819</f>
        <v>0</v>
      </c>
      <c r="BH818" s="65">
        <f t="shared" si="1588"/>
        <v>63273.8</v>
      </c>
      <c r="BI818" s="10">
        <f>BI819</f>
        <v>0</v>
      </c>
      <c r="BJ818" s="20"/>
      <c r="BK818" s="20"/>
    </row>
    <row r="819" spans="1:68" ht="31.2" x14ac:dyDescent="0.3">
      <c r="A819" s="58" t="s">
        <v>527</v>
      </c>
      <c r="B819" s="59">
        <v>100</v>
      </c>
      <c r="C819" s="58" t="s">
        <v>242</v>
      </c>
      <c r="D819" s="58" t="s">
        <v>500</v>
      </c>
      <c r="E819" s="60" t="s">
        <v>501</v>
      </c>
      <c r="F819" s="10">
        <v>52161.700000000004</v>
      </c>
      <c r="G819" s="10">
        <v>53752.9</v>
      </c>
      <c r="H819" s="10">
        <v>53752.9</v>
      </c>
      <c r="I819" s="10"/>
      <c r="J819" s="10"/>
      <c r="K819" s="10"/>
      <c r="L819" s="10">
        <f t="shared" si="1631"/>
        <v>52161.700000000004</v>
      </c>
      <c r="M819" s="10">
        <f t="shared" si="1632"/>
        <v>53752.9</v>
      </c>
      <c r="N819" s="10">
        <f t="shared" si="1633"/>
        <v>53752.9</v>
      </c>
      <c r="O819" s="10">
        <v>7799.8</v>
      </c>
      <c r="P819" s="10">
        <v>9520.9</v>
      </c>
      <c r="Q819" s="10">
        <v>9520.9</v>
      </c>
      <c r="R819" s="10">
        <f t="shared" si="1700"/>
        <v>59961.500000000007</v>
      </c>
      <c r="S819" s="10">
        <f t="shared" si="1701"/>
        <v>63273.8</v>
      </c>
      <c r="T819" s="10">
        <f t="shared" si="1702"/>
        <v>63273.8</v>
      </c>
      <c r="U819" s="10"/>
      <c r="V819" s="10"/>
      <c r="W819" s="10"/>
      <c r="X819" s="10">
        <f t="shared" si="1703"/>
        <v>59961.500000000007</v>
      </c>
      <c r="Y819" s="10">
        <f t="shared" si="1704"/>
        <v>63273.8</v>
      </c>
      <c r="Z819" s="10">
        <f t="shared" si="1705"/>
        <v>63273.8</v>
      </c>
      <c r="AA819" s="10"/>
      <c r="AB819" s="10"/>
      <c r="AC819" s="10"/>
      <c r="AD819" s="10">
        <f t="shared" si="1706"/>
        <v>59961.500000000007</v>
      </c>
      <c r="AE819" s="10">
        <f t="shared" si="1707"/>
        <v>63273.8</v>
      </c>
      <c r="AF819" s="10">
        <f t="shared" si="1708"/>
        <v>63273.8</v>
      </c>
      <c r="AG819" s="10"/>
      <c r="AH819" s="10">
        <f t="shared" si="1709"/>
        <v>59961.500000000007</v>
      </c>
      <c r="AI819" s="10">
        <f t="shared" si="1710"/>
        <v>63273.8</v>
      </c>
      <c r="AJ819" s="10">
        <f t="shared" si="1711"/>
        <v>63273.8</v>
      </c>
      <c r="AK819" s="10"/>
      <c r="AL819" s="10"/>
      <c r="AM819" s="10"/>
      <c r="AN819" s="10">
        <f t="shared" si="1712"/>
        <v>59961.500000000007</v>
      </c>
      <c r="AO819" s="10">
        <f t="shared" si="1713"/>
        <v>63273.8</v>
      </c>
      <c r="AP819" s="10">
        <f t="shared" si="1714"/>
        <v>63273.8</v>
      </c>
      <c r="AQ819" s="10"/>
      <c r="AR819" s="10"/>
      <c r="AS819" s="10"/>
      <c r="AT819" s="10">
        <f t="shared" si="1715"/>
        <v>59961.500000000007</v>
      </c>
      <c r="AU819" s="10">
        <f t="shared" si="1716"/>
        <v>63273.8</v>
      </c>
      <c r="AV819" s="10">
        <f t="shared" si="1717"/>
        <v>63273.8</v>
      </c>
      <c r="AW819" s="10"/>
      <c r="AX819" s="10"/>
      <c r="AY819" s="10"/>
      <c r="AZ819" s="10">
        <f t="shared" si="1718"/>
        <v>59961.500000000007</v>
      </c>
      <c r="BA819" s="10"/>
      <c r="BB819" s="65">
        <f t="shared" si="1586"/>
        <v>59961.500000000007</v>
      </c>
      <c r="BC819" s="10">
        <f t="shared" si="1719"/>
        <v>63273.8</v>
      </c>
      <c r="BD819" s="10"/>
      <c r="BE819" s="65">
        <f t="shared" si="1587"/>
        <v>63273.8</v>
      </c>
      <c r="BF819" s="10">
        <f t="shared" si="1720"/>
        <v>63273.8</v>
      </c>
      <c r="BG819" s="10"/>
      <c r="BH819" s="65">
        <f t="shared" si="1588"/>
        <v>63273.8</v>
      </c>
      <c r="BI819" s="10"/>
      <c r="BJ819" s="20"/>
      <c r="BK819" s="20"/>
    </row>
    <row r="820" spans="1:68" ht="31.2" x14ac:dyDescent="0.3">
      <c r="A820" s="58" t="s">
        <v>527</v>
      </c>
      <c r="B820" s="59" t="s">
        <v>66</v>
      </c>
      <c r="C820" s="58"/>
      <c r="D820" s="58"/>
      <c r="E820" s="60" t="s">
        <v>67</v>
      </c>
      <c r="F820" s="10">
        <f t="shared" ref="F820:K820" si="1723">F821</f>
        <v>2623</v>
      </c>
      <c r="G820" s="10">
        <f t="shared" si="1723"/>
        <v>2623</v>
      </c>
      <c r="H820" s="10">
        <f t="shared" si="1723"/>
        <v>2623</v>
      </c>
      <c r="I820" s="10">
        <f t="shared" si="1723"/>
        <v>0</v>
      </c>
      <c r="J820" s="10">
        <f t="shared" si="1723"/>
        <v>0</v>
      </c>
      <c r="K820" s="10">
        <f t="shared" si="1723"/>
        <v>0</v>
      </c>
      <c r="L820" s="10">
        <f t="shared" si="1631"/>
        <v>2623</v>
      </c>
      <c r="M820" s="10">
        <f t="shared" si="1632"/>
        <v>2623</v>
      </c>
      <c r="N820" s="10">
        <f t="shared" si="1633"/>
        <v>2623</v>
      </c>
      <c r="O820" s="10">
        <f>O821</f>
        <v>0</v>
      </c>
      <c r="P820" s="10">
        <f>P821</f>
        <v>0</v>
      </c>
      <c r="Q820" s="10">
        <f>Q821</f>
        <v>0</v>
      </c>
      <c r="R820" s="10">
        <f t="shared" si="1700"/>
        <v>2623</v>
      </c>
      <c r="S820" s="10">
        <f t="shared" si="1701"/>
        <v>2623</v>
      </c>
      <c r="T820" s="10">
        <f t="shared" si="1702"/>
        <v>2623</v>
      </c>
      <c r="U820" s="10">
        <f>U821</f>
        <v>0</v>
      </c>
      <c r="V820" s="10">
        <f>V821</f>
        <v>0</v>
      </c>
      <c r="W820" s="10">
        <f>W821</f>
        <v>0</v>
      </c>
      <c r="X820" s="10">
        <f t="shared" si="1703"/>
        <v>2623</v>
      </c>
      <c r="Y820" s="10">
        <f t="shared" si="1704"/>
        <v>2623</v>
      </c>
      <c r="Z820" s="10">
        <f t="shared" si="1705"/>
        <v>2623</v>
      </c>
      <c r="AA820" s="10">
        <f>AA821</f>
        <v>0</v>
      </c>
      <c r="AB820" s="10">
        <f>AB821</f>
        <v>0</v>
      </c>
      <c r="AC820" s="10">
        <f>AC821</f>
        <v>0</v>
      </c>
      <c r="AD820" s="10">
        <f t="shared" si="1706"/>
        <v>2623</v>
      </c>
      <c r="AE820" s="10">
        <f t="shared" si="1707"/>
        <v>2623</v>
      </c>
      <c r="AF820" s="10">
        <f t="shared" si="1708"/>
        <v>2623</v>
      </c>
      <c r="AG820" s="10">
        <f>AG821</f>
        <v>0</v>
      </c>
      <c r="AH820" s="10">
        <f t="shared" si="1709"/>
        <v>2623</v>
      </c>
      <c r="AI820" s="10">
        <f t="shared" si="1710"/>
        <v>2623</v>
      </c>
      <c r="AJ820" s="10">
        <f t="shared" si="1711"/>
        <v>2623</v>
      </c>
      <c r="AK820" s="10">
        <f>AK821</f>
        <v>0</v>
      </c>
      <c r="AL820" s="10">
        <f>AL821</f>
        <v>0</v>
      </c>
      <c r="AM820" s="10">
        <f>AM821</f>
        <v>0</v>
      </c>
      <c r="AN820" s="10">
        <f t="shared" si="1712"/>
        <v>2623</v>
      </c>
      <c r="AO820" s="10">
        <f t="shared" si="1713"/>
        <v>2623</v>
      </c>
      <c r="AP820" s="10">
        <f t="shared" si="1714"/>
        <v>2623</v>
      </c>
      <c r="AQ820" s="10">
        <f>AQ821</f>
        <v>0</v>
      </c>
      <c r="AR820" s="10">
        <f>AR821</f>
        <v>0</v>
      </c>
      <c r="AS820" s="10">
        <f>AS821</f>
        <v>0</v>
      </c>
      <c r="AT820" s="10">
        <f t="shared" si="1715"/>
        <v>2623</v>
      </c>
      <c r="AU820" s="10">
        <f t="shared" si="1716"/>
        <v>2623</v>
      </c>
      <c r="AV820" s="10">
        <f t="shared" si="1717"/>
        <v>2623</v>
      </c>
      <c r="AW820" s="10">
        <f>AW821</f>
        <v>992.54499999999996</v>
      </c>
      <c r="AX820" s="10">
        <f>AX821</f>
        <v>0</v>
      </c>
      <c r="AY820" s="10">
        <f>AY821</f>
        <v>0</v>
      </c>
      <c r="AZ820" s="10">
        <f t="shared" si="1718"/>
        <v>3615.5450000000001</v>
      </c>
      <c r="BA820" s="10">
        <f>BA821</f>
        <v>0</v>
      </c>
      <c r="BB820" s="65">
        <f t="shared" si="1586"/>
        <v>3615.5450000000001</v>
      </c>
      <c r="BC820" s="10">
        <f t="shared" si="1719"/>
        <v>2623</v>
      </c>
      <c r="BD820" s="10">
        <f>BD821</f>
        <v>0</v>
      </c>
      <c r="BE820" s="65">
        <f t="shared" si="1587"/>
        <v>2623</v>
      </c>
      <c r="BF820" s="10">
        <f t="shared" si="1720"/>
        <v>2623</v>
      </c>
      <c r="BG820" s="10">
        <f>BG821</f>
        <v>0</v>
      </c>
      <c r="BH820" s="65">
        <f t="shared" si="1588"/>
        <v>2623</v>
      </c>
      <c r="BI820" s="10">
        <f>BI821</f>
        <v>0</v>
      </c>
      <c r="BJ820" s="20"/>
      <c r="BK820" s="20"/>
    </row>
    <row r="821" spans="1:68" ht="31.2" x14ac:dyDescent="0.3">
      <c r="A821" s="58" t="s">
        <v>527</v>
      </c>
      <c r="B821" s="59">
        <v>200</v>
      </c>
      <c r="C821" s="58" t="s">
        <v>242</v>
      </c>
      <c r="D821" s="58" t="s">
        <v>500</v>
      </c>
      <c r="E821" s="60" t="s">
        <v>501</v>
      </c>
      <c r="F821" s="10">
        <v>2623</v>
      </c>
      <c r="G821" s="10">
        <v>2623</v>
      </c>
      <c r="H821" s="10">
        <v>2623</v>
      </c>
      <c r="I821" s="10"/>
      <c r="J821" s="10"/>
      <c r="K821" s="10"/>
      <c r="L821" s="10">
        <f t="shared" si="1631"/>
        <v>2623</v>
      </c>
      <c r="M821" s="10">
        <f t="shared" si="1632"/>
        <v>2623</v>
      </c>
      <c r="N821" s="10">
        <f t="shared" si="1633"/>
        <v>2623</v>
      </c>
      <c r="O821" s="10"/>
      <c r="P821" s="10"/>
      <c r="Q821" s="10"/>
      <c r="R821" s="10">
        <f t="shared" si="1700"/>
        <v>2623</v>
      </c>
      <c r="S821" s="10">
        <f t="shared" si="1701"/>
        <v>2623</v>
      </c>
      <c r="T821" s="10">
        <f t="shared" si="1702"/>
        <v>2623</v>
      </c>
      <c r="U821" s="10"/>
      <c r="V821" s="10"/>
      <c r="W821" s="10"/>
      <c r="X821" s="10">
        <f t="shared" si="1703"/>
        <v>2623</v>
      </c>
      <c r="Y821" s="10">
        <f t="shared" si="1704"/>
        <v>2623</v>
      </c>
      <c r="Z821" s="10">
        <f t="shared" si="1705"/>
        <v>2623</v>
      </c>
      <c r="AA821" s="10"/>
      <c r="AB821" s="10"/>
      <c r="AC821" s="10"/>
      <c r="AD821" s="10">
        <f t="shared" si="1706"/>
        <v>2623</v>
      </c>
      <c r="AE821" s="10">
        <f t="shared" si="1707"/>
        <v>2623</v>
      </c>
      <c r="AF821" s="10">
        <f t="shared" si="1708"/>
        <v>2623</v>
      </c>
      <c r="AG821" s="10"/>
      <c r="AH821" s="10">
        <f t="shared" si="1709"/>
        <v>2623</v>
      </c>
      <c r="AI821" s="10">
        <f t="shared" si="1710"/>
        <v>2623</v>
      </c>
      <c r="AJ821" s="10">
        <f t="shared" si="1711"/>
        <v>2623</v>
      </c>
      <c r="AK821" s="10"/>
      <c r="AL821" s="10"/>
      <c r="AM821" s="10"/>
      <c r="AN821" s="10">
        <f t="shared" si="1712"/>
        <v>2623</v>
      </c>
      <c r="AO821" s="10">
        <f t="shared" si="1713"/>
        <v>2623</v>
      </c>
      <c r="AP821" s="10">
        <f t="shared" si="1714"/>
        <v>2623</v>
      </c>
      <c r="AQ821" s="10"/>
      <c r="AR821" s="10"/>
      <c r="AS821" s="10"/>
      <c r="AT821" s="10">
        <f t="shared" si="1715"/>
        <v>2623</v>
      </c>
      <c r="AU821" s="10">
        <f t="shared" si="1716"/>
        <v>2623</v>
      </c>
      <c r="AV821" s="10">
        <f t="shared" si="1717"/>
        <v>2623</v>
      </c>
      <c r="AW821" s="10">
        <v>992.54499999999996</v>
      </c>
      <c r="AX821" s="10"/>
      <c r="AY821" s="10"/>
      <c r="AZ821" s="10">
        <f t="shared" si="1718"/>
        <v>3615.5450000000001</v>
      </c>
      <c r="BA821" s="10"/>
      <c r="BB821" s="65">
        <f t="shared" ref="BB821:BB884" si="1724">AZ821+BA821</f>
        <v>3615.5450000000001</v>
      </c>
      <c r="BC821" s="10">
        <f t="shared" si="1719"/>
        <v>2623</v>
      </c>
      <c r="BD821" s="10"/>
      <c r="BE821" s="65">
        <f t="shared" ref="BE821:BE884" si="1725">BC821+BD821</f>
        <v>2623</v>
      </c>
      <c r="BF821" s="10">
        <f t="shared" si="1720"/>
        <v>2623</v>
      </c>
      <c r="BG821" s="10"/>
      <c r="BH821" s="65">
        <f t="shared" ref="BH821:BH884" si="1726">BF821+BG821</f>
        <v>2623</v>
      </c>
      <c r="BI821" s="10"/>
      <c r="BJ821" s="20"/>
      <c r="BK821" s="20"/>
    </row>
    <row r="822" spans="1:68" s="66" customFormat="1" ht="46.8" x14ac:dyDescent="0.3">
      <c r="A822" s="52" t="s">
        <v>528</v>
      </c>
      <c r="B822" s="53"/>
      <c r="C822" s="52"/>
      <c r="D822" s="52"/>
      <c r="E822" s="54" t="s">
        <v>529</v>
      </c>
      <c r="F822" s="14">
        <f t="shared" ref="F822:K822" si="1727">F823+F835+F857+F924</f>
        <v>10046098.5</v>
      </c>
      <c r="G822" s="14">
        <f t="shared" si="1727"/>
        <v>8776786.8999999985</v>
      </c>
      <c r="H822" s="14">
        <f t="shared" si="1727"/>
        <v>8699224.1999999993</v>
      </c>
      <c r="I822" s="14">
        <f t="shared" si="1727"/>
        <v>17919.800000000003</v>
      </c>
      <c r="J822" s="14">
        <f t="shared" si="1727"/>
        <v>97713.600000000006</v>
      </c>
      <c r="K822" s="14">
        <f t="shared" si="1727"/>
        <v>-1279.4000000000015</v>
      </c>
      <c r="L822" s="14">
        <f t="shared" si="1631"/>
        <v>10064018.300000001</v>
      </c>
      <c r="M822" s="14">
        <f t="shared" si="1632"/>
        <v>8874500.4999999981</v>
      </c>
      <c r="N822" s="14">
        <f t="shared" si="1633"/>
        <v>8697944.7999999989</v>
      </c>
      <c r="O822" s="14">
        <f>O823+O835+O857+O924</f>
        <v>827857.72608999989</v>
      </c>
      <c r="P822" s="14">
        <f>P823+P835+P857+P924</f>
        <v>172241.274</v>
      </c>
      <c r="Q822" s="14">
        <f>Q823+Q835+Q857+Q924</f>
        <v>114172.77899999999</v>
      </c>
      <c r="R822" s="14">
        <f t="shared" si="1700"/>
        <v>10891876.02609</v>
      </c>
      <c r="S822" s="14">
        <f t="shared" si="1701"/>
        <v>9046741.7739999983</v>
      </c>
      <c r="T822" s="14">
        <f t="shared" si="1702"/>
        <v>8812117.578999998</v>
      </c>
      <c r="U822" s="14">
        <f>U823+U835+U857+U924</f>
        <v>-2046.6735600000036</v>
      </c>
      <c r="V822" s="14">
        <f>V823+V835+V857+V924</f>
        <v>-5553.09</v>
      </c>
      <c r="W822" s="14">
        <f>W823+W835+W857+W924</f>
        <v>0</v>
      </c>
      <c r="X822" s="14">
        <f t="shared" si="1703"/>
        <v>10889829.352530001</v>
      </c>
      <c r="Y822" s="14">
        <f t="shared" si="1704"/>
        <v>9041188.6839999985</v>
      </c>
      <c r="Z822" s="14">
        <f t="shared" si="1705"/>
        <v>8812117.578999998</v>
      </c>
      <c r="AA822" s="14">
        <f>AA823+AA835+AA857+AA924</f>
        <v>-402786.96500000003</v>
      </c>
      <c r="AB822" s="14">
        <f>AB823+AB835+AB857+AB924</f>
        <v>1019981.981</v>
      </c>
      <c r="AC822" s="14">
        <f>AC823+AC835+AC857+AC924</f>
        <v>96147.88</v>
      </c>
      <c r="AD822" s="14">
        <f t="shared" si="1706"/>
        <v>10487042.387530001</v>
      </c>
      <c r="AE822" s="14">
        <f t="shared" si="1707"/>
        <v>10061170.664999999</v>
      </c>
      <c r="AF822" s="14">
        <f t="shared" si="1708"/>
        <v>8908265.4589999989</v>
      </c>
      <c r="AG822" s="14">
        <f>AG823+AG835+AG857+AG924</f>
        <v>0</v>
      </c>
      <c r="AH822" s="14">
        <f t="shared" si="1709"/>
        <v>10487042.387530001</v>
      </c>
      <c r="AI822" s="14">
        <f t="shared" si="1710"/>
        <v>10061170.664999999</v>
      </c>
      <c r="AJ822" s="14">
        <f t="shared" si="1711"/>
        <v>8908265.4589999989</v>
      </c>
      <c r="AK822" s="14">
        <f>AK823+AK835+AK857+AK924</f>
        <v>469356.58499999996</v>
      </c>
      <c r="AL822" s="14">
        <f>AL823+AL835+AL857+AL924</f>
        <v>7771.0439999999362</v>
      </c>
      <c r="AM822" s="14">
        <f>AM823+AM835+AM857+AM924</f>
        <v>534245.04300000006</v>
      </c>
      <c r="AN822" s="14">
        <f t="shared" si="1712"/>
        <v>10956398.97253</v>
      </c>
      <c r="AO822" s="14">
        <f t="shared" si="1713"/>
        <v>10068941.708999999</v>
      </c>
      <c r="AP822" s="14">
        <f t="shared" si="1714"/>
        <v>9442510.5019999985</v>
      </c>
      <c r="AQ822" s="14">
        <f>AQ823+AQ835+AQ857+AQ924</f>
        <v>-32593.532999999999</v>
      </c>
      <c r="AR822" s="14">
        <f>AR823+AR835+AR857+AR924</f>
        <v>-99112.222999999998</v>
      </c>
      <c r="AS822" s="14">
        <f>AS823+AS835+AS857+AS924</f>
        <v>-99112.222999999998</v>
      </c>
      <c r="AT822" s="14">
        <f t="shared" si="1715"/>
        <v>10923805.43953</v>
      </c>
      <c r="AU822" s="14">
        <f t="shared" si="1716"/>
        <v>9969829.4859999996</v>
      </c>
      <c r="AV822" s="14">
        <f t="shared" si="1717"/>
        <v>9343398.2789999992</v>
      </c>
      <c r="AW822" s="14">
        <f>AW823+AW835+AW857+AW924</f>
        <v>15406.496000000001</v>
      </c>
      <c r="AX822" s="14">
        <f>AX823+AX835+AX857+AX924</f>
        <v>-12559.986999999994</v>
      </c>
      <c r="AY822" s="14">
        <f>AY823+AY835+AY857+AY924</f>
        <v>20000</v>
      </c>
      <c r="AZ822" s="14">
        <f t="shared" si="1718"/>
        <v>10939211.935529999</v>
      </c>
      <c r="BA822" s="14">
        <f>BA823+BA835+BA857+BA924</f>
        <v>-922.53899999999999</v>
      </c>
      <c r="BB822" s="63">
        <f t="shared" si="1724"/>
        <v>10938289.396529999</v>
      </c>
      <c r="BC822" s="14">
        <f t="shared" si="1719"/>
        <v>9957269.4989999998</v>
      </c>
      <c r="BD822" s="14">
        <f>BD823+BD835+BD857+BD924</f>
        <v>0</v>
      </c>
      <c r="BE822" s="63">
        <f t="shared" si="1725"/>
        <v>9957269.4989999998</v>
      </c>
      <c r="BF822" s="14">
        <f t="shared" si="1720"/>
        <v>9363398.2789999992</v>
      </c>
      <c r="BG822" s="14">
        <f>BG823+BG835+BG857+BG924</f>
        <v>0</v>
      </c>
      <c r="BH822" s="63">
        <f t="shared" si="1726"/>
        <v>9363398.2789999992</v>
      </c>
      <c r="BI822" s="14">
        <f>BI823+BI835+BI857+BI924</f>
        <v>0</v>
      </c>
      <c r="BJ822" s="15"/>
      <c r="BK822" s="15"/>
      <c r="BL822" s="11"/>
      <c r="BM822" s="11"/>
      <c r="BN822" s="11"/>
      <c r="BO822" s="11"/>
      <c r="BP822" s="11"/>
    </row>
    <row r="823" spans="1:68" s="67" customFormat="1" ht="31.2" x14ac:dyDescent="0.3">
      <c r="A823" s="55" t="s">
        <v>530</v>
      </c>
      <c r="B823" s="56"/>
      <c r="C823" s="55"/>
      <c r="D823" s="55"/>
      <c r="E823" s="57" t="s">
        <v>381</v>
      </c>
      <c r="F823" s="17">
        <f>F828</f>
        <v>832504</v>
      </c>
      <c r="G823" s="17">
        <f>G828</f>
        <v>831831</v>
      </c>
      <c r="H823" s="17">
        <f>H828</f>
        <v>831831</v>
      </c>
      <c r="I823" s="17">
        <f>I828+I824</f>
        <v>55339.6</v>
      </c>
      <c r="J823" s="17">
        <f>J828+J824</f>
        <v>53174.9</v>
      </c>
      <c r="K823" s="17">
        <f>K828+K824</f>
        <v>51055.1</v>
      </c>
      <c r="L823" s="17">
        <f t="shared" si="1631"/>
        <v>887843.6</v>
      </c>
      <c r="M823" s="17">
        <f t="shared" si="1632"/>
        <v>885005.9</v>
      </c>
      <c r="N823" s="17">
        <f t="shared" si="1633"/>
        <v>882886.1</v>
      </c>
      <c r="O823" s="17">
        <f>O828+O824</f>
        <v>0</v>
      </c>
      <c r="P823" s="17">
        <f>P828+P824</f>
        <v>0</v>
      </c>
      <c r="Q823" s="17">
        <f>Q828+Q824</f>
        <v>0</v>
      </c>
      <c r="R823" s="17">
        <f t="shared" si="1700"/>
        <v>887843.6</v>
      </c>
      <c r="S823" s="17">
        <f t="shared" si="1701"/>
        <v>885005.9</v>
      </c>
      <c r="T823" s="17">
        <f t="shared" si="1702"/>
        <v>882886.1</v>
      </c>
      <c r="U823" s="17">
        <f>U828+U824</f>
        <v>0</v>
      </c>
      <c r="V823" s="17">
        <f>V828+V824</f>
        <v>0</v>
      </c>
      <c r="W823" s="17">
        <f>W828+W824</f>
        <v>0</v>
      </c>
      <c r="X823" s="17">
        <f t="shared" si="1703"/>
        <v>887843.6</v>
      </c>
      <c r="Y823" s="17">
        <f t="shared" si="1704"/>
        <v>885005.9</v>
      </c>
      <c r="Z823" s="17">
        <f t="shared" si="1705"/>
        <v>882886.1</v>
      </c>
      <c r="AA823" s="17">
        <f>AA828+AA824</f>
        <v>0</v>
      </c>
      <c r="AB823" s="17">
        <f>AB828+AB824</f>
        <v>0</v>
      </c>
      <c r="AC823" s="17">
        <f>AC828+AC824</f>
        <v>0</v>
      </c>
      <c r="AD823" s="17">
        <f t="shared" si="1706"/>
        <v>887843.6</v>
      </c>
      <c r="AE823" s="17">
        <f t="shared" si="1707"/>
        <v>885005.9</v>
      </c>
      <c r="AF823" s="17">
        <f t="shared" si="1708"/>
        <v>882886.1</v>
      </c>
      <c r="AG823" s="17">
        <f>AG828+AG824</f>
        <v>0</v>
      </c>
      <c r="AH823" s="17">
        <f t="shared" si="1709"/>
        <v>887843.6</v>
      </c>
      <c r="AI823" s="17">
        <f t="shared" si="1710"/>
        <v>885005.9</v>
      </c>
      <c r="AJ823" s="17">
        <f t="shared" si="1711"/>
        <v>882886.1</v>
      </c>
      <c r="AK823" s="17">
        <f>AK828+AK824</f>
        <v>0</v>
      </c>
      <c r="AL823" s="17">
        <f>AL828+AL824</f>
        <v>0</v>
      </c>
      <c r="AM823" s="17">
        <f>AM828+AM824</f>
        <v>0</v>
      </c>
      <c r="AN823" s="17">
        <f t="shared" si="1712"/>
        <v>887843.6</v>
      </c>
      <c r="AO823" s="17">
        <f t="shared" si="1713"/>
        <v>885005.9</v>
      </c>
      <c r="AP823" s="17">
        <f t="shared" si="1714"/>
        <v>882886.1</v>
      </c>
      <c r="AQ823" s="17">
        <f>AQ828+AQ824</f>
        <v>0</v>
      </c>
      <c r="AR823" s="17">
        <f>AR828+AR824</f>
        <v>0</v>
      </c>
      <c r="AS823" s="17">
        <f>AS828+AS824</f>
        <v>0</v>
      </c>
      <c r="AT823" s="17">
        <f t="shared" si="1715"/>
        <v>887843.6</v>
      </c>
      <c r="AU823" s="17">
        <f t="shared" si="1716"/>
        <v>885005.9</v>
      </c>
      <c r="AV823" s="17">
        <f t="shared" si="1717"/>
        <v>882886.1</v>
      </c>
      <c r="AW823" s="17">
        <f>AW828+AW824</f>
        <v>0</v>
      </c>
      <c r="AX823" s="17">
        <f>AX828+AX824</f>
        <v>0</v>
      </c>
      <c r="AY823" s="17">
        <f>AY828+AY824</f>
        <v>0</v>
      </c>
      <c r="AZ823" s="17">
        <f t="shared" si="1718"/>
        <v>887843.6</v>
      </c>
      <c r="BA823" s="17">
        <f>BA828+BA824</f>
        <v>0</v>
      </c>
      <c r="BB823" s="64">
        <f t="shared" si="1724"/>
        <v>887843.6</v>
      </c>
      <c r="BC823" s="17">
        <f t="shared" si="1719"/>
        <v>885005.9</v>
      </c>
      <c r="BD823" s="17">
        <f>BD828+BD824</f>
        <v>0</v>
      </c>
      <c r="BE823" s="64">
        <f t="shared" si="1725"/>
        <v>885005.9</v>
      </c>
      <c r="BF823" s="17">
        <f t="shared" si="1720"/>
        <v>882886.1</v>
      </c>
      <c r="BG823" s="17">
        <f>BG828+BG824</f>
        <v>0</v>
      </c>
      <c r="BH823" s="64">
        <f t="shared" si="1726"/>
        <v>882886.1</v>
      </c>
      <c r="BI823" s="17">
        <f>BI828+BI824</f>
        <v>0</v>
      </c>
      <c r="BJ823" s="18"/>
      <c r="BK823" s="18"/>
      <c r="BL823" s="16"/>
      <c r="BM823" s="16"/>
      <c r="BN823" s="16"/>
      <c r="BO823" s="16"/>
      <c r="BP823" s="16"/>
    </row>
    <row r="824" spans="1:68" s="67" customFormat="1" ht="31.2" x14ac:dyDescent="0.3">
      <c r="A824" s="58" t="s">
        <v>531</v>
      </c>
      <c r="B824" s="56"/>
      <c r="C824" s="55"/>
      <c r="D824" s="55"/>
      <c r="E824" s="61" t="s">
        <v>532</v>
      </c>
      <c r="F824" s="17"/>
      <c r="G824" s="17"/>
      <c r="H824" s="17"/>
      <c r="I824" s="10">
        <f t="shared" ref="I824:I826" si="1728">I825</f>
        <v>55339.6</v>
      </c>
      <c r="J824" s="10">
        <f t="shared" ref="J824:J826" si="1729">J825</f>
        <v>53174.9</v>
      </c>
      <c r="K824" s="10">
        <f t="shared" ref="K824:K826" si="1730">K825</f>
        <v>51055.1</v>
      </c>
      <c r="L824" s="10">
        <f t="shared" si="1631"/>
        <v>55339.6</v>
      </c>
      <c r="M824" s="10">
        <f t="shared" si="1632"/>
        <v>53174.9</v>
      </c>
      <c r="N824" s="10">
        <f t="shared" si="1633"/>
        <v>51055.1</v>
      </c>
      <c r="O824" s="10">
        <f t="shared" ref="O824:O826" si="1731">O825</f>
        <v>0</v>
      </c>
      <c r="P824" s="10">
        <f t="shared" ref="P824:P826" si="1732">P825</f>
        <v>0</v>
      </c>
      <c r="Q824" s="10">
        <f t="shared" ref="Q824:Q826" si="1733">Q825</f>
        <v>0</v>
      </c>
      <c r="R824" s="10">
        <f t="shared" si="1700"/>
        <v>55339.6</v>
      </c>
      <c r="S824" s="10">
        <f t="shared" si="1701"/>
        <v>53174.9</v>
      </c>
      <c r="T824" s="10">
        <f t="shared" si="1702"/>
        <v>51055.1</v>
      </c>
      <c r="U824" s="10">
        <f t="shared" ref="U824:U826" si="1734">U825</f>
        <v>0</v>
      </c>
      <c r="V824" s="10">
        <f t="shared" ref="V824:V826" si="1735">V825</f>
        <v>0</v>
      </c>
      <c r="W824" s="10">
        <f t="shared" ref="W824:W826" si="1736">W825</f>
        <v>0</v>
      </c>
      <c r="X824" s="10">
        <f t="shared" si="1703"/>
        <v>55339.6</v>
      </c>
      <c r="Y824" s="10">
        <f t="shared" si="1704"/>
        <v>53174.9</v>
      </c>
      <c r="Z824" s="10">
        <f t="shared" si="1705"/>
        <v>51055.1</v>
      </c>
      <c r="AA824" s="10">
        <f t="shared" ref="AA824:AA826" si="1737">AA825</f>
        <v>0</v>
      </c>
      <c r="AB824" s="10">
        <f t="shared" ref="AB824:AB826" si="1738">AB825</f>
        <v>0</v>
      </c>
      <c r="AC824" s="10">
        <f t="shared" ref="AC824:AC826" si="1739">AC825</f>
        <v>0</v>
      </c>
      <c r="AD824" s="10">
        <f t="shared" si="1706"/>
        <v>55339.6</v>
      </c>
      <c r="AE824" s="10">
        <f t="shared" si="1707"/>
        <v>53174.9</v>
      </c>
      <c r="AF824" s="10">
        <f t="shared" si="1708"/>
        <v>51055.1</v>
      </c>
      <c r="AG824" s="10">
        <f t="shared" ref="AG824:AG826" si="1740">AG825</f>
        <v>0</v>
      </c>
      <c r="AH824" s="10">
        <f t="shared" si="1709"/>
        <v>55339.6</v>
      </c>
      <c r="AI824" s="10">
        <f t="shared" si="1710"/>
        <v>53174.9</v>
      </c>
      <c r="AJ824" s="10">
        <f t="shared" si="1711"/>
        <v>51055.1</v>
      </c>
      <c r="AK824" s="10">
        <f t="shared" ref="AK824:AK826" si="1741">AK825</f>
        <v>0</v>
      </c>
      <c r="AL824" s="10">
        <f t="shared" ref="AL824:AL826" si="1742">AL825</f>
        <v>0</v>
      </c>
      <c r="AM824" s="10">
        <f t="shared" ref="AM824:AM826" si="1743">AM825</f>
        <v>0</v>
      </c>
      <c r="AN824" s="10">
        <f t="shared" si="1712"/>
        <v>55339.6</v>
      </c>
      <c r="AO824" s="10">
        <f t="shared" si="1713"/>
        <v>53174.9</v>
      </c>
      <c r="AP824" s="10">
        <f t="shared" si="1714"/>
        <v>51055.1</v>
      </c>
      <c r="AQ824" s="10">
        <f t="shared" ref="AQ824:AQ826" si="1744">AQ825</f>
        <v>0</v>
      </c>
      <c r="AR824" s="10">
        <f t="shared" ref="AR824:AR826" si="1745">AR825</f>
        <v>0</v>
      </c>
      <c r="AS824" s="10">
        <f t="shared" ref="AS824:AS826" si="1746">AS825</f>
        <v>0</v>
      </c>
      <c r="AT824" s="10">
        <f t="shared" si="1715"/>
        <v>55339.6</v>
      </c>
      <c r="AU824" s="10">
        <f t="shared" si="1716"/>
        <v>53174.9</v>
      </c>
      <c r="AV824" s="10">
        <f t="shared" si="1717"/>
        <v>51055.1</v>
      </c>
      <c r="AW824" s="10">
        <f t="shared" ref="AW824:AW826" si="1747">AW825</f>
        <v>0</v>
      </c>
      <c r="AX824" s="10">
        <f t="shared" ref="AX824:AX826" si="1748">AX825</f>
        <v>0</v>
      </c>
      <c r="AY824" s="10">
        <f t="shared" ref="AY824:AY826" si="1749">AY825</f>
        <v>0</v>
      </c>
      <c r="AZ824" s="10">
        <f t="shared" si="1718"/>
        <v>55339.6</v>
      </c>
      <c r="BA824" s="10">
        <f t="shared" ref="BA824:BA826" si="1750">BA825</f>
        <v>0</v>
      </c>
      <c r="BB824" s="65">
        <f t="shared" si="1724"/>
        <v>55339.6</v>
      </c>
      <c r="BC824" s="10">
        <f t="shared" si="1719"/>
        <v>53174.9</v>
      </c>
      <c r="BD824" s="10">
        <f t="shared" ref="BD824:BI826" si="1751">BD825</f>
        <v>0</v>
      </c>
      <c r="BE824" s="65">
        <f t="shared" si="1725"/>
        <v>53174.9</v>
      </c>
      <c r="BF824" s="10">
        <f t="shared" si="1720"/>
        <v>51055.1</v>
      </c>
      <c r="BG824" s="10">
        <f t="shared" si="1751"/>
        <v>0</v>
      </c>
      <c r="BH824" s="65">
        <f t="shared" si="1726"/>
        <v>51055.1</v>
      </c>
      <c r="BI824" s="10">
        <f t="shared" si="1751"/>
        <v>0</v>
      </c>
      <c r="BJ824" s="20"/>
      <c r="BK824" s="20"/>
      <c r="BL824" s="16"/>
      <c r="BM824" s="16"/>
      <c r="BN824" s="16"/>
      <c r="BO824" s="16"/>
      <c r="BP824" s="16"/>
    </row>
    <row r="825" spans="1:68" s="67" customFormat="1" ht="31.2" x14ac:dyDescent="0.3">
      <c r="A825" s="58" t="s">
        <v>533</v>
      </c>
      <c r="B825" s="56"/>
      <c r="C825" s="55"/>
      <c r="D825" s="55"/>
      <c r="E825" s="61" t="s">
        <v>534</v>
      </c>
      <c r="F825" s="17"/>
      <c r="G825" s="17"/>
      <c r="H825" s="17"/>
      <c r="I825" s="10">
        <f t="shared" si="1728"/>
        <v>55339.6</v>
      </c>
      <c r="J825" s="10">
        <f t="shared" si="1729"/>
        <v>53174.9</v>
      </c>
      <c r="K825" s="10">
        <f t="shared" si="1730"/>
        <v>51055.1</v>
      </c>
      <c r="L825" s="10">
        <f t="shared" si="1631"/>
        <v>55339.6</v>
      </c>
      <c r="M825" s="10">
        <f t="shared" si="1632"/>
        <v>53174.9</v>
      </c>
      <c r="N825" s="10">
        <f t="shared" si="1633"/>
        <v>51055.1</v>
      </c>
      <c r="O825" s="10">
        <f t="shared" si="1731"/>
        <v>0</v>
      </c>
      <c r="P825" s="10">
        <f t="shared" si="1732"/>
        <v>0</v>
      </c>
      <c r="Q825" s="10">
        <f t="shared" si="1733"/>
        <v>0</v>
      </c>
      <c r="R825" s="10">
        <f t="shared" si="1700"/>
        <v>55339.6</v>
      </c>
      <c r="S825" s="10">
        <f t="shared" si="1701"/>
        <v>53174.9</v>
      </c>
      <c r="T825" s="10">
        <f t="shared" si="1702"/>
        <v>51055.1</v>
      </c>
      <c r="U825" s="10">
        <f t="shared" si="1734"/>
        <v>0</v>
      </c>
      <c r="V825" s="10">
        <f t="shared" si="1735"/>
        <v>0</v>
      </c>
      <c r="W825" s="10">
        <f t="shared" si="1736"/>
        <v>0</v>
      </c>
      <c r="X825" s="10">
        <f t="shared" si="1703"/>
        <v>55339.6</v>
      </c>
      <c r="Y825" s="10">
        <f t="shared" si="1704"/>
        <v>53174.9</v>
      </c>
      <c r="Z825" s="10">
        <f t="shared" si="1705"/>
        <v>51055.1</v>
      </c>
      <c r="AA825" s="10">
        <f t="shared" si="1737"/>
        <v>0</v>
      </c>
      <c r="AB825" s="10">
        <f t="shared" si="1738"/>
        <v>0</v>
      </c>
      <c r="AC825" s="10">
        <f t="shared" si="1739"/>
        <v>0</v>
      </c>
      <c r="AD825" s="10">
        <f t="shared" si="1706"/>
        <v>55339.6</v>
      </c>
      <c r="AE825" s="10">
        <f t="shared" si="1707"/>
        <v>53174.9</v>
      </c>
      <c r="AF825" s="10">
        <f t="shared" si="1708"/>
        <v>51055.1</v>
      </c>
      <c r="AG825" s="10">
        <f t="shared" si="1740"/>
        <v>0</v>
      </c>
      <c r="AH825" s="10">
        <f t="shared" si="1709"/>
        <v>55339.6</v>
      </c>
      <c r="AI825" s="10">
        <f t="shared" si="1710"/>
        <v>53174.9</v>
      </c>
      <c r="AJ825" s="10">
        <f t="shared" si="1711"/>
        <v>51055.1</v>
      </c>
      <c r="AK825" s="10">
        <f t="shared" si="1741"/>
        <v>0</v>
      </c>
      <c r="AL825" s="10">
        <f t="shared" si="1742"/>
        <v>0</v>
      </c>
      <c r="AM825" s="10">
        <f t="shared" si="1743"/>
        <v>0</v>
      </c>
      <c r="AN825" s="10">
        <f t="shared" si="1712"/>
        <v>55339.6</v>
      </c>
      <c r="AO825" s="10">
        <f t="shared" si="1713"/>
        <v>53174.9</v>
      </c>
      <c r="AP825" s="10">
        <f t="shared" si="1714"/>
        <v>51055.1</v>
      </c>
      <c r="AQ825" s="10">
        <f t="shared" si="1744"/>
        <v>0</v>
      </c>
      <c r="AR825" s="10">
        <f t="shared" si="1745"/>
        <v>0</v>
      </c>
      <c r="AS825" s="10">
        <f t="shared" si="1746"/>
        <v>0</v>
      </c>
      <c r="AT825" s="10">
        <f t="shared" si="1715"/>
        <v>55339.6</v>
      </c>
      <c r="AU825" s="10">
        <f t="shared" si="1716"/>
        <v>53174.9</v>
      </c>
      <c r="AV825" s="10">
        <f t="shared" si="1717"/>
        <v>51055.1</v>
      </c>
      <c r="AW825" s="10">
        <f t="shared" si="1747"/>
        <v>0</v>
      </c>
      <c r="AX825" s="10">
        <f t="shared" si="1748"/>
        <v>0</v>
      </c>
      <c r="AY825" s="10">
        <f t="shared" si="1749"/>
        <v>0</v>
      </c>
      <c r="AZ825" s="10">
        <f t="shared" si="1718"/>
        <v>55339.6</v>
      </c>
      <c r="BA825" s="10">
        <f t="shared" si="1750"/>
        <v>0</v>
      </c>
      <c r="BB825" s="65">
        <f t="shared" si="1724"/>
        <v>55339.6</v>
      </c>
      <c r="BC825" s="10">
        <f t="shared" si="1719"/>
        <v>53174.9</v>
      </c>
      <c r="BD825" s="10">
        <f t="shared" si="1751"/>
        <v>0</v>
      </c>
      <c r="BE825" s="65">
        <f t="shared" si="1725"/>
        <v>53174.9</v>
      </c>
      <c r="BF825" s="10">
        <f t="shared" si="1720"/>
        <v>51055.1</v>
      </c>
      <c r="BG825" s="10">
        <f t="shared" si="1751"/>
        <v>0</v>
      </c>
      <c r="BH825" s="65">
        <f t="shared" si="1726"/>
        <v>51055.1</v>
      </c>
      <c r="BI825" s="10">
        <f t="shared" si="1751"/>
        <v>0</v>
      </c>
      <c r="BJ825" s="20"/>
      <c r="BK825" s="20"/>
      <c r="BL825" s="16"/>
      <c r="BM825" s="16"/>
      <c r="BN825" s="16"/>
      <c r="BO825" s="16"/>
      <c r="BP825" s="16"/>
    </row>
    <row r="826" spans="1:68" s="67" customFormat="1" ht="31.2" x14ac:dyDescent="0.3">
      <c r="A826" s="58" t="s">
        <v>533</v>
      </c>
      <c r="B826" s="59" t="s">
        <v>66</v>
      </c>
      <c r="C826" s="58"/>
      <c r="D826" s="58"/>
      <c r="E826" s="60" t="s">
        <v>67</v>
      </c>
      <c r="F826" s="17"/>
      <c r="G826" s="17"/>
      <c r="H826" s="17"/>
      <c r="I826" s="10">
        <f t="shared" si="1728"/>
        <v>55339.6</v>
      </c>
      <c r="J826" s="10">
        <f t="shared" si="1729"/>
        <v>53174.9</v>
      </c>
      <c r="K826" s="10">
        <f t="shared" si="1730"/>
        <v>51055.1</v>
      </c>
      <c r="L826" s="10">
        <f t="shared" si="1631"/>
        <v>55339.6</v>
      </c>
      <c r="M826" s="10">
        <f t="shared" si="1632"/>
        <v>53174.9</v>
      </c>
      <c r="N826" s="10">
        <f t="shared" si="1633"/>
        <v>51055.1</v>
      </c>
      <c r="O826" s="10">
        <f t="shared" si="1731"/>
        <v>0</v>
      </c>
      <c r="P826" s="10">
        <f t="shared" si="1732"/>
        <v>0</v>
      </c>
      <c r="Q826" s="10">
        <f t="shared" si="1733"/>
        <v>0</v>
      </c>
      <c r="R826" s="10">
        <f t="shared" si="1700"/>
        <v>55339.6</v>
      </c>
      <c r="S826" s="10">
        <f t="shared" si="1701"/>
        <v>53174.9</v>
      </c>
      <c r="T826" s="10">
        <f t="shared" si="1702"/>
        <v>51055.1</v>
      </c>
      <c r="U826" s="10">
        <f t="shared" si="1734"/>
        <v>0</v>
      </c>
      <c r="V826" s="10">
        <f t="shared" si="1735"/>
        <v>0</v>
      </c>
      <c r="W826" s="10">
        <f t="shared" si="1736"/>
        <v>0</v>
      </c>
      <c r="X826" s="10">
        <f t="shared" si="1703"/>
        <v>55339.6</v>
      </c>
      <c r="Y826" s="10">
        <f t="shared" si="1704"/>
        <v>53174.9</v>
      </c>
      <c r="Z826" s="10">
        <f t="shared" si="1705"/>
        <v>51055.1</v>
      </c>
      <c r="AA826" s="10">
        <f t="shared" si="1737"/>
        <v>0</v>
      </c>
      <c r="AB826" s="10">
        <f t="shared" si="1738"/>
        <v>0</v>
      </c>
      <c r="AC826" s="10">
        <f t="shared" si="1739"/>
        <v>0</v>
      </c>
      <c r="AD826" s="10">
        <f t="shared" si="1706"/>
        <v>55339.6</v>
      </c>
      <c r="AE826" s="10">
        <f t="shared" si="1707"/>
        <v>53174.9</v>
      </c>
      <c r="AF826" s="10">
        <f t="shared" si="1708"/>
        <v>51055.1</v>
      </c>
      <c r="AG826" s="10">
        <f t="shared" si="1740"/>
        <v>0</v>
      </c>
      <c r="AH826" s="10">
        <f t="shared" si="1709"/>
        <v>55339.6</v>
      </c>
      <c r="AI826" s="10">
        <f t="shared" si="1710"/>
        <v>53174.9</v>
      </c>
      <c r="AJ826" s="10">
        <f t="shared" si="1711"/>
        <v>51055.1</v>
      </c>
      <c r="AK826" s="10">
        <f t="shared" si="1741"/>
        <v>0</v>
      </c>
      <c r="AL826" s="10">
        <f t="shared" si="1742"/>
        <v>0</v>
      </c>
      <c r="AM826" s="10">
        <f t="shared" si="1743"/>
        <v>0</v>
      </c>
      <c r="AN826" s="10">
        <f t="shared" si="1712"/>
        <v>55339.6</v>
      </c>
      <c r="AO826" s="10">
        <f t="shared" si="1713"/>
        <v>53174.9</v>
      </c>
      <c r="AP826" s="10">
        <f t="shared" si="1714"/>
        <v>51055.1</v>
      </c>
      <c r="AQ826" s="10">
        <f t="shared" si="1744"/>
        <v>0</v>
      </c>
      <c r="AR826" s="10">
        <f t="shared" si="1745"/>
        <v>0</v>
      </c>
      <c r="AS826" s="10">
        <f t="shared" si="1746"/>
        <v>0</v>
      </c>
      <c r="AT826" s="10">
        <f t="shared" si="1715"/>
        <v>55339.6</v>
      </c>
      <c r="AU826" s="10">
        <f t="shared" si="1716"/>
        <v>53174.9</v>
      </c>
      <c r="AV826" s="10">
        <f t="shared" si="1717"/>
        <v>51055.1</v>
      </c>
      <c r="AW826" s="10">
        <f t="shared" si="1747"/>
        <v>0</v>
      </c>
      <c r="AX826" s="10">
        <f t="shared" si="1748"/>
        <v>0</v>
      </c>
      <c r="AY826" s="10">
        <f t="shared" si="1749"/>
        <v>0</v>
      </c>
      <c r="AZ826" s="10">
        <f t="shared" si="1718"/>
        <v>55339.6</v>
      </c>
      <c r="BA826" s="10">
        <f t="shared" si="1750"/>
        <v>0</v>
      </c>
      <c r="BB826" s="65">
        <f t="shared" si="1724"/>
        <v>55339.6</v>
      </c>
      <c r="BC826" s="10">
        <f t="shared" si="1719"/>
        <v>53174.9</v>
      </c>
      <c r="BD826" s="10">
        <f t="shared" si="1751"/>
        <v>0</v>
      </c>
      <c r="BE826" s="65">
        <f t="shared" si="1725"/>
        <v>53174.9</v>
      </c>
      <c r="BF826" s="10">
        <f t="shared" si="1720"/>
        <v>51055.1</v>
      </c>
      <c r="BG826" s="10">
        <f t="shared" si="1751"/>
        <v>0</v>
      </c>
      <c r="BH826" s="65">
        <f t="shared" si="1726"/>
        <v>51055.1</v>
      </c>
      <c r="BI826" s="10">
        <f t="shared" si="1751"/>
        <v>0</v>
      </c>
      <c r="BJ826" s="20"/>
      <c r="BK826" s="20"/>
      <c r="BL826" s="16"/>
      <c r="BM826" s="16"/>
      <c r="BN826" s="16"/>
      <c r="BO826" s="16"/>
      <c r="BP826" s="16"/>
    </row>
    <row r="827" spans="1:68" s="67" customFormat="1" x14ac:dyDescent="0.3">
      <c r="A827" s="58" t="s">
        <v>533</v>
      </c>
      <c r="B827" s="59">
        <v>200</v>
      </c>
      <c r="C827" s="58" t="s">
        <v>327</v>
      </c>
      <c r="D827" s="58" t="s">
        <v>106</v>
      </c>
      <c r="E827" s="60" t="s">
        <v>535</v>
      </c>
      <c r="F827" s="17"/>
      <c r="G827" s="17"/>
      <c r="H827" s="17"/>
      <c r="I827" s="10">
        <v>55339.6</v>
      </c>
      <c r="J827" s="10">
        <v>53174.9</v>
      </c>
      <c r="K827" s="10">
        <v>51055.1</v>
      </c>
      <c r="L827" s="10">
        <f t="shared" si="1631"/>
        <v>55339.6</v>
      </c>
      <c r="M827" s="10">
        <f t="shared" si="1632"/>
        <v>53174.9</v>
      </c>
      <c r="N827" s="10">
        <f t="shared" si="1633"/>
        <v>51055.1</v>
      </c>
      <c r="O827" s="10"/>
      <c r="P827" s="10"/>
      <c r="Q827" s="10"/>
      <c r="R827" s="10">
        <f t="shared" si="1700"/>
        <v>55339.6</v>
      </c>
      <c r="S827" s="10">
        <f t="shared" si="1701"/>
        <v>53174.9</v>
      </c>
      <c r="T827" s="10">
        <f t="shared" si="1702"/>
        <v>51055.1</v>
      </c>
      <c r="U827" s="10"/>
      <c r="V827" s="10"/>
      <c r="W827" s="10"/>
      <c r="X827" s="10">
        <f t="shared" si="1703"/>
        <v>55339.6</v>
      </c>
      <c r="Y827" s="10">
        <f t="shared" si="1704"/>
        <v>53174.9</v>
      </c>
      <c r="Z827" s="10">
        <f t="shared" si="1705"/>
        <v>51055.1</v>
      </c>
      <c r="AA827" s="10"/>
      <c r="AB827" s="10"/>
      <c r="AC827" s="10"/>
      <c r="AD827" s="10">
        <f t="shared" si="1706"/>
        <v>55339.6</v>
      </c>
      <c r="AE827" s="10">
        <f t="shared" si="1707"/>
        <v>53174.9</v>
      </c>
      <c r="AF827" s="10">
        <f t="shared" si="1708"/>
        <v>51055.1</v>
      </c>
      <c r="AG827" s="10"/>
      <c r="AH827" s="10">
        <f t="shared" si="1709"/>
        <v>55339.6</v>
      </c>
      <c r="AI827" s="10">
        <f t="shared" si="1710"/>
        <v>53174.9</v>
      </c>
      <c r="AJ827" s="10">
        <f t="shared" si="1711"/>
        <v>51055.1</v>
      </c>
      <c r="AK827" s="10"/>
      <c r="AL827" s="10"/>
      <c r="AM827" s="10"/>
      <c r="AN827" s="10">
        <f t="shared" si="1712"/>
        <v>55339.6</v>
      </c>
      <c r="AO827" s="10">
        <f t="shared" si="1713"/>
        <v>53174.9</v>
      </c>
      <c r="AP827" s="10">
        <f t="shared" si="1714"/>
        <v>51055.1</v>
      </c>
      <c r="AQ827" s="10"/>
      <c r="AR827" s="10"/>
      <c r="AS827" s="10"/>
      <c r="AT827" s="10">
        <f t="shared" si="1715"/>
        <v>55339.6</v>
      </c>
      <c r="AU827" s="10">
        <f t="shared" si="1716"/>
        <v>53174.9</v>
      </c>
      <c r="AV827" s="10">
        <f t="shared" si="1717"/>
        <v>51055.1</v>
      </c>
      <c r="AW827" s="10"/>
      <c r="AX827" s="10"/>
      <c r="AY827" s="10"/>
      <c r="AZ827" s="10">
        <f t="shared" si="1718"/>
        <v>55339.6</v>
      </c>
      <c r="BA827" s="10"/>
      <c r="BB827" s="65">
        <f t="shared" si="1724"/>
        <v>55339.6</v>
      </c>
      <c r="BC827" s="10">
        <f t="shared" si="1719"/>
        <v>53174.9</v>
      </c>
      <c r="BD827" s="10"/>
      <c r="BE827" s="65">
        <f t="shared" si="1725"/>
        <v>53174.9</v>
      </c>
      <c r="BF827" s="10">
        <f t="shared" si="1720"/>
        <v>51055.1</v>
      </c>
      <c r="BG827" s="10"/>
      <c r="BH827" s="65">
        <f t="shared" si="1726"/>
        <v>51055.1</v>
      </c>
      <c r="BI827" s="10"/>
      <c r="BJ827" s="20"/>
      <c r="BK827" s="20">
        <v>83</v>
      </c>
      <c r="BL827" s="16"/>
      <c r="BM827" s="16"/>
      <c r="BN827" s="16"/>
      <c r="BO827" s="16"/>
      <c r="BP827" s="16"/>
    </row>
    <row r="828" spans="1:68" ht="31.2" x14ac:dyDescent="0.3">
      <c r="A828" s="58" t="s">
        <v>536</v>
      </c>
      <c r="B828" s="59"/>
      <c r="C828" s="58"/>
      <c r="D828" s="58"/>
      <c r="E828" s="60" t="s">
        <v>537</v>
      </c>
      <c r="F828" s="10">
        <f t="shared" ref="F828:K828" si="1752">F829+F832</f>
        <v>832504</v>
      </c>
      <c r="G828" s="10">
        <f t="shared" si="1752"/>
        <v>831831</v>
      </c>
      <c r="H828" s="10">
        <f t="shared" si="1752"/>
        <v>831831</v>
      </c>
      <c r="I828" s="10">
        <f t="shared" si="1752"/>
        <v>0</v>
      </c>
      <c r="J828" s="10">
        <f t="shared" si="1752"/>
        <v>0</v>
      </c>
      <c r="K828" s="10">
        <f t="shared" si="1752"/>
        <v>0</v>
      </c>
      <c r="L828" s="10">
        <f t="shared" si="1631"/>
        <v>832504</v>
      </c>
      <c r="M828" s="10">
        <f t="shared" si="1632"/>
        <v>831831</v>
      </c>
      <c r="N828" s="10">
        <f t="shared" si="1633"/>
        <v>831831</v>
      </c>
      <c r="O828" s="10">
        <f>O829+O832</f>
        <v>0</v>
      </c>
      <c r="P828" s="10">
        <f>P829+P832</f>
        <v>0</v>
      </c>
      <c r="Q828" s="10">
        <f>Q829+Q832</f>
        <v>0</v>
      </c>
      <c r="R828" s="10">
        <f t="shared" si="1700"/>
        <v>832504</v>
      </c>
      <c r="S828" s="10">
        <f t="shared" si="1701"/>
        <v>831831</v>
      </c>
      <c r="T828" s="10">
        <f t="shared" si="1702"/>
        <v>831831</v>
      </c>
      <c r="U828" s="10">
        <f>U829+U832</f>
        <v>0</v>
      </c>
      <c r="V828" s="10">
        <f>V829+V832</f>
        <v>0</v>
      </c>
      <c r="W828" s="10">
        <f>W829+W832</f>
        <v>0</v>
      </c>
      <c r="X828" s="10">
        <f t="shared" si="1703"/>
        <v>832504</v>
      </c>
      <c r="Y828" s="10">
        <f t="shared" si="1704"/>
        <v>831831</v>
      </c>
      <c r="Z828" s="10">
        <f t="shared" si="1705"/>
        <v>831831</v>
      </c>
      <c r="AA828" s="10">
        <f>AA829+AA832</f>
        <v>0</v>
      </c>
      <c r="AB828" s="10">
        <f>AB829+AB832</f>
        <v>0</v>
      </c>
      <c r="AC828" s="10">
        <f>AC829+AC832</f>
        <v>0</v>
      </c>
      <c r="AD828" s="10">
        <f t="shared" si="1706"/>
        <v>832504</v>
      </c>
      <c r="AE828" s="10">
        <f t="shared" si="1707"/>
        <v>831831</v>
      </c>
      <c r="AF828" s="10">
        <f t="shared" si="1708"/>
        <v>831831</v>
      </c>
      <c r="AG828" s="10">
        <f>AG829+AG832</f>
        <v>0</v>
      </c>
      <c r="AH828" s="10">
        <f t="shared" si="1709"/>
        <v>832504</v>
      </c>
      <c r="AI828" s="10">
        <f t="shared" si="1710"/>
        <v>831831</v>
      </c>
      <c r="AJ828" s="10">
        <f t="shared" si="1711"/>
        <v>831831</v>
      </c>
      <c r="AK828" s="10">
        <f>AK829+AK832</f>
        <v>0</v>
      </c>
      <c r="AL828" s="10">
        <f>AL829+AL832</f>
        <v>0</v>
      </c>
      <c r="AM828" s="10">
        <f>AM829+AM832</f>
        <v>0</v>
      </c>
      <c r="AN828" s="10">
        <f t="shared" si="1712"/>
        <v>832504</v>
      </c>
      <c r="AO828" s="10">
        <f t="shared" si="1713"/>
        <v>831831</v>
      </c>
      <c r="AP828" s="10">
        <f t="shared" si="1714"/>
        <v>831831</v>
      </c>
      <c r="AQ828" s="10">
        <f>AQ829+AQ832</f>
        <v>0</v>
      </c>
      <c r="AR828" s="10">
        <f>AR829+AR832</f>
        <v>0</v>
      </c>
      <c r="AS828" s="10">
        <f>AS829+AS832</f>
        <v>0</v>
      </c>
      <c r="AT828" s="10">
        <f t="shared" si="1715"/>
        <v>832504</v>
      </c>
      <c r="AU828" s="10">
        <f t="shared" si="1716"/>
        <v>831831</v>
      </c>
      <c r="AV828" s="10">
        <f t="shared" si="1717"/>
        <v>831831</v>
      </c>
      <c r="AW828" s="10">
        <f>AW829+AW832</f>
        <v>0</v>
      </c>
      <c r="AX828" s="10">
        <f>AX829+AX832</f>
        <v>0</v>
      </c>
      <c r="AY828" s="10">
        <f>AY829+AY832</f>
        <v>0</v>
      </c>
      <c r="AZ828" s="10">
        <f t="shared" si="1718"/>
        <v>832504</v>
      </c>
      <c r="BA828" s="10">
        <f>BA829+BA832</f>
        <v>0</v>
      </c>
      <c r="BB828" s="65">
        <f t="shared" si="1724"/>
        <v>832504</v>
      </c>
      <c r="BC828" s="10">
        <f t="shared" si="1719"/>
        <v>831831</v>
      </c>
      <c r="BD828" s="10">
        <f>BD829+BD832</f>
        <v>0</v>
      </c>
      <c r="BE828" s="65">
        <f t="shared" si="1725"/>
        <v>831831</v>
      </c>
      <c r="BF828" s="10">
        <f t="shared" si="1720"/>
        <v>831831</v>
      </c>
      <c r="BG828" s="10">
        <f>BG829+BG832</f>
        <v>0</v>
      </c>
      <c r="BH828" s="65">
        <f t="shared" si="1726"/>
        <v>831831</v>
      </c>
      <c r="BI828" s="10">
        <f>BI829+BI832</f>
        <v>0</v>
      </c>
      <c r="BJ828" s="20"/>
      <c r="BK828" s="20"/>
    </row>
    <row r="829" spans="1:68" ht="78" x14ac:dyDescent="0.3">
      <c r="A829" s="58" t="s">
        <v>538</v>
      </c>
      <c r="B829" s="59"/>
      <c r="C829" s="58"/>
      <c r="D829" s="58"/>
      <c r="E829" s="60" t="s">
        <v>539</v>
      </c>
      <c r="F829" s="10">
        <f t="shared" ref="F829:F833" si="1753">F830</f>
        <v>673</v>
      </c>
      <c r="G829" s="10">
        <f t="shared" ref="G829:G833" si="1754">G830</f>
        <v>0</v>
      </c>
      <c r="H829" s="10">
        <f t="shared" ref="H829:H833" si="1755">H830</f>
        <v>0</v>
      </c>
      <c r="I829" s="10">
        <f t="shared" ref="I829:I833" si="1756">I830</f>
        <v>0</v>
      </c>
      <c r="J829" s="10">
        <f t="shared" ref="J829:J833" si="1757">J830</f>
        <v>0</v>
      </c>
      <c r="K829" s="10">
        <f t="shared" ref="K829:K833" si="1758">K830</f>
        <v>0</v>
      </c>
      <c r="L829" s="10">
        <f t="shared" si="1631"/>
        <v>673</v>
      </c>
      <c r="M829" s="10">
        <f t="shared" si="1632"/>
        <v>0</v>
      </c>
      <c r="N829" s="10">
        <f t="shared" si="1633"/>
        <v>0</v>
      </c>
      <c r="O829" s="10">
        <f t="shared" ref="O829:O833" si="1759">O830</f>
        <v>0</v>
      </c>
      <c r="P829" s="10">
        <f t="shared" ref="P829:P833" si="1760">P830</f>
        <v>0</v>
      </c>
      <c r="Q829" s="10">
        <f t="shared" ref="Q829:Q833" si="1761">Q830</f>
        <v>0</v>
      </c>
      <c r="R829" s="10">
        <f t="shared" si="1700"/>
        <v>673</v>
      </c>
      <c r="S829" s="10">
        <f t="shared" si="1701"/>
        <v>0</v>
      </c>
      <c r="T829" s="10">
        <f t="shared" si="1702"/>
        <v>0</v>
      </c>
      <c r="U829" s="10">
        <f t="shared" ref="U829:U833" si="1762">U830</f>
        <v>0</v>
      </c>
      <c r="V829" s="10">
        <f t="shared" ref="V829:V833" si="1763">V830</f>
        <v>0</v>
      </c>
      <c r="W829" s="10">
        <f t="shared" ref="W829:W833" si="1764">W830</f>
        <v>0</v>
      </c>
      <c r="X829" s="10">
        <f t="shared" si="1703"/>
        <v>673</v>
      </c>
      <c r="Y829" s="10">
        <f t="shared" si="1704"/>
        <v>0</v>
      </c>
      <c r="Z829" s="10">
        <f t="shared" si="1705"/>
        <v>0</v>
      </c>
      <c r="AA829" s="10">
        <f t="shared" ref="AA829:AA833" si="1765">AA830</f>
        <v>0</v>
      </c>
      <c r="AB829" s="10">
        <f t="shared" ref="AB829:AB833" si="1766">AB830</f>
        <v>0</v>
      </c>
      <c r="AC829" s="10">
        <f t="shared" ref="AC829:AC833" si="1767">AC830</f>
        <v>0</v>
      </c>
      <c r="AD829" s="10">
        <f t="shared" si="1706"/>
        <v>673</v>
      </c>
      <c r="AE829" s="10">
        <f t="shared" si="1707"/>
        <v>0</v>
      </c>
      <c r="AF829" s="10">
        <f t="shared" si="1708"/>
        <v>0</v>
      </c>
      <c r="AG829" s="10">
        <f t="shared" ref="AG829:AG833" si="1768">AG830</f>
        <v>0</v>
      </c>
      <c r="AH829" s="10">
        <f t="shared" si="1709"/>
        <v>673</v>
      </c>
      <c r="AI829" s="10">
        <f t="shared" si="1710"/>
        <v>0</v>
      </c>
      <c r="AJ829" s="10">
        <f t="shared" si="1711"/>
        <v>0</v>
      </c>
      <c r="AK829" s="10">
        <f t="shared" ref="AK829:AK833" si="1769">AK830</f>
        <v>0</v>
      </c>
      <c r="AL829" s="10">
        <f t="shared" ref="AL829:AL833" si="1770">AL830</f>
        <v>0</v>
      </c>
      <c r="AM829" s="10">
        <f t="shared" ref="AM829:AM833" si="1771">AM830</f>
        <v>0</v>
      </c>
      <c r="AN829" s="10">
        <f t="shared" si="1712"/>
        <v>673</v>
      </c>
      <c r="AO829" s="10">
        <f t="shared" si="1713"/>
        <v>0</v>
      </c>
      <c r="AP829" s="10">
        <f t="shared" si="1714"/>
        <v>0</v>
      </c>
      <c r="AQ829" s="10">
        <f t="shared" ref="AQ829:AQ833" si="1772">AQ830</f>
        <v>0</v>
      </c>
      <c r="AR829" s="10">
        <f t="shared" ref="AR829:AR833" si="1773">AR830</f>
        <v>0</v>
      </c>
      <c r="AS829" s="10">
        <f t="shared" ref="AS829:AS833" si="1774">AS830</f>
        <v>0</v>
      </c>
      <c r="AT829" s="10">
        <f t="shared" si="1715"/>
        <v>673</v>
      </c>
      <c r="AU829" s="10">
        <f t="shared" si="1716"/>
        <v>0</v>
      </c>
      <c r="AV829" s="10">
        <f t="shared" si="1717"/>
        <v>0</v>
      </c>
      <c r="AW829" s="10">
        <f t="shared" ref="AW829:AW833" si="1775">AW830</f>
        <v>0</v>
      </c>
      <c r="AX829" s="10">
        <f t="shared" ref="AX829:AX833" si="1776">AX830</f>
        <v>0</v>
      </c>
      <c r="AY829" s="10">
        <f t="shared" ref="AY829:AY833" si="1777">AY830</f>
        <v>0</v>
      </c>
      <c r="AZ829" s="10">
        <f t="shared" si="1718"/>
        <v>673</v>
      </c>
      <c r="BA829" s="10">
        <f t="shared" ref="BA829:BA833" si="1778">BA830</f>
        <v>0</v>
      </c>
      <c r="BB829" s="65">
        <f t="shared" si="1724"/>
        <v>673</v>
      </c>
      <c r="BC829" s="10">
        <f t="shared" si="1719"/>
        <v>0</v>
      </c>
      <c r="BD829" s="10">
        <f t="shared" ref="BD829:BI833" si="1779">BD830</f>
        <v>0</v>
      </c>
      <c r="BE829" s="65">
        <f t="shared" si="1725"/>
        <v>0</v>
      </c>
      <c r="BF829" s="10">
        <f t="shared" si="1720"/>
        <v>0</v>
      </c>
      <c r="BG829" s="10">
        <f t="shared" si="1779"/>
        <v>0</v>
      </c>
      <c r="BH829" s="65">
        <f t="shared" si="1726"/>
        <v>0</v>
      </c>
      <c r="BI829" s="10">
        <f t="shared" si="1779"/>
        <v>0</v>
      </c>
      <c r="BJ829" s="20"/>
      <c r="BK829" s="20"/>
    </row>
    <row r="830" spans="1:68" ht="31.2" x14ac:dyDescent="0.3">
      <c r="A830" s="58" t="s">
        <v>538</v>
      </c>
      <c r="B830" s="59" t="s">
        <v>66</v>
      </c>
      <c r="C830" s="58"/>
      <c r="D830" s="58"/>
      <c r="E830" s="60" t="s">
        <v>67</v>
      </c>
      <c r="F830" s="10">
        <f t="shared" si="1753"/>
        <v>673</v>
      </c>
      <c r="G830" s="10">
        <f t="shared" si="1754"/>
        <v>0</v>
      </c>
      <c r="H830" s="10">
        <f t="shared" si="1755"/>
        <v>0</v>
      </c>
      <c r="I830" s="10">
        <f t="shared" si="1756"/>
        <v>0</v>
      </c>
      <c r="J830" s="10">
        <f t="shared" si="1757"/>
        <v>0</v>
      </c>
      <c r="K830" s="10">
        <f t="shared" si="1758"/>
        <v>0</v>
      </c>
      <c r="L830" s="10">
        <f t="shared" si="1631"/>
        <v>673</v>
      </c>
      <c r="M830" s="10">
        <f t="shared" si="1632"/>
        <v>0</v>
      </c>
      <c r="N830" s="10">
        <f t="shared" si="1633"/>
        <v>0</v>
      </c>
      <c r="O830" s="10">
        <f t="shared" si="1759"/>
        <v>0</v>
      </c>
      <c r="P830" s="10">
        <f t="shared" si="1760"/>
        <v>0</v>
      </c>
      <c r="Q830" s="10">
        <f t="shared" si="1761"/>
        <v>0</v>
      </c>
      <c r="R830" s="10">
        <f t="shared" si="1700"/>
        <v>673</v>
      </c>
      <c r="S830" s="10">
        <f t="shared" si="1701"/>
        <v>0</v>
      </c>
      <c r="T830" s="10">
        <f t="shared" si="1702"/>
        <v>0</v>
      </c>
      <c r="U830" s="10">
        <f t="shared" si="1762"/>
        <v>0</v>
      </c>
      <c r="V830" s="10">
        <f t="shared" si="1763"/>
        <v>0</v>
      </c>
      <c r="W830" s="10">
        <f t="shared" si="1764"/>
        <v>0</v>
      </c>
      <c r="X830" s="10">
        <f t="shared" si="1703"/>
        <v>673</v>
      </c>
      <c r="Y830" s="10">
        <f t="shared" si="1704"/>
        <v>0</v>
      </c>
      <c r="Z830" s="10">
        <f t="shared" si="1705"/>
        <v>0</v>
      </c>
      <c r="AA830" s="10">
        <f t="shared" si="1765"/>
        <v>0</v>
      </c>
      <c r="AB830" s="10">
        <f t="shared" si="1766"/>
        <v>0</v>
      </c>
      <c r="AC830" s="10">
        <f t="shared" si="1767"/>
        <v>0</v>
      </c>
      <c r="AD830" s="10">
        <f t="shared" si="1706"/>
        <v>673</v>
      </c>
      <c r="AE830" s="10">
        <f t="shared" si="1707"/>
        <v>0</v>
      </c>
      <c r="AF830" s="10">
        <f t="shared" si="1708"/>
        <v>0</v>
      </c>
      <c r="AG830" s="10">
        <f t="shared" si="1768"/>
        <v>0</v>
      </c>
      <c r="AH830" s="10">
        <f t="shared" si="1709"/>
        <v>673</v>
      </c>
      <c r="AI830" s="10">
        <f t="shared" si="1710"/>
        <v>0</v>
      </c>
      <c r="AJ830" s="10">
        <f t="shared" si="1711"/>
        <v>0</v>
      </c>
      <c r="AK830" s="10">
        <f t="shared" si="1769"/>
        <v>0</v>
      </c>
      <c r="AL830" s="10">
        <f t="shared" si="1770"/>
        <v>0</v>
      </c>
      <c r="AM830" s="10">
        <f t="shared" si="1771"/>
        <v>0</v>
      </c>
      <c r="AN830" s="10">
        <f t="shared" si="1712"/>
        <v>673</v>
      </c>
      <c r="AO830" s="10">
        <f t="shared" si="1713"/>
        <v>0</v>
      </c>
      <c r="AP830" s="10">
        <f t="shared" si="1714"/>
        <v>0</v>
      </c>
      <c r="AQ830" s="10">
        <f t="shared" si="1772"/>
        <v>0</v>
      </c>
      <c r="AR830" s="10">
        <f t="shared" si="1773"/>
        <v>0</v>
      </c>
      <c r="AS830" s="10">
        <f t="shared" si="1774"/>
        <v>0</v>
      </c>
      <c r="AT830" s="10">
        <f t="shared" si="1715"/>
        <v>673</v>
      </c>
      <c r="AU830" s="10">
        <f t="shared" si="1716"/>
        <v>0</v>
      </c>
      <c r="AV830" s="10">
        <f t="shared" si="1717"/>
        <v>0</v>
      </c>
      <c r="AW830" s="10">
        <f t="shared" si="1775"/>
        <v>0</v>
      </c>
      <c r="AX830" s="10">
        <f t="shared" si="1776"/>
        <v>0</v>
      </c>
      <c r="AY830" s="10">
        <f t="shared" si="1777"/>
        <v>0</v>
      </c>
      <c r="AZ830" s="10">
        <f t="shared" si="1718"/>
        <v>673</v>
      </c>
      <c r="BA830" s="10">
        <f t="shared" si="1778"/>
        <v>0</v>
      </c>
      <c r="BB830" s="65">
        <f t="shared" si="1724"/>
        <v>673</v>
      </c>
      <c r="BC830" s="10">
        <f t="shared" si="1719"/>
        <v>0</v>
      </c>
      <c r="BD830" s="10">
        <f t="shared" si="1779"/>
        <v>0</v>
      </c>
      <c r="BE830" s="65">
        <f t="shared" si="1725"/>
        <v>0</v>
      </c>
      <c r="BF830" s="10">
        <f t="shared" si="1720"/>
        <v>0</v>
      </c>
      <c r="BG830" s="10">
        <f t="shared" si="1779"/>
        <v>0</v>
      </c>
      <c r="BH830" s="65">
        <f t="shared" si="1726"/>
        <v>0</v>
      </c>
      <c r="BI830" s="10">
        <f t="shared" si="1779"/>
        <v>0</v>
      </c>
      <c r="BJ830" s="20"/>
      <c r="BK830" s="20"/>
    </row>
    <row r="831" spans="1:68" x14ac:dyDescent="0.3">
      <c r="A831" s="58" t="s">
        <v>538</v>
      </c>
      <c r="B831" s="59">
        <v>200</v>
      </c>
      <c r="C831" s="58" t="s">
        <v>242</v>
      </c>
      <c r="D831" s="58" t="s">
        <v>74</v>
      </c>
      <c r="E831" s="60" t="s">
        <v>540</v>
      </c>
      <c r="F831" s="10">
        <v>673</v>
      </c>
      <c r="G831" s="10">
        <v>0</v>
      </c>
      <c r="H831" s="10">
        <v>0</v>
      </c>
      <c r="I831" s="10"/>
      <c r="J831" s="10"/>
      <c r="K831" s="10"/>
      <c r="L831" s="10">
        <f t="shared" si="1631"/>
        <v>673</v>
      </c>
      <c r="M831" s="10">
        <f t="shared" si="1632"/>
        <v>0</v>
      </c>
      <c r="N831" s="10">
        <f t="shared" si="1633"/>
        <v>0</v>
      </c>
      <c r="O831" s="10"/>
      <c r="P831" s="10"/>
      <c r="Q831" s="10"/>
      <c r="R831" s="10">
        <f t="shared" si="1700"/>
        <v>673</v>
      </c>
      <c r="S831" s="10">
        <f t="shared" si="1701"/>
        <v>0</v>
      </c>
      <c r="T831" s="10">
        <f t="shared" si="1702"/>
        <v>0</v>
      </c>
      <c r="U831" s="10"/>
      <c r="V831" s="10"/>
      <c r="W831" s="10"/>
      <c r="X831" s="10">
        <f t="shared" si="1703"/>
        <v>673</v>
      </c>
      <c r="Y831" s="10">
        <f t="shared" si="1704"/>
        <v>0</v>
      </c>
      <c r="Z831" s="10">
        <f t="shared" si="1705"/>
        <v>0</v>
      </c>
      <c r="AA831" s="10"/>
      <c r="AB831" s="10"/>
      <c r="AC831" s="10"/>
      <c r="AD831" s="10">
        <f t="shared" si="1706"/>
        <v>673</v>
      </c>
      <c r="AE831" s="10">
        <f t="shared" si="1707"/>
        <v>0</v>
      </c>
      <c r="AF831" s="10">
        <f t="shared" si="1708"/>
        <v>0</v>
      </c>
      <c r="AG831" s="10"/>
      <c r="AH831" s="10">
        <f t="shared" si="1709"/>
        <v>673</v>
      </c>
      <c r="AI831" s="10">
        <f t="shared" si="1710"/>
        <v>0</v>
      </c>
      <c r="AJ831" s="10">
        <f t="shared" si="1711"/>
        <v>0</v>
      </c>
      <c r="AK831" s="10"/>
      <c r="AL831" s="10"/>
      <c r="AM831" s="10"/>
      <c r="AN831" s="10">
        <f t="shared" si="1712"/>
        <v>673</v>
      </c>
      <c r="AO831" s="10">
        <f t="shared" si="1713"/>
        <v>0</v>
      </c>
      <c r="AP831" s="10">
        <f t="shared" si="1714"/>
        <v>0</v>
      </c>
      <c r="AQ831" s="10"/>
      <c r="AR831" s="10"/>
      <c r="AS831" s="10"/>
      <c r="AT831" s="10">
        <f t="shared" si="1715"/>
        <v>673</v>
      </c>
      <c r="AU831" s="10">
        <f t="shared" si="1716"/>
        <v>0</v>
      </c>
      <c r="AV831" s="10">
        <f t="shared" si="1717"/>
        <v>0</v>
      </c>
      <c r="AW831" s="10"/>
      <c r="AX831" s="10"/>
      <c r="AY831" s="10"/>
      <c r="AZ831" s="10">
        <f t="shared" si="1718"/>
        <v>673</v>
      </c>
      <c r="BA831" s="10"/>
      <c r="BB831" s="65">
        <f t="shared" si="1724"/>
        <v>673</v>
      </c>
      <c r="BC831" s="10">
        <f t="shared" si="1719"/>
        <v>0</v>
      </c>
      <c r="BD831" s="10"/>
      <c r="BE831" s="65">
        <f t="shared" si="1725"/>
        <v>0</v>
      </c>
      <c r="BF831" s="10">
        <f t="shared" si="1720"/>
        <v>0</v>
      </c>
      <c r="BG831" s="10"/>
      <c r="BH831" s="65">
        <f t="shared" si="1726"/>
        <v>0</v>
      </c>
      <c r="BI831" s="10"/>
      <c r="BJ831" s="20"/>
      <c r="BK831" s="20"/>
    </row>
    <row r="832" spans="1:68" ht="109.2" x14ac:dyDescent="0.3">
      <c r="A832" s="58" t="s">
        <v>541</v>
      </c>
      <c r="B832" s="59"/>
      <c r="C832" s="58"/>
      <c r="D832" s="58"/>
      <c r="E832" s="60" t="s">
        <v>542</v>
      </c>
      <c r="F832" s="10">
        <f t="shared" si="1753"/>
        <v>831831</v>
      </c>
      <c r="G832" s="10">
        <f t="shared" si="1754"/>
        <v>831831</v>
      </c>
      <c r="H832" s="10">
        <f t="shared" si="1755"/>
        <v>831831</v>
      </c>
      <c r="I832" s="10">
        <f t="shared" si="1756"/>
        <v>0</v>
      </c>
      <c r="J832" s="10">
        <f t="shared" si="1757"/>
        <v>0</v>
      </c>
      <c r="K832" s="10">
        <f t="shared" si="1758"/>
        <v>0</v>
      </c>
      <c r="L832" s="10">
        <f t="shared" si="1631"/>
        <v>831831</v>
      </c>
      <c r="M832" s="10">
        <f t="shared" si="1632"/>
        <v>831831</v>
      </c>
      <c r="N832" s="10">
        <f t="shared" si="1633"/>
        <v>831831</v>
      </c>
      <c r="O832" s="10">
        <f t="shared" si="1759"/>
        <v>0</v>
      </c>
      <c r="P832" s="10">
        <f t="shared" si="1760"/>
        <v>0</v>
      </c>
      <c r="Q832" s="10">
        <f t="shared" si="1761"/>
        <v>0</v>
      </c>
      <c r="R832" s="10">
        <f t="shared" si="1700"/>
        <v>831831</v>
      </c>
      <c r="S832" s="10">
        <f t="shared" si="1701"/>
        <v>831831</v>
      </c>
      <c r="T832" s="10">
        <f t="shared" si="1702"/>
        <v>831831</v>
      </c>
      <c r="U832" s="10">
        <f t="shared" si="1762"/>
        <v>0</v>
      </c>
      <c r="V832" s="10">
        <f t="shared" si="1763"/>
        <v>0</v>
      </c>
      <c r="W832" s="10">
        <f t="shared" si="1764"/>
        <v>0</v>
      </c>
      <c r="X832" s="10">
        <f t="shared" si="1703"/>
        <v>831831</v>
      </c>
      <c r="Y832" s="10">
        <f t="shared" si="1704"/>
        <v>831831</v>
      </c>
      <c r="Z832" s="10">
        <f t="shared" si="1705"/>
        <v>831831</v>
      </c>
      <c r="AA832" s="10">
        <f t="shared" si="1765"/>
        <v>0</v>
      </c>
      <c r="AB832" s="10">
        <f t="shared" si="1766"/>
        <v>0</v>
      </c>
      <c r="AC832" s="10">
        <f t="shared" si="1767"/>
        <v>0</v>
      </c>
      <c r="AD832" s="10">
        <f t="shared" si="1706"/>
        <v>831831</v>
      </c>
      <c r="AE832" s="10">
        <f t="shared" si="1707"/>
        <v>831831</v>
      </c>
      <c r="AF832" s="10">
        <f t="shared" si="1708"/>
        <v>831831</v>
      </c>
      <c r="AG832" s="10">
        <f t="shared" si="1768"/>
        <v>0</v>
      </c>
      <c r="AH832" s="10">
        <f t="shared" si="1709"/>
        <v>831831</v>
      </c>
      <c r="AI832" s="10">
        <f t="shared" si="1710"/>
        <v>831831</v>
      </c>
      <c r="AJ832" s="10">
        <f t="shared" si="1711"/>
        <v>831831</v>
      </c>
      <c r="AK832" s="10">
        <f t="shared" si="1769"/>
        <v>0</v>
      </c>
      <c r="AL832" s="10">
        <f t="shared" si="1770"/>
        <v>0</v>
      </c>
      <c r="AM832" s="10">
        <f t="shared" si="1771"/>
        <v>0</v>
      </c>
      <c r="AN832" s="10">
        <f t="shared" si="1712"/>
        <v>831831</v>
      </c>
      <c r="AO832" s="10">
        <f t="shared" si="1713"/>
        <v>831831</v>
      </c>
      <c r="AP832" s="10">
        <f t="shared" si="1714"/>
        <v>831831</v>
      </c>
      <c r="AQ832" s="10">
        <f t="shared" si="1772"/>
        <v>0</v>
      </c>
      <c r="AR832" s="10">
        <f t="shared" si="1773"/>
        <v>0</v>
      </c>
      <c r="AS832" s="10">
        <f t="shared" si="1774"/>
        <v>0</v>
      </c>
      <c r="AT832" s="10">
        <f t="shared" si="1715"/>
        <v>831831</v>
      </c>
      <c r="AU832" s="10">
        <f t="shared" si="1716"/>
        <v>831831</v>
      </c>
      <c r="AV832" s="10">
        <f t="shared" si="1717"/>
        <v>831831</v>
      </c>
      <c r="AW832" s="10">
        <f t="shared" si="1775"/>
        <v>0</v>
      </c>
      <c r="AX832" s="10">
        <f t="shared" si="1776"/>
        <v>0</v>
      </c>
      <c r="AY832" s="10">
        <f t="shared" si="1777"/>
        <v>0</v>
      </c>
      <c r="AZ832" s="10">
        <f t="shared" si="1718"/>
        <v>831831</v>
      </c>
      <c r="BA832" s="10">
        <f t="shared" si="1778"/>
        <v>0</v>
      </c>
      <c r="BB832" s="65">
        <f t="shared" si="1724"/>
        <v>831831</v>
      </c>
      <c r="BC832" s="10">
        <f t="shared" si="1719"/>
        <v>831831</v>
      </c>
      <c r="BD832" s="10">
        <f t="shared" si="1779"/>
        <v>0</v>
      </c>
      <c r="BE832" s="65">
        <f t="shared" si="1725"/>
        <v>831831</v>
      </c>
      <c r="BF832" s="10">
        <f t="shared" si="1720"/>
        <v>831831</v>
      </c>
      <c r="BG832" s="10">
        <f t="shared" si="1779"/>
        <v>0</v>
      </c>
      <c r="BH832" s="65">
        <f t="shared" si="1726"/>
        <v>831831</v>
      </c>
      <c r="BI832" s="10">
        <f t="shared" si="1779"/>
        <v>0</v>
      </c>
      <c r="BJ832" s="20"/>
      <c r="BK832" s="20"/>
    </row>
    <row r="833" spans="1:68" ht="31.2" x14ac:dyDescent="0.3">
      <c r="A833" s="58" t="s">
        <v>541</v>
      </c>
      <c r="B833" s="59" t="s">
        <v>66</v>
      </c>
      <c r="C833" s="58"/>
      <c r="D833" s="58"/>
      <c r="E833" s="60" t="s">
        <v>67</v>
      </c>
      <c r="F833" s="10">
        <f t="shared" si="1753"/>
        <v>831831</v>
      </c>
      <c r="G833" s="10">
        <f t="shared" si="1754"/>
        <v>831831</v>
      </c>
      <c r="H833" s="10">
        <f t="shared" si="1755"/>
        <v>831831</v>
      </c>
      <c r="I833" s="10">
        <f t="shared" si="1756"/>
        <v>0</v>
      </c>
      <c r="J833" s="10">
        <f t="shared" si="1757"/>
        <v>0</v>
      </c>
      <c r="K833" s="10">
        <f t="shared" si="1758"/>
        <v>0</v>
      </c>
      <c r="L833" s="10">
        <f t="shared" si="1631"/>
        <v>831831</v>
      </c>
      <c r="M833" s="10">
        <f t="shared" si="1632"/>
        <v>831831</v>
      </c>
      <c r="N833" s="10">
        <f t="shared" si="1633"/>
        <v>831831</v>
      </c>
      <c r="O833" s="10">
        <f t="shared" si="1759"/>
        <v>0</v>
      </c>
      <c r="P833" s="10">
        <f t="shared" si="1760"/>
        <v>0</v>
      </c>
      <c r="Q833" s="10">
        <f t="shared" si="1761"/>
        <v>0</v>
      </c>
      <c r="R833" s="10">
        <f t="shared" si="1700"/>
        <v>831831</v>
      </c>
      <c r="S833" s="10">
        <f t="shared" si="1701"/>
        <v>831831</v>
      </c>
      <c r="T833" s="10">
        <f t="shared" si="1702"/>
        <v>831831</v>
      </c>
      <c r="U833" s="10">
        <f t="shared" si="1762"/>
        <v>0</v>
      </c>
      <c r="V833" s="10">
        <f t="shared" si="1763"/>
        <v>0</v>
      </c>
      <c r="W833" s="10">
        <f t="shared" si="1764"/>
        <v>0</v>
      </c>
      <c r="X833" s="10">
        <f t="shared" si="1703"/>
        <v>831831</v>
      </c>
      <c r="Y833" s="10">
        <f t="shared" si="1704"/>
        <v>831831</v>
      </c>
      <c r="Z833" s="10">
        <f t="shared" si="1705"/>
        <v>831831</v>
      </c>
      <c r="AA833" s="10">
        <f t="shared" si="1765"/>
        <v>0</v>
      </c>
      <c r="AB833" s="10">
        <f t="shared" si="1766"/>
        <v>0</v>
      </c>
      <c r="AC833" s="10">
        <f t="shared" si="1767"/>
        <v>0</v>
      </c>
      <c r="AD833" s="10">
        <f t="shared" si="1706"/>
        <v>831831</v>
      </c>
      <c r="AE833" s="10">
        <f t="shared" si="1707"/>
        <v>831831</v>
      </c>
      <c r="AF833" s="10">
        <f t="shared" si="1708"/>
        <v>831831</v>
      </c>
      <c r="AG833" s="10">
        <f t="shared" si="1768"/>
        <v>0</v>
      </c>
      <c r="AH833" s="10">
        <f t="shared" si="1709"/>
        <v>831831</v>
      </c>
      <c r="AI833" s="10">
        <f t="shared" si="1710"/>
        <v>831831</v>
      </c>
      <c r="AJ833" s="10">
        <f t="shared" si="1711"/>
        <v>831831</v>
      </c>
      <c r="AK833" s="10">
        <f t="shared" si="1769"/>
        <v>0</v>
      </c>
      <c r="AL833" s="10">
        <f t="shared" si="1770"/>
        <v>0</v>
      </c>
      <c r="AM833" s="10">
        <f t="shared" si="1771"/>
        <v>0</v>
      </c>
      <c r="AN833" s="10">
        <f t="shared" si="1712"/>
        <v>831831</v>
      </c>
      <c r="AO833" s="10">
        <f t="shared" si="1713"/>
        <v>831831</v>
      </c>
      <c r="AP833" s="10">
        <f t="shared" si="1714"/>
        <v>831831</v>
      </c>
      <c r="AQ833" s="10">
        <f t="shared" si="1772"/>
        <v>0</v>
      </c>
      <c r="AR833" s="10">
        <f t="shared" si="1773"/>
        <v>0</v>
      </c>
      <c r="AS833" s="10">
        <f t="shared" si="1774"/>
        <v>0</v>
      </c>
      <c r="AT833" s="10">
        <f t="shared" si="1715"/>
        <v>831831</v>
      </c>
      <c r="AU833" s="10">
        <f t="shared" si="1716"/>
        <v>831831</v>
      </c>
      <c r="AV833" s="10">
        <f t="shared" si="1717"/>
        <v>831831</v>
      </c>
      <c r="AW833" s="10">
        <f t="shared" si="1775"/>
        <v>0</v>
      </c>
      <c r="AX833" s="10">
        <f t="shared" si="1776"/>
        <v>0</v>
      </c>
      <c r="AY833" s="10">
        <f t="shared" si="1777"/>
        <v>0</v>
      </c>
      <c r="AZ833" s="10">
        <f t="shared" si="1718"/>
        <v>831831</v>
      </c>
      <c r="BA833" s="10">
        <f t="shared" si="1778"/>
        <v>0</v>
      </c>
      <c r="BB833" s="65">
        <f t="shared" si="1724"/>
        <v>831831</v>
      </c>
      <c r="BC833" s="10">
        <f t="shared" si="1719"/>
        <v>831831</v>
      </c>
      <c r="BD833" s="10">
        <f t="shared" si="1779"/>
        <v>0</v>
      </c>
      <c r="BE833" s="65">
        <f t="shared" si="1725"/>
        <v>831831</v>
      </c>
      <c r="BF833" s="10">
        <f t="shared" si="1720"/>
        <v>831831</v>
      </c>
      <c r="BG833" s="10">
        <f t="shared" si="1779"/>
        <v>0</v>
      </c>
      <c r="BH833" s="65">
        <f t="shared" si="1726"/>
        <v>831831</v>
      </c>
      <c r="BI833" s="10">
        <f t="shared" si="1779"/>
        <v>0</v>
      </c>
      <c r="BJ833" s="20"/>
      <c r="BK833" s="20"/>
    </row>
    <row r="834" spans="1:68" x14ac:dyDescent="0.3">
      <c r="A834" s="58" t="s">
        <v>541</v>
      </c>
      <c r="B834" s="59">
        <v>200</v>
      </c>
      <c r="C834" s="58" t="s">
        <v>242</v>
      </c>
      <c r="D834" s="58" t="s">
        <v>74</v>
      </c>
      <c r="E834" s="60" t="s">
        <v>540</v>
      </c>
      <c r="F834" s="10">
        <v>831831</v>
      </c>
      <c r="G834" s="10">
        <v>831831</v>
      </c>
      <c r="H834" s="10">
        <v>831831</v>
      </c>
      <c r="I834" s="10"/>
      <c r="J834" s="10"/>
      <c r="K834" s="10"/>
      <c r="L834" s="10">
        <f t="shared" si="1631"/>
        <v>831831</v>
      </c>
      <c r="M834" s="10">
        <f t="shared" si="1632"/>
        <v>831831</v>
      </c>
      <c r="N834" s="10">
        <f t="shared" si="1633"/>
        <v>831831</v>
      </c>
      <c r="O834" s="10"/>
      <c r="P834" s="10"/>
      <c r="Q834" s="10"/>
      <c r="R834" s="10">
        <f t="shared" si="1700"/>
        <v>831831</v>
      </c>
      <c r="S834" s="10">
        <f t="shared" si="1701"/>
        <v>831831</v>
      </c>
      <c r="T834" s="10">
        <f t="shared" si="1702"/>
        <v>831831</v>
      </c>
      <c r="U834" s="10"/>
      <c r="V834" s="10"/>
      <c r="W834" s="10"/>
      <c r="X834" s="10">
        <f t="shared" si="1703"/>
        <v>831831</v>
      </c>
      <c r="Y834" s="10">
        <f t="shared" si="1704"/>
        <v>831831</v>
      </c>
      <c r="Z834" s="10">
        <f t="shared" si="1705"/>
        <v>831831</v>
      </c>
      <c r="AA834" s="10"/>
      <c r="AB834" s="10"/>
      <c r="AC834" s="10"/>
      <c r="AD834" s="10">
        <f t="shared" si="1706"/>
        <v>831831</v>
      </c>
      <c r="AE834" s="10">
        <f t="shared" si="1707"/>
        <v>831831</v>
      </c>
      <c r="AF834" s="10">
        <f t="shared" si="1708"/>
        <v>831831</v>
      </c>
      <c r="AG834" s="10"/>
      <c r="AH834" s="10">
        <f t="shared" si="1709"/>
        <v>831831</v>
      </c>
      <c r="AI834" s="10">
        <f t="shared" si="1710"/>
        <v>831831</v>
      </c>
      <c r="AJ834" s="10">
        <f t="shared" si="1711"/>
        <v>831831</v>
      </c>
      <c r="AK834" s="10"/>
      <c r="AL834" s="10"/>
      <c r="AM834" s="10"/>
      <c r="AN834" s="10">
        <f t="shared" si="1712"/>
        <v>831831</v>
      </c>
      <c r="AO834" s="10">
        <f t="shared" si="1713"/>
        <v>831831</v>
      </c>
      <c r="AP834" s="10">
        <f t="shared" si="1714"/>
        <v>831831</v>
      </c>
      <c r="AQ834" s="10"/>
      <c r="AR834" s="10"/>
      <c r="AS834" s="10"/>
      <c r="AT834" s="10">
        <f t="shared" si="1715"/>
        <v>831831</v>
      </c>
      <c r="AU834" s="10">
        <f t="shared" si="1716"/>
        <v>831831</v>
      </c>
      <c r="AV834" s="10">
        <f t="shared" si="1717"/>
        <v>831831</v>
      </c>
      <c r="AW834" s="10"/>
      <c r="AX834" s="10"/>
      <c r="AY834" s="10"/>
      <c r="AZ834" s="10">
        <f t="shared" si="1718"/>
        <v>831831</v>
      </c>
      <c r="BA834" s="10"/>
      <c r="BB834" s="65">
        <f t="shared" si="1724"/>
        <v>831831</v>
      </c>
      <c r="BC834" s="10">
        <f t="shared" si="1719"/>
        <v>831831</v>
      </c>
      <c r="BD834" s="10"/>
      <c r="BE834" s="65">
        <f t="shared" si="1725"/>
        <v>831831</v>
      </c>
      <c r="BF834" s="10">
        <f t="shared" si="1720"/>
        <v>831831</v>
      </c>
      <c r="BG834" s="10"/>
      <c r="BH834" s="65">
        <f t="shared" si="1726"/>
        <v>831831</v>
      </c>
      <c r="BI834" s="10"/>
      <c r="BJ834" s="20"/>
      <c r="BK834" s="20"/>
    </row>
    <row r="835" spans="1:68" s="67" customFormat="1" ht="31.2" x14ac:dyDescent="0.3">
      <c r="A835" s="55" t="s">
        <v>543</v>
      </c>
      <c r="B835" s="56"/>
      <c r="C835" s="55"/>
      <c r="D835" s="55"/>
      <c r="E835" s="57" t="s">
        <v>263</v>
      </c>
      <c r="F835" s="17">
        <f t="shared" ref="F835:K835" si="1780">F836+F842</f>
        <v>2005875.0000000002</v>
      </c>
      <c r="G835" s="17">
        <f t="shared" si="1780"/>
        <v>1241781.7</v>
      </c>
      <c r="H835" s="17">
        <f t="shared" si="1780"/>
        <v>244941.40000000002</v>
      </c>
      <c r="I835" s="17">
        <f t="shared" si="1780"/>
        <v>0</v>
      </c>
      <c r="J835" s="17">
        <f t="shared" si="1780"/>
        <v>0</v>
      </c>
      <c r="K835" s="17">
        <f t="shared" si="1780"/>
        <v>0</v>
      </c>
      <c r="L835" s="17">
        <f t="shared" si="1631"/>
        <v>2005875.0000000002</v>
      </c>
      <c r="M835" s="17">
        <f t="shared" si="1632"/>
        <v>1241781.7</v>
      </c>
      <c r="N835" s="17">
        <f t="shared" si="1633"/>
        <v>244941.40000000002</v>
      </c>
      <c r="O835" s="17">
        <f>O836+O842</f>
        <v>22328.142099999997</v>
      </c>
      <c r="P835" s="17">
        <f>P836+P842</f>
        <v>0</v>
      </c>
      <c r="Q835" s="17">
        <f>Q836+Q842</f>
        <v>0</v>
      </c>
      <c r="R835" s="17">
        <f t="shared" si="1700"/>
        <v>2028203.1421000003</v>
      </c>
      <c r="S835" s="17">
        <f t="shared" si="1701"/>
        <v>1241781.7</v>
      </c>
      <c r="T835" s="17">
        <f t="shared" si="1702"/>
        <v>244941.40000000002</v>
      </c>
      <c r="U835" s="17">
        <f>U836+U842</f>
        <v>0</v>
      </c>
      <c r="V835" s="17">
        <f>V836+V842</f>
        <v>0</v>
      </c>
      <c r="W835" s="17">
        <f>W836+W842</f>
        <v>0</v>
      </c>
      <c r="X835" s="17">
        <f t="shared" si="1703"/>
        <v>2028203.1421000003</v>
      </c>
      <c r="Y835" s="17">
        <f t="shared" si="1704"/>
        <v>1241781.7</v>
      </c>
      <c r="Z835" s="17">
        <f t="shared" si="1705"/>
        <v>244941.40000000002</v>
      </c>
      <c r="AA835" s="17">
        <f>AA836+AA842</f>
        <v>0</v>
      </c>
      <c r="AB835" s="17">
        <f>AB836+AB842</f>
        <v>548402.53799999994</v>
      </c>
      <c r="AC835" s="17">
        <f>AC836+AC842</f>
        <v>0</v>
      </c>
      <c r="AD835" s="17">
        <f t="shared" si="1706"/>
        <v>2028203.1421000003</v>
      </c>
      <c r="AE835" s="17">
        <f t="shared" si="1707"/>
        <v>1790184.2379999999</v>
      </c>
      <c r="AF835" s="17">
        <f t="shared" si="1708"/>
        <v>244941.40000000002</v>
      </c>
      <c r="AG835" s="17">
        <f>AG836+AG842</f>
        <v>0</v>
      </c>
      <c r="AH835" s="17">
        <f t="shared" si="1709"/>
        <v>2028203.1421000003</v>
      </c>
      <c r="AI835" s="17">
        <f t="shared" si="1710"/>
        <v>1790184.2379999999</v>
      </c>
      <c r="AJ835" s="17">
        <f t="shared" si="1711"/>
        <v>244941.40000000002</v>
      </c>
      <c r="AK835" s="17">
        <f>AK836+AK842</f>
        <v>0</v>
      </c>
      <c r="AL835" s="17">
        <f>AL836+AL842</f>
        <v>-31857.037000000004</v>
      </c>
      <c r="AM835" s="17">
        <f>AM836+AM842</f>
        <v>155979.11199999999</v>
      </c>
      <c r="AN835" s="17">
        <f t="shared" si="1712"/>
        <v>2028203.1421000003</v>
      </c>
      <c r="AO835" s="17">
        <f t="shared" si="1713"/>
        <v>1758327.2009999999</v>
      </c>
      <c r="AP835" s="17">
        <f t="shared" si="1714"/>
        <v>400920.51199999999</v>
      </c>
      <c r="AQ835" s="17">
        <f>AQ836+AQ842</f>
        <v>0</v>
      </c>
      <c r="AR835" s="17">
        <f>AR836+AR842</f>
        <v>0</v>
      </c>
      <c r="AS835" s="17">
        <f>AS836+AS842</f>
        <v>0</v>
      </c>
      <c r="AT835" s="17">
        <f t="shared" si="1715"/>
        <v>2028203.1421000003</v>
      </c>
      <c r="AU835" s="17">
        <f t="shared" si="1716"/>
        <v>1758327.2009999999</v>
      </c>
      <c r="AV835" s="17">
        <f t="shared" si="1717"/>
        <v>400920.51199999999</v>
      </c>
      <c r="AW835" s="17">
        <f>AW836+AW842</f>
        <v>0</v>
      </c>
      <c r="AX835" s="17">
        <f>AX836+AX842</f>
        <v>0</v>
      </c>
      <c r="AY835" s="17">
        <f>AY836+AY842</f>
        <v>0</v>
      </c>
      <c r="AZ835" s="17">
        <f t="shared" si="1718"/>
        <v>2028203.1421000003</v>
      </c>
      <c r="BA835" s="17">
        <f>BA836+BA842</f>
        <v>0</v>
      </c>
      <c r="BB835" s="64">
        <f t="shared" si="1724"/>
        <v>2028203.1421000003</v>
      </c>
      <c r="BC835" s="17">
        <f t="shared" si="1719"/>
        <v>1758327.2009999999</v>
      </c>
      <c r="BD835" s="17">
        <f>BD836+BD842</f>
        <v>0</v>
      </c>
      <c r="BE835" s="64">
        <f t="shared" si="1725"/>
        <v>1758327.2009999999</v>
      </c>
      <c r="BF835" s="17">
        <f t="shared" si="1720"/>
        <v>400920.51199999999</v>
      </c>
      <c r="BG835" s="17">
        <f>BG836+BG842</f>
        <v>0</v>
      </c>
      <c r="BH835" s="64">
        <f t="shared" si="1726"/>
        <v>400920.51199999999</v>
      </c>
      <c r="BI835" s="17">
        <f>BI836+BI842</f>
        <v>0</v>
      </c>
      <c r="BJ835" s="18"/>
      <c r="BK835" s="18"/>
      <c r="BL835" s="16"/>
      <c r="BM835" s="16"/>
      <c r="BN835" s="16"/>
      <c r="BO835" s="16"/>
      <c r="BP835" s="16"/>
    </row>
    <row r="836" spans="1:68" x14ac:dyDescent="0.3">
      <c r="A836" s="58" t="s">
        <v>544</v>
      </c>
      <c r="B836" s="59"/>
      <c r="C836" s="58"/>
      <c r="D836" s="58"/>
      <c r="E836" s="60" t="s">
        <v>545</v>
      </c>
      <c r="F836" s="10">
        <f t="shared" ref="F836:K836" si="1781">F837</f>
        <v>218600.3</v>
      </c>
      <c r="G836" s="10">
        <f t="shared" si="1781"/>
        <v>445103.1</v>
      </c>
      <c r="H836" s="10">
        <f t="shared" si="1781"/>
        <v>145103.1</v>
      </c>
      <c r="I836" s="10">
        <f t="shared" si="1781"/>
        <v>0</v>
      </c>
      <c r="J836" s="10">
        <f t="shared" si="1781"/>
        <v>0</v>
      </c>
      <c r="K836" s="10">
        <f t="shared" si="1781"/>
        <v>0</v>
      </c>
      <c r="L836" s="10">
        <f t="shared" si="1631"/>
        <v>218600.3</v>
      </c>
      <c r="M836" s="10">
        <f t="shared" si="1632"/>
        <v>445103.1</v>
      </c>
      <c r="N836" s="10">
        <f t="shared" si="1633"/>
        <v>145103.1</v>
      </c>
      <c r="O836" s="10">
        <f>O837</f>
        <v>5053.4343699999999</v>
      </c>
      <c r="P836" s="10">
        <f>P837</f>
        <v>0</v>
      </c>
      <c r="Q836" s="10">
        <f>Q837</f>
        <v>0</v>
      </c>
      <c r="R836" s="10">
        <f t="shared" si="1700"/>
        <v>223653.73436999999</v>
      </c>
      <c r="S836" s="10">
        <f t="shared" si="1701"/>
        <v>445103.1</v>
      </c>
      <c r="T836" s="10">
        <f t="shared" si="1702"/>
        <v>145103.1</v>
      </c>
      <c r="U836" s="10">
        <f>U837</f>
        <v>0</v>
      </c>
      <c r="V836" s="10">
        <f>V837</f>
        <v>0</v>
      </c>
      <c r="W836" s="10">
        <f>W837</f>
        <v>0</v>
      </c>
      <c r="X836" s="10">
        <f t="shared" si="1703"/>
        <v>223653.73436999999</v>
      </c>
      <c r="Y836" s="10">
        <f t="shared" si="1704"/>
        <v>445103.1</v>
      </c>
      <c r="Z836" s="10">
        <f t="shared" si="1705"/>
        <v>145103.1</v>
      </c>
      <c r="AA836" s="10">
        <f>AA837</f>
        <v>0</v>
      </c>
      <c r="AB836" s="10">
        <f>AB837</f>
        <v>150057.79999999999</v>
      </c>
      <c r="AC836" s="10">
        <f>AC837</f>
        <v>0</v>
      </c>
      <c r="AD836" s="10">
        <f t="shared" si="1706"/>
        <v>223653.73436999999</v>
      </c>
      <c r="AE836" s="10">
        <f t="shared" si="1707"/>
        <v>595160.89999999991</v>
      </c>
      <c r="AF836" s="10">
        <f t="shared" si="1708"/>
        <v>145103.1</v>
      </c>
      <c r="AG836" s="10">
        <f>AG837</f>
        <v>0</v>
      </c>
      <c r="AH836" s="10">
        <f t="shared" si="1709"/>
        <v>223653.73436999999</v>
      </c>
      <c r="AI836" s="10">
        <f t="shared" si="1710"/>
        <v>595160.89999999991</v>
      </c>
      <c r="AJ836" s="10">
        <f t="shared" si="1711"/>
        <v>145103.1</v>
      </c>
      <c r="AK836" s="10">
        <f>AK837</f>
        <v>0</v>
      </c>
      <c r="AL836" s="10">
        <f>AL837</f>
        <v>-31857.037000000004</v>
      </c>
      <c r="AM836" s="10">
        <f>AM837</f>
        <v>155979.11199999999</v>
      </c>
      <c r="AN836" s="10">
        <f t="shared" si="1712"/>
        <v>223653.73436999999</v>
      </c>
      <c r="AO836" s="10">
        <f t="shared" si="1713"/>
        <v>563303.8629999999</v>
      </c>
      <c r="AP836" s="10">
        <f t="shared" si="1714"/>
        <v>301082.212</v>
      </c>
      <c r="AQ836" s="10">
        <f>AQ837</f>
        <v>0</v>
      </c>
      <c r="AR836" s="10">
        <f>AR837</f>
        <v>0</v>
      </c>
      <c r="AS836" s="10">
        <f>AS837</f>
        <v>0</v>
      </c>
      <c r="AT836" s="10">
        <f t="shared" si="1715"/>
        <v>223653.73436999999</v>
      </c>
      <c r="AU836" s="10">
        <f t="shared" si="1716"/>
        <v>563303.8629999999</v>
      </c>
      <c r="AV836" s="10">
        <f t="shared" si="1717"/>
        <v>301082.212</v>
      </c>
      <c r="AW836" s="10">
        <f>AW837</f>
        <v>0</v>
      </c>
      <c r="AX836" s="10">
        <f>AX837</f>
        <v>0</v>
      </c>
      <c r="AY836" s="10">
        <f>AY837</f>
        <v>0</v>
      </c>
      <c r="AZ836" s="10">
        <f t="shared" si="1718"/>
        <v>223653.73436999999</v>
      </c>
      <c r="BA836" s="10">
        <f>BA837</f>
        <v>0</v>
      </c>
      <c r="BB836" s="65">
        <f t="shared" si="1724"/>
        <v>223653.73436999999</v>
      </c>
      <c r="BC836" s="10">
        <f t="shared" si="1719"/>
        <v>563303.8629999999</v>
      </c>
      <c r="BD836" s="10">
        <f>BD837</f>
        <v>0</v>
      </c>
      <c r="BE836" s="65">
        <f t="shared" si="1725"/>
        <v>563303.8629999999</v>
      </c>
      <c r="BF836" s="10">
        <f t="shared" si="1720"/>
        <v>301082.212</v>
      </c>
      <c r="BG836" s="10">
        <f>BG837</f>
        <v>0</v>
      </c>
      <c r="BH836" s="65">
        <f t="shared" si="1726"/>
        <v>301082.212</v>
      </c>
      <c r="BI836" s="10">
        <f>BI837</f>
        <v>0</v>
      </c>
      <c r="BJ836" s="20"/>
      <c r="BK836" s="20"/>
    </row>
    <row r="837" spans="1:68" ht="78" x14ac:dyDescent="0.3">
      <c r="A837" s="58" t="s">
        <v>546</v>
      </c>
      <c r="B837" s="59"/>
      <c r="C837" s="58"/>
      <c r="D837" s="58"/>
      <c r="E837" s="60" t="s">
        <v>547</v>
      </c>
      <c r="F837" s="10">
        <f t="shared" ref="F837:K837" si="1782">F838+F840</f>
        <v>218600.3</v>
      </c>
      <c r="G837" s="10">
        <f t="shared" si="1782"/>
        <v>445103.1</v>
      </c>
      <c r="H837" s="10">
        <f t="shared" si="1782"/>
        <v>145103.1</v>
      </c>
      <c r="I837" s="10">
        <f t="shared" si="1782"/>
        <v>0</v>
      </c>
      <c r="J837" s="10">
        <f t="shared" si="1782"/>
        <v>0</v>
      </c>
      <c r="K837" s="10">
        <f t="shared" si="1782"/>
        <v>0</v>
      </c>
      <c r="L837" s="10">
        <f t="shared" si="1631"/>
        <v>218600.3</v>
      </c>
      <c r="M837" s="10">
        <f t="shared" si="1632"/>
        <v>445103.1</v>
      </c>
      <c r="N837" s="10">
        <f t="shared" si="1633"/>
        <v>145103.1</v>
      </c>
      <c r="O837" s="10">
        <f>O838+O840</f>
        <v>5053.4343699999999</v>
      </c>
      <c r="P837" s="10">
        <f>P838+P840</f>
        <v>0</v>
      </c>
      <c r="Q837" s="10">
        <f>Q838+Q840</f>
        <v>0</v>
      </c>
      <c r="R837" s="10">
        <f t="shared" si="1700"/>
        <v>223653.73436999999</v>
      </c>
      <c r="S837" s="10">
        <f t="shared" si="1701"/>
        <v>445103.1</v>
      </c>
      <c r="T837" s="10">
        <f t="shared" si="1702"/>
        <v>145103.1</v>
      </c>
      <c r="U837" s="10">
        <f>U838+U840</f>
        <v>0</v>
      </c>
      <c r="V837" s="10">
        <f>V838+V840</f>
        <v>0</v>
      </c>
      <c r="W837" s="10">
        <f>W838+W840</f>
        <v>0</v>
      </c>
      <c r="X837" s="10">
        <f t="shared" si="1703"/>
        <v>223653.73436999999</v>
      </c>
      <c r="Y837" s="10">
        <f t="shared" si="1704"/>
        <v>445103.1</v>
      </c>
      <c r="Z837" s="10">
        <f t="shared" si="1705"/>
        <v>145103.1</v>
      </c>
      <c r="AA837" s="10">
        <f>AA838+AA840</f>
        <v>0</v>
      </c>
      <c r="AB837" s="10">
        <f>AB838+AB840</f>
        <v>150057.79999999999</v>
      </c>
      <c r="AC837" s="10">
        <f>AC838+AC840</f>
        <v>0</v>
      </c>
      <c r="AD837" s="10">
        <f t="shared" si="1706"/>
        <v>223653.73436999999</v>
      </c>
      <c r="AE837" s="10">
        <f t="shared" si="1707"/>
        <v>595160.89999999991</v>
      </c>
      <c r="AF837" s="10">
        <f t="shared" si="1708"/>
        <v>145103.1</v>
      </c>
      <c r="AG837" s="10">
        <f>AG838+AG840</f>
        <v>0</v>
      </c>
      <c r="AH837" s="10">
        <f t="shared" si="1709"/>
        <v>223653.73436999999</v>
      </c>
      <c r="AI837" s="10">
        <f t="shared" si="1710"/>
        <v>595160.89999999991</v>
      </c>
      <c r="AJ837" s="10">
        <f t="shared" si="1711"/>
        <v>145103.1</v>
      </c>
      <c r="AK837" s="10">
        <f>AK838+AK840</f>
        <v>0</v>
      </c>
      <c r="AL837" s="10">
        <f>AL838+AL840</f>
        <v>-31857.037000000004</v>
      </c>
      <c r="AM837" s="10">
        <f>AM838+AM840</f>
        <v>155979.11199999999</v>
      </c>
      <c r="AN837" s="10">
        <f t="shared" si="1712"/>
        <v>223653.73436999999</v>
      </c>
      <c r="AO837" s="10">
        <f t="shared" si="1713"/>
        <v>563303.8629999999</v>
      </c>
      <c r="AP837" s="10">
        <f t="shared" si="1714"/>
        <v>301082.212</v>
      </c>
      <c r="AQ837" s="10">
        <f>AQ838+AQ840</f>
        <v>0</v>
      </c>
      <c r="AR837" s="10">
        <f>AR838+AR840</f>
        <v>0</v>
      </c>
      <c r="AS837" s="10">
        <f>AS838+AS840</f>
        <v>0</v>
      </c>
      <c r="AT837" s="10">
        <f t="shared" si="1715"/>
        <v>223653.73436999999</v>
      </c>
      <c r="AU837" s="10">
        <f t="shared" si="1716"/>
        <v>563303.8629999999</v>
      </c>
      <c r="AV837" s="10">
        <f t="shared" si="1717"/>
        <v>301082.212</v>
      </c>
      <c r="AW837" s="10">
        <f>AW838+AW840</f>
        <v>0</v>
      </c>
      <c r="AX837" s="10">
        <f>AX838+AX840</f>
        <v>0</v>
      </c>
      <c r="AY837" s="10">
        <f>AY838+AY840</f>
        <v>0</v>
      </c>
      <c r="AZ837" s="10">
        <f t="shared" si="1718"/>
        <v>223653.73436999999</v>
      </c>
      <c r="BA837" s="10">
        <f>BA838+BA840</f>
        <v>0</v>
      </c>
      <c r="BB837" s="65">
        <f t="shared" si="1724"/>
        <v>223653.73436999999</v>
      </c>
      <c r="BC837" s="10">
        <f t="shared" si="1719"/>
        <v>563303.8629999999</v>
      </c>
      <c r="BD837" s="10">
        <f>BD838+BD840</f>
        <v>0</v>
      </c>
      <c r="BE837" s="65">
        <f t="shared" si="1725"/>
        <v>563303.8629999999</v>
      </c>
      <c r="BF837" s="10">
        <f t="shared" si="1720"/>
        <v>301082.212</v>
      </c>
      <c r="BG837" s="10">
        <f>BG838+BG840</f>
        <v>0</v>
      </c>
      <c r="BH837" s="65">
        <f t="shared" si="1726"/>
        <v>301082.212</v>
      </c>
      <c r="BI837" s="10">
        <f>BI838+BI840</f>
        <v>0</v>
      </c>
      <c r="BJ837" s="20"/>
      <c r="BK837" s="20"/>
    </row>
    <row r="838" spans="1:68" ht="31.2" x14ac:dyDescent="0.3">
      <c r="A838" s="58" t="s">
        <v>546</v>
      </c>
      <c r="B838" s="59" t="s">
        <v>66</v>
      </c>
      <c r="C838" s="58"/>
      <c r="D838" s="58"/>
      <c r="E838" s="60" t="s">
        <v>67</v>
      </c>
      <c r="F838" s="10">
        <f t="shared" ref="F838:K838" si="1783">F839</f>
        <v>59830.899999999994</v>
      </c>
      <c r="G838" s="10">
        <f t="shared" si="1783"/>
        <v>404887.5</v>
      </c>
      <c r="H838" s="10">
        <f t="shared" si="1783"/>
        <v>145103.1</v>
      </c>
      <c r="I838" s="10">
        <f t="shared" si="1783"/>
        <v>0</v>
      </c>
      <c r="J838" s="10">
        <f t="shared" si="1783"/>
        <v>0</v>
      </c>
      <c r="K838" s="10">
        <f t="shared" si="1783"/>
        <v>0</v>
      </c>
      <c r="L838" s="10">
        <f t="shared" si="1631"/>
        <v>59830.899999999994</v>
      </c>
      <c r="M838" s="10">
        <f t="shared" si="1632"/>
        <v>404887.5</v>
      </c>
      <c r="N838" s="10">
        <f t="shared" si="1633"/>
        <v>145103.1</v>
      </c>
      <c r="O838" s="10">
        <f>O839</f>
        <v>0</v>
      </c>
      <c r="P838" s="10">
        <f>P839</f>
        <v>0</v>
      </c>
      <c r="Q838" s="10">
        <f>Q839</f>
        <v>0</v>
      </c>
      <c r="R838" s="10">
        <f t="shared" si="1700"/>
        <v>59830.899999999994</v>
      </c>
      <c r="S838" s="10">
        <f t="shared" si="1701"/>
        <v>404887.5</v>
      </c>
      <c r="T838" s="10">
        <f t="shared" si="1702"/>
        <v>145103.1</v>
      </c>
      <c r="U838" s="10">
        <f>U839</f>
        <v>0</v>
      </c>
      <c r="V838" s="10">
        <f>V839</f>
        <v>0</v>
      </c>
      <c r="W838" s="10">
        <f>W839</f>
        <v>0</v>
      </c>
      <c r="X838" s="10">
        <f t="shared" si="1703"/>
        <v>59830.899999999994</v>
      </c>
      <c r="Y838" s="10">
        <f t="shared" si="1704"/>
        <v>404887.5</v>
      </c>
      <c r="Z838" s="10">
        <f t="shared" si="1705"/>
        <v>145103.1</v>
      </c>
      <c r="AA838" s="10">
        <f>AA839</f>
        <v>0</v>
      </c>
      <c r="AB838" s="10">
        <f>AB839</f>
        <v>150057.79999999999</v>
      </c>
      <c r="AC838" s="10">
        <f>AC839</f>
        <v>0</v>
      </c>
      <c r="AD838" s="10">
        <f t="shared" si="1706"/>
        <v>59830.899999999994</v>
      </c>
      <c r="AE838" s="10">
        <f t="shared" si="1707"/>
        <v>554945.30000000005</v>
      </c>
      <c r="AF838" s="10">
        <f t="shared" si="1708"/>
        <v>145103.1</v>
      </c>
      <c r="AG838" s="10">
        <f>AG839</f>
        <v>0</v>
      </c>
      <c r="AH838" s="10">
        <f t="shared" si="1709"/>
        <v>59830.899999999994</v>
      </c>
      <c r="AI838" s="10">
        <f t="shared" si="1710"/>
        <v>554945.30000000005</v>
      </c>
      <c r="AJ838" s="10">
        <f t="shared" si="1711"/>
        <v>145103.1</v>
      </c>
      <c r="AK838" s="10">
        <f>AK839</f>
        <v>0</v>
      </c>
      <c r="AL838" s="10">
        <f>AL839</f>
        <v>-37040.874000000003</v>
      </c>
      <c r="AM838" s="10">
        <f>AM839</f>
        <v>37676.597000000002</v>
      </c>
      <c r="AN838" s="10">
        <f t="shared" si="1712"/>
        <v>59830.899999999994</v>
      </c>
      <c r="AO838" s="10">
        <f t="shared" si="1713"/>
        <v>517904.42600000004</v>
      </c>
      <c r="AP838" s="10">
        <f t="shared" si="1714"/>
        <v>182779.69700000001</v>
      </c>
      <c r="AQ838" s="10">
        <f>AQ839</f>
        <v>0</v>
      </c>
      <c r="AR838" s="10">
        <f>AR839</f>
        <v>0</v>
      </c>
      <c r="AS838" s="10">
        <f>AS839</f>
        <v>0</v>
      </c>
      <c r="AT838" s="10">
        <f t="shared" si="1715"/>
        <v>59830.899999999994</v>
      </c>
      <c r="AU838" s="10">
        <f t="shared" si="1716"/>
        <v>517904.42600000004</v>
      </c>
      <c r="AV838" s="10">
        <f t="shared" si="1717"/>
        <v>182779.69700000001</v>
      </c>
      <c r="AW838" s="10">
        <f>AW839</f>
        <v>0</v>
      </c>
      <c r="AX838" s="10">
        <f>AX839</f>
        <v>0</v>
      </c>
      <c r="AY838" s="10">
        <f>AY839</f>
        <v>0</v>
      </c>
      <c r="AZ838" s="10">
        <f t="shared" si="1718"/>
        <v>59830.899999999994</v>
      </c>
      <c r="BA838" s="10">
        <f>BA839</f>
        <v>0</v>
      </c>
      <c r="BB838" s="65">
        <f t="shared" si="1724"/>
        <v>59830.899999999994</v>
      </c>
      <c r="BC838" s="10">
        <f t="shared" si="1719"/>
        <v>517904.42600000004</v>
      </c>
      <c r="BD838" s="10">
        <f>BD839</f>
        <v>0</v>
      </c>
      <c r="BE838" s="65">
        <f t="shared" si="1725"/>
        <v>517904.42600000004</v>
      </c>
      <c r="BF838" s="10">
        <f t="shared" si="1720"/>
        <v>182779.69700000001</v>
      </c>
      <c r="BG838" s="10">
        <f>BG839</f>
        <v>0</v>
      </c>
      <c r="BH838" s="65">
        <f t="shared" si="1726"/>
        <v>182779.69700000001</v>
      </c>
      <c r="BI838" s="10">
        <f>BI839</f>
        <v>0</v>
      </c>
      <c r="BJ838" s="20"/>
      <c r="BK838" s="20"/>
    </row>
    <row r="839" spans="1:68" x14ac:dyDescent="0.3">
      <c r="A839" s="58" t="s">
        <v>546</v>
      </c>
      <c r="B839" s="59">
        <v>200</v>
      </c>
      <c r="C839" s="58" t="s">
        <v>242</v>
      </c>
      <c r="D839" s="58" t="s">
        <v>74</v>
      </c>
      <c r="E839" s="60" t="s">
        <v>540</v>
      </c>
      <c r="F839" s="10">
        <v>59830.899999999994</v>
      </c>
      <c r="G839" s="10">
        <v>404887.5</v>
      </c>
      <c r="H839" s="10">
        <v>145103.1</v>
      </c>
      <c r="I839" s="10"/>
      <c r="J839" s="10"/>
      <c r="K839" s="10"/>
      <c r="L839" s="10">
        <f t="shared" si="1631"/>
        <v>59830.899999999994</v>
      </c>
      <c r="M839" s="10">
        <f t="shared" si="1632"/>
        <v>404887.5</v>
      </c>
      <c r="N839" s="10">
        <f t="shared" si="1633"/>
        <v>145103.1</v>
      </c>
      <c r="O839" s="10"/>
      <c r="P839" s="10"/>
      <c r="Q839" s="10"/>
      <c r="R839" s="10">
        <f t="shared" si="1700"/>
        <v>59830.899999999994</v>
      </c>
      <c r="S839" s="10">
        <f t="shared" si="1701"/>
        <v>404887.5</v>
      </c>
      <c r="T839" s="10">
        <f t="shared" si="1702"/>
        <v>145103.1</v>
      </c>
      <c r="U839" s="10"/>
      <c r="V839" s="10"/>
      <c r="W839" s="10"/>
      <c r="X839" s="10">
        <f t="shared" si="1703"/>
        <v>59830.899999999994</v>
      </c>
      <c r="Y839" s="10">
        <f t="shared" si="1704"/>
        <v>404887.5</v>
      </c>
      <c r="Z839" s="10">
        <f t="shared" si="1705"/>
        <v>145103.1</v>
      </c>
      <c r="AA839" s="10"/>
      <c r="AB839" s="10">
        <v>150057.79999999999</v>
      </c>
      <c r="AC839" s="10"/>
      <c r="AD839" s="10">
        <f t="shared" si="1706"/>
        <v>59830.899999999994</v>
      </c>
      <c r="AE839" s="10">
        <f t="shared" si="1707"/>
        <v>554945.30000000005</v>
      </c>
      <c r="AF839" s="10">
        <f t="shared" si="1708"/>
        <v>145103.1</v>
      </c>
      <c r="AG839" s="10"/>
      <c r="AH839" s="10">
        <f t="shared" si="1709"/>
        <v>59830.899999999994</v>
      </c>
      <c r="AI839" s="10">
        <f t="shared" si="1710"/>
        <v>554945.30000000005</v>
      </c>
      <c r="AJ839" s="10">
        <f t="shared" si="1711"/>
        <v>145103.1</v>
      </c>
      <c r="AK839" s="10"/>
      <c r="AL839" s="10">
        <v>-37040.874000000003</v>
      </c>
      <c r="AM839" s="10">
        <v>37676.597000000002</v>
      </c>
      <c r="AN839" s="10">
        <f t="shared" si="1712"/>
        <v>59830.899999999994</v>
      </c>
      <c r="AO839" s="10">
        <f t="shared" si="1713"/>
        <v>517904.42600000004</v>
      </c>
      <c r="AP839" s="10">
        <f t="shared" si="1714"/>
        <v>182779.69700000001</v>
      </c>
      <c r="AQ839" s="10"/>
      <c r="AR839" s="10"/>
      <c r="AS839" s="10"/>
      <c r="AT839" s="10">
        <f t="shared" si="1715"/>
        <v>59830.899999999994</v>
      </c>
      <c r="AU839" s="10">
        <f t="shared" si="1716"/>
        <v>517904.42600000004</v>
      </c>
      <c r="AV839" s="10">
        <f t="shared" si="1717"/>
        <v>182779.69700000001</v>
      </c>
      <c r="AW839" s="10"/>
      <c r="AX839" s="10"/>
      <c r="AY839" s="10"/>
      <c r="AZ839" s="10">
        <f t="shared" si="1718"/>
        <v>59830.899999999994</v>
      </c>
      <c r="BA839" s="10"/>
      <c r="BB839" s="65">
        <f t="shared" si="1724"/>
        <v>59830.899999999994</v>
      </c>
      <c r="BC839" s="10">
        <f t="shared" si="1719"/>
        <v>517904.42600000004</v>
      </c>
      <c r="BD839" s="10"/>
      <c r="BE839" s="65">
        <f t="shared" si="1725"/>
        <v>517904.42600000004</v>
      </c>
      <c r="BF839" s="10">
        <f t="shared" si="1720"/>
        <v>182779.69700000001</v>
      </c>
      <c r="BG839" s="10"/>
      <c r="BH839" s="65">
        <f t="shared" si="1726"/>
        <v>182779.69700000001</v>
      </c>
      <c r="BI839" s="10"/>
      <c r="BJ839" s="20"/>
      <c r="BK839" s="20"/>
    </row>
    <row r="840" spans="1:68" ht="46.8" x14ac:dyDescent="0.3">
      <c r="A840" s="58" t="s">
        <v>546</v>
      </c>
      <c r="B840" s="59" t="s">
        <v>35</v>
      </c>
      <c r="C840" s="58"/>
      <c r="D840" s="58"/>
      <c r="E840" s="60" t="s">
        <v>36</v>
      </c>
      <c r="F840" s="10">
        <f t="shared" ref="F840:K840" si="1784">F841</f>
        <v>158769.4</v>
      </c>
      <c r="G840" s="10">
        <f t="shared" si="1784"/>
        <v>40215.599999999999</v>
      </c>
      <c r="H840" s="10">
        <f t="shared" si="1784"/>
        <v>0</v>
      </c>
      <c r="I840" s="10">
        <f t="shared" si="1784"/>
        <v>0</v>
      </c>
      <c r="J840" s="10">
        <f t="shared" si="1784"/>
        <v>0</v>
      </c>
      <c r="K840" s="10">
        <f t="shared" si="1784"/>
        <v>0</v>
      </c>
      <c r="L840" s="10">
        <f t="shared" si="1631"/>
        <v>158769.4</v>
      </c>
      <c r="M840" s="10">
        <f t="shared" si="1632"/>
        <v>40215.599999999999</v>
      </c>
      <c r="N840" s="10">
        <f t="shared" si="1633"/>
        <v>0</v>
      </c>
      <c r="O840" s="10">
        <f>O841</f>
        <v>5053.4343699999999</v>
      </c>
      <c r="P840" s="10">
        <f>P841</f>
        <v>0</v>
      </c>
      <c r="Q840" s="10">
        <f>Q841</f>
        <v>0</v>
      </c>
      <c r="R840" s="10">
        <f t="shared" si="1700"/>
        <v>163822.83437</v>
      </c>
      <c r="S840" s="10">
        <f t="shared" si="1701"/>
        <v>40215.599999999999</v>
      </c>
      <c r="T840" s="10">
        <f t="shared" si="1702"/>
        <v>0</v>
      </c>
      <c r="U840" s="10">
        <f>U841</f>
        <v>0</v>
      </c>
      <c r="V840" s="10">
        <f>V841</f>
        <v>0</v>
      </c>
      <c r="W840" s="10">
        <f>W841</f>
        <v>0</v>
      </c>
      <c r="X840" s="10">
        <f t="shared" si="1703"/>
        <v>163822.83437</v>
      </c>
      <c r="Y840" s="10">
        <f t="shared" si="1704"/>
        <v>40215.599999999999</v>
      </c>
      <c r="Z840" s="10">
        <f t="shared" si="1705"/>
        <v>0</v>
      </c>
      <c r="AA840" s="10">
        <f>AA841</f>
        <v>0</v>
      </c>
      <c r="AB840" s="10">
        <f>AB841</f>
        <v>0</v>
      </c>
      <c r="AC840" s="10">
        <f>AC841</f>
        <v>0</v>
      </c>
      <c r="AD840" s="10">
        <f t="shared" si="1706"/>
        <v>163822.83437</v>
      </c>
      <c r="AE840" s="10">
        <f t="shared" si="1707"/>
        <v>40215.599999999999</v>
      </c>
      <c r="AF840" s="10">
        <f t="shared" si="1708"/>
        <v>0</v>
      </c>
      <c r="AG840" s="10">
        <f>AG841</f>
        <v>0</v>
      </c>
      <c r="AH840" s="10">
        <f t="shared" si="1709"/>
        <v>163822.83437</v>
      </c>
      <c r="AI840" s="10">
        <f t="shared" si="1710"/>
        <v>40215.599999999999</v>
      </c>
      <c r="AJ840" s="10">
        <f t="shared" si="1711"/>
        <v>0</v>
      </c>
      <c r="AK840" s="10">
        <f>AK841</f>
        <v>0</v>
      </c>
      <c r="AL840" s="10">
        <f>AL841</f>
        <v>5183.8370000000004</v>
      </c>
      <c r="AM840" s="10">
        <f>AM841</f>
        <v>118302.515</v>
      </c>
      <c r="AN840" s="10">
        <f t="shared" si="1712"/>
        <v>163822.83437</v>
      </c>
      <c r="AO840" s="10">
        <f t="shared" si="1713"/>
        <v>45399.436999999998</v>
      </c>
      <c r="AP840" s="10">
        <f t="shared" si="1714"/>
        <v>118302.515</v>
      </c>
      <c r="AQ840" s="10">
        <f>AQ841</f>
        <v>0</v>
      </c>
      <c r="AR840" s="10">
        <f>AR841</f>
        <v>0</v>
      </c>
      <c r="AS840" s="10">
        <f>AS841</f>
        <v>0</v>
      </c>
      <c r="AT840" s="10">
        <f t="shared" si="1715"/>
        <v>163822.83437</v>
      </c>
      <c r="AU840" s="10">
        <f t="shared" si="1716"/>
        <v>45399.436999999998</v>
      </c>
      <c r="AV840" s="10">
        <f t="shared" si="1717"/>
        <v>118302.515</v>
      </c>
      <c r="AW840" s="10">
        <f>AW841</f>
        <v>0</v>
      </c>
      <c r="AX840" s="10">
        <f>AX841</f>
        <v>0</v>
      </c>
      <c r="AY840" s="10">
        <f>AY841</f>
        <v>0</v>
      </c>
      <c r="AZ840" s="10">
        <f t="shared" si="1718"/>
        <v>163822.83437</v>
      </c>
      <c r="BA840" s="10">
        <f>BA841</f>
        <v>0</v>
      </c>
      <c r="BB840" s="65">
        <f t="shared" si="1724"/>
        <v>163822.83437</v>
      </c>
      <c r="BC840" s="10">
        <f t="shared" si="1719"/>
        <v>45399.436999999998</v>
      </c>
      <c r="BD840" s="10">
        <f>BD841</f>
        <v>0</v>
      </c>
      <c r="BE840" s="65">
        <f t="shared" si="1725"/>
        <v>45399.436999999998</v>
      </c>
      <c r="BF840" s="10">
        <f t="shared" si="1720"/>
        <v>118302.515</v>
      </c>
      <c r="BG840" s="10">
        <f>BG841</f>
        <v>0</v>
      </c>
      <c r="BH840" s="65">
        <f t="shared" si="1726"/>
        <v>118302.515</v>
      </c>
      <c r="BI840" s="10">
        <f>BI841</f>
        <v>0</v>
      </c>
      <c r="BJ840" s="20"/>
      <c r="BK840" s="20"/>
    </row>
    <row r="841" spans="1:68" x14ac:dyDescent="0.3">
      <c r="A841" s="58" t="s">
        <v>546</v>
      </c>
      <c r="B841" s="59">
        <v>400</v>
      </c>
      <c r="C841" s="58" t="s">
        <v>242</v>
      </c>
      <c r="D841" s="58" t="s">
        <v>74</v>
      </c>
      <c r="E841" s="60" t="s">
        <v>540</v>
      </c>
      <c r="F841" s="10">
        <v>158769.4</v>
      </c>
      <c r="G841" s="10">
        <v>40215.599999999999</v>
      </c>
      <c r="H841" s="10">
        <v>0</v>
      </c>
      <c r="I841" s="10"/>
      <c r="J841" s="10"/>
      <c r="K841" s="10"/>
      <c r="L841" s="10">
        <f t="shared" si="1631"/>
        <v>158769.4</v>
      </c>
      <c r="M841" s="10">
        <f t="shared" si="1632"/>
        <v>40215.599999999999</v>
      </c>
      <c r="N841" s="10">
        <f t="shared" si="1633"/>
        <v>0</v>
      </c>
      <c r="O841" s="10">
        <f>2887.23437+2166.2</f>
        <v>5053.4343699999999</v>
      </c>
      <c r="P841" s="10"/>
      <c r="Q841" s="10"/>
      <c r="R841" s="10">
        <f t="shared" si="1700"/>
        <v>163822.83437</v>
      </c>
      <c r="S841" s="10">
        <f t="shared" si="1701"/>
        <v>40215.599999999999</v>
      </c>
      <c r="T841" s="10">
        <f t="shared" si="1702"/>
        <v>0</v>
      </c>
      <c r="U841" s="10"/>
      <c r="V841" s="10"/>
      <c r="W841" s="10"/>
      <c r="X841" s="10">
        <f t="shared" si="1703"/>
        <v>163822.83437</v>
      </c>
      <c r="Y841" s="10">
        <f t="shared" si="1704"/>
        <v>40215.599999999999</v>
      </c>
      <c r="Z841" s="10">
        <f t="shared" si="1705"/>
        <v>0</v>
      </c>
      <c r="AA841" s="10"/>
      <c r="AB841" s="10"/>
      <c r="AC841" s="10"/>
      <c r="AD841" s="10">
        <f t="shared" si="1706"/>
        <v>163822.83437</v>
      </c>
      <c r="AE841" s="10">
        <f t="shared" si="1707"/>
        <v>40215.599999999999</v>
      </c>
      <c r="AF841" s="10">
        <f t="shared" si="1708"/>
        <v>0</v>
      </c>
      <c r="AG841" s="10"/>
      <c r="AH841" s="10">
        <f t="shared" si="1709"/>
        <v>163822.83437</v>
      </c>
      <c r="AI841" s="10">
        <f t="shared" si="1710"/>
        <v>40215.599999999999</v>
      </c>
      <c r="AJ841" s="10">
        <f t="shared" si="1711"/>
        <v>0</v>
      </c>
      <c r="AK841" s="10"/>
      <c r="AL841" s="10">
        <v>5183.8370000000004</v>
      </c>
      <c r="AM841" s="10">
        <v>118302.515</v>
      </c>
      <c r="AN841" s="10">
        <f t="shared" si="1712"/>
        <v>163822.83437</v>
      </c>
      <c r="AO841" s="10">
        <f t="shared" si="1713"/>
        <v>45399.436999999998</v>
      </c>
      <c r="AP841" s="10">
        <f t="shared" si="1714"/>
        <v>118302.515</v>
      </c>
      <c r="AQ841" s="10"/>
      <c r="AR841" s="10"/>
      <c r="AS841" s="10"/>
      <c r="AT841" s="10">
        <f t="shared" si="1715"/>
        <v>163822.83437</v>
      </c>
      <c r="AU841" s="10">
        <f t="shared" si="1716"/>
        <v>45399.436999999998</v>
      </c>
      <c r="AV841" s="10">
        <f t="shared" si="1717"/>
        <v>118302.515</v>
      </c>
      <c r="AW841" s="10"/>
      <c r="AX841" s="10"/>
      <c r="AY841" s="10"/>
      <c r="AZ841" s="10">
        <f t="shared" si="1718"/>
        <v>163822.83437</v>
      </c>
      <c r="BA841" s="10"/>
      <c r="BB841" s="65">
        <f t="shared" si="1724"/>
        <v>163822.83437</v>
      </c>
      <c r="BC841" s="10">
        <f t="shared" si="1719"/>
        <v>45399.436999999998</v>
      </c>
      <c r="BD841" s="10"/>
      <c r="BE841" s="65">
        <f t="shared" si="1725"/>
        <v>45399.436999999998</v>
      </c>
      <c r="BF841" s="10">
        <f t="shared" si="1720"/>
        <v>118302.515</v>
      </c>
      <c r="BG841" s="10"/>
      <c r="BH841" s="65">
        <f t="shared" si="1726"/>
        <v>118302.515</v>
      </c>
      <c r="BI841" s="10"/>
      <c r="BJ841" s="20"/>
      <c r="BK841" s="20"/>
    </row>
    <row r="842" spans="1:68" ht="31.2" x14ac:dyDescent="0.3">
      <c r="A842" s="58" t="s">
        <v>548</v>
      </c>
      <c r="B842" s="59"/>
      <c r="C842" s="58"/>
      <c r="D842" s="58"/>
      <c r="E842" s="60" t="s">
        <v>549</v>
      </c>
      <c r="F842" s="10">
        <f t="shared" ref="F842:K842" si="1785">F843+F846+F849+F852</f>
        <v>1787274.7000000002</v>
      </c>
      <c r="G842" s="10">
        <f t="shared" si="1785"/>
        <v>796678.6</v>
      </c>
      <c r="H842" s="10">
        <f t="shared" si="1785"/>
        <v>99838.3</v>
      </c>
      <c r="I842" s="10">
        <f t="shared" si="1785"/>
        <v>0</v>
      </c>
      <c r="J842" s="10">
        <f t="shared" si="1785"/>
        <v>0</v>
      </c>
      <c r="K842" s="10">
        <f t="shared" si="1785"/>
        <v>0</v>
      </c>
      <c r="L842" s="10">
        <f t="shared" si="1631"/>
        <v>1787274.7000000002</v>
      </c>
      <c r="M842" s="10">
        <f t="shared" si="1632"/>
        <v>796678.6</v>
      </c>
      <c r="N842" s="10">
        <f t="shared" si="1633"/>
        <v>99838.3</v>
      </c>
      <c r="O842" s="10">
        <f>O843+O846+O849+O852</f>
        <v>17274.707729999998</v>
      </c>
      <c r="P842" s="10">
        <f>P843+P846+P849+P852</f>
        <v>0</v>
      </c>
      <c r="Q842" s="10">
        <f>Q843+Q846+Q849+Q852</f>
        <v>0</v>
      </c>
      <c r="R842" s="10">
        <f t="shared" si="1700"/>
        <v>1804549.4077300001</v>
      </c>
      <c r="S842" s="10">
        <f t="shared" si="1701"/>
        <v>796678.6</v>
      </c>
      <c r="T842" s="10">
        <f t="shared" si="1702"/>
        <v>99838.3</v>
      </c>
      <c r="U842" s="10">
        <f>U843+U846+U849+U852</f>
        <v>0</v>
      </c>
      <c r="V842" s="10">
        <f>V843+V846+V849+V852</f>
        <v>0</v>
      </c>
      <c r="W842" s="10">
        <f>W843+W846+W849+W852</f>
        <v>0</v>
      </c>
      <c r="X842" s="10">
        <f t="shared" si="1703"/>
        <v>1804549.4077300001</v>
      </c>
      <c r="Y842" s="10">
        <f t="shared" si="1704"/>
        <v>796678.6</v>
      </c>
      <c r="Z842" s="10">
        <f t="shared" si="1705"/>
        <v>99838.3</v>
      </c>
      <c r="AA842" s="10">
        <f>AA843+AA846+AA849+AA852</f>
        <v>0</v>
      </c>
      <c r="AB842" s="10">
        <f>AB843+AB846+AB849+AB852</f>
        <v>398344.73800000001</v>
      </c>
      <c r="AC842" s="10">
        <f>AC843+AC846+AC849+AC852</f>
        <v>0</v>
      </c>
      <c r="AD842" s="10">
        <f t="shared" si="1706"/>
        <v>1804549.4077300001</v>
      </c>
      <c r="AE842" s="10">
        <f t="shared" si="1707"/>
        <v>1195023.338</v>
      </c>
      <c r="AF842" s="10">
        <f t="shared" si="1708"/>
        <v>99838.3</v>
      </c>
      <c r="AG842" s="10">
        <f>AG843+AG846+AG849+AG852</f>
        <v>0</v>
      </c>
      <c r="AH842" s="10">
        <f t="shared" si="1709"/>
        <v>1804549.4077300001</v>
      </c>
      <c r="AI842" s="10">
        <f t="shared" si="1710"/>
        <v>1195023.338</v>
      </c>
      <c r="AJ842" s="10">
        <f t="shared" si="1711"/>
        <v>99838.3</v>
      </c>
      <c r="AK842" s="10">
        <f>AK843+AK846+AK849+AK852</f>
        <v>0</v>
      </c>
      <c r="AL842" s="10">
        <f>AL843+AL846+AL849+AL852</f>
        <v>0</v>
      </c>
      <c r="AM842" s="10">
        <f>AM843+AM846+AM849+AM852</f>
        <v>0</v>
      </c>
      <c r="AN842" s="10">
        <f t="shared" si="1712"/>
        <v>1804549.4077300001</v>
      </c>
      <c r="AO842" s="10">
        <f t="shared" si="1713"/>
        <v>1195023.338</v>
      </c>
      <c r="AP842" s="10">
        <f t="shared" si="1714"/>
        <v>99838.3</v>
      </c>
      <c r="AQ842" s="10">
        <f>AQ843+AQ846+AQ849+AQ852</f>
        <v>0</v>
      </c>
      <c r="AR842" s="10">
        <f>AR843+AR846+AR849+AR852</f>
        <v>0</v>
      </c>
      <c r="AS842" s="10">
        <f>AS843+AS846+AS849+AS852</f>
        <v>0</v>
      </c>
      <c r="AT842" s="10">
        <f t="shared" si="1715"/>
        <v>1804549.4077300001</v>
      </c>
      <c r="AU842" s="10">
        <f t="shared" si="1716"/>
        <v>1195023.338</v>
      </c>
      <c r="AV842" s="10">
        <f t="shared" si="1717"/>
        <v>99838.3</v>
      </c>
      <c r="AW842" s="10">
        <f>AW843+AW846+AW849+AW852</f>
        <v>0</v>
      </c>
      <c r="AX842" s="10">
        <f>AX843+AX846+AX849+AX852</f>
        <v>0</v>
      </c>
      <c r="AY842" s="10">
        <f>AY843+AY846+AY849+AY852</f>
        <v>0</v>
      </c>
      <c r="AZ842" s="10">
        <f t="shared" si="1718"/>
        <v>1804549.4077300001</v>
      </c>
      <c r="BA842" s="10">
        <f>BA843+BA846+BA849+BA852</f>
        <v>0</v>
      </c>
      <c r="BB842" s="65">
        <f t="shared" si="1724"/>
        <v>1804549.4077300001</v>
      </c>
      <c r="BC842" s="10">
        <f t="shared" si="1719"/>
        <v>1195023.338</v>
      </c>
      <c r="BD842" s="10">
        <f>BD843+BD846+BD849+BD852</f>
        <v>0</v>
      </c>
      <c r="BE842" s="65">
        <f t="shared" si="1725"/>
        <v>1195023.338</v>
      </c>
      <c r="BF842" s="10">
        <f t="shared" si="1720"/>
        <v>99838.3</v>
      </c>
      <c r="BG842" s="10">
        <f>BG843+BG846+BG849+BG852</f>
        <v>0</v>
      </c>
      <c r="BH842" s="65">
        <f t="shared" si="1726"/>
        <v>99838.3</v>
      </c>
      <c r="BI842" s="10">
        <f>BI843+BI846+BI849+BI852</f>
        <v>0</v>
      </c>
      <c r="BJ842" s="20"/>
      <c r="BK842" s="20"/>
    </row>
    <row r="843" spans="1:68" x14ac:dyDescent="0.3">
      <c r="A843" s="58" t="s">
        <v>550</v>
      </c>
      <c r="B843" s="59"/>
      <c r="C843" s="58"/>
      <c r="D843" s="58"/>
      <c r="E843" s="60" t="s">
        <v>551</v>
      </c>
      <c r="F843" s="10">
        <f t="shared" ref="F843:F853" si="1786">F844</f>
        <v>51615</v>
      </c>
      <c r="G843" s="10">
        <f t="shared" ref="G843:G853" si="1787">G844</f>
        <v>166.30000000000291</v>
      </c>
      <c r="H843" s="10">
        <f t="shared" ref="H843:H853" si="1788">H844</f>
        <v>0</v>
      </c>
      <c r="I843" s="10">
        <f t="shared" ref="I843:I853" si="1789">I844</f>
        <v>0</v>
      </c>
      <c r="J843" s="10">
        <f t="shared" ref="J843:J853" si="1790">J844</f>
        <v>0</v>
      </c>
      <c r="K843" s="10">
        <f t="shared" ref="K843:K853" si="1791">K844</f>
        <v>0</v>
      </c>
      <c r="L843" s="10">
        <f t="shared" si="1631"/>
        <v>51615</v>
      </c>
      <c r="M843" s="10">
        <f t="shared" si="1632"/>
        <v>166.30000000000291</v>
      </c>
      <c r="N843" s="10">
        <f t="shared" si="1633"/>
        <v>0</v>
      </c>
      <c r="O843" s="10">
        <f t="shared" ref="O843:O853" si="1792">O844</f>
        <v>0</v>
      </c>
      <c r="P843" s="10">
        <f t="shared" ref="P843:P853" si="1793">P844</f>
        <v>0</v>
      </c>
      <c r="Q843" s="10">
        <f t="shared" ref="Q843:Q853" si="1794">Q844</f>
        <v>0</v>
      </c>
      <c r="R843" s="10">
        <f t="shared" si="1700"/>
        <v>51615</v>
      </c>
      <c r="S843" s="10">
        <f t="shared" si="1701"/>
        <v>166.30000000000291</v>
      </c>
      <c r="T843" s="10">
        <f t="shared" si="1702"/>
        <v>0</v>
      </c>
      <c r="U843" s="10">
        <f t="shared" ref="U843:U853" si="1795">U844</f>
        <v>0</v>
      </c>
      <c r="V843" s="10">
        <f t="shared" ref="V843:V853" si="1796">V844</f>
        <v>0</v>
      </c>
      <c r="W843" s="10">
        <f t="shared" ref="W843:W853" si="1797">W844</f>
        <v>0</v>
      </c>
      <c r="X843" s="10">
        <f t="shared" si="1703"/>
        <v>51615</v>
      </c>
      <c r="Y843" s="10">
        <f t="shared" si="1704"/>
        <v>166.30000000000291</v>
      </c>
      <c r="Z843" s="10">
        <f t="shared" si="1705"/>
        <v>0</v>
      </c>
      <c r="AA843" s="10">
        <f t="shared" ref="AA843:AA855" si="1798">AA844</f>
        <v>0</v>
      </c>
      <c r="AB843" s="10">
        <f t="shared" ref="AB843:AB855" si="1799">AB844</f>
        <v>0</v>
      </c>
      <c r="AC843" s="10">
        <f t="shared" ref="AC843:AC855" si="1800">AC844</f>
        <v>0</v>
      </c>
      <c r="AD843" s="10">
        <f t="shared" si="1706"/>
        <v>51615</v>
      </c>
      <c r="AE843" s="10">
        <f t="shared" si="1707"/>
        <v>166.30000000000291</v>
      </c>
      <c r="AF843" s="10">
        <f t="shared" si="1708"/>
        <v>0</v>
      </c>
      <c r="AG843" s="10">
        <f t="shared" ref="AG843:AG855" si="1801">AG844</f>
        <v>0</v>
      </c>
      <c r="AH843" s="10">
        <f t="shared" si="1709"/>
        <v>51615</v>
      </c>
      <c r="AI843" s="10">
        <f t="shared" si="1710"/>
        <v>166.30000000000291</v>
      </c>
      <c r="AJ843" s="10">
        <f t="shared" si="1711"/>
        <v>0</v>
      </c>
      <c r="AK843" s="10">
        <f t="shared" ref="AK843:AK855" si="1802">AK844</f>
        <v>0</v>
      </c>
      <c r="AL843" s="10">
        <f t="shared" ref="AL843:AL855" si="1803">AL844</f>
        <v>0</v>
      </c>
      <c r="AM843" s="10">
        <f t="shared" ref="AM843:AM855" si="1804">AM844</f>
        <v>0</v>
      </c>
      <c r="AN843" s="10">
        <f t="shared" si="1712"/>
        <v>51615</v>
      </c>
      <c r="AO843" s="10">
        <f t="shared" si="1713"/>
        <v>166.30000000000291</v>
      </c>
      <c r="AP843" s="10">
        <f t="shared" si="1714"/>
        <v>0</v>
      </c>
      <c r="AQ843" s="10">
        <f t="shared" ref="AQ843:AQ855" si="1805">AQ844</f>
        <v>0</v>
      </c>
      <c r="AR843" s="10">
        <f t="shared" ref="AR843:AR855" si="1806">AR844</f>
        <v>0</v>
      </c>
      <c r="AS843" s="10">
        <f t="shared" ref="AS843:AS855" si="1807">AS844</f>
        <v>0</v>
      </c>
      <c r="AT843" s="10">
        <f t="shared" si="1715"/>
        <v>51615</v>
      </c>
      <c r="AU843" s="10">
        <f t="shared" si="1716"/>
        <v>166.30000000000291</v>
      </c>
      <c r="AV843" s="10">
        <f t="shared" si="1717"/>
        <v>0</v>
      </c>
      <c r="AW843" s="10">
        <f t="shared" ref="AW843:AW855" si="1808">AW844</f>
        <v>0</v>
      </c>
      <c r="AX843" s="10">
        <f t="shared" ref="AX843:AX855" si="1809">AX844</f>
        <v>0</v>
      </c>
      <c r="AY843" s="10">
        <f t="shared" ref="AY843:AY855" si="1810">AY844</f>
        <v>0</v>
      </c>
      <c r="AZ843" s="10">
        <f t="shared" si="1718"/>
        <v>51615</v>
      </c>
      <c r="BA843" s="10">
        <f t="shared" ref="BA843:BA855" si="1811">BA844</f>
        <v>0</v>
      </c>
      <c r="BB843" s="65">
        <f t="shared" si="1724"/>
        <v>51615</v>
      </c>
      <c r="BC843" s="10">
        <f t="shared" si="1719"/>
        <v>166.30000000000291</v>
      </c>
      <c r="BD843" s="10">
        <f t="shared" ref="BD843:BI855" si="1812">BD844</f>
        <v>0</v>
      </c>
      <c r="BE843" s="65">
        <f t="shared" si="1725"/>
        <v>166.30000000000291</v>
      </c>
      <c r="BF843" s="10">
        <f t="shared" si="1720"/>
        <v>0</v>
      </c>
      <c r="BG843" s="10">
        <f t="shared" si="1812"/>
        <v>0</v>
      </c>
      <c r="BH843" s="65">
        <f t="shared" si="1726"/>
        <v>0</v>
      </c>
      <c r="BI843" s="10">
        <f t="shared" si="1812"/>
        <v>0</v>
      </c>
      <c r="BJ843" s="20"/>
      <c r="BK843" s="20"/>
    </row>
    <row r="844" spans="1:68" ht="31.2" x14ac:dyDescent="0.3">
      <c r="A844" s="58" t="s">
        <v>550</v>
      </c>
      <c r="B844" s="59" t="s">
        <v>66</v>
      </c>
      <c r="C844" s="58"/>
      <c r="D844" s="58"/>
      <c r="E844" s="60" t="s">
        <v>67</v>
      </c>
      <c r="F844" s="10">
        <f t="shared" si="1786"/>
        <v>51615</v>
      </c>
      <c r="G844" s="10">
        <f t="shared" si="1787"/>
        <v>166.30000000000291</v>
      </c>
      <c r="H844" s="10">
        <f t="shared" si="1788"/>
        <v>0</v>
      </c>
      <c r="I844" s="10">
        <f t="shared" si="1789"/>
        <v>0</v>
      </c>
      <c r="J844" s="10">
        <f t="shared" si="1790"/>
        <v>0</v>
      </c>
      <c r="K844" s="10">
        <f t="shared" si="1791"/>
        <v>0</v>
      </c>
      <c r="L844" s="10">
        <f t="shared" si="1631"/>
        <v>51615</v>
      </c>
      <c r="M844" s="10">
        <f t="shared" si="1632"/>
        <v>166.30000000000291</v>
      </c>
      <c r="N844" s="10">
        <f t="shared" si="1633"/>
        <v>0</v>
      </c>
      <c r="O844" s="10">
        <f t="shared" si="1792"/>
        <v>0</v>
      </c>
      <c r="P844" s="10">
        <f t="shared" si="1793"/>
        <v>0</v>
      </c>
      <c r="Q844" s="10">
        <f t="shared" si="1794"/>
        <v>0</v>
      </c>
      <c r="R844" s="10">
        <f t="shared" si="1700"/>
        <v>51615</v>
      </c>
      <c r="S844" s="10">
        <f t="shared" si="1701"/>
        <v>166.30000000000291</v>
      </c>
      <c r="T844" s="10">
        <f t="shared" si="1702"/>
        <v>0</v>
      </c>
      <c r="U844" s="10">
        <f t="shared" si="1795"/>
        <v>0</v>
      </c>
      <c r="V844" s="10">
        <f t="shared" si="1796"/>
        <v>0</v>
      </c>
      <c r="W844" s="10">
        <f t="shared" si="1797"/>
        <v>0</v>
      </c>
      <c r="X844" s="10">
        <f t="shared" si="1703"/>
        <v>51615</v>
      </c>
      <c r="Y844" s="10">
        <f t="shared" si="1704"/>
        <v>166.30000000000291</v>
      </c>
      <c r="Z844" s="10">
        <f t="shared" si="1705"/>
        <v>0</v>
      </c>
      <c r="AA844" s="10">
        <f t="shared" si="1798"/>
        <v>0</v>
      </c>
      <c r="AB844" s="10">
        <f t="shared" si="1799"/>
        <v>0</v>
      </c>
      <c r="AC844" s="10">
        <f t="shared" si="1800"/>
        <v>0</v>
      </c>
      <c r="AD844" s="10">
        <f t="shared" si="1706"/>
        <v>51615</v>
      </c>
      <c r="AE844" s="10">
        <f t="shared" si="1707"/>
        <v>166.30000000000291</v>
      </c>
      <c r="AF844" s="10">
        <f t="shared" si="1708"/>
        <v>0</v>
      </c>
      <c r="AG844" s="10">
        <f t="shared" si="1801"/>
        <v>0</v>
      </c>
      <c r="AH844" s="10">
        <f t="shared" si="1709"/>
        <v>51615</v>
      </c>
      <c r="AI844" s="10">
        <f t="shared" si="1710"/>
        <v>166.30000000000291</v>
      </c>
      <c r="AJ844" s="10">
        <f t="shared" si="1711"/>
        <v>0</v>
      </c>
      <c r="AK844" s="10">
        <f t="shared" si="1802"/>
        <v>0</v>
      </c>
      <c r="AL844" s="10">
        <f t="shared" si="1803"/>
        <v>0</v>
      </c>
      <c r="AM844" s="10">
        <f t="shared" si="1804"/>
        <v>0</v>
      </c>
      <c r="AN844" s="10">
        <f t="shared" si="1712"/>
        <v>51615</v>
      </c>
      <c r="AO844" s="10">
        <f t="shared" si="1713"/>
        <v>166.30000000000291</v>
      </c>
      <c r="AP844" s="10">
        <f t="shared" si="1714"/>
        <v>0</v>
      </c>
      <c r="AQ844" s="10">
        <f t="shared" si="1805"/>
        <v>0</v>
      </c>
      <c r="AR844" s="10">
        <f t="shared" si="1806"/>
        <v>0</v>
      </c>
      <c r="AS844" s="10">
        <f t="shared" si="1807"/>
        <v>0</v>
      </c>
      <c r="AT844" s="10">
        <f t="shared" si="1715"/>
        <v>51615</v>
      </c>
      <c r="AU844" s="10">
        <f t="shared" si="1716"/>
        <v>166.30000000000291</v>
      </c>
      <c r="AV844" s="10">
        <f t="shared" si="1717"/>
        <v>0</v>
      </c>
      <c r="AW844" s="10">
        <f t="shared" si="1808"/>
        <v>0</v>
      </c>
      <c r="AX844" s="10">
        <f t="shared" si="1809"/>
        <v>0</v>
      </c>
      <c r="AY844" s="10">
        <f t="shared" si="1810"/>
        <v>0</v>
      </c>
      <c r="AZ844" s="10">
        <f t="shared" si="1718"/>
        <v>51615</v>
      </c>
      <c r="BA844" s="10">
        <f t="shared" si="1811"/>
        <v>0</v>
      </c>
      <c r="BB844" s="65">
        <f t="shared" si="1724"/>
        <v>51615</v>
      </c>
      <c r="BC844" s="10">
        <f t="shared" si="1719"/>
        <v>166.30000000000291</v>
      </c>
      <c r="BD844" s="10">
        <f t="shared" si="1812"/>
        <v>0</v>
      </c>
      <c r="BE844" s="65">
        <f t="shared" si="1725"/>
        <v>166.30000000000291</v>
      </c>
      <c r="BF844" s="10">
        <f t="shared" si="1720"/>
        <v>0</v>
      </c>
      <c r="BG844" s="10">
        <f t="shared" si="1812"/>
        <v>0</v>
      </c>
      <c r="BH844" s="65">
        <f t="shared" si="1726"/>
        <v>0</v>
      </c>
      <c r="BI844" s="10">
        <f t="shared" si="1812"/>
        <v>0</v>
      </c>
      <c r="BJ844" s="20"/>
      <c r="BK844" s="20"/>
    </row>
    <row r="845" spans="1:68" x14ac:dyDescent="0.3">
      <c r="A845" s="58" t="s">
        <v>550</v>
      </c>
      <c r="B845" s="59">
        <v>200</v>
      </c>
      <c r="C845" s="58" t="s">
        <v>327</v>
      </c>
      <c r="D845" s="58" t="s">
        <v>106</v>
      </c>
      <c r="E845" s="60" t="s">
        <v>535</v>
      </c>
      <c r="F845" s="10">
        <v>51615</v>
      </c>
      <c r="G845" s="10">
        <v>166.30000000000291</v>
      </c>
      <c r="H845" s="10">
        <v>0</v>
      </c>
      <c r="I845" s="10"/>
      <c r="J845" s="10"/>
      <c r="K845" s="10"/>
      <c r="L845" s="10">
        <f t="shared" si="1631"/>
        <v>51615</v>
      </c>
      <c r="M845" s="10">
        <f t="shared" si="1632"/>
        <v>166.30000000000291</v>
      </c>
      <c r="N845" s="10">
        <f t="shared" si="1633"/>
        <v>0</v>
      </c>
      <c r="O845" s="10"/>
      <c r="P845" s="10"/>
      <c r="Q845" s="10"/>
      <c r="R845" s="10">
        <f t="shared" si="1700"/>
        <v>51615</v>
      </c>
      <c r="S845" s="10">
        <f t="shared" si="1701"/>
        <v>166.30000000000291</v>
      </c>
      <c r="T845" s="10">
        <f t="shared" si="1702"/>
        <v>0</v>
      </c>
      <c r="U845" s="10"/>
      <c r="V845" s="10"/>
      <c r="W845" s="10"/>
      <c r="X845" s="10">
        <f t="shared" si="1703"/>
        <v>51615</v>
      </c>
      <c r="Y845" s="10">
        <f t="shared" si="1704"/>
        <v>166.30000000000291</v>
      </c>
      <c r="Z845" s="10">
        <f t="shared" si="1705"/>
        <v>0</v>
      </c>
      <c r="AA845" s="10"/>
      <c r="AB845" s="10"/>
      <c r="AC845" s="10"/>
      <c r="AD845" s="10">
        <f t="shared" si="1706"/>
        <v>51615</v>
      </c>
      <c r="AE845" s="10">
        <f t="shared" si="1707"/>
        <v>166.30000000000291</v>
      </c>
      <c r="AF845" s="10">
        <f t="shared" si="1708"/>
        <v>0</v>
      </c>
      <c r="AG845" s="10"/>
      <c r="AH845" s="10">
        <f t="shared" si="1709"/>
        <v>51615</v>
      </c>
      <c r="AI845" s="10">
        <f t="shared" si="1710"/>
        <v>166.30000000000291</v>
      </c>
      <c r="AJ845" s="10">
        <f t="shared" si="1711"/>
        <v>0</v>
      </c>
      <c r="AK845" s="10"/>
      <c r="AL845" s="10"/>
      <c r="AM845" s="10"/>
      <c r="AN845" s="10">
        <f t="shared" si="1712"/>
        <v>51615</v>
      </c>
      <c r="AO845" s="10">
        <f t="shared" si="1713"/>
        <v>166.30000000000291</v>
      </c>
      <c r="AP845" s="10">
        <f t="shared" si="1714"/>
        <v>0</v>
      </c>
      <c r="AQ845" s="10"/>
      <c r="AR845" s="10"/>
      <c r="AS845" s="10"/>
      <c r="AT845" s="10">
        <f t="shared" si="1715"/>
        <v>51615</v>
      </c>
      <c r="AU845" s="10">
        <f t="shared" si="1716"/>
        <v>166.30000000000291</v>
      </c>
      <c r="AV845" s="10">
        <f t="shared" si="1717"/>
        <v>0</v>
      </c>
      <c r="AW845" s="10"/>
      <c r="AX845" s="10"/>
      <c r="AY845" s="10"/>
      <c r="AZ845" s="10">
        <f t="shared" si="1718"/>
        <v>51615</v>
      </c>
      <c r="BA845" s="10"/>
      <c r="BB845" s="65">
        <f t="shared" si="1724"/>
        <v>51615</v>
      </c>
      <c r="BC845" s="10">
        <f t="shared" si="1719"/>
        <v>166.30000000000291</v>
      </c>
      <c r="BD845" s="10"/>
      <c r="BE845" s="65">
        <f t="shared" si="1725"/>
        <v>166.30000000000291</v>
      </c>
      <c r="BF845" s="10">
        <f t="shared" si="1720"/>
        <v>0</v>
      </c>
      <c r="BG845" s="10"/>
      <c r="BH845" s="65">
        <f t="shared" si="1726"/>
        <v>0</v>
      </c>
      <c r="BI845" s="10"/>
      <c r="BJ845" s="20"/>
      <c r="BK845" s="20"/>
    </row>
    <row r="846" spans="1:68" ht="62.4" x14ac:dyDescent="0.3">
      <c r="A846" s="58" t="s">
        <v>552</v>
      </c>
      <c r="B846" s="59"/>
      <c r="C846" s="58"/>
      <c r="D846" s="58"/>
      <c r="E846" s="60" t="s">
        <v>553</v>
      </c>
      <c r="F846" s="10">
        <f t="shared" si="1786"/>
        <v>99838.3</v>
      </c>
      <c r="G846" s="10">
        <f t="shared" si="1787"/>
        <v>99838.3</v>
      </c>
      <c r="H846" s="10">
        <f t="shared" si="1788"/>
        <v>99838.3</v>
      </c>
      <c r="I846" s="10">
        <f t="shared" si="1789"/>
        <v>0</v>
      </c>
      <c r="J846" s="10">
        <f t="shared" si="1790"/>
        <v>0</v>
      </c>
      <c r="K846" s="10">
        <f t="shared" si="1791"/>
        <v>0</v>
      </c>
      <c r="L846" s="10">
        <f t="shared" si="1631"/>
        <v>99838.3</v>
      </c>
      <c r="M846" s="10">
        <f t="shared" si="1632"/>
        <v>99838.3</v>
      </c>
      <c r="N846" s="10">
        <f t="shared" si="1633"/>
        <v>99838.3</v>
      </c>
      <c r="O846" s="10">
        <f t="shared" si="1792"/>
        <v>0</v>
      </c>
      <c r="P846" s="10">
        <f t="shared" si="1793"/>
        <v>0</v>
      </c>
      <c r="Q846" s="10">
        <f t="shared" si="1794"/>
        <v>0</v>
      </c>
      <c r="R846" s="10">
        <f t="shared" si="1700"/>
        <v>99838.3</v>
      </c>
      <c r="S846" s="10">
        <f t="shared" si="1701"/>
        <v>99838.3</v>
      </c>
      <c r="T846" s="10">
        <f t="shared" si="1702"/>
        <v>99838.3</v>
      </c>
      <c r="U846" s="10">
        <f t="shared" si="1795"/>
        <v>0</v>
      </c>
      <c r="V846" s="10">
        <f t="shared" si="1796"/>
        <v>0</v>
      </c>
      <c r="W846" s="10">
        <f t="shared" si="1797"/>
        <v>0</v>
      </c>
      <c r="X846" s="10">
        <f t="shared" si="1703"/>
        <v>99838.3</v>
      </c>
      <c r="Y846" s="10">
        <f t="shared" si="1704"/>
        <v>99838.3</v>
      </c>
      <c r="Z846" s="10">
        <f t="shared" si="1705"/>
        <v>99838.3</v>
      </c>
      <c r="AA846" s="10">
        <f t="shared" si="1798"/>
        <v>0</v>
      </c>
      <c r="AB846" s="10">
        <f t="shared" si="1799"/>
        <v>0</v>
      </c>
      <c r="AC846" s="10">
        <f t="shared" si="1800"/>
        <v>0</v>
      </c>
      <c r="AD846" s="10">
        <f t="shared" si="1706"/>
        <v>99838.3</v>
      </c>
      <c r="AE846" s="10">
        <f t="shared" si="1707"/>
        <v>99838.3</v>
      </c>
      <c r="AF846" s="10">
        <f t="shared" si="1708"/>
        <v>99838.3</v>
      </c>
      <c r="AG846" s="10">
        <f t="shared" si="1801"/>
        <v>0</v>
      </c>
      <c r="AH846" s="10">
        <f t="shared" si="1709"/>
        <v>99838.3</v>
      </c>
      <c r="AI846" s="10">
        <f t="shared" si="1710"/>
        <v>99838.3</v>
      </c>
      <c r="AJ846" s="10">
        <f t="shared" si="1711"/>
        <v>99838.3</v>
      </c>
      <c r="AK846" s="10">
        <f t="shared" si="1802"/>
        <v>0</v>
      </c>
      <c r="AL846" s="10">
        <f t="shared" si="1803"/>
        <v>0</v>
      </c>
      <c r="AM846" s="10">
        <f t="shared" si="1804"/>
        <v>0</v>
      </c>
      <c r="AN846" s="10">
        <f t="shared" si="1712"/>
        <v>99838.3</v>
      </c>
      <c r="AO846" s="10">
        <f t="shared" si="1713"/>
        <v>99838.3</v>
      </c>
      <c r="AP846" s="10">
        <f t="shared" si="1714"/>
        <v>99838.3</v>
      </c>
      <c r="AQ846" s="10">
        <f t="shared" si="1805"/>
        <v>0</v>
      </c>
      <c r="AR846" s="10">
        <f t="shared" si="1806"/>
        <v>0</v>
      </c>
      <c r="AS846" s="10">
        <f t="shared" si="1807"/>
        <v>0</v>
      </c>
      <c r="AT846" s="10">
        <f t="shared" si="1715"/>
        <v>99838.3</v>
      </c>
      <c r="AU846" s="10">
        <f t="shared" si="1716"/>
        <v>99838.3</v>
      </c>
      <c r="AV846" s="10">
        <f t="shared" si="1717"/>
        <v>99838.3</v>
      </c>
      <c r="AW846" s="10">
        <f t="shared" si="1808"/>
        <v>0</v>
      </c>
      <c r="AX846" s="10">
        <f t="shared" si="1809"/>
        <v>0</v>
      </c>
      <c r="AY846" s="10">
        <f t="shared" si="1810"/>
        <v>0</v>
      </c>
      <c r="AZ846" s="10">
        <f t="shared" si="1718"/>
        <v>99838.3</v>
      </c>
      <c r="BA846" s="10">
        <f t="shared" si="1811"/>
        <v>0</v>
      </c>
      <c r="BB846" s="65">
        <f t="shared" si="1724"/>
        <v>99838.3</v>
      </c>
      <c r="BC846" s="10">
        <f t="shared" si="1719"/>
        <v>99838.3</v>
      </c>
      <c r="BD846" s="10">
        <f t="shared" si="1812"/>
        <v>0</v>
      </c>
      <c r="BE846" s="65">
        <f t="shared" si="1725"/>
        <v>99838.3</v>
      </c>
      <c r="BF846" s="10">
        <f t="shared" si="1720"/>
        <v>99838.3</v>
      </c>
      <c r="BG846" s="10">
        <f t="shared" si="1812"/>
        <v>0</v>
      </c>
      <c r="BH846" s="65">
        <f t="shared" si="1726"/>
        <v>99838.3</v>
      </c>
      <c r="BI846" s="10">
        <f t="shared" si="1812"/>
        <v>0</v>
      </c>
      <c r="BJ846" s="20"/>
      <c r="BK846" s="20"/>
    </row>
    <row r="847" spans="1:68" ht="31.2" x14ac:dyDescent="0.3">
      <c r="A847" s="58" t="s">
        <v>552</v>
      </c>
      <c r="B847" s="59" t="s">
        <v>66</v>
      </c>
      <c r="C847" s="58"/>
      <c r="D847" s="58"/>
      <c r="E847" s="60" t="s">
        <v>67</v>
      </c>
      <c r="F847" s="10">
        <f t="shared" si="1786"/>
        <v>99838.3</v>
      </c>
      <c r="G847" s="10">
        <f t="shared" si="1787"/>
        <v>99838.3</v>
      </c>
      <c r="H847" s="10">
        <f t="shared" si="1788"/>
        <v>99838.3</v>
      </c>
      <c r="I847" s="10">
        <f t="shared" si="1789"/>
        <v>0</v>
      </c>
      <c r="J847" s="10">
        <f t="shared" si="1790"/>
        <v>0</v>
      </c>
      <c r="K847" s="10">
        <f t="shared" si="1791"/>
        <v>0</v>
      </c>
      <c r="L847" s="10">
        <f t="shared" si="1631"/>
        <v>99838.3</v>
      </c>
      <c r="M847" s="10">
        <f t="shared" si="1632"/>
        <v>99838.3</v>
      </c>
      <c r="N847" s="10">
        <f t="shared" si="1633"/>
        <v>99838.3</v>
      </c>
      <c r="O847" s="10">
        <f t="shared" si="1792"/>
        <v>0</v>
      </c>
      <c r="P847" s="10">
        <f t="shared" si="1793"/>
        <v>0</v>
      </c>
      <c r="Q847" s="10">
        <f t="shared" si="1794"/>
        <v>0</v>
      </c>
      <c r="R847" s="10">
        <f t="shared" si="1700"/>
        <v>99838.3</v>
      </c>
      <c r="S847" s="10">
        <f t="shared" si="1701"/>
        <v>99838.3</v>
      </c>
      <c r="T847" s="10">
        <f t="shared" si="1702"/>
        <v>99838.3</v>
      </c>
      <c r="U847" s="10">
        <f t="shared" si="1795"/>
        <v>0</v>
      </c>
      <c r="V847" s="10">
        <f t="shared" si="1796"/>
        <v>0</v>
      </c>
      <c r="W847" s="10">
        <f t="shared" si="1797"/>
        <v>0</v>
      </c>
      <c r="X847" s="10">
        <f t="shared" si="1703"/>
        <v>99838.3</v>
      </c>
      <c r="Y847" s="10">
        <f t="shared" si="1704"/>
        <v>99838.3</v>
      </c>
      <c r="Z847" s="10">
        <f t="shared" si="1705"/>
        <v>99838.3</v>
      </c>
      <c r="AA847" s="10">
        <f t="shared" si="1798"/>
        <v>0</v>
      </c>
      <c r="AB847" s="10">
        <f t="shared" si="1799"/>
        <v>0</v>
      </c>
      <c r="AC847" s="10">
        <f t="shared" si="1800"/>
        <v>0</v>
      </c>
      <c r="AD847" s="10">
        <f t="shared" si="1706"/>
        <v>99838.3</v>
      </c>
      <c r="AE847" s="10">
        <f t="shared" si="1707"/>
        <v>99838.3</v>
      </c>
      <c r="AF847" s="10">
        <f t="shared" si="1708"/>
        <v>99838.3</v>
      </c>
      <c r="AG847" s="10">
        <f t="shared" si="1801"/>
        <v>0</v>
      </c>
      <c r="AH847" s="10">
        <f t="shared" si="1709"/>
        <v>99838.3</v>
      </c>
      <c r="AI847" s="10">
        <f t="shared" si="1710"/>
        <v>99838.3</v>
      </c>
      <c r="AJ847" s="10">
        <f t="shared" si="1711"/>
        <v>99838.3</v>
      </c>
      <c r="AK847" s="10">
        <f t="shared" si="1802"/>
        <v>0</v>
      </c>
      <c r="AL847" s="10">
        <f t="shared" si="1803"/>
        <v>0</v>
      </c>
      <c r="AM847" s="10">
        <f t="shared" si="1804"/>
        <v>0</v>
      </c>
      <c r="AN847" s="10">
        <f t="shared" si="1712"/>
        <v>99838.3</v>
      </c>
      <c r="AO847" s="10">
        <f t="shared" si="1713"/>
        <v>99838.3</v>
      </c>
      <c r="AP847" s="10">
        <f t="shared" si="1714"/>
        <v>99838.3</v>
      </c>
      <c r="AQ847" s="10">
        <f t="shared" si="1805"/>
        <v>0</v>
      </c>
      <c r="AR847" s="10">
        <f t="shared" si="1806"/>
        <v>0</v>
      </c>
      <c r="AS847" s="10">
        <f t="shared" si="1807"/>
        <v>0</v>
      </c>
      <c r="AT847" s="10">
        <f t="shared" si="1715"/>
        <v>99838.3</v>
      </c>
      <c r="AU847" s="10">
        <f t="shared" si="1716"/>
        <v>99838.3</v>
      </c>
      <c r="AV847" s="10">
        <f t="shared" si="1717"/>
        <v>99838.3</v>
      </c>
      <c r="AW847" s="10">
        <f t="shared" si="1808"/>
        <v>0</v>
      </c>
      <c r="AX847" s="10">
        <f t="shared" si="1809"/>
        <v>0</v>
      </c>
      <c r="AY847" s="10">
        <f t="shared" si="1810"/>
        <v>0</v>
      </c>
      <c r="AZ847" s="10">
        <f t="shared" si="1718"/>
        <v>99838.3</v>
      </c>
      <c r="BA847" s="10">
        <f t="shared" si="1811"/>
        <v>0</v>
      </c>
      <c r="BB847" s="65">
        <f t="shared" si="1724"/>
        <v>99838.3</v>
      </c>
      <c r="BC847" s="10">
        <f t="shared" si="1719"/>
        <v>99838.3</v>
      </c>
      <c r="BD847" s="10">
        <f t="shared" si="1812"/>
        <v>0</v>
      </c>
      <c r="BE847" s="65">
        <f t="shared" si="1725"/>
        <v>99838.3</v>
      </c>
      <c r="BF847" s="10">
        <f t="shared" si="1720"/>
        <v>99838.3</v>
      </c>
      <c r="BG847" s="10">
        <f t="shared" si="1812"/>
        <v>0</v>
      </c>
      <c r="BH847" s="65">
        <f t="shared" si="1726"/>
        <v>99838.3</v>
      </c>
      <c r="BI847" s="10">
        <f t="shared" si="1812"/>
        <v>0</v>
      </c>
      <c r="BJ847" s="20"/>
      <c r="BK847" s="20"/>
    </row>
    <row r="848" spans="1:68" x14ac:dyDescent="0.3">
      <c r="A848" s="58" t="s">
        <v>552</v>
      </c>
      <c r="B848" s="59">
        <v>200</v>
      </c>
      <c r="C848" s="58" t="s">
        <v>327</v>
      </c>
      <c r="D848" s="58" t="s">
        <v>106</v>
      </c>
      <c r="E848" s="60" t="s">
        <v>535</v>
      </c>
      <c r="F848" s="10">
        <v>99838.3</v>
      </c>
      <c r="G848" s="10">
        <v>99838.3</v>
      </c>
      <c r="H848" s="10">
        <v>99838.3</v>
      </c>
      <c r="I848" s="10"/>
      <c r="J848" s="10"/>
      <c r="K848" s="10"/>
      <c r="L848" s="10">
        <f t="shared" si="1631"/>
        <v>99838.3</v>
      </c>
      <c r="M848" s="10">
        <f t="shared" si="1632"/>
        <v>99838.3</v>
      </c>
      <c r="N848" s="10">
        <f t="shared" si="1633"/>
        <v>99838.3</v>
      </c>
      <c r="O848" s="10"/>
      <c r="P848" s="10"/>
      <c r="Q848" s="10"/>
      <c r="R848" s="10">
        <f t="shared" si="1700"/>
        <v>99838.3</v>
      </c>
      <c r="S848" s="10">
        <f t="shared" si="1701"/>
        <v>99838.3</v>
      </c>
      <c r="T848" s="10">
        <f t="shared" si="1702"/>
        <v>99838.3</v>
      </c>
      <c r="U848" s="10"/>
      <c r="V848" s="10"/>
      <c r="W848" s="10"/>
      <c r="X848" s="10">
        <f t="shared" si="1703"/>
        <v>99838.3</v>
      </c>
      <c r="Y848" s="10">
        <f t="shared" si="1704"/>
        <v>99838.3</v>
      </c>
      <c r="Z848" s="10">
        <f t="shared" si="1705"/>
        <v>99838.3</v>
      </c>
      <c r="AA848" s="10"/>
      <c r="AB848" s="10"/>
      <c r="AC848" s="10"/>
      <c r="AD848" s="10">
        <f t="shared" si="1706"/>
        <v>99838.3</v>
      </c>
      <c r="AE848" s="10">
        <f t="shared" si="1707"/>
        <v>99838.3</v>
      </c>
      <c r="AF848" s="10">
        <f t="shared" si="1708"/>
        <v>99838.3</v>
      </c>
      <c r="AG848" s="10"/>
      <c r="AH848" s="10">
        <f t="shared" si="1709"/>
        <v>99838.3</v>
      </c>
      <c r="AI848" s="10">
        <f t="shared" si="1710"/>
        <v>99838.3</v>
      </c>
      <c r="AJ848" s="10">
        <f t="shared" si="1711"/>
        <v>99838.3</v>
      </c>
      <c r="AK848" s="10"/>
      <c r="AL848" s="10"/>
      <c r="AM848" s="10"/>
      <c r="AN848" s="10">
        <f t="shared" si="1712"/>
        <v>99838.3</v>
      </c>
      <c r="AO848" s="10">
        <f t="shared" si="1713"/>
        <v>99838.3</v>
      </c>
      <c r="AP848" s="10">
        <f t="shared" si="1714"/>
        <v>99838.3</v>
      </c>
      <c r="AQ848" s="10"/>
      <c r="AR848" s="10"/>
      <c r="AS848" s="10"/>
      <c r="AT848" s="10">
        <f t="shared" si="1715"/>
        <v>99838.3</v>
      </c>
      <c r="AU848" s="10">
        <f t="shared" si="1716"/>
        <v>99838.3</v>
      </c>
      <c r="AV848" s="10">
        <f t="shared" si="1717"/>
        <v>99838.3</v>
      </c>
      <c r="AW848" s="10"/>
      <c r="AX848" s="10"/>
      <c r="AY848" s="10"/>
      <c r="AZ848" s="10">
        <f t="shared" si="1718"/>
        <v>99838.3</v>
      </c>
      <c r="BA848" s="10"/>
      <c r="BB848" s="65">
        <f t="shared" si="1724"/>
        <v>99838.3</v>
      </c>
      <c r="BC848" s="10">
        <f t="shared" si="1719"/>
        <v>99838.3</v>
      </c>
      <c r="BD848" s="10"/>
      <c r="BE848" s="65">
        <f t="shared" si="1725"/>
        <v>99838.3</v>
      </c>
      <c r="BF848" s="10">
        <f t="shared" si="1720"/>
        <v>99838.3</v>
      </c>
      <c r="BG848" s="10"/>
      <c r="BH848" s="65">
        <f t="shared" si="1726"/>
        <v>99838.3</v>
      </c>
      <c r="BI848" s="10"/>
      <c r="BJ848" s="20"/>
      <c r="BK848" s="20"/>
    </row>
    <row r="849" spans="1:68" ht="46.8" x14ac:dyDescent="0.3">
      <c r="A849" s="58" t="s">
        <v>554</v>
      </c>
      <c r="B849" s="59"/>
      <c r="C849" s="58"/>
      <c r="D849" s="58"/>
      <c r="E849" s="60" t="s">
        <v>555</v>
      </c>
      <c r="F849" s="10">
        <f t="shared" si="1786"/>
        <v>441699.3</v>
      </c>
      <c r="G849" s="10">
        <f t="shared" si="1787"/>
        <v>696674</v>
      </c>
      <c r="H849" s="10">
        <f t="shared" si="1788"/>
        <v>0</v>
      </c>
      <c r="I849" s="10">
        <f t="shared" si="1789"/>
        <v>0</v>
      </c>
      <c r="J849" s="10">
        <f t="shared" si="1790"/>
        <v>0</v>
      </c>
      <c r="K849" s="10">
        <f t="shared" si="1791"/>
        <v>0</v>
      </c>
      <c r="L849" s="10">
        <f t="shared" si="1631"/>
        <v>441699.3</v>
      </c>
      <c r="M849" s="10">
        <f t="shared" si="1632"/>
        <v>696674</v>
      </c>
      <c r="N849" s="10">
        <f t="shared" si="1633"/>
        <v>0</v>
      </c>
      <c r="O849" s="10">
        <f t="shared" si="1792"/>
        <v>0</v>
      </c>
      <c r="P849" s="10">
        <f t="shared" si="1793"/>
        <v>0</v>
      </c>
      <c r="Q849" s="10">
        <f t="shared" si="1794"/>
        <v>0</v>
      </c>
      <c r="R849" s="10">
        <f t="shared" si="1700"/>
        <v>441699.3</v>
      </c>
      <c r="S849" s="10">
        <f t="shared" si="1701"/>
        <v>696674</v>
      </c>
      <c r="T849" s="10">
        <f t="shared" si="1702"/>
        <v>0</v>
      </c>
      <c r="U849" s="10">
        <f t="shared" si="1795"/>
        <v>0</v>
      </c>
      <c r="V849" s="10">
        <f t="shared" si="1796"/>
        <v>0</v>
      </c>
      <c r="W849" s="10">
        <f t="shared" si="1797"/>
        <v>0</v>
      </c>
      <c r="X849" s="10">
        <f t="shared" si="1703"/>
        <v>441699.3</v>
      </c>
      <c r="Y849" s="10">
        <f t="shared" si="1704"/>
        <v>696674</v>
      </c>
      <c r="Z849" s="10">
        <f t="shared" si="1705"/>
        <v>0</v>
      </c>
      <c r="AA849" s="10">
        <f t="shared" si="1798"/>
        <v>0</v>
      </c>
      <c r="AB849" s="10">
        <f t="shared" si="1799"/>
        <v>0</v>
      </c>
      <c r="AC849" s="10">
        <f t="shared" si="1800"/>
        <v>0</v>
      </c>
      <c r="AD849" s="10">
        <f t="shared" si="1706"/>
        <v>441699.3</v>
      </c>
      <c r="AE849" s="10">
        <f t="shared" si="1707"/>
        <v>696674</v>
      </c>
      <c r="AF849" s="10">
        <f t="shared" si="1708"/>
        <v>0</v>
      </c>
      <c r="AG849" s="10">
        <f t="shared" si="1801"/>
        <v>0</v>
      </c>
      <c r="AH849" s="10">
        <f t="shared" si="1709"/>
        <v>441699.3</v>
      </c>
      <c r="AI849" s="10">
        <f t="shared" si="1710"/>
        <v>696674</v>
      </c>
      <c r="AJ849" s="10">
        <f t="shared" si="1711"/>
        <v>0</v>
      </c>
      <c r="AK849" s="10">
        <f t="shared" si="1802"/>
        <v>0</v>
      </c>
      <c r="AL849" s="10">
        <f t="shared" si="1803"/>
        <v>0</v>
      </c>
      <c r="AM849" s="10">
        <f t="shared" si="1804"/>
        <v>0</v>
      </c>
      <c r="AN849" s="10">
        <f t="shared" si="1712"/>
        <v>441699.3</v>
      </c>
      <c r="AO849" s="10">
        <f t="shared" si="1713"/>
        <v>696674</v>
      </c>
      <c r="AP849" s="10">
        <f t="shared" si="1714"/>
        <v>0</v>
      </c>
      <c r="AQ849" s="10">
        <f t="shared" si="1805"/>
        <v>0</v>
      </c>
      <c r="AR849" s="10">
        <f t="shared" si="1806"/>
        <v>0</v>
      </c>
      <c r="AS849" s="10">
        <f t="shared" si="1807"/>
        <v>0</v>
      </c>
      <c r="AT849" s="10">
        <f t="shared" si="1715"/>
        <v>441699.3</v>
      </c>
      <c r="AU849" s="10">
        <f t="shared" si="1716"/>
        <v>696674</v>
      </c>
      <c r="AV849" s="10">
        <f t="shared" si="1717"/>
        <v>0</v>
      </c>
      <c r="AW849" s="10">
        <f t="shared" si="1808"/>
        <v>0</v>
      </c>
      <c r="AX849" s="10">
        <f t="shared" si="1809"/>
        <v>0</v>
      </c>
      <c r="AY849" s="10">
        <f t="shared" si="1810"/>
        <v>0</v>
      </c>
      <c r="AZ849" s="10">
        <f t="shared" si="1718"/>
        <v>441699.3</v>
      </c>
      <c r="BA849" s="10">
        <f t="shared" si="1811"/>
        <v>0</v>
      </c>
      <c r="BB849" s="65">
        <f t="shared" si="1724"/>
        <v>441699.3</v>
      </c>
      <c r="BC849" s="10">
        <f t="shared" si="1719"/>
        <v>696674</v>
      </c>
      <c r="BD849" s="10">
        <f t="shared" si="1812"/>
        <v>0</v>
      </c>
      <c r="BE849" s="65">
        <f t="shared" si="1725"/>
        <v>696674</v>
      </c>
      <c r="BF849" s="10">
        <f t="shared" si="1720"/>
        <v>0</v>
      </c>
      <c r="BG849" s="10">
        <f t="shared" si="1812"/>
        <v>0</v>
      </c>
      <c r="BH849" s="65">
        <f t="shared" si="1726"/>
        <v>0</v>
      </c>
      <c r="BI849" s="10">
        <f t="shared" si="1812"/>
        <v>0</v>
      </c>
      <c r="BJ849" s="20"/>
      <c r="BK849" s="20"/>
    </row>
    <row r="850" spans="1:68" ht="31.2" x14ac:dyDescent="0.3">
      <c r="A850" s="58" t="s">
        <v>554</v>
      </c>
      <c r="B850" s="59" t="s">
        <v>66</v>
      </c>
      <c r="C850" s="58"/>
      <c r="D850" s="58"/>
      <c r="E850" s="60" t="s">
        <v>67</v>
      </c>
      <c r="F850" s="10">
        <f t="shared" si="1786"/>
        <v>441699.3</v>
      </c>
      <c r="G850" s="10">
        <f t="shared" si="1787"/>
        <v>696674</v>
      </c>
      <c r="H850" s="10">
        <f t="shared" si="1788"/>
        <v>0</v>
      </c>
      <c r="I850" s="10">
        <f t="shared" si="1789"/>
        <v>0</v>
      </c>
      <c r="J850" s="10">
        <f t="shared" si="1790"/>
        <v>0</v>
      </c>
      <c r="K850" s="10">
        <f t="shared" si="1791"/>
        <v>0</v>
      </c>
      <c r="L850" s="10">
        <f t="shared" si="1631"/>
        <v>441699.3</v>
      </c>
      <c r="M850" s="10">
        <f t="shared" si="1632"/>
        <v>696674</v>
      </c>
      <c r="N850" s="10">
        <f t="shared" si="1633"/>
        <v>0</v>
      </c>
      <c r="O850" s="10">
        <f t="shared" si="1792"/>
        <v>0</v>
      </c>
      <c r="P850" s="10">
        <f t="shared" si="1793"/>
        <v>0</v>
      </c>
      <c r="Q850" s="10">
        <f t="shared" si="1794"/>
        <v>0</v>
      </c>
      <c r="R850" s="10">
        <f t="shared" si="1700"/>
        <v>441699.3</v>
      </c>
      <c r="S850" s="10">
        <f t="shared" si="1701"/>
        <v>696674</v>
      </c>
      <c r="T850" s="10">
        <f t="shared" si="1702"/>
        <v>0</v>
      </c>
      <c r="U850" s="10">
        <f t="shared" si="1795"/>
        <v>0</v>
      </c>
      <c r="V850" s="10">
        <f t="shared" si="1796"/>
        <v>0</v>
      </c>
      <c r="W850" s="10">
        <f t="shared" si="1797"/>
        <v>0</v>
      </c>
      <c r="X850" s="10">
        <f t="shared" si="1703"/>
        <v>441699.3</v>
      </c>
      <c r="Y850" s="10">
        <f t="shared" si="1704"/>
        <v>696674</v>
      </c>
      <c r="Z850" s="10">
        <f t="shared" si="1705"/>
        <v>0</v>
      </c>
      <c r="AA850" s="10">
        <f t="shared" si="1798"/>
        <v>0</v>
      </c>
      <c r="AB850" s="10">
        <f t="shared" si="1799"/>
        <v>0</v>
      </c>
      <c r="AC850" s="10">
        <f t="shared" si="1800"/>
        <v>0</v>
      </c>
      <c r="AD850" s="10">
        <f t="shared" si="1706"/>
        <v>441699.3</v>
      </c>
      <c r="AE850" s="10">
        <f t="shared" si="1707"/>
        <v>696674</v>
      </c>
      <c r="AF850" s="10">
        <f t="shared" si="1708"/>
        <v>0</v>
      </c>
      <c r="AG850" s="10">
        <f t="shared" si="1801"/>
        <v>0</v>
      </c>
      <c r="AH850" s="10">
        <f t="shared" si="1709"/>
        <v>441699.3</v>
      </c>
      <c r="AI850" s="10">
        <f t="shared" si="1710"/>
        <v>696674</v>
      </c>
      <c r="AJ850" s="10">
        <f t="shared" si="1711"/>
        <v>0</v>
      </c>
      <c r="AK850" s="10">
        <f t="shared" si="1802"/>
        <v>0</v>
      </c>
      <c r="AL850" s="10">
        <f t="shared" si="1803"/>
        <v>0</v>
      </c>
      <c r="AM850" s="10">
        <f t="shared" si="1804"/>
        <v>0</v>
      </c>
      <c r="AN850" s="10">
        <f t="shared" si="1712"/>
        <v>441699.3</v>
      </c>
      <c r="AO850" s="10">
        <f t="shared" si="1713"/>
        <v>696674</v>
      </c>
      <c r="AP850" s="10">
        <f t="shared" si="1714"/>
        <v>0</v>
      </c>
      <c r="AQ850" s="10">
        <f t="shared" si="1805"/>
        <v>0</v>
      </c>
      <c r="AR850" s="10">
        <f t="shared" si="1806"/>
        <v>0</v>
      </c>
      <c r="AS850" s="10">
        <f t="shared" si="1807"/>
        <v>0</v>
      </c>
      <c r="AT850" s="10">
        <f t="shared" si="1715"/>
        <v>441699.3</v>
      </c>
      <c r="AU850" s="10">
        <f t="shared" si="1716"/>
        <v>696674</v>
      </c>
      <c r="AV850" s="10">
        <f t="shared" si="1717"/>
        <v>0</v>
      </c>
      <c r="AW850" s="10">
        <f t="shared" si="1808"/>
        <v>0</v>
      </c>
      <c r="AX850" s="10">
        <f t="shared" si="1809"/>
        <v>0</v>
      </c>
      <c r="AY850" s="10">
        <f t="shared" si="1810"/>
        <v>0</v>
      </c>
      <c r="AZ850" s="10">
        <f t="shared" si="1718"/>
        <v>441699.3</v>
      </c>
      <c r="BA850" s="10">
        <f t="shared" si="1811"/>
        <v>0</v>
      </c>
      <c r="BB850" s="65">
        <f t="shared" si="1724"/>
        <v>441699.3</v>
      </c>
      <c r="BC850" s="10">
        <f t="shared" si="1719"/>
        <v>696674</v>
      </c>
      <c r="BD850" s="10">
        <f t="shared" si="1812"/>
        <v>0</v>
      </c>
      <c r="BE850" s="65">
        <f t="shared" si="1725"/>
        <v>696674</v>
      </c>
      <c r="BF850" s="10">
        <f t="shared" si="1720"/>
        <v>0</v>
      </c>
      <c r="BG850" s="10">
        <f t="shared" si="1812"/>
        <v>0</v>
      </c>
      <c r="BH850" s="65">
        <f t="shared" si="1726"/>
        <v>0</v>
      </c>
      <c r="BI850" s="10">
        <f t="shared" si="1812"/>
        <v>0</v>
      </c>
      <c r="BJ850" s="20"/>
      <c r="BK850" s="20"/>
    </row>
    <row r="851" spans="1:68" x14ac:dyDescent="0.3">
      <c r="A851" s="58" t="s">
        <v>554</v>
      </c>
      <c r="B851" s="59">
        <v>200</v>
      </c>
      <c r="C851" s="58" t="s">
        <v>327</v>
      </c>
      <c r="D851" s="58" t="s">
        <v>106</v>
      </c>
      <c r="E851" s="60" t="s">
        <v>535</v>
      </c>
      <c r="F851" s="10">
        <v>441699.3</v>
      </c>
      <c r="G851" s="10">
        <v>696674</v>
      </c>
      <c r="H851" s="10">
        <v>0</v>
      </c>
      <c r="I851" s="10"/>
      <c r="J851" s="10"/>
      <c r="K851" s="10"/>
      <c r="L851" s="10">
        <f t="shared" ref="L851:L914" si="1813">F851+I851</f>
        <v>441699.3</v>
      </c>
      <c r="M851" s="10">
        <f t="shared" ref="M851:M914" si="1814">G851+J851</f>
        <v>696674</v>
      </c>
      <c r="N851" s="10">
        <f t="shared" ref="N851:N914" si="1815">H851+K851</f>
        <v>0</v>
      </c>
      <c r="O851" s="10"/>
      <c r="P851" s="10"/>
      <c r="Q851" s="10"/>
      <c r="R851" s="10">
        <f t="shared" si="1700"/>
        <v>441699.3</v>
      </c>
      <c r="S851" s="10">
        <f t="shared" si="1701"/>
        <v>696674</v>
      </c>
      <c r="T851" s="10">
        <f t="shared" si="1702"/>
        <v>0</v>
      </c>
      <c r="U851" s="10"/>
      <c r="V851" s="10"/>
      <c r="W851" s="10"/>
      <c r="X851" s="10">
        <f t="shared" si="1703"/>
        <v>441699.3</v>
      </c>
      <c r="Y851" s="10">
        <f t="shared" si="1704"/>
        <v>696674</v>
      </c>
      <c r="Z851" s="10">
        <f t="shared" si="1705"/>
        <v>0</v>
      </c>
      <c r="AA851" s="10"/>
      <c r="AB851" s="10"/>
      <c r="AC851" s="10"/>
      <c r="AD851" s="10">
        <f t="shared" si="1706"/>
        <v>441699.3</v>
      </c>
      <c r="AE851" s="10">
        <f t="shared" si="1707"/>
        <v>696674</v>
      </c>
      <c r="AF851" s="10">
        <f t="shared" si="1708"/>
        <v>0</v>
      </c>
      <c r="AG851" s="10"/>
      <c r="AH851" s="10">
        <f t="shared" si="1709"/>
        <v>441699.3</v>
      </c>
      <c r="AI851" s="10">
        <f t="shared" si="1710"/>
        <v>696674</v>
      </c>
      <c r="AJ851" s="10">
        <f t="shared" si="1711"/>
        <v>0</v>
      </c>
      <c r="AK851" s="10"/>
      <c r="AL851" s="10"/>
      <c r="AM851" s="10"/>
      <c r="AN851" s="10">
        <f t="shared" si="1712"/>
        <v>441699.3</v>
      </c>
      <c r="AO851" s="10">
        <f t="shared" si="1713"/>
        <v>696674</v>
      </c>
      <c r="AP851" s="10">
        <f t="shared" si="1714"/>
        <v>0</v>
      </c>
      <c r="AQ851" s="10"/>
      <c r="AR851" s="10"/>
      <c r="AS851" s="10"/>
      <c r="AT851" s="10">
        <f t="shared" si="1715"/>
        <v>441699.3</v>
      </c>
      <c r="AU851" s="10">
        <f t="shared" si="1716"/>
        <v>696674</v>
      </c>
      <c r="AV851" s="10">
        <f t="shared" si="1717"/>
        <v>0</v>
      </c>
      <c r="AW851" s="10"/>
      <c r="AX851" s="10"/>
      <c r="AY851" s="10"/>
      <c r="AZ851" s="10">
        <f t="shared" si="1718"/>
        <v>441699.3</v>
      </c>
      <c r="BA851" s="10"/>
      <c r="BB851" s="65">
        <f t="shared" si="1724"/>
        <v>441699.3</v>
      </c>
      <c r="BC851" s="10">
        <f t="shared" si="1719"/>
        <v>696674</v>
      </c>
      <c r="BD851" s="10"/>
      <c r="BE851" s="65">
        <f t="shared" si="1725"/>
        <v>696674</v>
      </c>
      <c r="BF851" s="10">
        <f t="shared" si="1720"/>
        <v>0</v>
      </c>
      <c r="BG851" s="10"/>
      <c r="BH851" s="65">
        <f t="shared" si="1726"/>
        <v>0</v>
      </c>
      <c r="BI851" s="10"/>
      <c r="BJ851" s="20"/>
      <c r="BK851" s="20"/>
    </row>
    <row r="852" spans="1:68" x14ac:dyDescent="0.3">
      <c r="A852" s="58" t="s">
        <v>556</v>
      </c>
      <c r="B852" s="59"/>
      <c r="C852" s="58"/>
      <c r="D852" s="58"/>
      <c r="E852" s="60" t="s">
        <v>557</v>
      </c>
      <c r="F852" s="10">
        <f t="shared" si="1786"/>
        <v>1194122.1000000001</v>
      </c>
      <c r="G852" s="10">
        <f t="shared" si="1787"/>
        <v>0</v>
      </c>
      <c r="H852" s="10">
        <f t="shared" si="1788"/>
        <v>0</v>
      </c>
      <c r="I852" s="10">
        <f t="shared" si="1789"/>
        <v>0</v>
      </c>
      <c r="J852" s="10">
        <f t="shared" si="1790"/>
        <v>0</v>
      </c>
      <c r="K852" s="10">
        <f t="shared" si="1791"/>
        <v>0</v>
      </c>
      <c r="L852" s="10">
        <f t="shared" si="1813"/>
        <v>1194122.1000000001</v>
      </c>
      <c r="M852" s="10">
        <f t="shared" si="1814"/>
        <v>0</v>
      </c>
      <c r="N852" s="10">
        <f t="shared" si="1815"/>
        <v>0</v>
      </c>
      <c r="O852" s="10">
        <f t="shared" si="1792"/>
        <v>17274.707729999998</v>
      </c>
      <c r="P852" s="10">
        <f t="shared" si="1793"/>
        <v>0</v>
      </c>
      <c r="Q852" s="10">
        <f t="shared" si="1794"/>
        <v>0</v>
      </c>
      <c r="R852" s="10">
        <f t="shared" si="1700"/>
        <v>1211396.80773</v>
      </c>
      <c r="S852" s="10">
        <f t="shared" si="1701"/>
        <v>0</v>
      </c>
      <c r="T852" s="10">
        <f t="shared" si="1702"/>
        <v>0</v>
      </c>
      <c r="U852" s="10">
        <f t="shared" si="1795"/>
        <v>0</v>
      </c>
      <c r="V852" s="10">
        <f t="shared" si="1796"/>
        <v>0</v>
      </c>
      <c r="W852" s="10">
        <f t="shared" si="1797"/>
        <v>0</v>
      </c>
      <c r="X852" s="10">
        <f t="shared" si="1703"/>
        <v>1211396.80773</v>
      </c>
      <c r="Y852" s="10">
        <f t="shared" si="1704"/>
        <v>0</v>
      </c>
      <c r="Z852" s="10">
        <f t="shared" si="1705"/>
        <v>0</v>
      </c>
      <c r="AA852" s="10">
        <f>AA853+AA855</f>
        <v>0</v>
      </c>
      <c r="AB852" s="10">
        <f>AB853+AB855</f>
        <v>398344.73800000001</v>
      </c>
      <c r="AC852" s="10">
        <f>AC853+AC855</f>
        <v>0</v>
      </c>
      <c r="AD852" s="10">
        <f t="shared" si="1706"/>
        <v>1211396.80773</v>
      </c>
      <c r="AE852" s="10">
        <f t="shared" si="1707"/>
        <v>398344.73800000001</v>
      </c>
      <c r="AF852" s="10">
        <f t="shared" si="1708"/>
        <v>0</v>
      </c>
      <c r="AG852" s="10">
        <f t="shared" si="1801"/>
        <v>0</v>
      </c>
      <c r="AH852" s="10">
        <f t="shared" si="1709"/>
        <v>1211396.80773</v>
      </c>
      <c r="AI852" s="10">
        <f t="shared" si="1710"/>
        <v>398344.73800000001</v>
      </c>
      <c r="AJ852" s="10">
        <f t="shared" si="1711"/>
        <v>0</v>
      </c>
      <c r="AK852" s="10">
        <f t="shared" si="1802"/>
        <v>0</v>
      </c>
      <c r="AL852" s="10">
        <f t="shared" si="1803"/>
        <v>0</v>
      </c>
      <c r="AM852" s="10">
        <f t="shared" si="1804"/>
        <v>0</v>
      </c>
      <c r="AN852" s="10">
        <f t="shared" si="1712"/>
        <v>1211396.80773</v>
      </c>
      <c r="AO852" s="10">
        <f t="shared" si="1713"/>
        <v>398344.73800000001</v>
      </c>
      <c r="AP852" s="10">
        <f t="shared" si="1714"/>
        <v>0</v>
      </c>
      <c r="AQ852" s="10">
        <f t="shared" si="1805"/>
        <v>0</v>
      </c>
      <c r="AR852" s="10">
        <f t="shared" si="1806"/>
        <v>0</v>
      </c>
      <c r="AS852" s="10">
        <f t="shared" si="1807"/>
        <v>0</v>
      </c>
      <c r="AT852" s="10">
        <f t="shared" si="1715"/>
        <v>1211396.80773</v>
      </c>
      <c r="AU852" s="10">
        <f t="shared" si="1716"/>
        <v>398344.73800000001</v>
      </c>
      <c r="AV852" s="10">
        <f t="shared" si="1717"/>
        <v>0</v>
      </c>
      <c r="AW852" s="10">
        <f t="shared" si="1808"/>
        <v>0</v>
      </c>
      <c r="AX852" s="10">
        <f t="shared" si="1809"/>
        <v>0</v>
      </c>
      <c r="AY852" s="10">
        <f t="shared" si="1810"/>
        <v>0</v>
      </c>
      <c r="AZ852" s="10">
        <f t="shared" si="1718"/>
        <v>1211396.80773</v>
      </c>
      <c r="BA852" s="10">
        <f t="shared" si="1811"/>
        <v>0</v>
      </c>
      <c r="BB852" s="65">
        <f t="shared" si="1724"/>
        <v>1211396.80773</v>
      </c>
      <c r="BC852" s="10">
        <f t="shared" si="1719"/>
        <v>398344.73800000001</v>
      </c>
      <c r="BD852" s="10">
        <f t="shared" si="1812"/>
        <v>0</v>
      </c>
      <c r="BE852" s="65">
        <f t="shared" si="1725"/>
        <v>398344.73800000001</v>
      </c>
      <c r="BF852" s="10">
        <f t="shared" si="1720"/>
        <v>0</v>
      </c>
      <c r="BG852" s="10">
        <f t="shared" si="1812"/>
        <v>0</v>
      </c>
      <c r="BH852" s="65">
        <f t="shared" si="1726"/>
        <v>0</v>
      </c>
      <c r="BI852" s="10">
        <f t="shared" si="1812"/>
        <v>0</v>
      </c>
      <c r="BJ852" s="20"/>
      <c r="BK852" s="20"/>
    </row>
    <row r="853" spans="1:68" ht="31.2" x14ac:dyDescent="0.3">
      <c r="A853" s="58" t="s">
        <v>556</v>
      </c>
      <c r="B853" s="59" t="s">
        <v>66</v>
      </c>
      <c r="C853" s="58"/>
      <c r="D853" s="58"/>
      <c r="E853" s="60" t="s">
        <v>67</v>
      </c>
      <c r="F853" s="10">
        <f t="shared" si="1786"/>
        <v>1194122.1000000001</v>
      </c>
      <c r="G853" s="10">
        <f t="shared" si="1787"/>
        <v>0</v>
      </c>
      <c r="H853" s="10">
        <f t="shared" si="1788"/>
        <v>0</v>
      </c>
      <c r="I853" s="10">
        <f t="shared" si="1789"/>
        <v>0</v>
      </c>
      <c r="J853" s="10">
        <f t="shared" si="1790"/>
        <v>0</v>
      </c>
      <c r="K853" s="10">
        <f t="shared" si="1791"/>
        <v>0</v>
      </c>
      <c r="L853" s="10">
        <f t="shared" si="1813"/>
        <v>1194122.1000000001</v>
      </c>
      <c r="M853" s="10">
        <f t="shared" si="1814"/>
        <v>0</v>
      </c>
      <c r="N853" s="10">
        <f t="shared" si="1815"/>
        <v>0</v>
      </c>
      <c r="O853" s="10">
        <f t="shared" si="1792"/>
        <v>17274.707729999998</v>
      </c>
      <c r="P853" s="10">
        <f t="shared" si="1793"/>
        <v>0</v>
      </c>
      <c r="Q853" s="10">
        <f t="shared" si="1794"/>
        <v>0</v>
      </c>
      <c r="R853" s="10">
        <f t="shared" si="1700"/>
        <v>1211396.80773</v>
      </c>
      <c r="S853" s="10">
        <f t="shared" si="1701"/>
        <v>0</v>
      </c>
      <c r="T853" s="10">
        <f t="shared" si="1702"/>
        <v>0</v>
      </c>
      <c r="U853" s="10">
        <f t="shared" si="1795"/>
        <v>0</v>
      </c>
      <c r="V853" s="10">
        <f t="shared" si="1796"/>
        <v>0</v>
      </c>
      <c r="W853" s="10">
        <f t="shared" si="1797"/>
        <v>0</v>
      </c>
      <c r="X853" s="10">
        <f t="shared" si="1703"/>
        <v>1211396.80773</v>
      </c>
      <c r="Y853" s="10">
        <f t="shared" si="1704"/>
        <v>0</v>
      </c>
      <c r="Z853" s="10">
        <f t="shared" si="1705"/>
        <v>0</v>
      </c>
      <c r="AA853" s="10">
        <f t="shared" si="1798"/>
        <v>0</v>
      </c>
      <c r="AB853" s="10">
        <f t="shared" si="1799"/>
        <v>233944.73800000001</v>
      </c>
      <c r="AC853" s="10">
        <f t="shared" si="1800"/>
        <v>0</v>
      </c>
      <c r="AD853" s="10">
        <f t="shared" si="1706"/>
        <v>1211396.80773</v>
      </c>
      <c r="AE853" s="10">
        <f t="shared" si="1707"/>
        <v>233944.73800000001</v>
      </c>
      <c r="AF853" s="10">
        <f t="shared" si="1708"/>
        <v>0</v>
      </c>
      <c r="AG853" s="10">
        <f t="shared" si="1801"/>
        <v>0</v>
      </c>
      <c r="AH853" s="10">
        <f t="shared" si="1709"/>
        <v>1211396.80773</v>
      </c>
      <c r="AI853" s="10">
        <f t="shared" si="1710"/>
        <v>233944.73800000001</v>
      </c>
      <c r="AJ853" s="10">
        <f t="shared" si="1711"/>
        <v>0</v>
      </c>
      <c r="AK853" s="10">
        <f t="shared" si="1802"/>
        <v>0</v>
      </c>
      <c r="AL853" s="10">
        <f t="shared" si="1803"/>
        <v>0</v>
      </c>
      <c r="AM853" s="10">
        <f t="shared" si="1804"/>
        <v>0</v>
      </c>
      <c r="AN853" s="10">
        <f t="shared" si="1712"/>
        <v>1211396.80773</v>
      </c>
      <c r="AO853" s="10">
        <f t="shared" si="1713"/>
        <v>233944.73800000001</v>
      </c>
      <c r="AP853" s="10">
        <f t="shared" si="1714"/>
        <v>0</v>
      </c>
      <c r="AQ853" s="10">
        <f t="shared" si="1805"/>
        <v>0</v>
      </c>
      <c r="AR853" s="10">
        <f t="shared" si="1806"/>
        <v>0</v>
      </c>
      <c r="AS853" s="10">
        <f t="shared" si="1807"/>
        <v>0</v>
      </c>
      <c r="AT853" s="10">
        <f t="shared" si="1715"/>
        <v>1211396.80773</v>
      </c>
      <c r="AU853" s="10">
        <f t="shared" si="1716"/>
        <v>233944.73800000001</v>
      </c>
      <c r="AV853" s="10">
        <f t="shared" si="1717"/>
        <v>0</v>
      </c>
      <c r="AW853" s="10">
        <f t="shared" si="1808"/>
        <v>0</v>
      </c>
      <c r="AX853" s="10">
        <f t="shared" si="1809"/>
        <v>0</v>
      </c>
      <c r="AY853" s="10">
        <f t="shared" si="1810"/>
        <v>0</v>
      </c>
      <c r="AZ853" s="10">
        <f t="shared" si="1718"/>
        <v>1211396.80773</v>
      </c>
      <c r="BA853" s="10">
        <f t="shared" si="1811"/>
        <v>0</v>
      </c>
      <c r="BB853" s="65">
        <f t="shared" si="1724"/>
        <v>1211396.80773</v>
      </c>
      <c r="BC853" s="10">
        <f t="shared" si="1719"/>
        <v>233944.73800000001</v>
      </c>
      <c r="BD853" s="10">
        <f t="shared" si="1812"/>
        <v>0</v>
      </c>
      <c r="BE853" s="65">
        <f t="shared" si="1725"/>
        <v>233944.73800000001</v>
      </c>
      <c r="BF853" s="10">
        <f t="shared" si="1720"/>
        <v>0</v>
      </c>
      <c r="BG853" s="10">
        <f t="shared" si="1812"/>
        <v>0</v>
      </c>
      <c r="BH853" s="65">
        <f t="shared" si="1726"/>
        <v>0</v>
      </c>
      <c r="BI853" s="10">
        <f t="shared" si="1812"/>
        <v>0</v>
      </c>
      <c r="BJ853" s="20"/>
      <c r="BK853" s="20"/>
    </row>
    <row r="854" spans="1:68" x14ac:dyDescent="0.3">
      <c r="A854" s="58" t="s">
        <v>556</v>
      </c>
      <c r="B854" s="59">
        <v>200</v>
      </c>
      <c r="C854" s="58" t="s">
        <v>327</v>
      </c>
      <c r="D854" s="58" t="s">
        <v>106</v>
      </c>
      <c r="E854" s="60" t="s">
        <v>535</v>
      </c>
      <c r="F854" s="10">
        <v>1194122.1000000001</v>
      </c>
      <c r="G854" s="10">
        <v>0</v>
      </c>
      <c r="H854" s="10">
        <v>0</v>
      </c>
      <c r="I854" s="10"/>
      <c r="J854" s="10"/>
      <c r="K854" s="10"/>
      <c r="L854" s="10">
        <f t="shared" si="1813"/>
        <v>1194122.1000000001</v>
      </c>
      <c r="M854" s="10">
        <f t="shared" si="1814"/>
        <v>0</v>
      </c>
      <c r="N854" s="10">
        <f t="shared" si="1815"/>
        <v>0</v>
      </c>
      <c r="O854" s="10">
        <f>17004.25969+270.44804</f>
        <v>17274.707729999998</v>
      </c>
      <c r="P854" s="10"/>
      <c r="Q854" s="10"/>
      <c r="R854" s="10">
        <f t="shared" si="1700"/>
        <v>1211396.80773</v>
      </c>
      <c r="S854" s="10">
        <f t="shared" si="1701"/>
        <v>0</v>
      </c>
      <c r="T854" s="10">
        <f t="shared" si="1702"/>
        <v>0</v>
      </c>
      <c r="U854" s="10"/>
      <c r="V854" s="10"/>
      <c r="W854" s="10"/>
      <c r="X854" s="10">
        <f t="shared" si="1703"/>
        <v>1211396.80773</v>
      </c>
      <c r="Y854" s="10">
        <f t="shared" si="1704"/>
        <v>0</v>
      </c>
      <c r="Z854" s="10">
        <f t="shared" si="1705"/>
        <v>0</v>
      </c>
      <c r="AA854" s="10"/>
      <c r="AB854" s="10">
        <v>233944.73800000001</v>
      </c>
      <c r="AC854" s="10"/>
      <c r="AD854" s="10">
        <f t="shared" si="1706"/>
        <v>1211396.80773</v>
      </c>
      <c r="AE854" s="10">
        <f t="shared" si="1707"/>
        <v>233944.73800000001</v>
      </c>
      <c r="AF854" s="10">
        <f t="shared" si="1708"/>
        <v>0</v>
      </c>
      <c r="AG854" s="10"/>
      <c r="AH854" s="10">
        <f t="shared" si="1709"/>
        <v>1211396.80773</v>
      </c>
      <c r="AI854" s="10">
        <f t="shared" si="1710"/>
        <v>233944.73800000001</v>
      </c>
      <c r="AJ854" s="10">
        <f t="shared" si="1711"/>
        <v>0</v>
      </c>
      <c r="AK854" s="10"/>
      <c r="AL854" s="10"/>
      <c r="AM854" s="10"/>
      <c r="AN854" s="10">
        <f t="shared" si="1712"/>
        <v>1211396.80773</v>
      </c>
      <c r="AO854" s="10">
        <f t="shared" si="1713"/>
        <v>233944.73800000001</v>
      </c>
      <c r="AP854" s="10">
        <f t="shared" si="1714"/>
        <v>0</v>
      </c>
      <c r="AQ854" s="10"/>
      <c r="AR854" s="10"/>
      <c r="AS854" s="10"/>
      <c r="AT854" s="10">
        <f t="shared" si="1715"/>
        <v>1211396.80773</v>
      </c>
      <c r="AU854" s="10">
        <f t="shared" si="1716"/>
        <v>233944.73800000001</v>
      </c>
      <c r="AV854" s="10">
        <f t="shared" si="1717"/>
        <v>0</v>
      </c>
      <c r="AW854" s="10"/>
      <c r="AX854" s="10"/>
      <c r="AY854" s="10"/>
      <c r="AZ854" s="10">
        <f t="shared" si="1718"/>
        <v>1211396.80773</v>
      </c>
      <c r="BA854" s="10"/>
      <c r="BB854" s="65">
        <f t="shared" si="1724"/>
        <v>1211396.80773</v>
      </c>
      <c r="BC854" s="10">
        <f t="shared" si="1719"/>
        <v>233944.73800000001</v>
      </c>
      <c r="BD854" s="10"/>
      <c r="BE854" s="65">
        <f t="shared" si="1725"/>
        <v>233944.73800000001</v>
      </c>
      <c r="BF854" s="10">
        <f t="shared" si="1720"/>
        <v>0</v>
      </c>
      <c r="BG854" s="10"/>
      <c r="BH854" s="65">
        <f t="shared" si="1726"/>
        <v>0</v>
      </c>
      <c r="BI854" s="10"/>
      <c r="BJ854" s="20"/>
      <c r="BK854" s="20"/>
    </row>
    <row r="855" spans="1:68" ht="46.8" x14ac:dyDescent="0.3">
      <c r="A855" s="58" t="s">
        <v>556</v>
      </c>
      <c r="B855" s="59" t="s">
        <v>35</v>
      </c>
      <c r="C855" s="58"/>
      <c r="D855" s="58"/>
      <c r="E855" s="60" t="s">
        <v>36</v>
      </c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>
        <f t="shared" si="1798"/>
        <v>0</v>
      </c>
      <c r="AB855" s="10">
        <f t="shared" si="1799"/>
        <v>164400</v>
      </c>
      <c r="AC855" s="10">
        <f t="shared" si="1800"/>
        <v>0</v>
      </c>
      <c r="AD855" s="10">
        <f t="shared" si="1706"/>
        <v>0</v>
      </c>
      <c r="AE855" s="10">
        <f t="shared" si="1707"/>
        <v>164400</v>
      </c>
      <c r="AF855" s="10">
        <f t="shared" si="1708"/>
        <v>0</v>
      </c>
      <c r="AG855" s="10">
        <f t="shared" si="1801"/>
        <v>0</v>
      </c>
      <c r="AH855" s="10">
        <f t="shared" si="1709"/>
        <v>0</v>
      </c>
      <c r="AI855" s="10">
        <f t="shared" si="1710"/>
        <v>164400</v>
      </c>
      <c r="AJ855" s="10">
        <f t="shared" si="1711"/>
        <v>0</v>
      </c>
      <c r="AK855" s="10">
        <f t="shared" si="1802"/>
        <v>0</v>
      </c>
      <c r="AL855" s="10">
        <f t="shared" si="1803"/>
        <v>0</v>
      </c>
      <c r="AM855" s="10">
        <f t="shared" si="1804"/>
        <v>0</v>
      </c>
      <c r="AN855" s="10">
        <f t="shared" si="1712"/>
        <v>0</v>
      </c>
      <c r="AO855" s="10">
        <f t="shared" si="1713"/>
        <v>164400</v>
      </c>
      <c r="AP855" s="10">
        <f t="shared" si="1714"/>
        <v>0</v>
      </c>
      <c r="AQ855" s="10">
        <f t="shared" si="1805"/>
        <v>0</v>
      </c>
      <c r="AR855" s="10">
        <f t="shared" si="1806"/>
        <v>0</v>
      </c>
      <c r="AS855" s="10">
        <f t="shared" si="1807"/>
        <v>0</v>
      </c>
      <c r="AT855" s="10">
        <f t="shared" si="1715"/>
        <v>0</v>
      </c>
      <c r="AU855" s="10">
        <f t="shared" si="1716"/>
        <v>164400</v>
      </c>
      <c r="AV855" s="10">
        <f t="shared" si="1717"/>
        <v>0</v>
      </c>
      <c r="AW855" s="10">
        <f t="shared" si="1808"/>
        <v>0</v>
      </c>
      <c r="AX855" s="10">
        <f t="shared" si="1809"/>
        <v>0</v>
      </c>
      <c r="AY855" s="10">
        <f t="shared" si="1810"/>
        <v>0</v>
      </c>
      <c r="AZ855" s="10">
        <f t="shared" si="1718"/>
        <v>0</v>
      </c>
      <c r="BA855" s="10">
        <f t="shared" si="1811"/>
        <v>0</v>
      </c>
      <c r="BB855" s="65">
        <f t="shared" si="1724"/>
        <v>0</v>
      </c>
      <c r="BC855" s="10">
        <f t="shared" si="1719"/>
        <v>164400</v>
      </c>
      <c r="BD855" s="10">
        <f t="shared" si="1812"/>
        <v>0</v>
      </c>
      <c r="BE855" s="65">
        <f t="shared" si="1725"/>
        <v>164400</v>
      </c>
      <c r="BF855" s="10">
        <f t="shared" si="1720"/>
        <v>0</v>
      </c>
      <c r="BG855" s="10">
        <f t="shared" si="1812"/>
        <v>0</v>
      </c>
      <c r="BH855" s="65">
        <f t="shared" si="1726"/>
        <v>0</v>
      </c>
      <c r="BI855" s="10">
        <f t="shared" si="1812"/>
        <v>0</v>
      </c>
      <c r="BJ855" s="20"/>
      <c r="BK855" s="20"/>
    </row>
    <row r="856" spans="1:68" x14ac:dyDescent="0.3">
      <c r="A856" s="58" t="s">
        <v>556</v>
      </c>
      <c r="B856" s="59">
        <v>400</v>
      </c>
      <c r="C856" s="58" t="s">
        <v>327</v>
      </c>
      <c r="D856" s="58" t="s">
        <v>106</v>
      </c>
      <c r="E856" s="60" t="s">
        <v>535</v>
      </c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>
        <v>164400</v>
      </c>
      <c r="AC856" s="10"/>
      <c r="AD856" s="10">
        <f t="shared" si="1706"/>
        <v>0</v>
      </c>
      <c r="AE856" s="10">
        <f t="shared" si="1707"/>
        <v>164400</v>
      </c>
      <c r="AF856" s="10">
        <f t="shared" si="1708"/>
        <v>0</v>
      </c>
      <c r="AG856" s="10"/>
      <c r="AH856" s="10">
        <f t="shared" si="1709"/>
        <v>0</v>
      </c>
      <c r="AI856" s="10">
        <f t="shared" si="1710"/>
        <v>164400</v>
      </c>
      <c r="AJ856" s="10">
        <f t="shared" si="1711"/>
        <v>0</v>
      </c>
      <c r="AK856" s="10"/>
      <c r="AL856" s="10"/>
      <c r="AM856" s="10"/>
      <c r="AN856" s="10">
        <f t="shared" si="1712"/>
        <v>0</v>
      </c>
      <c r="AO856" s="10">
        <f t="shared" si="1713"/>
        <v>164400</v>
      </c>
      <c r="AP856" s="10">
        <f t="shared" si="1714"/>
        <v>0</v>
      </c>
      <c r="AQ856" s="10"/>
      <c r="AR856" s="10"/>
      <c r="AS856" s="10"/>
      <c r="AT856" s="10">
        <f t="shared" si="1715"/>
        <v>0</v>
      </c>
      <c r="AU856" s="10">
        <f t="shared" si="1716"/>
        <v>164400</v>
      </c>
      <c r="AV856" s="10">
        <f t="shared" si="1717"/>
        <v>0</v>
      </c>
      <c r="AW856" s="10"/>
      <c r="AX856" s="10"/>
      <c r="AY856" s="10"/>
      <c r="AZ856" s="10">
        <f t="shared" si="1718"/>
        <v>0</v>
      </c>
      <c r="BA856" s="10"/>
      <c r="BB856" s="65">
        <f t="shared" si="1724"/>
        <v>0</v>
      </c>
      <c r="BC856" s="10">
        <f t="shared" si="1719"/>
        <v>164400</v>
      </c>
      <c r="BD856" s="10"/>
      <c r="BE856" s="65">
        <f t="shared" si="1725"/>
        <v>164400</v>
      </c>
      <c r="BF856" s="10">
        <f t="shared" si="1720"/>
        <v>0</v>
      </c>
      <c r="BG856" s="10"/>
      <c r="BH856" s="65">
        <f t="shared" si="1726"/>
        <v>0</v>
      </c>
      <c r="BI856" s="10"/>
      <c r="BJ856" s="20"/>
      <c r="BK856" s="20"/>
    </row>
    <row r="857" spans="1:68" s="67" customFormat="1" x14ac:dyDescent="0.3">
      <c r="A857" s="55" t="s">
        <v>558</v>
      </c>
      <c r="B857" s="56"/>
      <c r="C857" s="55"/>
      <c r="D857" s="55"/>
      <c r="E857" s="57" t="s">
        <v>30</v>
      </c>
      <c r="F857" s="17">
        <f t="shared" ref="F857:K857" si="1816">F858+F906+F910+F914</f>
        <v>1056732.5</v>
      </c>
      <c r="G857" s="17">
        <f t="shared" si="1816"/>
        <v>1159574.8</v>
      </c>
      <c r="H857" s="17">
        <f t="shared" si="1816"/>
        <v>1226893.5999999999</v>
      </c>
      <c r="I857" s="17">
        <f t="shared" si="1816"/>
        <v>-21981.1</v>
      </c>
      <c r="J857" s="17">
        <f t="shared" si="1816"/>
        <v>-4878.6000000000004</v>
      </c>
      <c r="K857" s="17">
        <f t="shared" si="1816"/>
        <v>-610.20000000000005</v>
      </c>
      <c r="L857" s="17">
        <f t="shared" si="1813"/>
        <v>1034751.4</v>
      </c>
      <c r="M857" s="17">
        <f t="shared" si="1814"/>
        <v>1154696.2</v>
      </c>
      <c r="N857" s="17">
        <f t="shared" si="1815"/>
        <v>1226283.3999999999</v>
      </c>
      <c r="O857" s="17">
        <f>O858+O906+O910+O914</f>
        <v>78664.040469999993</v>
      </c>
      <c r="P857" s="17">
        <f>P858+P906+P910+P914</f>
        <v>45868.976000000002</v>
      </c>
      <c r="Q857" s="17">
        <f>Q858+Q906+Q910+Q914</f>
        <v>12765.388999999999</v>
      </c>
      <c r="R857" s="17">
        <f t="shared" si="1700"/>
        <v>1113415.44047</v>
      </c>
      <c r="S857" s="17">
        <f t="shared" si="1701"/>
        <v>1200565.176</v>
      </c>
      <c r="T857" s="17">
        <f t="shared" si="1702"/>
        <v>1239048.7889999999</v>
      </c>
      <c r="U857" s="17">
        <f>U858+U906+U910+U914</f>
        <v>-345.94456000000355</v>
      </c>
      <c r="V857" s="17">
        <f>V858+V906+V910+V914</f>
        <v>-5553.09</v>
      </c>
      <c r="W857" s="17">
        <f>W858+W906+W910+W914</f>
        <v>0</v>
      </c>
      <c r="X857" s="17">
        <f t="shared" si="1703"/>
        <v>1113069.4959100001</v>
      </c>
      <c r="Y857" s="17">
        <f t="shared" si="1704"/>
        <v>1195012.0859999999</v>
      </c>
      <c r="Z857" s="17">
        <f t="shared" si="1705"/>
        <v>1239048.7889999999</v>
      </c>
      <c r="AA857" s="17">
        <f>AA858+AA906+AA910+AA914+AA920</f>
        <v>-332308.69700000004</v>
      </c>
      <c r="AB857" s="17">
        <f>AB858+AB906+AB910+AB914+AB920</f>
        <v>343020.81700000004</v>
      </c>
      <c r="AC857" s="17">
        <f>AC858+AC906+AC910+AC914+AC920</f>
        <v>91187.88</v>
      </c>
      <c r="AD857" s="17">
        <f t="shared" si="1706"/>
        <v>780760.79891000001</v>
      </c>
      <c r="AE857" s="17">
        <f t="shared" si="1707"/>
        <v>1538032.9029999999</v>
      </c>
      <c r="AF857" s="17">
        <f t="shared" si="1708"/>
        <v>1330236.6689999998</v>
      </c>
      <c r="AG857" s="17">
        <f>AG858+AG906+AG910+AG914+AG920</f>
        <v>0</v>
      </c>
      <c r="AH857" s="17">
        <f t="shared" si="1709"/>
        <v>780760.79891000001</v>
      </c>
      <c r="AI857" s="17">
        <f t="shared" si="1710"/>
        <v>1538032.9029999999</v>
      </c>
      <c r="AJ857" s="17">
        <f t="shared" si="1711"/>
        <v>1330236.6689999998</v>
      </c>
      <c r="AK857" s="17">
        <f>AK858+AK906+AK910+AK914+AK920</f>
        <v>40725.593000000001</v>
      </c>
      <c r="AL857" s="17">
        <f>AL858+AL906+AL910+AL914+AL920</f>
        <v>-146664.30800000008</v>
      </c>
      <c r="AM857" s="17">
        <f>AM858+AM906+AM910+AM914+AM920</f>
        <v>553277.30800000008</v>
      </c>
      <c r="AN857" s="17">
        <f t="shared" si="1712"/>
        <v>821486.39191000001</v>
      </c>
      <c r="AO857" s="17">
        <f t="shared" si="1713"/>
        <v>1391368.5949999997</v>
      </c>
      <c r="AP857" s="17">
        <f t="shared" si="1714"/>
        <v>1883513.977</v>
      </c>
      <c r="AQ857" s="17">
        <f>AQ858+AQ906+AQ910+AQ914+AQ920</f>
        <v>0</v>
      </c>
      <c r="AR857" s="17">
        <f>AR858+AR906+AR910+AR914+AR920</f>
        <v>0</v>
      </c>
      <c r="AS857" s="17">
        <f>AS858+AS906+AS910+AS914+AS920</f>
        <v>0</v>
      </c>
      <c r="AT857" s="17">
        <f t="shared" si="1715"/>
        <v>821486.39191000001</v>
      </c>
      <c r="AU857" s="17">
        <f t="shared" si="1716"/>
        <v>1391368.5949999997</v>
      </c>
      <c r="AV857" s="17">
        <f t="shared" si="1717"/>
        <v>1883513.977</v>
      </c>
      <c r="AW857" s="17">
        <f>AW858+AW906+AW910+AW914+AW920</f>
        <v>-4736.7569999999996</v>
      </c>
      <c r="AX857" s="17">
        <f>AX858+AX906+AX910+AX914+AX920</f>
        <v>0</v>
      </c>
      <c r="AY857" s="17">
        <f>AY858+AY906+AY910+AY914+AY920</f>
        <v>0</v>
      </c>
      <c r="AZ857" s="17">
        <f t="shared" si="1718"/>
        <v>816749.63491000002</v>
      </c>
      <c r="BA857" s="17">
        <f>BA858+BA906+BA910+BA914+BA920</f>
        <v>0</v>
      </c>
      <c r="BB857" s="64">
        <f t="shared" si="1724"/>
        <v>816749.63491000002</v>
      </c>
      <c r="BC857" s="17">
        <f t="shared" si="1719"/>
        <v>1391368.5949999997</v>
      </c>
      <c r="BD857" s="17">
        <f>BD858+BD906+BD910+BD914+BD920</f>
        <v>0</v>
      </c>
      <c r="BE857" s="64">
        <f t="shared" si="1725"/>
        <v>1391368.5949999997</v>
      </c>
      <c r="BF857" s="17">
        <f t="shared" si="1720"/>
        <v>1883513.977</v>
      </c>
      <c r="BG857" s="17">
        <f>BG858+BG906+BG910+BG914+BG920</f>
        <v>0</v>
      </c>
      <c r="BH857" s="64">
        <f t="shared" si="1726"/>
        <v>1883513.977</v>
      </c>
      <c r="BI857" s="17">
        <f>BI858+BI906+BI910+BI914+BI920</f>
        <v>0</v>
      </c>
      <c r="BJ857" s="18"/>
      <c r="BK857" s="18"/>
      <c r="BL857" s="16"/>
      <c r="BM857" s="16"/>
      <c r="BN857" s="16"/>
      <c r="BO857" s="16"/>
      <c r="BP857" s="16"/>
    </row>
    <row r="858" spans="1:68" ht="31.2" x14ac:dyDescent="0.3">
      <c r="A858" s="58" t="s">
        <v>559</v>
      </c>
      <c r="B858" s="59"/>
      <c r="C858" s="58"/>
      <c r="D858" s="58"/>
      <c r="E858" s="60" t="s">
        <v>560</v>
      </c>
      <c r="F858" s="10">
        <f t="shared" ref="F858:K858" si="1817">F859+F862+F865+F868+F871+F874</f>
        <v>707753.9</v>
      </c>
      <c r="G858" s="10">
        <f t="shared" si="1817"/>
        <v>481760.3</v>
      </c>
      <c r="H858" s="10">
        <f t="shared" si="1817"/>
        <v>401690.6</v>
      </c>
      <c r="I858" s="10">
        <f t="shared" si="1817"/>
        <v>-22851.5</v>
      </c>
      <c r="J858" s="10">
        <f t="shared" si="1817"/>
        <v>-135.30000000000001</v>
      </c>
      <c r="K858" s="10">
        <f t="shared" si="1817"/>
        <v>0</v>
      </c>
      <c r="L858" s="10">
        <f t="shared" si="1813"/>
        <v>684902.40000000002</v>
      </c>
      <c r="M858" s="10">
        <f t="shared" si="1814"/>
        <v>481625</v>
      </c>
      <c r="N858" s="10">
        <f t="shared" si="1815"/>
        <v>401690.6</v>
      </c>
      <c r="O858" s="10">
        <f>O859+O862+O865+O868+O871+O874+O877+O882+O887+O890+O895</f>
        <v>77177.331229999996</v>
      </c>
      <c r="P858" s="10">
        <f>P859+P862+P865+P868+P871+P874+P877+P882+P887+P890+P895</f>
        <v>43321.919000000002</v>
      </c>
      <c r="Q858" s="10">
        <f>Q859+Q862+Q865+Q868+Q871+Q874+Q877+Q882+Q887+Q890+Q895</f>
        <v>0</v>
      </c>
      <c r="R858" s="10">
        <f t="shared" si="1700"/>
        <v>762079.73123000003</v>
      </c>
      <c r="S858" s="10">
        <f t="shared" si="1701"/>
        <v>524946.91899999999</v>
      </c>
      <c r="T858" s="10">
        <f t="shared" si="1702"/>
        <v>401690.6</v>
      </c>
      <c r="U858" s="10">
        <f>U859+U862+U865+U868+U871+U874+U877+U882+U887+U890+U895+U900</f>
        <v>-345.94456000000355</v>
      </c>
      <c r="V858" s="10">
        <f>V859+V862+V865+V868+V871+V874+V877+V882+V887+V890+V895+V900</f>
        <v>-5553.09</v>
      </c>
      <c r="W858" s="10">
        <f>W859+W862+W865+W868+W871+W874+W877+W882+W887+W890+W895+W900</f>
        <v>0</v>
      </c>
      <c r="X858" s="10">
        <f t="shared" si="1703"/>
        <v>761733.78667000006</v>
      </c>
      <c r="Y858" s="10">
        <f t="shared" si="1704"/>
        <v>519393.82899999997</v>
      </c>
      <c r="Z858" s="10">
        <f t="shared" si="1705"/>
        <v>401690.6</v>
      </c>
      <c r="AA858" s="10">
        <f>AA859+AA862+AA865+AA868+AA871+AA874+AA877+AA882+AA887+AA890+AA895+AA900</f>
        <v>-276137.50200000004</v>
      </c>
      <c r="AB858" s="10">
        <f>AB859+AB862+AB865+AB868+AB871+AB874+AB877+AB882+AB887+AB890+AB895+AB900</f>
        <v>184949.622</v>
      </c>
      <c r="AC858" s="10">
        <f>AC859+AC862+AC865+AC868+AC871+AC874+AC877+AC882+AC887+AC890+AC895+AC900</f>
        <v>91187.88</v>
      </c>
      <c r="AD858" s="10">
        <f t="shared" si="1706"/>
        <v>485596.28467000002</v>
      </c>
      <c r="AE858" s="10">
        <f t="shared" si="1707"/>
        <v>704343.451</v>
      </c>
      <c r="AF858" s="10">
        <f t="shared" si="1708"/>
        <v>492878.48</v>
      </c>
      <c r="AG858" s="10">
        <f>AG859+AG862+AG865+AG868+AG871+AG874+AG877+AG882+AG887+AG890+AG895+AG900</f>
        <v>0</v>
      </c>
      <c r="AH858" s="10">
        <f t="shared" si="1709"/>
        <v>485596.28467000002</v>
      </c>
      <c r="AI858" s="10">
        <f t="shared" si="1710"/>
        <v>704343.451</v>
      </c>
      <c r="AJ858" s="10">
        <f t="shared" si="1711"/>
        <v>492878.48</v>
      </c>
      <c r="AK858" s="10">
        <f>AK859+AK862+AK865+AK868+AK871+AK874+AK877+AK882+AK887+AK890+AK895+AK900</f>
        <v>39128.254000000001</v>
      </c>
      <c r="AL858" s="10">
        <f>AL859+AL862+AL865+AL868+AL871+AL874+AL877+AL882+AL887+AL890+AL895+AL900</f>
        <v>-401555.30000000005</v>
      </c>
      <c r="AM858" s="10">
        <f>AM859+AM862+AM865+AM868+AM871+AM874+AM877+AM882+AM887+AM890+AM895+AM900</f>
        <v>401555.30000000005</v>
      </c>
      <c r="AN858" s="10">
        <f t="shared" si="1712"/>
        <v>524724.53867000004</v>
      </c>
      <c r="AO858" s="10">
        <f t="shared" si="1713"/>
        <v>302788.15099999995</v>
      </c>
      <c r="AP858" s="10">
        <f t="shared" si="1714"/>
        <v>894433.78</v>
      </c>
      <c r="AQ858" s="10">
        <f>AQ859+AQ862+AQ865+AQ868+AQ871+AQ874+AQ877+AQ882+AQ887+AQ890+AQ895+AQ900</f>
        <v>0</v>
      </c>
      <c r="AR858" s="10">
        <f>AR859+AR862+AR865+AR868+AR871+AR874+AR877+AR882+AR887+AR890+AR895+AR900</f>
        <v>0</v>
      </c>
      <c r="AS858" s="10">
        <f>AS859+AS862+AS865+AS868+AS871+AS874+AS877+AS882+AS887+AS890+AS895+AS900</f>
        <v>0</v>
      </c>
      <c r="AT858" s="10">
        <f t="shared" si="1715"/>
        <v>524724.53867000004</v>
      </c>
      <c r="AU858" s="10">
        <f t="shared" si="1716"/>
        <v>302788.15099999995</v>
      </c>
      <c r="AV858" s="10">
        <f t="shared" si="1717"/>
        <v>894433.78</v>
      </c>
      <c r="AW858" s="10">
        <f>AW859+AW862+AW865+AW868+AW871+AW874+AW877+AW882+AW887+AW890+AW895+AW900+AW903</f>
        <v>0</v>
      </c>
      <c r="AX858" s="10">
        <f>AX859+AX862+AX865+AX868+AX871+AX874+AX877+AX882+AX887+AX890+AX895+AX900+AX903</f>
        <v>0</v>
      </c>
      <c r="AY858" s="10">
        <f>AY859+AY862+AY865+AY868+AY871+AY874+AY877+AY882+AY887+AY890+AY895+AY900+AY903</f>
        <v>0</v>
      </c>
      <c r="AZ858" s="10">
        <f t="shared" si="1718"/>
        <v>524724.53867000004</v>
      </c>
      <c r="BA858" s="10">
        <f>BA859+BA862+BA865+BA868+BA871+BA874+BA877+BA882+BA887+BA890+BA895+BA900+BA903</f>
        <v>0</v>
      </c>
      <c r="BB858" s="65">
        <f t="shared" si="1724"/>
        <v>524724.53867000004</v>
      </c>
      <c r="BC858" s="10">
        <f t="shared" si="1719"/>
        <v>302788.15099999995</v>
      </c>
      <c r="BD858" s="10">
        <f>BD859+BD862+BD865+BD868+BD871+BD874+BD877+BD882+BD887+BD890+BD895+BD900+BD903</f>
        <v>0</v>
      </c>
      <c r="BE858" s="65">
        <f t="shared" si="1725"/>
        <v>302788.15099999995</v>
      </c>
      <c r="BF858" s="10">
        <f t="shared" si="1720"/>
        <v>894433.78</v>
      </c>
      <c r="BG858" s="10">
        <f>BG859+BG862+BG865+BG868+BG871+BG874+BG877+BG882+BG887+BG890+BG895+BG900+BG903</f>
        <v>0</v>
      </c>
      <c r="BH858" s="65">
        <f t="shared" si="1726"/>
        <v>894433.78</v>
      </c>
      <c r="BI858" s="10">
        <f>BI859+BI862+BI865+BI868+BI871+BI874+BI877+BI882+BI887+BI890+BI895+BI900+BI903</f>
        <v>0</v>
      </c>
      <c r="BJ858" s="20"/>
      <c r="BK858" s="20"/>
    </row>
    <row r="859" spans="1:68" ht="46.8" x14ac:dyDescent="0.3">
      <c r="A859" s="58" t="s">
        <v>561</v>
      </c>
      <c r="B859" s="59"/>
      <c r="C859" s="58"/>
      <c r="D859" s="58"/>
      <c r="E859" s="60" t="s">
        <v>562</v>
      </c>
      <c r="F859" s="10">
        <f t="shared" ref="F859:F914" si="1818">F860</f>
        <v>0</v>
      </c>
      <c r="G859" s="10">
        <f t="shared" ref="G859:G914" si="1819">G860</f>
        <v>401690.6</v>
      </c>
      <c r="H859" s="10">
        <f t="shared" ref="H859:H914" si="1820">H860</f>
        <v>401690.6</v>
      </c>
      <c r="I859" s="10">
        <f t="shared" ref="I859:I914" si="1821">I860</f>
        <v>0</v>
      </c>
      <c r="J859" s="10">
        <f t="shared" ref="J859:J914" si="1822">J860</f>
        <v>-135.30000000000001</v>
      </c>
      <c r="K859" s="10">
        <f t="shared" ref="K859:K914" si="1823">K860</f>
        <v>0</v>
      </c>
      <c r="L859" s="10">
        <f t="shared" si="1813"/>
        <v>0</v>
      </c>
      <c r="M859" s="10">
        <f t="shared" si="1814"/>
        <v>401555.3</v>
      </c>
      <c r="N859" s="10">
        <f t="shared" si="1815"/>
        <v>401690.6</v>
      </c>
      <c r="O859" s="10">
        <f t="shared" ref="O859:O914" si="1824">O860</f>
        <v>0</v>
      </c>
      <c r="P859" s="10">
        <f t="shared" ref="P859:P914" si="1825">P860</f>
        <v>0</v>
      </c>
      <c r="Q859" s="10">
        <f t="shared" ref="Q859:Q914" si="1826">Q860</f>
        <v>0</v>
      </c>
      <c r="R859" s="10">
        <f t="shared" si="1700"/>
        <v>0</v>
      </c>
      <c r="S859" s="10">
        <f t="shared" si="1701"/>
        <v>401555.3</v>
      </c>
      <c r="T859" s="10">
        <f t="shared" si="1702"/>
        <v>401690.6</v>
      </c>
      <c r="U859" s="10">
        <f t="shared" ref="U859:U875" si="1827">U860</f>
        <v>0</v>
      </c>
      <c r="V859" s="10">
        <f t="shared" ref="V859:V875" si="1828">V860</f>
        <v>0</v>
      </c>
      <c r="W859" s="10">
        <f t="shared" ref="W859:W875" si="1829">W860</f>
        <v>0</v>
      </c>
      <c r="X859" s="10">
        <f t="shared" si="1703"/>
        <v>0</v>
      </c>
      <c r="Y859" s="10">
        <f t="shared" si="1704"/>
        <v>401555.3</v>
      </c>
      <c r="Z859" s="10">
        <f t="shared" si="1705"/>
        <v>401690.6</v>
      </c>
      <c r="AA859" s="10">
        <f t="shared" ref="AA859:AA875" si="1830">AA860</f>
        <v>0</v>
      </c>
      <c r="AB859" s="10">
        <f t="shared" ref="AB859:AB875" si="1831">AB860</f>
        <v>0</v>
      </c>
      <c r="AC859" s="10">
        <f t="shared" ref="AC859:AC875" si="1832">AC860</f>
        <v>0</v>
      </c>
      <c r="AD859" s="10">
        <f t="shared" si="1706"/>
        <v>0</v>
      </c>
      <c r="AE859" s="10">
        <f t="shared" si="1707"/>
        <v>401555.3</v>
      </c>
      <c r="AF859" s="10">
        <f t="shared" si="1708"/>
        <v>401690.6</v>
      </c>
      <c r="AG859" s="10">
        <f t="shared" ref="AG859:AG875" si="1833">AG860</f>
        <v>0</v>
      </c>
      <c r="AH859" s="10">
        <f t="shared" si="1709"/>
        <v>0</v>
      </c>
      <c r="AI859" s="10">
        <f t="shared" si="1710"/>
        <v>401555.3</v>
      </c>
      <c r="AJ859" s="10">
        <f t="shared" si="1711"/>
        <v>401690.6</v>
      </c>
      <c r="AK859" s="10">
        <f t="shared" ref="AK859:AK875" si="1834">AK860</f>
        <v>0</v>
      </c>
      <c r="AL859" s="10">
        <f t="shared" ref="AL859:AL875" si="1835">AL860</f>
        <v>-401555.30000000005</v>
      </c>
      <c r="AM859" s="10">
        <f t="shared" ref="AM859:AM875" si="1836">AM860</f>
        <v>401555.30000000005</v>
      </c>
      <c r="AN859" s="10">
        <f t="shared" si="1712"/>
        <v>0</v>
      </c>
      <c r="AO859" s="10">
        <f t="shared" si="1713"/>
        <v>0</v>
      </c>
      <c r="AP859" s="10">
        <f t="shared" si="1714"/>
        <v>803245.9</v>
      </c>
      <c r="AQ859" s="10">
        <f t="shared" ref="AQ859:AQ875" si="1837">AQ860</f>
        <v>0</v>
      </c>
      <c r="AR859" s="10">
        <f t="shared" ref="AR859:AR875" si="1838">AR860</f>
        <v>0</v>
      </c>
      <c r="AS859" s="10">
        <f t="shared" ref="AS859:AS875" si="1839">AS860</f>
        <v>0</v>
      </c>
      <c r="AT859" s="10">
        <f t="shared" si="1715"/>
        <v>0</v>
      </c>
      <c r="AU859" s="10">
        <f t="shared" si="1716"/>
        <v>0</v>
      </c>
      <c r="AV859" s="10">
        <f t="shared" si="1717"/>
        <v>803245.9</v>
      </c>
      <c r="AW859" s="10">
        <f t="shared" ref="AW859:AW875" si="1840">AW860</f>
        <v>0</v>
      </c>
      <c r="AX859" s="10">
        <f t="shared" ref="AX859:AX875" si="1841">AX860</f>
        <v>0</v>
      </c>
      <c r="AY859" s="10">
        <f t="shared" ref="AY859:AY875" si="1842">AY860</f>
        <v>-531902.9</v>
      </c>
      <c r="AZ859" s="10">
        <f t="shared" si="1718"/>
        <v>0</v>
      </c>
      <c r="BA859" s="10">
        <f t="shared" ref="BA859:BA875" si="1843">BA860</f>
        <v>0</v>
      </c>
      <c r="BB859" s="65">
        <f t="shared" si="1724"/>
        <v>0</v>
      </c>
      <c r="BC859" s="10">
        <f t="shared" si="1719"/>
        <v>0</v>
      </c>
      <c r="BD859" s="10">
        <f t="shared" ref="BD859:BI875" si="1844">BD860</f>
        <v>0</v>
      </c>
      <c r="BE859" s="65">
        <f t="shared" si="1725"/>
        <v>0</v>
      </c>
      <c r="BF859" s="10">
        <f t="shared" si="1720"/>
        <v>271343</v>
      </c>
      <c r="BG859" s="10">
        <f t="shared" si="1844"/>
        <v>0</v>
      </c>
      <c r="BH859" s="65">
        <f t="shared" si="1726"/>
        <v>271343</v>
      </c>
      <c r="BI859" s="10">
        <f t="shared" si="1844"/>
        <v>0</v>
      </c>
      <c r="BJ859" s="20"/>
      <c r="BK859" s="20"/>
    </row>
    <row r="860" spans="1:68" ht="46.8" x14ac:dyDescent="0.3">
      <c r="A860" s="58" t="s">
        <v>561</v>
      </c>
      <c r="B860" s="59" t="s">
        <v>35</v>
      </c>
      <c r="C860" s="58"/>
      <c r="D860" s="58"/>
      <c r="E860" s="60" t="s">
        <v>36</v>
      </c>
      <c r="F860" s="10">
        <f t="shared" si="1818"/>
        <v>0</v>
      </c>
      <c r="G860" s="10">
        <f t="shared" si="1819"/>
        <v>401690.6</v>
      </c>
      <c r="H860" s="10">
        <f t="shared" si="1820"/>
        <v>401690.6</v>
      </c>
      <c r="I860" s="10">
        <f t="shared" si="1821"/>
        <v>0</v>
      </c>
      <c r="J860" s="10">
        <f t="shared" si="1822"/>
        <v>-135.30000000000001</v>
      </c>
      <c r="K860" s="10">
        <f t="shared" si="1823"/>
        <v>0</v>
      </c>
      <c r="L860" s="10">
        <f t="shared" si="1813"/>
        <v>0</v>
      </c>
      <c r="M860" s="10">
        <f t="shared" si="1814"/>
        <v>401555.3</v>
      </c>
      <c r="N860" s="10">
        <f t="shared" si="1815"/>
        <v>401690.6</v>
      </c>
      <c r="O860" s="10">
        <f t="shared" si="1824"/>
        <v>0</v>
      </c>
      <c r="P860" s="10">
        <f t="shared" si="1825"/>
        <v>0</v>
      </c>
      <c r="Q860" s="10">
        <f t="shared" si="1826"/>
        <v>0</v>
      </c>
      <c r="R860" s="10">
        <f t="shared" si="1700"/>
        <v>0</v>
      </c>
      <c r="S860" s="10">
        <f t="shared" si="1701"/>
        <v>401555.3</v>
      </c>
      <c r="T860" s="10">
        <f t="shared" si="1702"/>
        <v>401690.6</v>
      </c>
      <c r="U860" s="10">
        <f t="shared" si="1827"/>
        <v>0</v>
      </c>
      <c r="V860" s="10">
        <f t="shared" si="1828"/>
        <v>0</v>
      </c>
      <c r="W860" s="10">
        <f t="shared" si="1829"/>
        <v>0</v>
      </c>
      <c r="X860" s="10">
        <f t="shared" si="1703"/>
        <v>0</v>
      </c>
      <c r="Y860" s="10">
        <f t="shared" si="1704"/>
        <v>401555.3</v>
      </c>
      <c r="Z860" s="10">
        <f t="shared" si="1705"/>
        <v>401690.6</v>
      </c>
      <c r="AA860" s="10">
        <f t="shared" si="1830"/>
        <v>0</v>
      </c>
      <c r="AB860" s="10">
        <f t="shared" si="1831"/>
        <v>0</v>
      </c>
      <c r="AC860" s="10">
        <f t="shared" si="1832"/>
        <v>0</v>
      </c>
      <c r="AD860" s="10">
        <f t="shared" si="1706"/>
        <v>0</v>
      </c>
      <c r="AE860" s="10">
        <f t="shared" si="1707"/>
        <v>401555.3</v>
      </c>
      <c r="AF860" s="10">
        <f t="shared" si="1708"/>
        <v>401690.6</v>
      </c>
      <c r="AG860" s="10">
        <f t="shared" si="1833"/>
        <v>0</v>
      </c>
      <c r="AH860" s="10">
        <f t="shared" si="1709"/>
        <v>0</v>
      </c>
      <c r="AI860" s="10">
        <f t="shared" si="1710"/>
        <v>401555.3</v>
      </c>
      <c r="AJ860" s="10">
        <f t="shared" si="1711"/>
        <v>401690.6</v>
      </c>
      <c r="AK860" s="10">
        <f t="shared" si="1834"/>
        <v>0</v>
      </c>
      <c r="AL860" s="10">
        <f t="shared" si="1835"/>
        <v>-401555.30000000005</v>
      </c>
      <c r="AM860" s="10">
        <f t="shared" si="1836"/>
        <v>401555.30000000005</v>
      </c>
      <c r="AN860" s="10">
        <f t="shared" si="1712"/>
        <v>0</v>
      </c>
      <c r="AO860" s="10">
        <f t="shared" si="1713"/>
        <v>0</v>
      </c>
      <c r="AP860" s="10">
        <f t="shared" si="1714"/>
        <v>803245.9</v>
      </c>
      <c r="AQ860" s="10">
        <f t="shared" si="1837"/>
        <v>0</v>
      </c>
      <c r="AR860" s="10">
        <f t="shared" si="1838"/>
        <v>0</v>
      </c>
      <c r="AS860" s="10">
        <f t="shared" si="1839"/>
        <v>0</v>
      </c>
      <c r="AT860" s="10">
        <f t="shared" si="1715"/>
        <v>0</v>
      </c>
      <c r="AU860" s="10">
        <f t="shared" si="1716"/>
        <v>0</v>
      </c>
      <c r="AV860" s="10">
        <f t="shared" si="1717"/>
        <v>803245.9</v>
      </c>
      <c r="AW860" s="10">
        <f t="shared" si="1840"/>
        <v>0</v>
      </c>
      <c r="AX860" s="10">
        <f t="shared" si="1841"/>
        <v>0</v>
      </c>
      <c r="AY860" s="10">
        <f t="shared" si="1842"/>
        <v>-531902.9</v>
      </c>
      <c r="AZ860" s="10">
        <f t="shared" si="1718"/>
        <v>0</v>
      </c>
      <c r="BA860" s="10">
        <f t="shared" si="1843"/>
        <v>0</v>
      </c>
      <c r="BB860" s="65">
        <f t="shared" si="1724"/>
        <v>0</v>
      </c>
      <c r="BC860" s="10">
        <f t="shared" si="1719"/>
        <v>0</v>
      </c>
      <c r="BD860" s="10">
        <f t="shared" si="1844"/>
        <v>0</v>
      </c>
      <c r="BE860" s="65">
        <f t="shared" si="1725"/>
        <v>0</v>
      </c>
      <c r="BF860" s="10">
        <f t="shared" si="1720"/>
        <v>271343</v>
      </c>
      <c r="BG860" s="10">
        <f t="shared" si="1844"/>
        <v>0</v>
      </c>
      <c r="BH860" s="65">
        <f t="shared" si="1726"/>
        <v>271343</v>
      </c>
      <c r="BI860" s="10">
        <f t="shared" si="1844"/>
        <v>0</v>
      </c>
      <c r="BJ860" s="20"/>
      <c r="BK860" s="20"/>
    </row>
    <row r="861" spans="1:68" x14ac:dyDescent="0.3">
      <c r="A861" s="58" t="s">
        <v>561</v>
      </c>
      <c r="B861" s="59">
        <v>400</v>
      </c>
      <c r="C861" s="58" t="s">
        <v>242</v>
      </c>
      <c r="D861" s="58" t="s">
        <v>74</v>
      </c>
      <c r="E861" s="60" t="s">
        <v>540</v>
      </c>
      <c r="F861" s="10">
        <v>0</v>
      </c>
      <c r="G861" s="10">
        <v>401690.6</v>
      </c>
      <c r="H861" s="10">
        <v>401690.6</v>
      </c>
      <c r="I861" s="10"/>
      <c r="J861" s="10">
        <v>-135.30000000000001</v>
      </c>
      <c r="K861" s="10"/>
      <c r="L861" s="10">
        <f t="shared" si="1813"/>
        <v>0</v>
      </c>
      <c r="M861" s="10">
        <f t="shared" si="1814"/>
        <v>401555.3</v>
      </c>
      <c r="N861" s="10">
        <f t="shared" si="1815"/>
        <v>401690.6</v>
      </c>
      <c r="O861" s="10"/>
      <c r="P861" s="10"/>
      <c r="Q861" s="10"/>
      <c r="R861" s="10">
        <f t="shared" si="1700"/>
        <v>0</v>
      </c>
      <c r="S861" s="10">
        <f t="shared" si="1701"/>
        <v>401555.3</v>
      </c>
      <c r="T861" s="10">
        <f t="shared" si="1702"/>
        <v>401690.6</v>
      </c>
      <c r="U861" s="10"/>
      <c r="V861" s="10"/>
      <c r="W861" s="10"/>
      <c r="X861" s="10">
        <f t="shared" si="1703"/>
        <v>0</v>
      </c>
      <c r="Y861" s="10">
        <f t="shared" si="1704"/>
        <v>401555.3</v>
      </c>
      <c r="Z861" s="10">
        <f t="shared" si="1705"/>
        <v>401690.6</v>
      </c>
      <c r="AA861" s="10"/>
      <c r="AB861" s="10"/>
      <c r="AC861" s="10"/>
      <c r="AD861" s="10">
        <f t="shared" si="1706"/>
        <v>0</v>
      </c>
      <c r="AE861" s="10">
        <f t="shared" si="1707"/>
        <v>401555.3</v>
      </c>
      <c r="AF861" s="10">
        <f t="shared" si="1708"/>
        <v>401690.6</v>
      </c>
      <c r="AG861" s="10"/>
      <c r="AH861" s="10">
        <f t="shared" si="1709"/>
        <v>0</v>
      </c>
      <c r="AI861" s="10">
        <f t="shared" si="1710"/>
        <v>401555.3</v>
      </c>
      <c r="AJ861" s="10">
        <f t="shared" si="1711"/>
        <v>401690.6</v>
      </c>
      <c r="AK861" s="10"/>
      <c r="AL861" s="10">
        <f>-195595.7-205959.6</f>
        <v>-401555.30000000005</v>
      </c>
      <c r="AM861" s="10">
        <f>195595.7+205959.6</f>
        <v>401555.30000000005</v>
      </c>
      <c r="AN861" s="10">
        <f t="shared" si="1712"/>
        <v>0</v>
      </c>
      <c r="AO861" s="10">
        <f t="shared" si="1713"/>
        <v>0</v>
      </c>
      <c r="AP861" s="10">
        <f t="shared" si="1714"/>
        <v>803245.9</v>
      </c>
      <c r="AQ861" s="10"/>
      <c r="AR861" s="10"/>
      <c r="AS861" s="10"/>
      <c r="AT861" s="10">
        <f t="shared" si="1715"/>
        <v>0</v>
      </c>
      <c r="AU861" s="10">
        <f t="shared" si="1716"/>
        <v>0</v>
      </c>
      <c r="AV861" s="10">
        <f t="shared" si="1717"/>
        <v>803245.9</v>
      </c>
      <c r="AW861" s="10"/>
      <c r="AX861" s="10"/>
      <c r="AY861" s="10">
        <v>-531902.9</v>
      </c>
      <c r="AZ861" s="10">
        <f t="shared" si="1718"/>
        <v>0</v>
      </c>
      <c r="BA861" s="10"/>
      <c r="BB861" s="65">
        <f t="shared" si="1724"/>
        <v>0</v>
      </c>
      <c r="BC861" s="10">
        <f t="shared" si="1719"/>
        <v>0</v>
      </c>
      <c r="BD861" s="10"/>
      <c r="BE861" s="65">
        <f t="shared" si="1725"/>
        <v>0</v>
      </c>
      <c r="BF861" s="10">
        <f t="shared" si="1720"/>
        <v>271343</v>
      </c>
      <c r="BG861" s="10"/>
      <c r="BH861" s="65">
        <f t="shared" si="1726"/>
        <v>271343</v>
      </c>
      <c r="BI861" s="10"/>
      <c r="BJ861" s="20"/>
      <c r="BK861" s="20">
        <v>21</v>
      </c>
    </row>
    <row r="862" spans="1:68" ht="31.2" x14ac:dyDescent="0.3">
      <c r="A862" s="58" t="s">
        <v>563</v>
      </c>
      <c r="B862" s="59"/>
      <c r="C862" s="58"/>
      <c r="D862" s="58"/>
      <c r="E862" s="60" t="s">
        <v>564</v>
      </c>
      <c r="F862" s="10">
        <f t="shared" si="1818"/>
        <v>51663.399999999994</v>
      </c>
      <c r="G862" s="10">
        <f t="shared" si="1819"/>
        <v>50834.9</v>
      </c>
      <c r="H862" s="10">
        <f t="shared" si="1820"/>
        <v>0</v>
      </c>
      <c r="I862" s="10">
        <f t="shared" si="1821"/>
        <v>30694.9</v>
      </c>
      <c r="J862" s="10">
        <f t="shared" si="1822"/>
        <v>0</v>
      </c>
      <c r="K862" s="10">
        <f t="shared" si="1823"/>
        <v>0</v>
      </c>
      <c r="L862" s="10">
        <f t="shared" si="1813"/>
        <v>82358.299999999988</v>
      </c>
      <c r="M862" s="10">
        <f t="shared" si="1814"/>
        <v>50834.9</v>
      </c>
      <c r="N862" s="10">
        <f t="shared" si="1815"/>
        <v>0</v>
      </c>
      <c r="O862" s="10">
        <f t="shared" si="1824"/>
        <v>0</v>
      </c>
      <c r="P862" s="10">
        <f t="shared" si="1825"/>
        <v>0</v>
      </c>
      <c r="Q862" s="10">
        <f t="shared" si="1826"/>
        <v>0</v>
      </c>
      <c r="R862" s="10">
        <f t="shared" si="1700"/>
        <v>82358.299999999988</v>
      </c>
      <c r="S862" s="10">
        <f t="shared" si="1701"/>
        <v>50834.9</v>
      </c>
      <c r="T862" s="10">
        <f t="shared" si="1702"/>
        <v>0</v>
      </c>
      <c r="U862" s="10">
        <f t="shared" si="1827"/>
        <v>0</v>
      </c>
      <c r="V862" s="10">
        <f t="shared" si="1828"/>
        <v>0</v>
      </c>
      <c r="W862" s="10">
        <f t="shared" si="1829"/>
        <v>0</v>
      </c>
      <c r="X862" s="10">
        <f t="shared" si="1703"/>
        <v>82358.299999999988</v>
      </c>
      <c r="Y862" s="10">
        <f t="shared" si="1704"/>
        <v>50834.9</v>
      </c>
      <c r="Z862" s="10">
        <f t="shared" si="1705"/>
        <v>0</v>
      </c>
      <c r="AA862" s="10">
        <f t="shared" si="1830"/>
        <v>-82358.3</v>
      </c>
      <c r="AB862" s="10">
        <f t="shared" si="1831"/>
        <v>82358.3</v>
      </c>
      <c r="AC862" s="10">
        <f t="shared" si="1832"/>
        <v>0</v>
      </c>
      <c r="AD862" s="10">
        <f t="shared" si="1706"/>
        <v>0</v>
      </c>
      <c r="AE862" s="10">
        <f t="shared" si="1707"/>
        <v>133193.20000000001</v>
      </c>
      <c r="AF862" s="10">
        <f t="shared" si="1708"/>
        <v>0</v>
      </c>
      <c r="AG862" s="10">
        <f t="shared" si="1833"/>
        <v>0</v>
      </c>
      <c r="AH862" s="10">
        <f t="shared" si="1709"/>
        <v>0</v>
      </c>
      <c r="AI862" s="10">
        <f t="shared" si="1710"/>
        <v>133193.20000000001</v>
      </c>
      <c r="AJ862" s="10">
        <f t="shared" si="1711"/>
        <v>0</v>
      </c>
      <c r="AK862" s="10">
        <f t="shared" si="1834"/>
        <v>0</v>
      </c>
      <c r="AL862" s="10">
        <f t="shared" si="1835"/>
        <v>0</v>
      </c>
      <c r="AM862" s="10">
        <f t="shared" si="1836"/>
        <v>0</v>
      </c>
      <c r="AN862" s="10">
        <f t="shared" si="1712"/>
        <v>0</v>
      </c>
      <c r="AO862" s="10">
        <f t="shared" si="1713"/>
        <v>133193.20000000001</v>
      </c>
      <c r="AP862" s="10">
        <f t="shared" si="1714"/>
        <v>0</v>
      </c>
      <c r="AQ862" s="10">
        <f t="shared" si="1837"/>
        <v>0</v>
      </c>
      <c r="AR862" s="10">
        <f t="shared" si="1838"/>
        <v>0</v>
      </c>
      <c r="AS862" s="10">
        <f t="shared" si="1839"/>
        <v>0</v>
      </c>
      <c r="AT862" s="10">
        <f t="shared" si="1715"/>
        <v>0</v>
      </c>
      <c r="AU862" s="10">
        <f t="shared" si="1716"/>
        <v>133193.20000000001</v>
      </c>
      <c r="AV862" s="10">
        <f t="shared" si="1717"/>
        <v>0</v>
      </c>
      <c r="AW862" s="10">
        <f t="shared" si="1840"/>
        <v>0</v>
      </c>
      <c r="AX862" s="10">
        <f t="shared" si="1841"/>
        <v>0</v>
      </c>
      <c r="AY862" s="10">
        <f t="shared" si="1842"/>
        <v>0</v>
      </c>
      <c r="AZ862" s="10">
        <f t="shared" si="1718"/>
        <v>0</v>
      </c>
      <c r="BA862" s="10">
        <f t="shared" si="1843"/>
        <v>0</v>
      </c>
      <c r="BB862" s="65">
        <f t="shared" si="1724"/>
        <v>0</v>
      </c>
      <c r="BC862" s="10">
        <f t="shared" si="1719"/>
        <v>133193.20000000001</v>
      </c>
      <c r="BD862" s="10">
        <f t="shared" si="1844"/>
        <v>0</v>
      </c>
      <c r="BE862" s="65">
        <f t="shared" si="1725"/>
        <v>133193.20000000001</v>
      </c>
      <c r="BF862" s="10">
        <f t="shared" si="1720"/>
        <v>0</v>
      </c>
      <c r="BG862" s="10">
        <f t="shared" si="1844"/>
        <v>0</v>
      </c>
      <c r="BH862" s="65">
        <f t="shared" si="1726"/>
        <v>0</v>
      </c>
      <c r="BI862" s="10">
        <f t="shared" si="1844"/>
        <v>0</v>
      </c>
      <c r="BJ862" s="20"/>
      <c r="BK862" s="20"/>
    </row>
    <row r="863" spans="1:68" ht="46.8" x14ac:dyDescent="0.3">
      <c r="A863" s="58" t="s">
        <v>563</v>
      </c>
      <c r="B863" s="59" t="s">
        <v>35</v>
      </c>
      <c r="C863" s="58"/>
      <c r="D863" s="58"/>
      <c r="E863" s="60" t="s">
        <v>36</v>
      </c>
      <c r="F863" s="10">
        <f t="shared" si="1818"/>
        <v>51663.399999999994</v>
      </c>
      <c r="G863" s="10">
        <f t="shared" si="1819"/>
        <v>50834.9</v>
      </c>
      <c r="H863" s="10">
        <f t="shared" si="1820"/>
        <v>0</v>
      </c>
      <c r="I863" s="10">
        <f t="shared" si="1821"/>
        <v>30694.9</v>
      </c>
      <c r="J863" s="10">
        <f t="shared" si="1822"/>
        <v>0</v>
      </c>
      <c r="K863" s="10">
        <f t="shared" si="1823"/>
        <v>0</v>
      </c>
      <c r="L863" s="10">
        <f t="shared" si="1813"/>
        <v>82358.299999999988</v>
      </c>
      <c r="M863" s="10">
        <f t="shared" si="1814"/>
        <v>50834.9</v>
      </c>
      <c r="N863" s="10">
        <f t="shared" si="1815"/>
        <v>0</v>
      </c>
      <c r="O863" s="10">
        <f t="shared" si="1824"/>
        <v>0</v>
      </c>
      <c r="P863" s="10">
        <f t="shared" si="1825"/>
        <v>0</v>
      </c>
      <c r="Q863" s="10">
        <f t="shared" si="1826"/>
        <v>0</v>
      </c>
      <c r="R863" s="10">
        <f t="shared" si="1700"/>
        <v>82358.299999999988</v>
      </c>
      <c r="S863" s="10">
        <f t="shared" si="1701"/>
        <v>50834.9</v>
      </c>
      <c r="T863" s="10">
        <f t="shared" si="1702"/>
        <v>0</v>
      </c>
      <c r="U863" s="10">
        <f t="shared" si="1827"/>
        <v>0</v>
      </c>
      <c r="V863" s="10">
        <f t="shared" si="1828"/>
        <v>0</v>
      </c>
      <c r="W863" s="10">
        <f t="shared" si="1829"/>
        <v>0</v>
      </c>
      <c r="X863" s="10">
        <f t="shared" si="1703"/>
        <v>82358.299999999988</v>
      </c>
      <c r="Y863" s="10">
        <f t="shared" si="1704"/>
        <v>50834.9</v>
      </c>
      <c r="Z863" s="10">
        <f t="shared" si="1705"/>
        <v>0</v>
      </c>
      <c r="AA863" s="10">
        <f t="shared" si="1830"/>
        <v>-82358.3</v>
      </c>
      <c r="AB863" s="10">
        <f t="shared" si="1831"/>
        <v>82358.3</v>
      </c>
      <c r="AC863" s="10">
        <f t="shared" si="1832"/>
        <v>0</v>
      </c>
      <c r="AD863" s="10">
        <f t="shared" si="1706"/>
        <v>0</v>
      </c>
      <c r="AE863" s="10">
        <f t="shared" si="1707"/>
        <v>133193.20000000001</v>
      </c>
      <c r="AF863" s="10">
        <f t="shared" si="1708"/>
        <v>0</v>
      </c>
      <c r="AG863" s="10">
        <f t="shared" si="1833"/>
        <v>0</v>
      </c>
      <c r="AH863" s="10">
        <f t="shared" si="1709"/>
        <v>0</v>
      </c>
      <c r="AI863" s="10">
        <f t="shared" si="1710"/>
        <v>133193.20000000001</v>
      </c>
      <c r="AJ863" s="10">
        <f t="shared" si="1711"/>
        <v>0</v>
      </c>
      <c r="AK863" s="10">
        <f t="shared" si="1834"/>
        <v>0</v>
      </c>
      <c r="AL863" s="10">
        <f t="shared" si="1835"/>
        <v>0</v>
      </c>
      <c r="AM863" s="10">
        <f t="shared" si="1836"/>
        <v>0</v>
      </c>
      <c r="AN863" s="10">
        <f t="shared" si="1712"/>
        <v>0</v>
      </c>
      <c r="AO863" s="10">
        <f t="shared" si="1713"/>
        <v>133193.20000000001</v>
      </c>
      <c r="AP863" s="10">
        <f t="shared" si="1714"/>
        <v>0</v>
      </c>
      <c r="AQ863" s="10">
        <f t="shared" si="1837"/>
        <v>0</v>
      </c>
      <c r="AR863" s="10">
        <f t="shared" si="1838"/>
        <v>0</v>
      </c>
      <c r="AS863" s="10">
        <f t="shared" si="1839"/>
        <v>0</v>
      </c>
      <c r="AT863" s="10">
        <f t="shared" si="1715"/>
        <v>0</v>
      </c>
      <c r="AU863" s="10">
        <f t="shared" si="1716"/>
        <v>133193.20000000001</v>
      </c>
      <c r="AV863" s="10">
        <f t="shared" si="1717"/>
        <v>0</v>
      </c>
      <c r="AW863" s="10">
        <f t="shared" si="1840"/>
        <v>0</v>
      </c>
      <c r="AX863" s="10">
        <f t="shared" si="1841"/>
        <v>0</v>
      </c>
      <c r="AY863" s="10">
        <f t="shared" si="1842"/>
        <v>0</v>
      </c>
      <c r="AZ863" s="10">
        <f t="shared" si="1718"/>
        <v>0</v>
      </c>
      <c r="BA863" s="10">
        <f t="shared" si="1843"/>
        <v>0</v>
      </c>
      <c r="BB863" s="65">
        <f t="shared" si="1724"/>
        <v>0</v>
      </c>
      <c r="BC863" s="10">
        <f t="shared" si="1719"/>
        <v>133193.20000000001</v>
      </c>
      <c r="BD863" s="10">
        <f t="shared" si="1844"/>
        <v>0</v>
      </c>
      <c r="BE863" s="65">
        <f t="shared" si="1725"/>
        <v>133193.20000000001</v>
      </c>
      <c r="BF863" s="10">
        <f t="shared" si="1720"/>
        <v>0</v>
      </c>
      <c r="BG863" s="10">
        <f t="shared" si="1844"/>
        <v>0</v>
      </c>
      <c r="BH863" s="65">
        <f t="shared" si="1726"/>
        <v>0</v>
      </c>
      <c r="BI863" s="10">
        <f t="shared" si="1844"/>
        <v>0</v>
      </c>
      <c r="BJ863" s="20"/>
      <c r="BK863" s="20"/>
    </row>
    <row r="864" spans="1:68" x14ac:dyDescent="0.3">
      <c r="A864" s="58" t="s">
        <v>563</v>
      </c>
      <c r="B864" s="59">
        <v>400</v>
      </c>
      <c r="C864" s="58" t="s">
        <v>242</v>
      </c>
      <c r="D864" s="58" t="s">
        <v>74</v>
      </c>
      <c r="E864" s="60" t="s">
        <v>540</v>
      </c>
      <c r="F864" s="10">
        <v>51663.399999999994</v>
      </c>
      <c r="G864" s="10">
        <v>50834.9</v>
      </c>
      <c r="H864" s="10">
        <v>0</v>
      </c>
      <c r="I864" s="10">
        <v>30694.9</v>
      </c>
      <c r="J864" s="10"/>
      <c r="K864" s="10"/>
      <c r="L864" s="10">
        <f t="shared" si="1813"/>
        <v>82358.299999999988</v>
      </c>
      <c r="M864" s="10">
        <f t="shared" si="1814"/>
        <v>50834.9</v>
      </c>
      <c r="N864" s="10">
        <f t="shared" si="1815"/>
        <v>0</v>
      </c>
      <c r="O864" s="10"/>
      <c r="P864" s="10"/>
      <c r="Q864" s="10"/>
      <c r="R864" s="10">
        <f t="shared" si="1700"/>
        <v>82358.299999999988</v>
      </c>
      <c r="S864" s="10">
        <f t="shared" si="1701"/>
        <v>50834.9</v>
      </c>
      <c r="T864" s="10">
        <f t="shared" si="1702"/>
        <v>0</v>
      </c>
      <c r="U864" s="10"/>
      <c r="V864" s="10"/>
      <c r="W864" s="10"/>
      <c r="X864" s="10">
        <f t="shared" si="1703"/>
        <v>82358.299999999988</v>
      </c>
      <c r="Y864" s="10">
        <f t="shared" si="1704"/>
        <v>50834.9</v>
      </c>
      <c r="Z864" s="10">
        <f t="shared" si="1705"/>
        <v>0</v>
      </c>
      <c r="AA864" s="10">
        <v>-82358.3</v>
      </c>
      <c r="AB864" s="10">
        <v>82358.3</v>
      </c>
      <c r="AC864" s="10"/>
      <c r="AD864" s="10">
        <f t="shared" si="1706"/>
        <v>0</v>
      </c>
      <c r="AE864" s="10">
        <f t="shared" si="1707"/>
        <v>133193.20000000001</v>
      </c>
      <c r="AF864" s="10">
        <f t="shared" si="1708"/>
        <v>0</v>
      </c>
      <c r="AG864" s="10"/>
      <c r="AH864" s="10">
        <f t="shared" si="1709"/>
        <v>0</v>
      </c>
      <c r="AI864" s="10">
        <f t="shared" si="1710"/>
        <v>133193.20000000001</v>
      </c>
      <c r="AJ864" s="10">
        <f t="shared" si="1711"/>
        <v>0</v>
      </c>
      <c r="AK864" s="10"/>
      <c r="AL864" s="10"/>
      <c r="AM864" s="10"/>
      <c r="AN864" s="10">
        <f t="shared" si="1712"/>
        <v>0</v>
      </c>
      <c r="AO864" s="10">
        <f t="shared" si="1713"/>
        <v>133193.20000000001</v>
      </c>
      <c r="AP864" s="10">
        <f t="shared" si="1714"/>
        <v>0</v>
      </c>
      <c r="AQ864" s="10"/>
      <c r="AR864" s="10"/>
      <c r="AS864" s="10"/>
      <c r="AT864" s="10">
        <f t="shared" si="1715"/>
        <v>0</v>
      </c>
      <c r="AU864" s="10">
        <f t="shared" si="1716"/>
        <v>133193.20000000001</v>
      </c>
      <c r="AV864" s="10">
        <f t="shared" si="1717"/>
        <v>0</v>
      </c>
      <c r="AW864" s="10"/>
      <c r="AX864" s="10"/>
      <c r="AY864" s="10"/>
      <c r="AZ864" s="10">
        <f t="shared" si="1718"/>
        <v>0</v>
      </c>
      <c r="BA864" s="10"/>
      <c r="BB864" s="65">
        <f t="shared" si="1724"/>
        <v>0</v>
      </c>
      <c r="BC864" s="10">
        <f t="shared" si="1719"/>
        <v>133193.20000000001</v>
      </c>
      <c r="BD864" s="10"/>
      <c r="BE864" s="65">
        <f t="shared" si="1725"/>
        <v>133193.20000000001</v>
      </c>
      <c r="BF864" s="10">
        <f t="shared" si="1720"/>
        <v>0</v>
      </c>
      <c r="BG864" s="10"/>
      <c r="BH864" s="65">
        <f t="shared" si="1726"/>
        <v>0</v>
      </c>
      <c r="BI864" s="10"/>
      <c r="BJ864" s="20"/>
      <c r="BK864" s="20" t="s">
        <v>565</v>
      </c>
    </row>
    <row r="865" spans="1:63" ht="31.2" x14ac:dyDescent="0.3">
      <c r="A865" s="58" t="s">
        <v>566</v>
      </c>
      <c r="B865" s="59"/>
      <c r="C865" s="58"/>
      <c r="D865" s="58"/>
      <c r="E865" s="60" t="s">
        <v>567</v>
      </c>
      <c r="F865" s="10">
        <f t="shared" si="1818"/>
        <v>0</v>
      </c>
      <c r="G865" s="10">
        <f t="shared" si="1819"/>
        <v>29234.799999999999</v>
      </c>
      <c r="H865" s="10">
        <f t="shared" si="1820"/>
        <v>0</v>
      </c>
      <c r="I865" s="10">
        <f t="shared" si="1821"/>
        <v>0</v>
      </c>
      <c r="J865" s="10">
        <f t="shared" si="1822"/>
        <v>0</v>
      </c>
      <c r="K865" s="10">
        <f t="shared" si="1823"/>
        <v>0</v>
      </c>
      <c r="L865" s="10">
        <f t="shared" si="1813"/>
        <v>0</v>
      </c>
      <c r="M865" s="10">
        <f t="shared" si="1814"/>
        <v>29234.799999999999</v>
      </c>
      <c r="N865" s="10">
        <f t="shared" si="1815"/>
        <v>0</v>
      </c>
      <c r="O865" s="10">
        <f t="shared" si="1824"/>
        <v>0</v>
      </c>
      <c r="P865" s="10">
        <f t="shared" si="1825"/>
        <v>0</v>
      </c>
      <c r="Q865" s="10">
        <f t="shared" si="1826"/>
        <v>0</v>
      </c>
      <c r="R865" s="10">
        <f t="shared" si="1700"/>
        <v>0</v>
      </c>
      <c r="S865" s="10">
        <f t="shared" si="1701"/>
        <v>29234.799999999999</v>
      </c>
      <c r="T865" s="10">
        <f t="shared" si="1702"/>
        <v>0</v>
      </c>
      <c r="U865" s="10">
        <f t="shared" si="1827"/>
        <v>0</v>
      </c>
      <c r="V865" s="10">
        <f t="shared" si="1828"/>
        <v>0</v>
      </c>
      <c r="W865" s="10">
        <f t="shared" si="1829"/>
        <v>0</v>
      </c>
      <c r="X865" s="10">
        <f t="shared" si="1703"/>
        <v>0</v>
      </c>
      <c r="Y865" s="10">
        <f t="shared" si="1704"/>
        <v>29234.799999999999</v>
      </c>
      <c r="Z865" s="10">
        <f t="shared" si="1705"/>
        <v>0</v>
      </c>
      <c r="AA865" s="10">
        <f t="shared" si="1830"/>
        <v>0</v>
      </c>
      <c r="AB865" s="10">
        <f t="shared" si="1831"/>
        <v>0</v>
      </c>
      <c r="AC865" s="10">
        <f t="shared" si="1832"/>
        <v>0</v>
      </c>
      <c r="AD865" s="10">
        <f t="shared" si="1706"/>
        <v>0</v>
      </c>
      <c r="AE865" s="10">
        <f t="shared" si="1707"/>
        <v>29234.799999999999</v>
      </c>
      <c r="AF865" s="10">
        <f t="shared" si="1708"/>
        <v>0</v>
      </c>
      <c r="AG865" s="10">
        <f t="shared" si="1833"/>
        <v>0</v>
      </c>
      <c r="AH865" s="10">
        <f t="shared" si="1709"/>
        <v>0</v>
      </c>
      <c r="AI865" s="10">
        <f t="shared" si="1710"/>
        <v>29234.799999999999</v>
      </c>
      <c r="AJ865" s="10">
        <f t="shared" si="1711"/>
        <v>0</v>
      </c>
      <c r="AK865" s="10">
        <f t="shared" si="1834"/>
        <v>0</v>
      </c>
      <c r="AL865" s="10">
        <f t="shared" si="1835"/>
        <v>0</v>
      </c>
      <c r="AM865" s="10">
        <f t="shared" si="1836"/>
        <v>0</v>
      </c>
      <c r="AN865" s="10">
        <f t="shared" si="1712"/>
        <v>0</v>
      </c>
      <c r="AO865" s="10">
        <f t="shared" si="1713"/>
        <v>29234.799999999999</v>
      </c>
      <c r="AP865" s="10">
        <f t="shared" si="1714"/>
        <v>0</v>
      </c>
      <c r="AQ865" s="10">
        <f t="shared" si="1837"/>
        <v>0</v>
      </c>
      <c r="AR865" s="10">
        <f t="shared" si="1838"/>
        <v>0</v>
      </c>
      <c r="AS865" s="10">
        <f t="shared" si="1839"/>
        <v>0</v>
      </c>
      <c r="AT865" s="10">
        <f t="shared" si="1715"/>
        <v>0</v>
      </c>
      <c r="AU865" s="10">
        <f t="shared" si="1716"/>
        <v>29234.799999999999</v>
      </c>
      <c r="AV865" s="10">
        <f t="shared" si="1717"/>
        <v>0</v>
      </c>
      <c r="AW865" s="10">
        <f t="shared" si="1840"/>
        <v>0</v>
      </c>
      <c r="AX865" s="10">
        <f t="shared" si="1841"/>
        <v>0</v>
      </c>
      <c r="AY865" s="10">
        <f t="shared" si="1842"/>
        <v>0</v>
      </c>
      <c r="AZ865" s="10">
        <f t="shared" si="1718"/>
        <v>0</v>
      </c>
      <c r="BA865" s="10">
        <f t="shared" si="1843"/>
        <v>0</v>
      </c>
      <c r="BB865" s="65">
        <f t="shared" si="1724"/>
        <v>0</v>
      </c>
      <c r="BC865" s="10">
        <f t="shared" si="1719"/>
        <v>29234.799999999999</v>
      </c>
      <c r="BD865" s="10">
        <f t="shared" si="1844"/>
        <v>0</v>
      </c>
      <c r="BE865" s="65">
        <f t="shared" si="1725"/>
        <v>29234.799999999999</v>
      </c>
      <c r="BF865" s="10">
        <f t="shared" si="1720"/>
        <v>0</v>
      </c>
      <c r="BG865" s="10">
        <f t="shared" si="1844"/>
        <v>0</v>
      </c>
      <c r="BH865" s="65">
        <f t="shared" si="1726"/>
        <v>0</v>
      </c>
      <c r="BI865" s="10">
        <f t="shared" si="1844"/>
        <v>0</v>
      </c>
      <c r="BJ865" s="20"/>
      <c r="BK865" s="20"/>
    </row>
    <row r="866" spans="1:63" ht="46.8" x14ac:dyDescent="0.3">
      <c r="A866" s="58" t="s">
        <v>566</v>
      </c>
      <c r="B866" s="59" t="s">
        <v>35</v>
      </c>
      <c r="C866" s="58"/>
      <c r="D866" s="58"/>
      <c r="E866" s="60" t="s">
        <v>36</v>
      </c>
      <c r="F866" s="10">
        <f t="shared" si="1818"/>
        <v>0</v>
      </c>
      <c r="G866" s="10">
        <f t="shared" si="1819"/>
        <v>29234.799999999999</v>
      </c>
      <c r="H866" s="10">
        <f t="shared" si="1820"/>
        <v>0</v>
      </c>
      <c r="I866" s="10">
        <f t="shared" si="1821"/>
        <v>0</v>
      </c>
      <c r="J866" s="10">
        <f t="shared" si="1822"/>
        <v>0</v>
      </c>
      <c r="K866" s="10">
        <f t="shared" si="1823"/>
        <v>0</v>
      </c>
      <c r="L866" s="10">
        <f t="shared" si="1813"/>
        <v>0</v>
      </c>
      <c r="M866" s="10">
        <f t="shared" si="1814"/>
        <v>29234.799999999999</v>
      </c>
      <c r="N866" s="10">
        <f t="shared" si="1815"/>
        <v>0</v>
      </c>
      <c r="O866" s="10">
        <f t="shared" si="1824"/>
        <v>0</v>
      </c>
      <c r="P866" s="10">
        <f t="shared" si="1825"/>
        <v>0</v>
      </c>
      <c r="Q866" s="10">
        <f t="shared" si="1826"/>
        <v>0</v>
      </c>
      <c r="R866" s="10">
        <f t="shared" si="1700"/>
        <v>0</v>
      </c>
      <c r="S866" s="10">
        <f t="shared" si="1701"/>
        <v>29234.799999999999</v>
      </c>
      <c r="T866" s="10">
        <f t="shared" si="1702"/>
        <v>0</v>
      </c>
      <c r="U866" s="10">
        <f t="shared" si="1827"/>
        <v>0</v>
      </c>
      <c r="V866" s="10">
        <f t="shared" si="1828"/>
        <v>0</v>
      </c>
      <c r="W866" s="10">
        <f t="shared" si="1829"/>
        <v>0</v>
      </c>
      <c r="X866" s="10">
        <f t="shared" si="1703"/>
        <v>0</v>
      </c>
      <c r="Y866" s="10">
        <f t="shared" si="1704"/>
        <v>29234.799999999999</v>
      </c>
      <c r="Z866" s="10">
        <f t="shared" si="1705"/>
        <v>0</v>
      </c>
      <c r="AA866" s="10">
        <f t="shared" si="1830"/>
        <v>0</v>
      </c>
      <c r="AB866" s="10">
        <f t="shared" si="1831"/>
        <v>0</v>
      </c>
      <c r="AC866" s="10">
        <f t="shared" si="1832"/>
        <v>0</v>
      </c>
      <c r="AD866" s="10">
        <f t="shared" si="1706"/>
        <v>0</v>
      </c>
      <c r="AE866" s="10">
        <f t="shared" si="1707"/>
        <v>29234.799999999999</v>
      </c>
      <c r="AF866" s="10">
        <f t="shared" si="1708"/>
        <v>0</v>
      </c>
      <c r="AG866" s="10">
        <f t="shared" si="1833"/>
        <v>0</v>
      </c>
      <c r="AH866" s="10">
        <f t="shared" si="1709"/>
        <v>0</v>
      </c>
      <c r="AI866" s="10">
        <f t="shared" si="1710"/>
        <v>29234.799999999999</v>
      </c>
      <c r="AJ866" s="10">
        <f t="shared" si="1711"/>
        <v>0</v>
      </c>
      <c r="AK866" s="10">
        <f t="shared" si="1834"/>
        <v>0</v>
      </c>
      <c r="AL866" s="10">
        <f t="shared" si="1835"/>
        <v>0</v>
      </c>
      <c r="AM866" s="10">
        <f t="shared" si="1836"/>
        <v>0</v>
      </c>
      <c r="AN866" s="10">
        <f t="shared" si="1712"/>
        <v>0</v>
      </c>
      <c r="AO866" s="10">
        <f t="shared" si="1713"/>
        <v>29234.799999999999</v>
      </c>
      <c r="AP866" s="10">
        <f t="shared" si="1714"/>
        <v>0</v>
      </c>
      <c r="AQ866" s="10">
        <f t="shared" si="1837"/>
        <v>0</v>
      </c>
      <c r="AR866" s="10">
        <f t="shared" si="1838"/>
        <v>0</v>
      </c>
      <c r="AS866" s="10">
        <f t="shared" si="1839"/>
        <v>0</v>
      </c>
      <c r="AT866" s="10">
        <f t="shared" si="1715"/>
        <v>0</v>
      </c>
      <c r="AU866" s="10">
        <f t="shared" si="1716"/>
        <v>29234.799999999999</v>
      </c>
      <c r="AV866" s="10">
        <f t="shared" si="1717"/>
        <v>0</v>
      </c>
      <c r="AW866" s="10">
        <f t="shared" si="1840"/>
        <v>0</v>
      </c>
      <c r="AX866" s="10">
        <f t="shared" si="1841"/>
        <v>0</v>
      </c>
      <c r="AY866" s="10">
        <f t="shared" si="1842"/>
        <v>0</v>
      </c>
      <c r="AZ866" s="10">
        <f t="shared" si="1718"/>
        <v>0</v>
      </c>
      <c r="BA866" s="10">
        <f t="shared" si="1843"/>
        <v>0</v>
      </c>
      <c r="BB866" s="65">
        <f t="shared" si="1724"/>
        <v>0</v>
      </c>
      <c r="BC866" s="10">
        <f t="shared" si="1719"/>
        <v>29234.799999999999</v>
      </c>
      <c r="BD866" s="10">
        <f t="shared" si="1844"/>
        <v>0</v>
      </c>
      <c r="BE866" s="65">
        <f t="shared" si="1725"/>
        <v>29234.799999999999</v>
      </c>
      <c r="BF866" s="10">
        <f t="shared" si="1720"/>
        <v>0</v>
      </c>
      <c r="BG866" s="10">
        <f t="shared" si="1844"/>
        <v>0</v>
      </c>
      <c r="BH866" s="65">
        <f t="shared" si="1726"/>
        <v>0</v>
      </c>
      <c r="BI866" s="10">
        <f t="shared" si="1844"/>
        <v>0</v>
      </c>
      <c r="BJ866" s="20"/>
      <c r="BK866" s="20"/>
    </row>
    <row r="867" spans="1:63" x14ac:dyDescent="0.3">
      <c r="A867" s="58" t="s">
        <v>566</v>
      </c>
      <c r="B867" s="59">
        <v>400</v>
      </c>
      <c r="C867" s="58" t="s">
        <v>242</v>
      </c>
      <c r="D867" s="58" t="s">
        <v>74</v>
      </c>
      <c r="E867" s="60" t="s">
        <v>540</v>
      </c>
      <c r="F867" s="10">
        <v>0</v>
      </c>
      <c r="G867" s="10">
        <v>29234.799999999999</v>
      </c>
      <c r="H867" s="10">
        <v>0</v>
      </c>
      <c r="I867" s="10"/>
      <c r="J867" s="10"/>
      <c r="K867" s="10"/>
      <c r="L867" s="10">
        <f t="shared" si="1813"/>
        <v>0</v>
      </c>
      <c r="M867" s="10">
        <f t="shared" si="1814"/>
        <v>29234.799999999999</v>
      </c>
      <c r="N867" s="10">
        <f t="shared" si="1815"/>
        <v>0</v>
      </c>
      <c r="O867" s="10"/>
      <c r="P867" s="10"/>
      <c r="Q867" s="10"/>
      <c r="R867" s="10">
        <f t="shared" si="1700"/>
        <v>0</v>
      </c>
      <c r="S867" s="10">
        <f t="shared" si="1701"/>
        <v>29234.799999999999</v>
      </c>
      <c r="T867" s="10">
        <f t="shared" si="1702"/>
        <v>0</v>
      </c>
      <c r="U867" s="10"/>
      <c r="V867" s="10"/>
      <c r="W867" s="10"/>
      <c r="X867" s="10">
        <f t="shared" si="1703"/>
        <v>0</v>
      </c>
      <c r="Y867" s="10">
        <f t="shared" si="1704"/>
        <v>29234.799999999999</v>
      </c>
      <c r="Z867" s="10">
        <f t="shared" si="1705"/>
        <v>0</v>
      </c>
      <c r="AA867" s="10"/>
      <c r="AB867" s="10"/>
      <c r="AC867" s="10"/>
      <c r="AD867" s="10">
        <f t="shared" si="1706"/>
        <v>0</v>
      </c>
      <c r="AE867" s="10">
        <f t="shared" si="1707"/>
        <v>29234.799999999999</v>
      </c>
      <c r="AF867" s="10">
        <f t="shared" si="1708"/>
        <v>0</v>
      </c>
      <c r="AG867" s="10"/>
      <c r="AH867" s="10">
        <f t="shared" si="1709"/>
        <v>0</v>
      </c>
      <c r="AI867" s="10">
        <f t="shared" si="1710"/>
        <v>29234.799999999999</v>
      </c>
      <c r="AJ867" s="10">
        <f t="shared" si="1711"/>
        <v>0</v>
      </c>
      <c r="AK867" s="10"/>
      <c r="AL867" s="10"/>
      <c r="AM867" s="10"/>
      <c r="AN867" s="10">
        <f t="shared" si="1712"/>
        <v>0</v>
      </c>
      <c r="AO867" s="10">
        <f t="shared" si="1713"/>
        <v>29234.799999999999</v>
      </c>
      <c r="AP867" s="10">
        <f t="shared" si="1714"/>
        <v>0</v>
      </c>
      <c r="AQ867" s="10"/>
      <c r="AR867" s="10"/>
      <c r="AS867" s="10"/>
      <c r="AT867" s="10">
        <f t="shared" si="1715"/>
        <v>0</v>
      </c>
      <c r="AU867" s="10">
        <f t="shared" si="1716"/>
        <v>29234.799999999999</v>
      </c>
      <c r="AV867" s="10">
        <f t="shared" si="1717"/>
        <v>0</v>
      </c>
      <c r="AW867" s="10"/>
      <c r="AX867" s="10"/>
      <c r="AY867" s="10"/>
      <c r="AZ867" s="10">
        <f t="shared" si="1718"/>
        <v>0</v>
      </c>
      <c r="BA867" s="10"/>
      <c r="BB867" s="65">
        <f t="shared" si="1724"/>
        <v>0</v>
      </c>
      <c r="BC867" s="10">
        <f t="shared" si="1719"/>
        <v>29234.799999999999</v>
      </c>
      <c r="BD867" s="10"/>
      <c r="BE867" s="65">
        <f t="shared" si="1725"/>
        <v>29234.799999999999</v>
      </c>
      <c r="BF867" s="10">
        <f t="shared" si="1720"/>
        <v>0</v>
      </c>
      <c r="BG867" s="10"/>
      <c r="BH867" s="65">
        <f t="shared" si="1726"/>
        <v>0</v>
      </c>
      <c r="BI867" s="10"/>
      <c r="BJ867" s="20"/>
      <c r="BK867" s="20"/>
    </row>
    <row r="868" spans="1:63" ht="62.4" x14ac:dyDescent="0.3">
      <c r="A868" s="58" t="s">
        <v>568</v>
      </c>
      <c r="B868" s="59"/>
      <c r="C868" s="58"/>
      <c r="D868" s="58"/>
      <c r="E868" s="60" t="s">
        <v>569</v>
      </c>
      <c r="F868" s="10">
        <f t="shared" si="1818"/>
        <v>420626.60000000003</v>
      </c>
      <c r="G868" s="10">
        <f t="shared" si="1819"/>
        <v>0</v>
      </c>
      <c r="H868" s="10">
        <f t="shared" si="1820"/>
        <v>0</v>
      </c>
      <c r="I868" s="10">
        <f t="shared" si="1821"/>
        <v>-53126.3</v>
      </c>
      <c r="J868" s="10">
        <f t="shared" si="1822"/>
        <v>0</v>
      </c>
      <c r="K868" s="10">
        <f t="shared" si="1823"/>
        <v>0</v>
      </c>
      <c r="L868" s="10">
        <f t="shared" si="1813"/>
        <v>367500.30000000005</v>
      </c>
      <c r="M868" s="10">
        <f t="shared" si="1814"/>
        <v>0</v>
      </c>
      <c r="N868" s="10">
        <f t="shared" si="1815"/>
        <v>0</v>
      </c>
      <c r="O868" s="10">
        <f t="shared" si="1824"/>
        <v>0</v>
      </c>
      <c r="P868" s="10">
        <f t="shared" si="1825"/>
        <v>0</v>
      </c>
      <c r="Q868" s="10">
        <f t="shared" si="1826"/>
        <v>0</v>
      </c>
      <c r="R868" s="10">
        <f t="shared" si="1700"/>
        <v>367500.30000000005</v>
      </c>
      <c r="S868" s="10">
        <f t="shared" si="1701"/>
        <v>0</v>
      </c>
      <c r="T868" s="10">
        <f t="shared" si="1702"/>
        <v>0</v>
      </c>
      <c r="U868" s="10">
        <f t="shared" si="1827"/>
        <v>0</v>
      </c>
      <c r="V868" s="10">
        <f t="shared" si="1828"/>
        <v>0</v>
      </c>
      <c r="W868" s="10">
        <f t="shared" si="1829"/>
        <v>0</v>
      </c>
      <c r="X868" s="10">
        <f t="shared" si="1703"/>
        <v>367500.30000000005</v>
      </c>
      <c r="Y868" s="10">
        <f t="shared" si="1704"/>
        <v>0</v>
      </c>
      <c r="Z868" s="10">
        <f t="shared" si="1705"/>
        <v>0</v>
      </c>
      <c r="AA868" s="10">
        <f t="shared" si="1830"/>
        <v>0</v>
      </c>
      <c r="AB868" s="10">
        <f t="shared" si="1831"/>
        <v>0</v>
      </c>
      <c r="AC868" s="10">
        <f t="shared" si="1832"/>
        <v>0</v>
      </c>
      <c r="AD868" s="10">
        <f t="shared" si="1706"/>
        <v>367500.30000000005</v>
      </c>
      <c r="AE868" s="10">
        <f t="shared" si="1707"/>
        <v>0</v>
      </c>
      <c r="AF868" s="10">
        <f t="shared" si="1708"/>
        <v>0</v>
      </c>
      <c r="AG868" s="10">
        <f t="shared" si="1833"/>
        <v>0</v>
      </c>
      <c r="AH868" s="10">
        <f t="shared" si="1709"/>
        <v>367500.30000000005</v>
      </c>
      <c r="AI868" s="10">
        <f t="shared" si="1710"/>
        <v>0</v>
      </c>
      <c r="AJ868" s="10">
        <f t="shared" si="1711"/>
        <v>0</v>
      </c>
      <c r="AK868" s="10">
        <f t="shared" si="1834"/>
        <v>0</v>
      </c>
      <c r="AL868" s="10">
        <f t="shared" si="1835"/>
        <v>0</v>
      </c>
      <c r="AM868" s="10">
        <f t="shared" si="1836"/>
        <v>0</v>
      </c>
      <c r="AN868" s="10">
        <f t="shared" si="1712"/>
        <v>367500.30000000005</v>
      </c>
      <c r="AO868" s="10">
        <f t="shared" si="1713"/>
        <v>0</v>
      </c>
      <c r="AP868" s="10">
        <f t="shared" si="1714"/>
        <v>0</v>
      </c>
      <c r="AQ868" s="10">
        <f t="shared" si="1837"/>
        <v>0</v>
      </c>
      <c r="AR868" s="10">
        <f t="shared" si="1838"/>
        <v>0</v>
      </c>
      <c r="AS868" s="10">
        <f t="shared" si="1839"/>
        <v>0</v>
      </c>
      <c r="AT868" s="10">
        <f t="shared" si="1715"/>
        <v>367500.30000000005</v>
      </c>
      <c r="AU868" s="10">
        <f t="shared" si="1716"/>
        <v>0</v>
      </c>
      <c r="AV868" s="10">
        <f t="shared" si="1717"/>
        <v>0</v>
      </c>
      <c r="AW868" s="10">
        <f t="shared" si="1840"/>
        <v>0</v>
      </c>
      <c r="AX868" s="10">
        <f t="shared" si="1841"/>
        <v>0</v>
      </c>
      <c r="AY868" s="10">
        <f t="shared" si="1842"/>
        <v>0</v>
      </c>
      <c r="AZ868" s="10">
        <f t="shared" si="1718"/>
        <v>367500.30000000005</v>
      </c>
      <c r="BA868" s="10">
        <f t="shared" si="1843"/>
        <v>0</v>
      </c>
      <c r="BB868" s="65">
        <f t="shared" si="1724"/>
        <v>367500.30000000005</v>
      </c>
      <c r="BC868" s="10">
        <f t="shared" si="1719"/>
        <v>0</v>
      </c>
      <c r="BD868" s="10">
        <f t="shared" si="1844"/>
        <v>0</v>
      </c>
      <c r="BE868" s="65">
        <f t="shared" si="1725"/>
        <v>0</v>
      </c>
      <c r="BF868" s="10">
        <f t="shared" si="1720"/>
        <v>0</v>
      </c>
      <c r="BG868" s="10">
        <f t="shared" si="1844"/>
        <v>0</v>
      </c>
      <c r="BH868" s="65">
        <f t="shared" si="1726"/>
        <v>0</v>
      </c>
      <c r="BI868" s="10">
        <f t="shared" si="1844"/>
        <v>0</v>
      </c>
      <c r="BJ868" s="20"/>
      <c r="BK868" s="20"/>
    </row>
    <row r="869" spans="1:63" ht="46.8" x14ac:dyDescent="0.3">
      <c r="A869" s="58" t="s">
        <v>568</v>
      </c>
      <c r="B869" s="59" t="s">
        <v>35</v>
      </c>
      <c r="C869" s="58"/>
      <c r="D869" s="58"/>
      <c r="E869" s="60" t="s">
        <v>36</v>
      </c>
      <c r="F869" s="10">
        <f t="shared" si="1818"/>
        <v>420626.60000000003</v>
      </c>
      <c r="G869" s="10">
        <f t="shared" si="1819"/>
        <v>0</v>
      </c>
      <c r="H869" s="10">
        <f t="shared" si="1820"/>
        <v>0</v>
      </c>
      <c r="I869" s="10">
        <f t="shared" si="1821"/>
        <v>-53126.3</v>
      </c>
      <c r="J869" s="10">
        <f t="shared" si="1822"/>
        <v>0</v>
      </c>
      <c r="K869" s="10">
        <f t="shared" si="1823"/>
        <v>0</v>
      </c>
      <c r="L869" s="10">
        <f t="shared" si="1813"/>
        <v>367500.30000000005</v>
      </c>
      <c r="M869" s="10">
        <f t="shared" si="1814"/>
        <v>0</v>
      </c>
      <c r="N869" s="10">
        <f t="shared" si="1815"/>
        <v>0</v>
      </c>
      <c r="O869" s="10">
        <f t="shared" si="1824"/>
        <v>0</v>
      </c>
      <c r="P869" s="10">
        <f t="shared" si="1825"/>
        <v>0</v>
      </c>
      <c r="Q869" s="10">
        <f t="shared" si="1826"/>
        <v>0</v>
      </c>
      <c r="R869" s="10">
        <f t="shared" si="1700"/>
        <v>367500.30000000005</v>
      </c>
      <c r="S869" s="10">
        <f t="shared" si="1701"/>
        <v>0</v>
      </c>
      <c r="T869" s="10">
        <f t="shared" si="1702"/>
        <v>0</v>
      </c>
      <c r="U869" s="10">
        <f t="shared" si="1827"/>
        <v>0</v>
      </c>
      <c r="V869" s="10">
        <f t="shared" si="1828"/>
        <v>0</v>
      </c>
      <c r="W869" s="10">
        <f t="shared" si="1829"/>
        <v>0</v>
      </c>
      <c r="X869" s="10">
        <f t="shared" si="1703"/>
        <v>367500.30000000005</v>
      </c>
      <c r="Y869" s="10">
        <f t="shared" si="1704"/>
        <v>0</v>
      </c>
      <c r="Z869" s="10">
        <f t="shared" si="1705"/>
        <v>0</v>
      </c>
      <c r="AA869" s="10">
        <f t="shared" si="1830"/>
        <v>0</v>
      </c>
      <c r="AB869" s="10">
        <f t="shared" si="1831"/>
        <v>0</v>
      </c>
      <c r="AC869" s="10">
        <f t="shared" si="1832"/>
        <v>0</v>
      </c>
      <c r="AD869" s="10">
        <f t="shared" si="1706"/>
        <v>367500.30000000005</v>
      </c>
      <c r="AE869" s="10">
        <f t="shared" si="1707"/>
        <v>0</v>
      </c>
      <c r="AF869" s="10">
        <f t="shared" si="1708"/>
        <v>0</v>
      </c>
      <c r="AG869" s="10">
        <f t="shared" si="1833"/>
        <v>0</v>
      </c>
      <c r="AH869" s="10">
        <f t="shared" si="1709"/>
        <v>367500.30000000005</v>
      </c>
      <c r="AI869" s="10">
        <f t="shared" si="1710"/>
        <v>0</v>
      </c>
      <c r="AJ869" s="10">
        <f t="shared" si="1711"/>
        <v>0</v>
      </c>
      <c r="AK869" s="10">
        <f t="shared" si="1834"/>
        <v>0</v>
      </c>
      <c r="AL869" s="10">
        <f t="shared" si="1835"/>
        <v>0</v>
      </c>
      <c r="AM869" s="10">
        <f t="shared" si="1836"/>
        <v>0</v>
      </c>
      <c r="AN869" s="10">
        <f t="shared" si="1712"/>
        <v>367500.30000000005</v>
      </c>
      <c r="AO869" s="10">
        <f t="shared" si="1713"/>
        <v>0</v>
      </c>
      <c r="AP869" s="10">
        <f t="shared" si="1714"/>
        <v>0</v>
      </c>
      <c r="AQ869" s="10">
        <f t="shared" si="1837"/>
        <v>0</v>
      </c>
      <c r="AR869" s="10">
        <f t="shared" si="1838"/>
        <v>0</v>
      </c>
      <c r="AS869" s="10">
        <f t="shared" si="1839"/>
        <v>0</v>
      </c>
      <c r="AT869" s="10">
        <f t="shared" si="1715"/>
        <v>367500.30000000005</v>
      </c>
      <c r="AU869" s="10">
        <f t="shared" si="1716"/>
        <v>0</v>
      </c>
      <c r="AV869" s="10">
        <f t="shared" si="1717"/>
        <v>0</v>
      </c>
      <c r="AW869" s="10">
        <f t="shared" si="1840"/>
        <v>0</v>
      </c>
      <c r="AX869" s="10">
        <f t="shared" si="1841"/>
        <v>0</v>
      </c>
      <c r="AY869" s="10">
        <f t="shared" si="1842"/>
        <v>0</v>
      </c>
      <c r="AZ869" s="10">
        <f t="shared" si="1718"/>
        <v>367500.30000000005</v>
      </c>
      <c r="BA869" s="10">
        <f t="shared" si="1843"/>
        <v>0</v>
      </c>
      <c r="BB869" s="65">
        <f t="shared" si="1724"/>
        <v>367500.30000000005</v>
      </c>
      <c r="BC869" s="10">
        <f t="shared" si="1719"/>
        <v>0</v>
      </c>
      <c r="BD869" s="10">
        <f t="shared" si="1844"/>
        <v>0</v>
      </c>
      <c r="BE869" s="65">
        <f t="shared" si="1725"/>
        <v>0</v>
      </c>
      <c r="BF869" s="10">
        <f t="shared" si="1720"/>
        <v>0</v>
      </c>
      <c r="BG869" s="10">
        <f t="shared" si="1844"/>
        <v>0</v>
      </c>
      <c r="BH869" s="65">
        <f t="shared" si="1726"/>
        <v>0</v>
      </c>
      <c r="BI869" s="10">
        <f t="shared" si="1844"/>
        <v>0</v>
      </c>
      <c r="BJ869" s="20"/>
      <c r="BK869" s="20"/>
    </row>
    <row r="870" spans="1:63" x14ac:dyDescent="0.3">
      <c r="A870" s="58" t="s">
        <v>568</v>
      </c>
      <c r="B870" s="59">
        <v>400</v>
      </c>
      <c r="C870" s="58" t="s">
        <v>242</v>
      </c>
      <c r="D870" s="58" t="s">
        <v>74</v>
      </c>
      <c r="E870" s="60" t="s">
        <v>540</v>
      </c>
      <c r="F870" s="10">
        <v>420626.60000000003</v>
      </c>
      <c r="G870" s="10">
        <v>0</v>
      </c>
      <c r="H870" s="10">
        <v>0</v>
      </c>
      <c r="I870" s="10">
        <v>-53126.3</v>
      </c>
      <c r="J870" s="10"/>
      <c r="K870" s="10"/>
      <c r="L870" s="10">
        <f t="shared" si="1813"/>
        <v>367500.30000000005</v>
      </c>
      <c r="M870" s="10">
        <f t="shared" si="1814"/>
        <v>0</v>
      </c>
      <c r="N870" s="10">
        <f t="shared" si="1815"/>
        <v>0</v>
      </c>
      <c r="O870" s="10"/>
      <c r="P870" s="10"/>
      <c r="Q870" s="10"/>
      <c r="R870" s="10">
        <f t="shared" si="1700"/>
        <v>367500.30000000005</v>
      </c>
      <c r="S870" s="10">
        <f t="shared" si="1701"/>
        <v>0</v>
      </c>
      <c r="T870" s="10">
        <f t="shared" si="1702"/>
        <v>0</v>
      </c>
      <c r="U870" s="10"/>
      <c r="V870" s="10"/>
      <c r="W870" s="10"/>
      <c r="X870" s="10">
        <f t="shared" si="1703"/>
        <v>367500.30000000005</v>
      </c>
      <c r="Y870" s="10">
        <f t="shared" si="1704"/>
        <v>0</v>
      </c>
      <c r="Z870" s="10">
        <f t="shared" si="1705"/>
        <v>0</v>
      </c>
      <c r="AA870" s="10"/>
      <c r="AB870" s="10"/>
      <c r="AC870" s="10"/>
      <c r="AD870" s="10">
        <f t="shared" si="1706"/>
        <v>367500.30000000005</v>
      </c>
      <c r="AE870" s="10">
        <f t="shared" si="1707"/>
        <v>0</v>
      </c>
      <c r="AF870" s="10">
        <f t="shared" si="1708"/>
        <v>0</v>
      </c>
      <c r="AG870" s="10"/>
      <c r="AH870" s="10">
        <f t="shared" si="1709"/>
        <v>367500.30000000005</v>
      </c>
      <c r="AI870" s="10">
        <f t="shared" si="1710"/>
        <v>0</v>
      </c>
      <c r="AJ870" s="10">
        <f t="shared" si="1711"/>
        <v>0</v>
      </c>
      <c r="AK870" s="10"/>
      <c r="AL870" s="10"/>
      <c r="AM870" s="10"/>
      <c r="AN870" s="10">
        <f t="shared" si="1712"/>
        <v>367500.30000000005</v>
      </c>
      <c r="AO870" s="10">
        <f t="shared" si="1713"/>
        <v>0</v>
      </c>
      <c r="AP870" s="10">
        <f t="shared" si="1714"/>
        <v>0</v>
      </c>
      <c r="AQ870" s="10"/>
      <c r="AR870" s="10"/>
      <c r="AS870" s="10"/>
      <c r="AT870" s="10">
        <f t="shared" si="1715"/>
        <v>367500.30000000005</v>
      </c>
      <c r="AU870" s="10">
        <f t="shared" si="1716"/>
        <v>0</v>
      </c>
      <c r="AV870" s="10">
        <f t="shared" si="1717"/>
        <v>0</v>
      </c>
      <c r="AW870" s="10"/>
      <c r="AX870" s="10"/>
      <c r="AY870" s="10"/>
      <c r="AZ870" s="10">
        <f t="shared" si="1718"/>
        <v>367500.30000000005</v>
      </c>
      <c r="BA870" s="10"/>
      <c r="BB870" s="65">
        <f t="shared" si="1724"/>
        <v>367500.30000000005</v>
      </c>
      <c r="BC870" s="10">
        <f t="shared" si="1719"/>
        <v>0</v>
      </c>
      <c r="BD870" s="10"/>
      <c r="BE870" s="65">
        <f t="shared" si="1725"/>
        <v>0</v>
      </c>
      <c r="BF870" s="10">
        <f t="shared" si="1720"/>
        <v>0</v>
      </c>
      <c r="BG870" s="10"/>
      <c r="BH870" s="65">
        <f t="shared" si="1726"/>
        <v>0</v>
      </c>
      <c r="BI870" s="10"/>
      <c r="BJ870" s="20"/>
      <c r="BK870" s="20">
        <v>28</v>
      </c>
    </row>
    <row r="871" spans="1:63" ht="46.8" x14ac:dyDescent="0.3">
      <c r="A871" s="58" t="s">
        <v>570</v>
      </c>
      <c r="B871" s="59"/>
      <c r="C871" s="58"/>
      <c r="D871" s="58"/>
      <c r="E871" s="60" t="s">
        <v>571</v>
      </c>
      <c r="F871" s="10">
        <f t="shared" si="1818"/>
        <v>130463.40000000001</v>
      </c>
      <c r="G871" s="10">
        <f t="shared" si="1819"/>
        <v>0</v>
      </c>
      <c r="H871" s="10">
        <f t="shared" si="1820"/>
        <v>0</v>
      </c>
      <c r="I871" s="10">
        <f t="shared" si="1821"/>
        <v>-195</v>
      </c>
      <c r="J871" s="10">
        <f t="shared" si="1822"/>
        <v>0</v>
      </c>
      <c r="K871" s="10">
        <f t="shared" si="1823"/>
        <v>0</v>
      </c>
      <c r="L871" s="10">
        <f t="shared" si="1813"/>
        <v>130268.40000000001</v>
      </c>
      <c r="M871" s="10">
        <f t="shared" si="1814"/>
        <v>0</v>
      </c>
      <c r="N871" s="10">
        <f t="shared" si="1815"/>
        <v>0</v>
      </c>
      <c r="O871" s="10">
        <f t="shared" si="1824"/>
        <v>7323.8743599999998</v>
      </c>
      <c r="P871" s="10">
        <f t="shared" si="1825"/>
        <v>0</v>
      </c>
      <c r="Q871" s="10">
        <f t="shared" si="1826"/>
        <v>0</v>
      </c>
      <c r="R871" s="10">
        <f t="shared" si="1700"/>
        <v>137592.27436000001</v>
      </c>
      <c r="S871" s="10">
        <f t="shared" si="1701"/>
        <v>0</v>
      </c>
      <c r="T871" s="10">
        <f t="shared" si="1702"/>
        <v>0</v>
      </c>
      <c r="U871" s="10">
        <f t="shared" si="1827"/>
        <v>0</v>
      </c>
      <c r="V871" s="10">
        <f t="shared" si="1828"/>
        <v>0</v>
      </c>
      <c r="W871" s="10">
        <f t="shared" si="1829"/>
        <v>0</v>
      </c>
      <c r="X871" s="10">
        <f t="shared" si="1703"/>
        <v>137592.27436000001</v>
      </c>
      <c r="Y871" s="10">
        <f t="shared" si="1704"/>
        <v>0</v>
      </c>
      <c r="Z871" s="10">
        <f t="shared" si="1705"/>
        <v>0</v>
      </c>
      <c r="AA871" s="10">
        <f t="shared" si="1830"/>
        <v>-130268.4</v>
      </c>
      <c r="AB871" s="10">
        <f t="shared" si="1831"/>
        <v>39080.519999999997</v>
      </c>
      <c r="AC871" s="10">
        <f t="shared" si="1832"/>
        <v>91187.88</v>
      </c>
      <c r="AD871" s="10">
        <f t="shared" si="1706"/>
        <v>7323.8743600000162</v>
      </c>
      <c r="AE871" s="10">
        <f t="shared" si="1707"/>
        <v>39080.519999999997</v>
      </c>
      <c r="AF871" s="10">
        <f t="shared" si="1708"/>
        <v>91187.88</v>
      </c>
      <c r="AG871" s="10">
        <f t="shared" si="1833"/>
        <v>0</v>
      </c>
      <c r="AH871" s="10">
        <f t="shared" si="1709"/>
        <v>7323.8743600000162</v>
      </c>
      <c r="AI871" s="10">
        <f t="shared" si="1710"/>
        <v>39080.519999999997</v>
      </c>
      <c r="AJ871" s="10">
        <f t="shared" si="1711"/>
        <v>91187.88</v>
      </c>
      <c r="AK871" s="10">
        <f t="shared" si="1834"/>
        <v>0</v>
      </c>
      <c r="AL871" s="10">
        <f t="shared" si="1835"/>
        <v>0</v>
      </c>
      <c r="AM871" s="10">
        <f t="shared" si="1836"/>
        <v>0</v>
      </c>
      <c r="AN871" s="10">
        <f t="shared" si="1712"/>
        <v>7323.8743600000162</v>
      </c>
      <c r="AO871" s="10">
        <f t="shared" si="1713"/>
        <v>39080.519999999997</v>
      </c>
      <c r="AP871" s="10">
        <f t="shared" si="1714"/>
        <v>91187.88</v>
      </c>
      <c r="AQ871" s="10">
        <f t="shared" si="1837"/>
        <v>0</v>
      </c>
      <c r="AR871" s="10">
        <f t="shared" si="1838"/>
        <v>0</v>
      </c>
      <c r="AS871" s="10">
        <f t="shared" si="1839"/>
        <v>0</v>
      </c>
      <c r="AT871" s="10">
        <f t="shared" si="1715"/>
        <v>7323.8743600000162</v>
      </c>
      <c r="AU871" s="10">
        <f t="shared" si="1716"/>
        <v>39080.519999999997</v>
      </c>
      <c r="AV871" s="10">
        <f t="shared" si="1717"/>
        <v>91187.88</v>
      </c>
      <c r="AW871" s="10">
        <f t="shared" si="1840"/>
        <v>0</v>
      </c>
      <c r="AX871" s="10">
        <f t="shared" si="1841"/>
        <v>0</v>
      </c>
      <c r="AY871" s="10">
        <f t="shared" si="1842"/>
        <v>0</v>
      </c>
      <c r="AZ871" s="10">
        <f t="shared" si="1718"/>
        <v>7323.8743600000162</v>
      </c>
      <c r="BA871" s="10">
        <f t="shared" si="1843"/>
        <v>0</v>
      </c>
      <c r="BB871" s="65">
        <f t="shared" si="1724"/>
        <v>7323.8743600000162</v>
      </c>
      <c r="BC871" s="10">
        <f t="shared" si="1719"/>
        <v>39080.519999999997</v>
      </c>
      <c r="BD871" s="10">
        <f t="shared" si="1844"/>
        <v>0</v>
      </c>
      <c r="BE871" s="65">
        <f t="shared" si="1725"/>
        <v>39080.519999999997</v>
      </c>
      <c r="BF871" s="10">
        <f t="shared" si="1720"/>
        <v>91187.88</v>
      </c>
      <c r="BG871" s="10">
        <f t="shared" si="1844"/>
        <v>0</v>
      </c>
      <c r="BH871" s="65">
        <f t="shared" si="1726"/>
        <v>91187.88</v>
      </c>
      <c r="BI871" s="10">
        <f t="shared" si="1844"/>
        <v>0</v>
      </c>
      <c r="BJ871" s="20"/>
      <c r="BK871" s="20"/>
    </row>
    <row r="872" spans="1:63" ht="46.8" x14ac:dyDescent="0.3">
      <c r="A872" s="58" t="s">
        <v>570</v>
      </c>
      <c r="B872" s="59" t="s">
        <v>35</v>
      </c>
      <c r="C872" s="58"/>
      <c r="D872" s="58"/>
      <c r="E872" s="60" t="s">
        <v>36</v>
      </c>
      <c r="F872" s="10">
        <f t="shared" si="1818"/>
        <v>130463.40000000001</v>
      </c>
      <c r="G872" s="10">
        <f t="shared" si="1819"/>
        <v>0</v>
      </c>
      <c r="H872" s="10">
        <f t="shared" si="1820"/>
        <v>0</v>
      </c>
      <c r="I872" s="10">
        <f t="shared" si="1821"/>
        <v>-195</v>
      </c>
      <c r="J872" s="10">
        <f t="shared" si="1822"/>
        <v>0</v>
      </c>
      <c r="K872" s="10">
        <f t="shared" si="1823"/>
        <v>0</v>
      </c>
      <c r="L872" s="10">
        <f t="shared" si="1813"/>
        <v>130268.40000000001</v>
      </c>
      <c r="M872" s="10">
        <f t="shared" si="1814"/>
        <v>0</v>
      </c>
      <c r="N872" s="10">
        <f t="shared" si="1815"/>
        <v>0</v>
      </c>
      <c r="O872" s="10">
        <f t="shared" si="1824"/>
        <v>7323.8743599999998</v>
      </c>
      <c r="P872" s="10">
        <f t="shared" si="1825"/>
        <v>0</v>
      </c>
      <c r="Q872" s="10">
        <f t="shared" si="1826"/>
        <v>0</v>
      </c>
      <c r="R872" s="10">
        <f t="shared" si="1700"/>
        <v>137592.27436000001</v>
      </c>
      <c r="S872" s="10">
        <f t="shared" si="1701"/>
        <v>0</v>
      </c>
      <c r="T872" s="10">
        <f t="shared" si="1702"/>
        <v>0</v>
      </c>
      <c r="U872" s="10">
        <f t="shared" si="1827"/>
        <v>0</v>
      </c>
      <c r="V872" s="10">
        <f t="shared" si="1828"/>
        <v>0</v>
      </c>
      <c r="W872" s="10">
        <f t="shared" si="1829"/>
        <v>0</v>
      </c>
      <c r="X872" s="10">
        <f t="shared" si="1703"/>
        <v>137592.27436000001</v>
      </c>
      <c r="Y872" s="10">
        <f t="shared" si="1704"/>
        <v>0</v>
      </c>
      <c r="Z872" s="10">
        <f t="shared" si="1705"/>
        <v>0</v>
      </c>
      <c r="AA872" s="10">
        <f t="shared" si="1830"/>
        <v>-130268.4</v>
      </c>
      <c r="AB872" s="10">
        <f t="shared" si="1831"/>
        <v>39080.519999999997</v>
      </c>
      <c r="AC872" s="10">
        <f t="shared" si="1832"/>
        <v>91187.88</v>
      </c>
      <c r="AD872" s="10">
        <f t="shared" si="1706"/>
        <v>7323.8743600000162</v>
      </c>
      <c r="AE872" s="10">
        <f t="shared" si="1707"/>
        <v>39080.519999999997</v>
      </c>
      <c r="AF872" s="10">
        <f t="shared" si="1708"/>
        <v>91187.88</v>
      </c>
      <c r="AG872" s="10">
        <f t="shared" si="1833"/>
        <v>0</v>
      </c>
      <c r="AH872" s="10">
        <f t="shared" si="1709"/>
        <v>7323.8743600000162</v>
      </c>
      <c r="AI872" s="10">
        <f t="shared" si="1710"/>
        <v>39080.519999999997</v>
      </c>
      <c r="AJ872" s="10">
        <f t="shared" si="1711"/>
        <v>91187.88</v>
      </c>
      <c r="AK872" s="10">
        <f t="shared" si="1834"/>
        <v>0</v>
      </c>
      <c r="AL872" s="10">
        <f t="shared" si="1835"/>
        <v>0</v>
      </c>
      <c r="AM872" s="10">
        <f t="shared" si="1836"/>
        <v>0</v>
      </c>
      <c r="AN872" s="10">
        <f t="shared" si="1712"/>
        <v>7323.8743600000162</v>
      </c>
      <c r="AO872" s="10">
        <f t="shared" si="1713"/>
        <v>39080.519999999997</v>
      </c>
      <c r="AP872" s="10">
        <f t="shared" si="1714"/>
        <v>91187.88</v>
      </c>
      <c r="AQ872" s="10">
        <f t="shared" si="1837"/>
        <v>0</v>
      </c>
      <c r="AR872" s="10">
        <f t="shared" si="1838"/>
        <v>0</v>
      </c>
      <c r="AS872" s="10">
        <f t="shared" si="1839"/>
        <v>0</v>
      </c>
      <c r="AT872" s="10">
        <f t="shared" si="1715"/>
        <v>7323.8743600000162</v>
      </c>
      <c r="AU872" s="10">
        <f t="shared" si="1716"/>
        <v>39080.519999999997</v>
      </c>
      <c r="AV872" s="10">
        <f t="shared" si="1717"/>
        <v>91187.88</v>
      </c>
      <c r="AW872" s="10">
        <f t="shared" si="1840"/>
        <v>0</v>
      </c>
      <c r="AX872" s="10">
        <f t="shared" si="1841"/>
        <v>0</v>
      </c>
      <c r="AY872" s="10">
        <f t="shared" si="1842"/>
        <v>0</v>
      </c>
      <c r="AZ872" s="10">
        <f t="shared" si="1718"/>
        <v>7323.8743600000162</v>
      </c>
      <c r="BA872" s="10">
        <f t="shared" si="1843"/>
        <v>0</v>
      </c>
      <c r="BB872" s="65">
        <f t="shared" si="1724"/>
        <v>7323.8743600000162</v>
      </c>
      <c r="BC872" s="10">
        <f t="shared" si="1719"/>
        <v>39080.519999999997</v>
      </c>
      <c r="BD872" s="10">
        <f t="shared" si="1844"/>
        <v>0</v>
      </c>
      <c r="BE872" s="65">
        <f t="shared" si="1725"/>
        <v>39080.519999999997</v>
      </c>
      <c r="BF872" s="10">
        <f t="shared" si="1720"/>
        <v>91187.88</v>
      </c>
      <c r="BG872" s="10">
        <f t="shared" si="1844"/>
        <v>0</v>
      </c>
      <c r="BH872" s="65">
        <f t="shared" si="1726"/>
        <v>91187.88</v>
      </c>
      <c r="BI872" s="10">
        <f t="shared" si="1844"/>
        <v>0</v>
      </c>
      <c r="BJ872" s="20"/>
      <c r="BK872" s="20"/>
    </row>
    <row r="873" spans="1:63" x14ac:dyDescent="0.3">
      <c r="A873" s="58" t="s">
        <v>570</v>
      </c>
      <c r="B873" s="59">
        <v>400</v>
      </c>
      <c r="C873" s="58" t="s">
        <v>242</v>
      </c>
      <c r="D873" s="58" t="s">
        <v>74</v>
      </c>
      <c r="E873" s="60" t="s">
        <v>540</v>
      </c>
      <c r="F873" s="10">
        <v>130463.40000000001</v>
      </c>
      <c r="G873" s="10">
        <v>0</v>
      </c>
      <c r="H873" s="10">
        <v>0</v>
      </c>
      <c r="I873" s="10">
        <v>-195</v>
      </c>
      <c r="J873" s="10"/>
      <c r="K873" s="10"/>
      <c r="L873" s="10">
        <f t="shared" si="1813"/>
        <v>130268.40000000001</v>
      </c>
      <c r="M873" s="10">
        <f t="shared" si="1814"/>
        <v>0</v>
      </c>
      <c r="N873" s="10">
        <f t="shared" si="1815"/>
        <v>0</v>
      </c>
      <c r="O873" s="10">
        <v>7323.8743599999998</v>
      </c>
      <c r="P873" s="10"/>
      <c r="Q873" s="10"/>
      <c r="R873" s="10">
        <f t="shared" si="1700"/>
        <v>137592.27436000001</v>
      </c>
      <c r="S873" s="10">
        <f t="shared" si="1701"/>
        <v>0</v>
      </c>
      <c r="T873" s="10">
        <f t="shared" si="1702"/>
        <v>0</v>
      </c>
      <c r="U873" s="10"/>
      <c r="V873" s="10"/>
      <c r="W873" s="10"/>
      <c r="X873" s="10">
        <f t="shared" si="1703"/>
        <v>137592.27436000001</v>
      </c>
      <c r="Y873" s="10">
        <f t="shared" si="1704"/>
        <v>0</v>
      </c>
      <c r="Z873" s="10">
        <f t="shared" si="1705"/>
        <v>0</v>
      </c>
      <c r="AA873" s="10">
        <v>-130268.4</v>
      </c>
      <c r="AB873" s="10">
        <v>39080.519999999997</v>
      </c>
      <c r="AC873" s="10">
        <v>91187.88</v>
      </c>
      <c r="AD873" s="10">
        <f t="shared" si="1706"/>
        <v>7323.8743600000162</v>
      </c>
      <c r="AE873" s="10">
        <f t="shared" si="1707"/>
        <v>39080.519999999997</v>
      </c>
      <c r="AF873" s="10">
        <f t="shared" si="1708"/>
        <v>91187.88</v>
      </c>
      <c r="AG873" s="10"/>
      <c r="AH873" s="10">
        <f t="shared" si="1709"/>
        <v>7323.8743600000162</v>
      </c>
      <c r="AI873" s="10">
        <f t="shared" si="1710"/>
        <v>39080.519999999997</v>
      </c>
      <c r="AJ873" s="10">
        <f t="shared" si="1711"/>
        <v>91187.88</v>
      </c>
      <c r="AK873" s="10"/>
      <c r="AL873" s="10"/>
      <c r="AM873" s="10"/>
      <c r="AN873" s="10">
        <f t="shared" si="1712"/>
        <v>7323.8743600000162</v>
      </c>
      <c r="AO873" s="10">
        <f t="shared" si="1713"/>
        <v>39080.519999999997</v>
      </c>
      <c r="AP873" s="10">
        <f t="shared" si="1714"/>
        <v>91187.88</v>
      </c>
      <c r="AQ873" s="10"/>
      <c r="AR873" s="10"/>
      <c r="AS873" s="10"/>
      <c r="AT873" s="10">
        <f t="shared" si="1715"/>
        <v>7323.8743600000162</v>
      </c>
      <c r="AU873" s="10">
        <f t="shared" si="1716"/>
        <v>39080.519999999997</v>
      </c>
      <c r="AV873" s="10">
        <f t="shared" si="1717"/>
        <v>91187.88</v>
      </c>
      <c r="AW873" s="10"/>
      <c r="AX873" s="10"/>
      <c r="AY873" s="10"/>
      <c r="AZ873" s="10">
        <f t="shared" si="1718"/>
        <v>7323.8743600000162</v>
      </c>
      <c r="BA873" s="10"/>
      <c r="BB873" s="65">
        <f t="shared" si="1724"/>
        <v>7323.8743600000162</v>
      </c>
      <c r="BC873" s="10">
        <f t="shared" si="1719"/>
        <v>39080.519999999997</v>
      </c>
      <c r="BD873" s="10"/>
      <c r="BE873" s="65">
        <f t="shared" si="1725"/>
        <v>39080.519999999997</v>
      </c>
      <c r="BF873" s="10">
        <f t="shared" si="1720"/>
        <v>91187.88</v>
      </c>
      <c r="BG873" s="10"/>
      <c r="BH873" s="65">
        <f t="shared" si="1726"/>
        <v>91187.88</v>
      </c>
      <c r="BI873" s="10"/>
      <c r="BJ873" s="20"/>
      <c r="BK873" s="20">
        <v>29</v>
      </c>
    </row>
    <row r="874" spans="1:63" ht="46.8" x14ac:dyDescent="0.3">
      <c r="A874" s="58" t="s">
        <v>572</v>
      </c>
      <c r="B874" s="59"/>
      <c r="C874" s="58"/>
      <c r="D874" s="58"/>
      <c r="E874" s="60" t="s">
        <v>573</v>
      </c>
      <c r="F874" s="10">
        <f t="shared" si="1818"/>
        <v>105000.5</v>
      </c>
      <c r="G874" s="10">
        <f t="shared" si="1819"/>
        <v>0</v>
      </c>
      <c r="H874" s="10">
        <f t="shared" si="1820"/>
        <v>0</v>
      </c>
      <c r="I874" s="10">
        <f t="shared" si="1821"/>
        <v>-225.1</v>
      </c>
      <c r="J874" s="10">
        <f t="shared" si="1822"/>
        <v>0</v>
      </c>
      <c r="K874" s="10">
        <f t="shared" si="1823"/>
        <v>0</v>
      </c>
      <c r="L874" s="10">
        <f t="shared" si="1813"/>
        <v>104775.4</v>
      </c>
      <c r="M874" s="10">
        <f t="shared" si="1814"/>
        <v>0</v>
      </c>
      <c r="N874" s="10">
        <f t="shared" si="1815"/>
        <v>0</v>
      </c>
      <c r="O874" s="10">
        <f t="shared" si="1824"/>
        <v>9546.2330500000007</v>
      </c>
      <c r="P874" s="10">
        <f t="shared" si="1825"/>
        <v>38326.35</v>
      </c>
      <c r="Q874" s="10">
        <f t="shared" si="1826"/>
        <v>0</v>
      </c>
      <c r="R874" s="10">
        <f t="shared" si="1700"/>
        <v>114321.63304999999</v>
      </c>
      <c r="S874" s="10">
        <f t="shared" si="1701"/>
        <v>38326.35</v>
      </c>
      <c r="T874" s="10">
        <f t="shared" si="1702"/>
        <v>0</v>
      </c>
      <c r="U874" s="10">
        <f t="shared" si="1827"/>
        <v>0</v>
      </c>
      <c r="V874" s="10">
        <f t="shared" si="1828"/>
        <v>-5553.09</v>
      </c>
      <c r="W874" s="10">
        <f t="shared" si="1829"/>
        <v>0</v>
      </c>
      <c r="X874" s="10">
        <f t="shared" si="1703"/>
        <v>114321.63304999999</v>
      </c>
      <c r="Y874" s="10">
        <f t="shared" si="1704"/>
        <v>32773.259999999995</v>
      </c>
      <c r="Z874" s="10">
        <f t="shared" si="1705"/>
        <v>0</v>
      </c>
      <c r="AA874" s="10">
        <f t="shared" si="1830"/>
        <v>-63510.802000000003</v>
      </c>
      <c r="AB874" s="10">
        <f t="shared" si="1831"/>
        <v>63510.802000000003</v>
      </c>
      <c r="AC874" s="10">
        <f t="shared" si="1832"/>
        <v>0</v>
      </c>
      <c r="AD874" s="10">
        <f t="shared" si="1706"/>
        <v>50810.831049999986</v>
      </c>
      <c r="AE874" s="10">
        <f t="shared" si="1707"/>
        <v>96284.062000000005</v>
      </c>
      <c r="AF874" s="10">
        <f t="shared" si="1708"/>
        <v>0</v>
      </c>
      <c r="AG874" s="10">
        <f t="shared" si="1833"/>
        <v>0</v>
      </c>
      <c r="AH874" s="10">
        <f t="shared" si="1709"/>
        <v>50810.831049999986</v>
      </c>
      <c r="AI874" s="10">
        <f t="shared" si="1710"/>
        <v>96284.062000000005</v>
      </c>
      <c r="AJ874" s="10">
        <f t="shared" si="1711"/>
        <v>0</v>
      </c>
      <c r="AK874" s="10">
        <f t="shared" si="1834"/>
        <v>0</v>
      </c>
      <c r="AL874" s="10">
        <f t="shared" si="1835"/>
        <v>0</v>
      </c>
      <c r="AM874" s="10">
        <f t="shared" si="1836"/>
        <v>0</v>
      </c>
      <c r="AN874" s="10">
        <f t="shared" si="1712"/>
        <v>50810.831049999986</v>
      </c>
      <c r="AO874" s="10">
        <f t="shared" si="1713"/>
        <v>96284.062000000005</v>
      </c>
      <c r="AP874" s="10">
        <f t="shared" si="1714"/>
        <v>0</v>
      </c>
      <c r="AQ874" s="10">
        <f t="shared" si="1837"/>
        <v>0</v>
      </c>
      <c r="AR874" s="10">
        <f t="shared" si="1838"/>
        <v>0</v>
      </c>
      <c r="AS874" s="10">
        <f t="shared" si="1839"/>
        <v>0</v>
      </c>
      <c r="AT874" s="10">
        <f t="shared" si="1715"/>
        <v>50810.831049999986</v>
      </c>
      <c r="AU874" s="10">
        <f t="shared" si="1716"/>
        <v>96284.062000000005</v>
      </c>
      <c r="AV874" s="10">
        <f t="shared" si="1717"/>
        <v>0</v>
      </c>
      <c r="AW874" s="10">
        <f t="shared" si="1840"/>
        <v>0</v>
      </c>
      <c r="AX874" s="10">
        <f t="shared" si="1841"/>
        <v>0</v>
      </c>
      <c r="AY874" s="10">
        <f t="shared" si="1842"/>
        <v>0</v>
      </c>
      <c r="AZ874" s="10">
        <f t="shared" si="1718"/>
        <v>50810.831049999986</v>
      </c>
      <c r="BA874" s="10">
        <f t="shared" si="1843"/>
        <v>0</v>
      </c>
      <c r="BB874" s="65">
        <f t="shared" si="1724"/>
        <v>50810.831049999986</v>
      </c>
      <c r="BC874" s="10">
        <f t="shared" si="1719"/>
        <v>96284.062000000005</v>
      </c>
      <c r="BD874" s="10">
        <f t="shared" si="1844"/>
        <v>0</v>
      </c>
      <c r="BE874" s="65">
        <f t="shared" si="1725"/>
        <v>96284.062000000005</v>
      </c>
      <c r="BF874" s="10">
        <f t="shared" si="1720"/>
        <v>0</v>
      </c>
      <c r="BG874" s="10">
        <f t="shared" si="1844"/>
        <v>0</v>
      </c>
      <c r="BH874" s="65">
        <f t="shared" si="1726"/>
        <v>0</v>
      </c>
      <c r="BI874" s="10">
        <f t="shared" si="1844"/>
        <v>0</v>
      </c>
      <c r="BJ874" s="20"/>
      <c r="BK874" s="20"/>
    </row>
    <row r="875" spans="1:63" ht="46.8" x14ac:dyDescent="0.3">
      <c r="A875" s="58" t="s">
        <v>572</v>
      </c>
      <c r="B875" s="59" t="s">
        <v>35</v>
      </c>
      <c r="C875" s="58"/>
      <c r="D875" s="58"/>
      <c r="E875" s="60" t="s">
        <v>36</v>
      </c>
      <c r="F875" s="10">
        <f t="shared" si="1818"/>
        <v>105000.5</v>
      </c>
      <c r="G875" s="10">
        <f t="shared" si="1819"/>
        <v>0</v>
      </c>
      <c r="H875" s="10">
        <f t="shared" si="1820"/>
        <v>0</v>
      </c>
      <c r="I875" s="10">
        <f t="shared" si="1821"/>
        <v>-225.1</v>
      </c>
      <c r="J875" s="10">
        <f t="shared" si="1822"/>
        <v>0</v>
      </c>
      <c r="K875" s="10">
        <f t="shared" si="1823"/>
        <v>0</v>
      </c>
      <c r="L875" s="10">
        <f t="shared" si="1813"/>
        <v>104775.4</v>
      </c>
      <c r="M875" s="10">
        <f t="shared" si="1814"/>
        <v>0</v>
      </c>
      <c r="N875" s="10">
        <f t="shared" si="1815"/>
        <v>0</v>
      </c>
      <c r="O875" s="10">
        <f t="shared" si="1824"/>
        <v>9546.2330500000007</v>
      </c>
      <c r="P875" s="10">
        <f t="shared" si="1825"/>
        <v>38326.35</v>
      </c>
      <c r="Q875" s="10">
        <f t="shared" si="1826"/>
        <v>0</v>
      </c>
      <c r="R875" s="10">
        <f t="shared" si="1700"/>
        <v>114321.63304999999</v>
      </c>
      <c r="S875" s="10">
        <f t="shared" si="1701"/>
        <v>38326.35</v>
      </c>
      <c r="T875" s="10">
        <f t="shared" si="1702"/>
        <v>0</v>
      </c>
      <c r="U875" s="10">
        <f t="shared" si="1827"/>
        <v>0</v>
      </c>
      <c r="V875" s="10">
        <f t="shared" si="1828"/>
        <v>-5553.09</v>
      </c>
      <c r="W875" s="10">
        <f t="shared" si="1829"/>
        <v>0</v>
      </c>
      <c r="X875" s="10">
        <f t="shared" si="1703"/>
        <v>114321.63304999999</v>
      </c>
      <c r="Y875" s="10">
        <f t="shared" si="1704"/>
        <v>32773.259999999995</v>
      </c>
      <c r="Z875" s="10">
        <f t="shared" si="1705"/>
        <v>0</v>
      </c>
      <c r="AA875" s="10">
        <f t="shared" si="1830"/>
        <v>-63510.802000000003</v>
      </c>
      <c r="AB875" s="10">
        <f t="shared" si="1831"/>
        <v>63510.802000000003</v>
      </c>
      <c r="AC875" s="10">
        <f t="shared" si="1832"/>
        <v>0</v>
      </c>
      <c r="AD875" s="10">
        <f t="shared" si="1706"/>
        <v>50810.831049999986</v>
      </c>
      <c r="AE875" s="10">
        <f t="shared" si="1707"/>
        <v>96284.062000000005</v>
      </c>
      <c r="AF875" s="10">
        <f t="shared" si="1708"/>
        <v>0</v>
      </c>
      <c r="AG875" s="10">
        <f t="shared" si="1833"/>
        <v>0</v>
      </c>
      <c r="AH875" s="10">
        <f t="shared" si="1709"/>
        <v>50810.831049999986</v>
      </c>
      <c r="AI875" s="10">
        <f t="shared" si="1710"/>
        <v>96284.062000000005</v>
      </c>
      <c r="AJ875" s="10">
        <f t="shared" si="1711"/>
        <v>0</v>
      </c>
      <c r="AK875" s="10">
        <f t="shared" si="1834"/>
        <v>0</v>
      </c>
      <c r="AL875" s="10">
        <f t="shared" si="1835"/>
        <v>0</v>
      </c>
      <c r="AM875" s="10">
        <f t="shared" si="1836"/>
        <v>0</v>
      </c>
      <c r="AN875" s="10">
        <f t="shared" si="1712"/>
        <v>50810.831049999986</v>
      </c>
      <c r="AO875" s="10">
        <f t="shared" si="1713"/>
        <v>96284.062000000005</v>
      </c>
      <c r="AP875" s="10">
        <f t="shared" si="1714"/>
        <v>0</v>
      </c>
      <c r="AQ875" s="10">
        <f t="shared" si="1837"/>
        <v>0</v>
      </c>
      <c r="AR875" s="10">
        <f t="shared" si="1838"/>
        <v>0</v>
      </c>
      <c r="AS875" s="10">
        <f t="shared" si="1839"/>
        <v>0</v>
      </c>
      <c r="AT875" s="10">
        <f t="shared" si="1715"/>
        <v>50810.831049999986</v>
      </c>
      <c r="AU875" s="10">
        <f t="shared" si="1716"/>
        <v>96284.062000000005</v>
      </c>
      <c r="AV875" s="10">
        <f t="shared" si="1717"/>
        <v>0</v>
      </c>
      <c r="AW875" s="10">
        <f t="shared" si="1840"/>
        <v>0</v>
      </c>
      <c r="AX875" s="10">
        <f t="shared" si="1841"/>
        <v>0</v>
      </c>
      <c r="AY875" s="10">
        <f t="shared" si="1842"/>
        <v>0</v>
      </c>
      <c r="AZ875" s="10">
        <f t="shared" si="1718"/>
        <v>50810.831049999986</v>
      </c>
      <c r="BA875" s="10">
        <f t="shared" si="1843"/>
        <v>0</v>
      </c>
      <c r="BB875" s="65">
        <f t="shared" si="1724"/>
        <v>50810.831049999986</v>
      </c>
      <c r="BC875" s="10">
        <f t="shared" si="1719"/>
        <v>96284.062000000005</v>
      </c>
      <c r="BD875" s="10">
        <f t="shared" si="1844"/>
        <v>0</v>
      </c>
      <c r="BE875" s="65">
        <f t="shared" si="1725"/>
        <v>96284.062000000005</v>
      </c>
      <c r="BF875" s="10">
        <f t="shared" si="1720"/>
        <v>0</v>
      </c>
      <c r="BG875" s="10">
        <f t="shared" si="1844"/>
        <v>0</v>
      </c>
      <c r="BH875" s="65">
        <f t="shared" si="1726"/>
        <v>0</v>
      </c>
      <c r="BI875" s="10">
        <f t="shared" si="1844"/>
        <v>0</v>
      </c>
      <c r="BJ875" s="20"/>
      <c r="BK875" s="20"/>
    </row>
    <row r="876" spans="1:63" x14ac:dyDescent="0.3">
      <c r="A876" s="58" t="s">
        <v>572</v>
      </c>
      <c r="B876" s="59">
        <v>400</v>
      </c>
      <c r="C876" s="58" t="s">
        <v>242</v>
      </c>
      <c r="D876" s="58" t="s">
        <v>74</v>
      </c>
      <c r="E876" s="60" t="s">
        <v>540</v>
      </c>
      <c r="F876" s="10">
        <v>105000.5</v>
      </c>
      <c r="G876" s="10">
        <v>0</v>
      </c>
      <c r="H876" s="10">
        <v>0</v>
      </c>
      <c r="I876" s="10">
        <v>-225.1</v>
      </c>
      <c r="J876" s="10"/>
      <c r="K876" s="10"/>
      <c r="L876" s="10">
        <f t="shared" si="1813"/>
        <v>104775.4</v>
      </c>
      <c r="M876" s="10">
        <f t="shared" si="1814"/>
        <v>0</v>
      </c>
      <c r="N876" s="10">
        <f t="shared" si="1815"/>
        <v>0</v>
      </c>
      <c r="O876" s="10">
        <v>9546.2330500000007</v>
      </c>
      <c r="P876" s="10">
        <v>38326.35</v>
      </c>
      <c r="Q876" s="10"/>
      <c r="R876" s="10">
        <f t="shared" si="1700"/>
        <v>114321.63304999999</v>
      </c>
      <c r="S876" s="10">
        <f t="shared" si="1701"/>
        <v>38326.35</v>
      </c>
      <c r="T876" s="10">
        <f t="shared" si="1702"/>
        <v>0</v>
      </c>
      <c r="U876" s="10"/>
      <c r="V876" s="10">
        <v>-5553.09</v>
      </c>
      <c r="W876" s="10"/>
      <c r="X876" s="10">
        <f t="shared" si="1703"/>
        <v>114321.63304999999</v>
      </c>
      <c r="Y876" s="10">
        <f t="shared" si="1704"/>
        <v>32773.259999999995</v>
      </c>
      <c r="Z876" s="10">
        <f t="shared" si="1705"/>
        <v>0</v>
      </c>
      <c r="AA876" s="10">
        <v>-63510.802000000003</v>
      </c>
      <c r="AB876" s="10">
        <v>63510.802000000003</v>
      </c>
      <c r="AC876" s="10"/>
      <c r="AD876" s="10">
        <f t="shared" si="1706"/>
        <v>50810.831049999986</v>
      </c>
      <c r="AE876" s="10">
        <f t="shared" si="1707"/>
        <v>96284.062000000005</v>
      </c>
      <c r="AF876" s="10">
        <f t="shared" si="1708"/>
        <v>0</v>
      </c>
      <c r="AG876" s="10"/>
      <c r="AH876" s="10">
        <f t="shared" si="1709"/>
        <v>50810.831049999986</v>
      </c>
      <c r="AI876" s="10">
        <f t="shared" si="1710"/>
        <v>96284.062000000005</v>
      </c>
      <c r="AJ876" s="10">
        <f t="shared" si="1711"/>
        <v>0</v>
      </c>
      <c r="AK876" s="10"/>
      <c r="AL876" s="10"/>
      <c r="AM876" s="10"/>
      <c r="AN876" s="10">
        <f t="shared" si="1712"/>
        <v>50810.831049999986</v>
      </c>
      <c r="AO876" s="10">
        <f t="shared" si="1713"/>
        <v>96284.062000000005</v>
      </c>
      <c r="AP876" s="10">
        <f t="shared" si="1714"/>
        <v>0</v>
      </c>
      <c r="AQ876" s="10"/>
      <c r="AR876" s="10"/>
      <c r="AS876" s="10"/>
      <c r="AT876" s="10">
        <f t="shared" si="1715"/>
        <v>50810.831049999986</v>
      </c>
      <c r="AU876" s="10">
        <f t="shared" si="1716"/>
        <v>96284.062000000005</v>
      </c>
      <c r="AV876" s="10">
        <f t="shared" si="1717"/>
        <v>0</v>
      </c>
      <c r="AW876" s="10"/>
      <c r="AX876" s="10"/>
      <c r="AY876" s="10"/>
      <c r="AZ876" s="10">
        <f t="shared" si="1718"/>
        <v>50810.831049999986</v>
      </c>
      <c r="BA876" s="10"/>
      <c r="BB876" s="65">
        <f t="shared" si="1724"/>
        <v>50810.831049999986</v>
      </c>
      <c r="BC876" s="10">
        <f t="shared" si="1719"/>
        <v>96284.062000000005</v>
      </c>
      <c r="BD876" s="10"/>
      <c r="BE876" s="65">
        <f t="shared" si="1725"/>
        <v>96284.062000000005</v>
      </c>
      <c r="BF876" s="10">
        <f t="shared" si="1720"/>
        <v>0</v>
      </c>
      <c r="BG876" s="10"/>
      <c r="BH876" s="65">
        <f t="shared" si="1726"/>
        <v>0</v>
      </c>
      <c r="BI876" s="10"/>
      <c r="BJ876" s="20"/>
      <c r="BK876" s="20">
        <v>30</v>
      </c>
    </row>
    <row r="877" spans="1:63" ht="31.2" x14ac:dyDescent="0.3">
      <c r="A877" s="58" t="s">
        <v>574</v>
      </c>
      <c r="B877" s="59"/>
      <c r="C877" s="58"/>
      <c r="D877" s="58"/>
      <c r="E877" s="61" t="s">
        <v>575</v>
      </c>
      <c r="F877" s="10"/>
      <c r="G877" s="10"/>
      <c r="H877" s="10"/>
      <c r="I877" s="10"/>
      <c r="J877" s="10"/>
      <c r="K877" s="10"/>
      <c r="L877" s="10"/>
      <c r="M877" s="10"/>
      <c r="N877" s="10"/>
      <c r="O877" s="10">
        <f>O880</f>
        <v>3134.4490000000001</v>
      </c>
      <c r="P877" s="10">
        <f>P880</f>
        <v>0</v>
      </c>
      <c r="Q877" s="10">
        <f>Q880</f>
        <v>0</v>
      </c>
      <c r="R877" s="10">
        <f t="shared" si="1700"/>
        <v>3134.4490000000001</v>
      </c>
      <c r="S877" s="10">
        <f t="shared" si="1701"/>
        <v>0</v>
      </c>
      <c r="T877" s="10">
        <f t="shared" si="1702"/>
        <v>0</v>
      </c>
      <c r="U877" s="10">
        <f>U880+U878</f>
        <v>17918.111440000001</v>
      </c>
      <c r="V877" s="10">
        <f>V880+V878</f>
        <v>0</v>
      </c>
      <c r="W877" s="10">
        <f>W880+W878</f>
        <v>0</v>
      </c>
      <c r="X877" s="10">
        <f t="shared" si="1703"/>
        <v>21052.560440000001</v>
      </c>
      <c r="Y877" s="10">
        <f t="shared" si="1704"/>
        <v>0</v>
      </c>
      <c r="Z877" s="10">
        <f t="shared" si="1705"/>
        <v>0</v>
      </c>
      <c r="AA877" s="10">
        <f>AA880+AA878</f>
        <v>0</v>
      </c>
      <c r="AB877" s="10">
        <f>AB880+AB878</f>
        <v>0</v>
      </c>
      <c r="AC877" s="10">
        <f>AC880+AC878</f>
        <v>0</v>
      </c>
      <c r="AD877" s="10">
        <f t="shared" si="1706"/>
        <v>21052.560440000001</v>
      </c>
      <c r="AE877" s="10">
        <f t="shared" si="1707"/>
        <v>0</v>
      </c>
      <c r="AF877" s="10">
        <f t="shared" si="1708"/>
        <v>0</v>
      </c>
      <c r="AG877" s="10">
        <f>AG880+AG878</f>
        <v>0</v>
      </c>
      <c r="AH877" s="10">
        <f t="shared" si="1709"/>
        <v>21052.560440000001</v>
      </c>
      <c r="AI877" s="10">
        <f t="shared" si="1710"/>
        <v>0</v>
      </c>
      <c r="AJ877" s="10">
        <f t="shared" si="1711"/>
        <v>0</v>
      </c>
      <c r="AK877" s="10">
        <f>AK880+AK878</f>
        <v>1438.4880000000001</v>
      </c>
      <c r="AL877" s="10">
        <f>AL880+AL878</f>
        <v>0</v>
      </c>
      <c r="AM877" s="10">
        <f>AM880+AM878</f>
        <v>0</v>
      </c>
      <c r="AN877" s="10">
        <f t="shared" si="1712"/>
        <v>22491.048440000002</v>
      </c>
      <c r="AO877" s="10">
        <f t="shared" si="1713"/>
        <v>0</v>
      </c>
      <c r="AP877" s="10">
        <f t="shared" si="1714"/>
        <v>0</v>
      </c>
      <c r="AQ877" s="10">
        <f>AQ880+AQ878</f>
        <v>0</v>
      </c>
      <c r="AR877" s="10">
        <f>AR880+AR878</f>
        <v>0</v>
      </c>
      <c r="AS877" s="10">
        <f>AS880+AS878</f>
        <v>0</v>
      </c>
      <c r="AT877" s="10">
        <f t="shared" si="1715"/>
        <v>22491.048440000002</v>
      </c>
      <c r="AU877" s="10">
        <f t="shared" si="1716"/>
        <v>0</v>
      </c>
      <c r="AV877" s="10">
        <f t="shared" si="1717"/>
        <v>0</v>
      </c>
      <c r="AW877" s="10">
        <f>AW880+AW878</f>
        <v>1352.751</v>
      </c>
      <c r="AX877" s="10">
        <f>AX880+AX878</f>
        <v>0</v>
      </c>
      <c r="AY877" s="10">
        <f>AY880+AY878</f>
        <v>0</v>
      </c>
      <c r="AZ877" s="10">
        <f t="shared" si="1718"/>
        <v>23843.799440000003</v>
      </c>
      <c r="BA877" s="10">
        <f>BA880+BA878</f>
        <v>0</v>
      </c>
      <c r="BB877" s="65">
        <f t="shared" si="1724"/>
        <v>23843.799440000003</v>
      </c>
      <c r="BC877" s="10">
        <f t="shared" si="1719"/>
        <v>0</v>
      </c>
      <c r="BD877" s="10">
        <f>BD880+BD878</f>
        <v>0</v>
      </c>
      <c r="BE877" s="65">
        <f t="shared" si="1725"/>
        <v>0</v>
      </c>
      <c r="BF877" s="10">
        <f t="shared" si="1720"/>
        <v>0</v>
      </c>
      <c r="BG877" s="10">
        <f>BG880+BG878</f>
        <v>0</v>
      </c>
      <c r="BH877" s="65">
        <f t="shared" si="1726"/>
        <v>0</v>
      </c>
      <c r="BI877" s="10">
        <f>BI880+BI878</f>
        <v>0</v>
      </c>
      <c r="BJ877" s="20"/>
      <c r="BK877" s="20"/>
    </row>
    <row r="878" spans="1:63" ht="31.2" x14ac:dyDescent="0.3">
      <c r="A878" s="58" t="s">
        <v>574</v>
      </c>
      <c r="B878" s="59" t="s">
        <v>66</v>
      </c>
      <c r="C878" s="58"/>
      <c r="D878" s="58"/>
      <c r="E878" s="60" t="s">
        <v>67</v>
      </c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>
        <f>U879</f>
        <v>39.5</v>
      </c>
      <c r="V878" s="10">
        <f>V879</f>
        <v>0</v>
      </c>
      <c r="W878" s="10">
        <f>W879</f>
        <v>0</v>
      </c>
      <c r="X878" s="10">
        <f t="shared" ref="X878:X941" si="1845">R878+U878</f>
        <v>39.5</v>
      </c>
      <c r="Y878" s="10">
        <f t="shared" ref="Y878:Y941" si="1846">S878+V878</f>
        <v>0</v>
      </c>
      <c r="Z878" s="10">
        <f t="shared" ref="Z878:Z941" si="1847">T878+W878</f>
        <v>0</v>
      </c>
      <c r="AA878" s="10">
        <f>AA879</f>
        <v>0</v>
      </c>
      <c r="AB878" s="10">
        <f>AB879</f>
        <v>0</v>
      </c>
      <c r="AC878" s="10">
        <f>AC879</f>
        <v>0</v>
      </c>
      <c r="AD878" s="10">
        <f t="shared" ref="AD878:AD941" si="1848">X878+AA878</f>
        <v>39.5</v>
      </c>
      <c r="AE878" s="10">
        <f t="shared" ref="AE878:AE941" si="1849">Y878+AB878</f>
        <v>0</v>
      </c>
      <c r="AF878" s="10">
        <f t="shared" ref="AF878:AF941" si="1850">Z878+AC878</f>
        <v>0</v>
      </c>
      <c r="AG878" s="10">
        <f>AG879</f>
        <v>0</v>
      </c>
      <c r="AH878" s="10">
        <f t="shared" ref="AH878:AH941" si="1851">AD878+AG878</f>
        <v>39.5</v>
      </c>
      <c r="AI878" s="10">
        <f t="shared" ref="AI878:AI941" si="1852">AE878</f>
        <v>0</v>
      </c>
      <c r="AJ878" s="10">
        <f t="shared" ref="AJ878:AJ941" si="1853">AF878</f>
        <v>0</v>
      </c>
      <c r="AK878" s="10">
        <f>AK879</f>
        <v>0</v>
      </c>
      <c r="AL878" s="10">
        <f>AL879</f>
        <v>0</v>
      </c>
      <c r="AM878" s="10">
        <f>AM879</f>
        <v>0</v>
      </c>
      <c r="AN878" s="10">
        <f t="shared" ref="AN878:AN941" si="1854">AH878+AK878</f>
        <v>39.5</v>
      </c>
      <c r="AO878" s="10">
        <f t="shared" ref="AO878:AO941" si="1855">AI878+AL878</f>
        <v>0</v>
      </c>
      <c r="AP878" s="10">
        <f t="shared" ref="AP878:AP941" si="1856">AJ878+AM878</f>
        <v>0</v>
      </c>
      <c r="AQ878" s="10">
        <f>AQ879</f>
        <v>0</v>
      </c>
      <c r="AR878" s="10">
        <f>AR879</f>
        <v>0</v>
      </c>
      <c r="AS878" s="10">
        <f>AS879</f>
        <v>0</v>
      </c>
      <c r="AT878" s="10">
        <f t="shared" ref="AT878:AT941" si="1857">AN878+AQ878</f>
        <v>39.5</v>
      </c>
      <c r="AU878" s="10">
        <f t="shared" ref="AU878:AU941" si="1858">AO878+AR878</f>
        <v>0</v>
      </c>
      <c r="AV878" s="10">
        <f t="shared" ref="AV878:AV941" si="1859">AP878+AS878</f>
        <v>0</v>
      </c>
      <c r="AW878" s="10">
        <f>AW879</f>
        <v>0</v>
      </c>
      <c r="AX878" s="10">
        <f>AX879</f>
        <v>0</v>
      </c>
      <c r="AY878" s="10">
        <f>AY879</f>
        <v>0</v>
      </c>
      <c r="AZ878" s="10">
        <f t="shared" ref="AZ878:AZ941" si="1860">AT878+AW878</f>
        <v>39.5</v>
      </c>
      <c r="BA878" s="10">
        <f>BA879</f>
        <v>0</v>
      </c>
      <c r="BB878" s="65">
        <f t="shared" si="1724"/>
        <v>39.5</v>
      </c>
      <c r="BC878" s="10">
        <f t="shared" ref="BC878:BC941" si="1861">AU878+AX878</f>
        <v>0</v>
      </c>
      <c r="BD878" s="10">
        <f>BD879</f>
        <v>0</v>
      </c>
      <c r="BE878" s="65">
        <f t="shared" si="1725"/>
        <v>0</v>
      </c>
      <c r="BF878" s="10">
        <f t="shared" ref="BF878:BF941" si="1862">AV878+AY878</f>
        <v>0</v>
      </c>
      <c r="BG878" s="10">
        <f>BG879</f>
        <v>0</v>
      </c>
      <c r="BH878" s="65">
        <f t="shared" si="1726"/>
        <v>0</v>
      </c>
      <c r="BI878" s="10">
        <f>BI879</f>
        <v>0</v>
      </c>
      <c r="BJ878" s="20"/>
      <c r="BK878" s="20"/>
    </row>
    <row r="879" spans="1:63" x14ac:dyDescent="0.3">
      <c r="A879" s="58" t="s">
        <v>574</v>
      </c>
      <c r="B879" s="59">
        <v>200</v>
      </c>
      <c r="C879" s="58" t="s">
        <v>242</v>
      </c>
      <c r="D879" s="58" t="s">
        <v>74</v>
      </c>
      <c r="E879" s="60" t="s">
        <v>540</v>
      </c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>
        <v>39.5</v>
      </c>
      <c r="V879" s="10"/>
      <c r="W879" s="10"/>
      <c r="X879" s="10">
        <f t="shared" si="1845"/>
        <v>39.5</v>
      </c>
      <c r="Y879" s="10">
        <f t="shared" si="1846"/>
        <v>0</v>
      </c>
      <c r="Z879" s="10">
        <f t="shared" si="1847"/>
        <v>0</v>
      </c>
      <c r="AA879" s="10"/>
      <c r="AB879" s="10"/>
      <c r="AC879" s="10"/>
      <c r="AD879" s="10">
        <f t="shared" si="1848"/>
        <v>39.5</v>
      </c>
      <c r="AE879" s="10">
        <f t="shared" si="1849"/>
        <v>0</v>
      </c>
      <c r="AF879" s="10">
        <f t="shared" si="1850"/>
        <v>0</v>
      </c>
      <c r="AG879" s="10"/>
      <c r="AH879" s="10">
        <f t="shared" si="1851"/>
        <v>39.5</v>
      </c>
      <c r="AI879" s="10">
        <f t="shared" si="1852"/>
        <v>0</v>
      </c>
      <c r="AJ879" s="10">
        <f t="shared" si="1853"/>
        <v>0</v>
      </c>
      <c r="AK879" s="10"/>
      <c r="AL879" s="10"/>
      <c r="AM879" s="10"/>
      <c r="AN879" s="10">
        <f t="shared" si="1854"/>
        <v>39.5</v>
      </c>
      <c r="AO879" s="10">
        <f t="shared" si="1855"/>
        <v>0</v>
      </c>
      <c r="AP879" s="10">
        <f t="shared" si="1856"/>
        <v>0</v>
      </c>
      <c r="AQ879" s="10"/>
      <c r="AR879" s="10"/>
      <c r="AS879" s="10"/>
      <c r="AT879" s="10">
        <f t="shared" si="1857"/>
        <v>39.5</v>
      </c>
      <c r="AU879" s="10">
        <f t="shared" si="1858"/>
        <v>0</v>
      </c>
      <c r="AV879" s="10">
        <f t="shared" si="1859"/>
        <v>0</v>
      </c>
      <c r="AW879" s="10"/>
      <c r="AX879" s="10"/>
      <c r="AY879" s="10"/>
      <c r="AZ879" s="10">
        <f t="shared" si="1860"/>
        <v>39.5</v>
      </c>
      <c r="BA879" s="10"/>
      <c r="BB879" s="65">
        <f t="shared" si="1724"/>
        <v>39.5</v>
      </c>
      <c r="BC879" s="10">
        <f t="shared" si="1861"/>
        <v>0</v>
      </c>
      <c r="BD879" s="10"/>
      <c r="BE879" s="65">
        <f t="shared" si="1725"/>
        <v>0</v>
      </c>
      <c r="BF879" s="10">
        <f t="shared" si="1862"/>
        <v>0</v>
      </c>
      <c r="BG879" s="10"/>
      <c r="BH879" s="65">
        <f t="shared" si="1726"/>
        <v>0</v>
      </c>
      <c r="BI879" s="10"/>
      <c r="BJ879" s="20"/>
      <c r="BK879" s="20"/>
    </row>
    <row r="880" spans="1:63" ht="46.8" x14ac:dyDescent="0.3">
      <c r="A880" s="58" t="s">
        <v>574</v>
      </c>
      <c r="B880" s="59" t="s">
        <v>35</v>
      </c>
      <c r="C880" s="58"/>
      <c r="D880" s="58"/>
      <c r="E880" s="60" t="s">
        <v>36</v>
      </c>
      <c r="F880" s="10"/>
      <c r="G880" s="10"/>
      <c r="H880" s="10"/>
      <c r="I880" s="10"/>
      <c r="J880" s="10"/>
      <c r="K880" s="10"/>
      <c r="L880" s="10"/>
      <c r="M880" s="10"/>
      <c r="N880" s="10"/>
      <c r="O880" s="10">
        <f t="shared" si="1824"/>
        <v>3134.4490000000001</v>
      </c>
      <c r="P880" s="10">
        <f t="shared" si="1825"/>
        <v>0</v>
      </c>
      <c r="Q880" s="10">
        <f t="shared" si="1826"/>
        <v>0</v>
      </c>
      <c r="R880" s="10">
        <f t="shared" ref="R880:R941" si="1863">L880+O880</f>
        <v>3134.4490000000001</v>
      </c>
      <c r="S880" s="10">
        <f t="shared" ref="S880:S941" si="1864">M880+P880</f>
        <v>0</v>
      </c>
      <c r="T880" s="10">
        <f t="shared" ref="T880:T941" si="1865">N880+Q880</f>
        <v>0</v>
      </c>
      <c r="U880" s="10">
        <f>U881</f>
        <v>17878.611440000001</v>
      </c>
      <c r="V880" s="10">
        <f>V881</f>
        <v>0</v>
      </c>
      <c r="W880" s="10">
        <f>W881</f>
        <v>0</v>
      </c>
      <c r="X880" s="10">
        <f t="shared" si="1845"/>
        <v>21013.060440000001</v>
      </c>
      <c r="Y880" s="10">
        <f t="shared" si="1846"/>
        <v>0</v>
      </c>
      <c r="Z880" s="10">
        <f t="shared" si="1847"/>
        <v>0</v>
      </c>
      <c r="AA880" s="10">
        <f>AA881</f>
        <v>0</v>
      </c>
      <c r="AB880" s="10">
        <f>AB881</f>
        <v>0</v>
      </c>
      <c r="AC880" s="10">
        <f>AC881</f>
        <v>0</v>
      </c>
      <c r="AD880" s="10">
        <f t="shared" si="1848"/>
        <v>21013.060440000001</v>
      </c>
      <c r="AE880" s="10">
        <f t="shared" si="1849"/>
        <v>0</v>
      </c>
      <c r="AF880" s="10">
        <f t="shared" si="1850"/>
        <v>0</v>
      </c>
      <c r="AG880" s="10">
        <f>AG881</f>
        <v>0</v>
      </c>
      <c r="AH880" s="10">
        <f t="shared" si="1851"/>
        <v>21013.060440000001</v>
      </c>
      <c r="AI880" s="10">
        <f t="shared" si="1852"/>
        <v>0</v>
      </c>
      <c r="AJ880" s="10">
        <f t="shared" si="1853"/>
        <v>0</v>
      </c>
      <c r="AK880" s="10">
        <f>AK881</f>
        <v>1438.4880000000001</v>
      </c>
      <c r="AL880" s="10">
        <f>AL881</f>
        <v>0</v>
      </c>
      <c r="AM880" s="10">
        <f>AM881</f>
        <v>0</v>
      </c>
      <c r="AN880" s="10">
        <f t="shared" si="1854"/>
        <v>22451.548440000002</v>
      </c>
      <c r="AO880" s="10">
        <f t="shared" si="1855"/>
        <v>0</v>
      </c>
      <c r="AP880" s="10">
        <f t="shared" si="1856"/>
        <v>0</v>
      </c>
      <c r="AQ880" s="10">
        <f>AQ881</f>
        <v>0</v>
      </c>
      <c r="AR880" s="10">
        <f>AR881</f>
        <v>0</v>
      </c>
      <c r="AS880" s="10">
        <f>AS881</f>
        <v>0</v>
      </c>
      <c r="AT880" s="10">
        <f t="shared" si="1857"/>
        <v>22451.548440000002</v>
      </c>
      <c r="AU880" s="10">
        <f t="shared" si="1858"/>
        <v>0</v>
      </c>
      <c r="AV880" s="10">
        <f t="shared" si="1859"/>
        <v>0</v>
      </c>
      <c r="AW880" s="10">
        <f>AW881</f>
        <v>1352.751</v>
      </c>
      <c r="AX880" s="10">
        <f>AX881</f>
        <v>0</v>
      </c>
      <c r="AY880" s="10">
        <f>AY881</f>
        <v>0</v>
      </c>
      <c r="AZ880" s="10">
        <f t="shared" si="1860"/>
        <v>23804.299440000003</v>
      </c>
      <c r="BA880" s="10">
        <f>BA881</f>
        <v>0</v>
      </c>
      <c r="BB880" s="65">
        <f t="shared" si="1724"/>
        <v>23804.299440000003</v>
      </c>
      <c r="BC880" s="10">
        <f t="shared" si="1861"/>
        <v>0</v>
      </c>
      <c r="BD880" s="10">
        <f>BD881</f>
        <v>0</v>
      </c>
      <c r="BE880" s="65">
        <f t="shared" si="1725"/>
        <v>0</v>
      </c>
      <c r="BF880" s="10">
        <f t="shared" si="1862"/>
        <v>0</v>
      </c>
      <c r="BG880" s="10">
        <f>BG881</f>
        <v>0</v>
      </c>
      <c r="BH880" s="65">
        <f t="shared" si="1726"/>
        <v>0</v>
      </c>
      <c r="BI880" s="10">
        <f>BI881</f>
        <v>0</v>
      </c>
      <c r="BJ880" s="20"/>
      <c r="BK880" s="20"/>
    </row>
    <row r="881" spans="1:63" x14ac:dyDescent="0.3">
      <c r="A881" s="58" t="s">
        <v>574</v>
      </c>
      <c r="B881" s="59">
        <v>400</v>
      </c>
      <c r="C881" s="58" t="s">
        <v>242</v>
      </c>
      <c r="D881" s="58" t="s">
        <v>74</v>
      </c>
      <c r="E881" s="60" t="s">
        <v>540</v>
      </c>
      <c r="F881" s="10"/>
      <c r="G881" s="10"/>
      <c r="H881" s="10"/>
      <c r="I881" s="10"/>
      <c r="J881" s="10"/>
      <c r="K881" s="10"/>
      <c r="L881" s="10"/>
      <c r="M881" s="10"/>
      <c r="N881" s="10"/>
      <c r="O881" s="10">
        <f>2393.15544+345.94456+395.349</f>
        <v>3134.4490000000001</v>
      </c>
      <c r="P881" s="10"/>
      <c r="Q881" s="10"/>
      <c r="R881" s="10">
        <f t="shared" si="1863"/>
        <v>3134.4490000000001</v>
      </c>
      <c r="S881" s="10">
        <f t="shared" si="1864"/>
        <v>0</v>
      </c>
      <c r="T881" s="10">
        <f t="shared" si="1865"/>
        <v>0</v>
      </c>
      <c r="U881" s="10">
        <f>-345.94456+18224.556</f>
        <v>17878.611440000001</v>
      </c>
      <c r="V881" s="10"/>
      <c r="W881" s="10"/>
      <c r="X881" s="10">
        <f t="shared" si="1845"/>
        <v>21013.060440000001</v>
      </c>
      <c r="Y881" s="10">
        <f t="shared" si="1846"/>
        <v>0</v>
      </c>
      <c r="Z881" s="10">
        <f t="shared" si="1847"/>
        <v>0</v>
      </c>
      <c r="AA881" s="10"/>
      <c r="AB881" s="10"/>
      <c r="AC881" s="10"/>
      <c r="AD881" s="10">
        <f t="shared" si="1848"/>
        <v>21013.060440000001</v>
      </c>
      <c r="AE881" s="10">
        <f t="shared" si="1849"/>
        <v>0</v>
      </c>
      <c r="AF881" s="10">
        <f t="shared" si="1850"/>
        <v>0</v>
      </c>
      <c r="AG881" s="10"/>
      <c r="AH881" s="10">
        <f t="shared" si="1851"/>
        <v>21013.060440000001</v>
      </c>
      <c r="AI881" s="10">
        <f t="shared" si="1852"/>
        <v>0</v>
      </c>
      <c r="AJ881" s="10">
        <f t="shared" si="1853"/>
        <v>0</v>
      </c>
      <c r="AK881" s="10">
        <v>1438.4880000000001</v>
      </c>
      <c r="AL881" s="10"/>
      <c r="AM881" s="10"/>
      <c r="AN881" s="10">
        <f t="shared" si="1854"/>
        <v>22451.548440000002</v>
      </c>
      <c r="AO881" s="10">
        <f t="shared" si="1855"/>
        <v>0</v>
      </c>
      <c r="AP881" s="10">
        <f t="shared" si="1856"/>
        <v>0</v>
      </c>
      <c r="AQ881" s="10"/>
      <c r="AR881" s="10"/>
      <c r="AS881" s="10"/>
      <c r="AT881" s="10">
        <f t="shared" si="1857"/>
        <v>22451.548440000002</v>
      </c>
      <c r="AU881" s="10">
        <f t="shared" si="1858"/>
        <v>0</v>
      </c>
      <c r="AV881" s="10">
        <f t="shared" si="1859"/>
        <v>0</v>
      </c>
      <c r="AW881" s="10">
        <v>1352.751</v>
      </c>
      <c r="AX881" s="10"/>
      <c r="AY881" s="10"/>
      <c r="AZ881" s="10">
        <f t="shared" si="1860"/>
        <v>23804.299440000003</v>
      </c>
      <c r="BA881" s="10"/>
      <c r="BB881" s="65">
        <f t="shared" si="1724"/>
        <v>23804.299440000003</v>
      </c>
      <c r="BC881" s="10">
        <f t="shared" si="1861"/>
        <v>0</v>
      </c>
      <c r="BD881" s="10"/>
      <c r="BE881" s="65">
        <f t="shared" si="1725"/>
        <v>0</v>
      </c>
      <c r="BF881" s="10">
        <f t="shared" si="1862"/>
        <v>0</v>
      </c>
      <c r="BG881" s="10"/>
      <c r="BH881" s="65">
        <f t="shared" si="1726"/>
        <v>0</v>
      </c>
      <c r="BI881" s="10"/>
      <c r="BJ881" s="20"/>
      <c r="BK881" s="20"/>
    </row>
    <row r="882" spans="1:63" ht="62.4" x14ac:dyDescent="0.3">
      <c r="A882" s="58" t="s">
        <v>576</v>
      </c>
      <c r="B882" s="59"/>
      <c r="C882" s="58"/>
      <c r="D882" s="58"/>
      <c r="E882" s="61" t="s">
        <v>577</v>
      </c>
      <c r="F882" s="10"/>
      <c r="G882" s="10"/>
      <c r="H882" s="10"/>
      <c r="I882" s="10"/>
      <c r="J882" s="10"/>
      <c r="K882" s="10"/>
      <c r="L882" s="10"/>
      <c r="M882" s="10"/>
      <c r="N882" s="10"/>
      <c r="O882" s="10">
        <f>O885</f>
        <v>14907.064</v>
      </c>
      <c r="P882" s="10">
        <f>P885</f>
        <v>0</v>
      </c>
      <c r="Q882" s="10">
        <f>Q885</f>
        <v>0</v>
      </c>
      <c r="R882" s="10">
        <f t="shared" si="1863"/>
        <v>14907.064</v>
      </c>
      <c r="S882" s="10">
        <f t="shared" si="1864"/>
        <v>0</v>
      </c>
      <c r="T882" s="10">
        <f t="shared" si="1865"/>
        <v>0</v>
      </c>
      <c r="U882" s="10">
        <f>U885+U883</f>
        <v>21117.635999999999</v>
      </c>
      <c r="V882" s="10">
        <f>V885+V883</f>
        <v>0</v>
      </c>
      <c r="W882" s="10">
        <f>W885+W883</f>
        <v>0</v>
      </c>
      <c r="X882" s="10">
        <f t="shared" si="1845"/>
        <v>36024.699999999997</v>
      </c>
      <c r="Y882" s="10">
        <f t="shared" si="1846"/>
        <v>0</v>
      </c>
      <c r="Z882" s="10">
        <f t="shared" si="1847"/>
        <v>0</v>
      </c>
      <c r="AA882" s="10">
        <f>AA885+AA883</f>
        <v>0</v>
      </c>
      <c r="AB882" s="10">
        <f>AB885+AB883</f>
        <v>0</v>
      </c>
      <c r="AC882" s="10">
        <f>AC885+AC883</f>
        <v>0</v>
      </c>
      <c r="AD882" s="10">
        <f t="shared" si="1848"/>
        <v>36024.699999999997</v>
      </c>
      <c r="AE882" s="10">
        <f t="shared" si="1849"/>
        <v>0</v>
      </c>
      <c r="AF882" s="10">
        <f t="shared" si="1850"/>
        <v>0</v>
      </c>
      <c r="AG882" s="10">
        <f>AG885+AG883</f>
        <v>0</v>
      </c>
      <c r="AH882" s="10">
        <f t="shared" si="1851"/>
        <v>36024.699999999997</v>
      </c>
      <c r="AI882" s="10">
        <f t="shared" si="1852"/>
        <v>0</v>
      </c>
      <c r="AJ882" s="10">
        <f t="shared" si="1853"/>
        <v>0</v>
      </c>
      <c r="AK882" s="10">
        <f>AK885+AK883</f>
        <v>37689.766000000003</v>
      </c>
      <c r="AL882" s="10">
        <f>AL885+AL883</f>
        <v>0</v>
      </c>
      <c r="AM882" s="10">
        <f>AM885+AM883</f>
        <v>0</v>
      </c>
      <c r="AN882" s="10">
        <f t="shared" si="1854"/>
        <v>73714.466</v>
      </c>
      <c r="AO882" s="10">
        <f t="shared" si="1855"/>
        <v>0</v>
      </c>
      <c r="AP882" s="10">
        <f t="shared" si="1856"/>
        <v>0</v>
      </c>
      <c r="AQ882" s="10">
        <f>AQ885+AQ883</f>
        <v>-31497.914000000001</v>
      </c>
      <c r="AR882" s="10">
        <f>AR885+AR883</f>
        <v>0</v>
      </c>
      <c r="AS882" s="10">
        <f>AS885+AS883</f>
        <v>0</v>
      </c>
      <c r="AT882" s="10">
        <f t="shared" si="1857"/>
        <v>42216.551999999996</v>
      </c>
      <c r="AU882" s="10">
        <f t="shared" si="1858"/>
        <v>0</v>
      </c>
      <c r="AV882" s="10">
        <f t="shared" si="1859"/>
        <v>0</v>
      </c>
      <c r="AW882" s="10">
        <f>AW885+AW883</f>
        <v>0</v>
      </c>
      <c r="AX882" s="10">
        <f>AX885+AX883</f>
        <v>0</v>
      </c>
      <c r="AY882" s="10">
        <f>AY885+AY883</f>
        <v>0</v>
      </c>
      <c r="AZ882" s="10">
        <f t="shared" si="1860"/>
        <v>42216.551999999996</v>
      </c>
      <c r="BA882" s="10">
        <f>BA885+BA883</f>
        <v>0</v>
      </c>
      <c r="BB882" s="65">
        <f t="shared" si="1724"/>
        <v>42216.551999999996</v>
      </c>
      <c r="BC882" s="10">
        <f t="shared" si="1861"/>
        <v>0</v>
      </c>
      <c r="BD882" s="10">
        <f>BD885+BD883</f>
        <v>0</v>
      </c>
      <c r="BE882" s="65">
        <f t="shared" si="1725"/>
        <v>0</v>
      </c>
      <c r="BF882" s="10">
        <f t="shared" si="1862"/>
        <v>0</v>
      </c>
      <c r="BG882" s="10">
        <f>BG885+BG883</f>
        <v>0</v>
      </c>
      <c r="BH882" s="65">
        <f t="shared" si="1726"/>
        <v>0</v>
      </c>
      <c r="BI882" s="10">
        <f>BI885+BI883</f>
        <v>0</v>
      </c>
      <c r="BJ882" s="20"/>
      <c r="BK882" s="20"/>
    </row>
    <row r="883" spans="1:63" ht="31.2" x14ac:dyDescent="0.3">
      <c r="A883" s="58" t="s">
        <v>576</v>
      </c>
      <c r="B883" s="59" t="s">
        <v>66</v>
      </c>
      <c r="C883" s="58"/>
      <c r="D883" s="58"/>
      <c r="E883" s="60" t="s">
        <v>67</v>
      </c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>
        <f>U884</f>
        <v>90</v>
      </c>
      <c r="V883" s="10">
        <f>V884</f>
        <v>0</v>
      </c>
      <c r="W883" s="10">
        <f>W884</f>
        <v>0</v>
      </c>
      <c r="X883" s="10">
        <f t="shared" si="1845"/>
        <v>90</v>
      </c>
      <c r="Y883" s="10">
        <f t="shared" si="1846"/>
        <v>0</v>
      </c>
      <c r="Z883" s="10">
        <f t="shared" si="1847"/>
        <v>0</v>
      </c>
      <c r="AA883" s="10">
        <f>AA884</f>
        <v>0</v>
      </c>
      <c r="AB883" s="10">
        <f>AB884</f>
        <v>0</v>
      </c>
      <c r="AC883" s="10">
        <f>AC884</f>
        <v>0</v>
      </c>
      <c r="AD883" s="10">
        <f t="shared" si="1848"/>
        <v>90</v>
      </c>
      <c r="AE883" s="10">
        <f t="shared" si="1849"/>
        <v>0</v>
      </c>
      <c r="AF883" s="10">
        <f t="shared" si="1850"/>
        <v>0</v>
      </c>
      <c r="AG883" s="10">
        <f>AG884</f>
        <v>0</v>
      </c>
      <c r="AH883" s="10">
        <f t="shared" si="1851"/>
        <v>90</v>
      </c>
      <c r="AI883" s="10">
        <f t="shared" si="1852"/>
        <v>0</v>
      </c>
      <c r="AJ883" s="10">
        <f t="shared" si="1853"/>
        <v>0</v>
      </c>
      <c r="AK883" s="10">
        <f>AK884</f>
        <v>0</v>
      </c>
      <c r="AL883" s="10">
        <f>AL884</f>
        <v>0</v>
      </c>
      <c r="AM883" s="10">
        <f>AM884</f>
        <v>0</v>
      </c>
      <c r="AN883" s="10">
        <f t="shared" si="1854"/>
        <v>90</v>
      </c>
      <c r="AO883" s="10">
        <f t="shared" si="1855"/>
        <v>0</v>
      </c>
      <c r="AP883" s="10">
        <f t="shared" si="1856"/>
        <v>0</v>
      </c>
      <c r="AQ883" s="10">
        <f>AQ884</f>
        <v>0</v>
      </c>
      <c r="AR883" s="10">
        <f>AR884</f>
        <v>0</v>
      </c>
      <c r="AS883" s="10">
        <f>AS884</f>
        <v>0</v>
      </c>
      <c r="AT883" s="10">
        <f t="shared" si="1857"/>
        <v>90</v>
      </c>
      <c r="AU883" s="10">
        <f t="shared" si="1858"/>
        <v>0</v>
      </c>
      <c r="AV883" s="10">
        <f t="shared" si="1859"/>
        <v>0</v>
      </c>
      <c r="AW883" s="10">
        <f>AW884</f>
        <v>0</v>
      </c>
      <c r="AX883" s="10">
        <f>AX884</f>
        <v>0</v>
      </c>
      <c r="AY883" s="10">
        <f>AY884</f>
        <v>0</v>
      </c>
      <c r="AZ883" s="10">
        <f t="shared" si="1860"/>
        <v>90</v>
      </c>
      <c r="BA883" s="10">
        <f>BA884</f>
        <v>0</v>
      </c>
      <c r="BB883" s="65">
        <f t="shared" si="1724"/>
        <v>90</v>
      </c>
      <c r="BC883" s="10">
        <f t="shared" si="1861"/>
        <v>0</v>
      </c>
      <c r="BD883" s="10">
        <f>BD884</f>
        <v>0</v>
      </c>
      <c r="BE883" s="65">
        <f t="shared" si="1725"/>
        <v>0</v>
      </c>
      <c r="BF883" s="10">
        <f t="shared" si="1862"/>
        <v>0</v>
      </c>
      <c r="BG883" s="10">
        <f>BG884</f>
        <v>0</v>
      </c>
      <c r="BH883" s="65">
        <f t="shared" si="1726"/>
        <v>0</v>
      </c>
      <c r="BI883" s="10">
        <f>BI884</f>
        <v>0</v>
      </c>
      <c r="BJ883" s="20"/>
      <c r="BK883" s="20"/>
    </row>
    <row r="884" spans="1:63" x14ac:dyDescent="0.3">
      <c r="A884" s="58" t="s">
        <v>576</v>
      </c>
      <c r="B884" s="59">
        <v>200</v>
      </c>
      <c r="C884" s="58" t="s">
        <v>242</v>
      </c>
      <c r="D884" s="58" t="s">
        <v>74</v>
      </c>
      <c r="E884" s="60" t="s">
        <v>540</v>
      </c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>
        <v>90</v>
      </c>
      <c r="V884" s="10"/>
      <c r="W884" s="10"/>
      <c r="X884" s="10">
        <f t="shared" si="1845"/>
        <v>90</v>
      </c>
      <c r="Y884" s="10">
        <f t="shared" si="1846"/>
        <v>0</v>
      </c>
      <c r="Z884" s="10">
        <f t="shared" si="1847"/>
        <v>0</v>
      </c>
      <c r="AA884" s="10"/>
      <c r="AB884" s="10"/>
      <c r="AC884" s="10"/>
      <c r="AD884" s="10">
        <f t="shared" si="1848"/>
        <v>90</v>
      </c>
      <c r="AE884" s="10">
        <f t="shared" si="1849"/>
        <v>0</v>
      </c>
      <c r="AF884" s="10">
        <f t="shared" si="1850"/>
        <v>0</v>
      </c>
      <c r="AG884" s="10"/>
      <c r="AH884" s="10">
        <f t="shared" si="1851"/>
        <v>90</v>
      </c>
      <c r="AI884" s="10">
        <f t="shared" si="1852"/>
        <v>0</v>
      </c>
      <c r="AJ884" s="10">
        <f t="shared" si="1853"/>
        <v>0</v>
      </c>
      <c r="AK884" s="10"/>
      <c r="AL884" s="10"/>
      <c r="AM884" s="10"/>
      <c r="AN884" s="10">
        <f t="shared" si="1854"/>
        <v>90</v>
      </c>
      <c r="AO884" s="10">
        <f t="shared" si="1855"/>
        <v>0</v>
      </c>
      <c r="AP884" s="10">
        <f t="shared" si="1856"/>
        <v>0</v>
      </c>
      <c r="AQ884" s="10"/>
      <c r="AR884" s="10"/>
      <c r="AS884" s="10"/>
      <c r="AT884" s="10">
        <f t="shared" si="1857"/>
        <v>90</v>
      </c>
      <c r="AU884" s="10">
        <f t="shared" si="1858"/>
        <v>0</v>
      </c>
      <c r="AV884" s="10">
        <f t="shared" si="1859"/>
        <v>0</v>
      </c>
      <c r="AW884" s="10"/>
      <c r="AX884" s="10"/>
      <c r="AY884" s="10"/>
      <c r="AZ884" s="10">
        <f t="shared" si="1860"/>
        <v>90</v>
      </c>
      <c r="BA884" s="10"/>
      <c r="BB884" s="65">
        <f t="shared" si="1724"/>
        <v>90</v>
      </c>
      <c r="BC884" s="10">
        <f t="shared" si="1861"/>
        <v>0</v>
      </c>
      <c r="BD884" s="10"/>
      <c r="BE884" s="65">
        <f t="shared" si="1725"/>
        <v>0</v>
      </c>
      <c r="BF884" s="10">
        <f t="shared" si="1862"/>
        <v>0</v>
      </c>
      <c r="BG884" s="10"/>
      <c r="BH884" s="65">
        <f t="shared" si="1726"/>
        <v>0</v>
      </c>
      <c r="BI884" s="10"/>
      <c r="BJ884" s="20"/>
      <c r="BK884" s="20"/>
    </row>
    <row r="885" spans="1:63" ht="46.8" x14ac:dyDescent="0.3">
      <c r="A885" s="58" t="s">
        <v>576</v>
      </c>
      <c r="B885" s="59" t="s">
        <v>35</v>
      </c>
      <c r="C885" s="58"/>
      <c r="D885" s="58"/>
      <c r="E885" s="60" t="s">
        <v>36</v>
      </c>
      <c r="F885" s="10"/>
      <c r="G885" s="10"/>
      <c r="H885" s="10"/>
      <c r="I885" s="10"/>
      <c r="J885" s="10"/>
      <c r="K885" s="10"/>
      <c r="L885" s="10"/>
      <c r="M885" s="10"/>
      <c r="N885" s="10"/>
      <c r="O885" s="10">
        <f>O886</f>
        <v>14907.064</v>
      </c>
      <c r="P885" s="10">
        <f t="shared" si="1825"/>
        <v>0</v>
      </c>
      <c r="Q885" s="10">
        <f t="shared" si="1826"/>
        <v>0</v>
      </c>
      <c r="R885" s="10">
        <f t="shared" si="1863"/>
        <v>14907.064</v>
      </c>
      <c r="S885" s="10">
        <f t="shared" si="1864"/>
        <v>0</v>
      </c>
      <c r="T885" s="10">
        <f t="shared" si="1865"/>
        <v>0</v>
      </c>
      <c r="U885" s="10">
        <f>U886</f>
        <v>21027.635999999999</v>
      </c>
      <c r="V885" s="10">
        <f>V886</f>
        <v>0</v>
      </c>
      <c r="W885" s="10">
        <f>W886</f>
        <v>0</v>
      </c>
      <c r="X885" s="10">
        <f t="shared" si="1845"/>
        <v>35934.699999999997</v>
      </c>
      <c r="Y885" s="10">
        <f t="shared" si="1846"/>
        <v>0</v>
      </c>
      <c r="Z885" s="10">
        <f t="shared" si="1847"/>
        <v>0</v>
      </c>
      <c r="AA885" s="10">
        <f>AA886</f>
        <v>0</v>
      </c>
      <c r="AB885" s="10">
        <f>AB886</f>
        <v>0</v>
      </c>
      <c r="AC885" s="10">
        <f>AC886</f>
        <v>0</v>
      </c>
      <c r="AD885" s="10">
        <f t="shared" si="1848"/>
        <v>35934.699999999997</v>
      </c>
      <c r="AE885" s="10">
        <f t="shared" si="1849"/>
        <v>0</v>
      </c>
      <c r="AF885" s="10">
        <f t="shared" si="1850"/>
        <v>0</v>
      </c>
      <c r="AG885" s="10">
        <f>AG886</f>
        <v>0</v>
      </c>
      <c r="AH885" s="10">
        <f t="shared" si="1851"/>
        <v>35934.699999999997</v>
      </c>
      <c r="AI885" s="10">
        <f t="shared" si="1852"/>
        <v>0</v>
      </c>
      <c r="AJ885" s="10">
        <f t="shared" si="1853"/>
        <v>0</v>
      </c>
      <c r="AK885" s="10">
        <f>AK886</f>
        <v>37689.766000000003</v>
      </c>
      <c r="AL885" s="10">
        <f>AL886</f>
        <v>0</v>
      </c>
      <c r="AM885" s="10">
        <f>AM886</f>
        <v>0</v>
      </c>
      <c r="AN885" s="10">
        <f t="shared" si="1854"/>
        <v>73624.466</v>
      </c>
      <c r="AO885" s="10">
        <f t="shared" si="1855"/>
        <v>0</v>
      </c>
      <c r="AP885" s="10">
        <f t="shared" si="1856"/>
        <v>0</v>
      </c>
      <c r="AQ885" s="10">
        <f>AQ886</f>
        <v>-31497.914000000001</v>
      </c>
      <c r="AR885" s="10">
        <f>AR886</f>
        <v>0</v>
      </c>
      <c r="AS885" s="10">
        <f>AS886</f>
        <v>0</v>
      </c>
      <c r="AT885" s="10">
        <f t="shared" si="1857"/>
        <v>42126.551999999996</v>
      </c>
      <c r="AU885" s="10">
        <f t="shared" si="1858"/>
        <v>0</v>
      </c>
      <c r="AV885" s="10">
        <f t="shared" si="1859"/>
        <v>0</v>
      </c>
      <c r="AW885" s="10">
        <f>AW886</f>
        <v>0</v>
      </c>
      <c r="AX885" s="10">
        <f>AX886</f>
        <v>0</v>
      </c>
      <c r="AY885" s="10">
        <f>AY886</f>
        <v>0</v>
      </c>
      <c r="AZ885" s="10">
        <f t="shared" si="1860"/>
        <v>42126.551999999996</v>
      </c>
      <c r="BA885" s="10">
        <f>BA886</f>
        <v>0</v>
      </c>
      <c r="BB885" s="65">
        <f t="shared" ref="BB885:BB890" si="1866">AZ885+BA885</f>
        <v>42126.551999999996</v>
      </c>
      <c r="BC885" s="10">
        <f t="shared" si="1861"/>
        <v>0</v>
      </c>
      <c r="BD885" s="10">
        <f>BD886</f>
        <v>0</v>
      </c>
      <c r="BE885" s="65">
        <f t="shared" ref="BE885:BE890" si="1867">BC885+BD885</f>
        <v>0</v>
      </c>
      <c r="BF885" s="10">
        <f t="shared" si="1862"/>
        <v>0</v>
      </c>
      <c r="BG885" s="10">
        <f>BG886</f>
        <v>0</v>
      </c>
      <c r="BH885" s="65">
        <f t="shared" ref="BH885:BH890" si="1868">BF885+BG885</f>
        <v>0</v>
      </c>
      <c r="BI885" s="10">
        <f>BI886</f>
        <v>0</v>
      </c>
      <c r="BJ885" s="20"/>
      <c r="BK885" s="20"/>
    </row>
    <row r="886" spans="1:63" x14ac:dyDescent="0.3">
      <c r="A886" s="58" t="s">
        <v>576</v>
      </c>
      <c r="B886" s="59">
        <v>400</v>
      </c>
      <c r="C886" s="58" t="s">
        <v>242</v>
      </c>
      <c r="D886" s="58" t="s">
        <v>74</v>
      </c>
      <c r="E886" s="60" t="s">
        <v>540</v>
      </c>
      <c r="F886" s="10"/>
      <c r="G886" s="10"/>
      <c r="H886" s="10"/>
      <c r="I886" s="10"/>
      <c r="J886" s="10"/>
      <c r="K886" s="10"/>
      <c r="L886" s="10"/>
      <c r="M886" s="10"/>
      <c r="N886" s="10"/>
      <c r="O886" s="10">
        <f>13559.8953+1347.1687</f>
        <v>14907.064</v>
      </c>
      <c r="P886" s="10"/>
      <c r="Q886" s="10"/>
      <c r="R886" s="10">
        <f t="shared" si="1863"/>
        <v>14907.064</v>
      </c>
      <c r="S886" s="10">
        <f t="shared" si="1864"/>
        <v>0</v>
      </c>
      <c r="T886" s="10">
        <f t="shared" si="1865"/>
        <v>0</v>
      </c>
      <c r="U886" s="10">
        <v>21027.635999999999</v>
      </c>
      <c r="V886" s="10"/>
      <c r="W886" s="10"/>
      <c r="X886" s="10">
        <f t="shared" si="1845"/>
        <v>35934.699999999997</v>
      </c>
      <c r="Y886" s="10">
        <f t="shared" si="1846"/>
        <v>0</v>
      </c>
      <c r="Z886" s="10">
        <f t="shared" si="1847"/>
        <v>0</v>
      </c>
      <c r="AA886" s="10"/>
      <c r="AB886" s="10"/>
      <c r="AC886" s="10"/>
      <c r="AD886" s="10">
        <f t="shared" si="1848"/>
        <v>35934.699999999997</v>
      </c>
      <c r="AE886" s="10">
        <f t="shared" si="1849"/>
        <v>0</v>
      </c>
      <c r="AF886" s="10">
        <f t="shared" si="1850"/>
        <v>0</v>
      </c>
      <c r="AG886" s="10"/>
      <c r="AH886" s="10">
        <f t="shared" si="1851"/>
        <v>35934.699999999997</v>
      </c>
      <c r="AI886" s="10">
        <f t="shared" si="1852"/>
        <v>0</v>
      </c>
      <c r="AJ886" s="10">
        <f t="shared" si="1853"/>
        <v>0</v>
      </c>
      <c r="AK886" s="10">
        <v>37689.766000000003</v>
      </c>
      <c r="AL886" s="10"/>
      <c r="AM886" s="10"/>
      <c r="AN886" s="10">
        <f t="shared" si="1854"/>
        <v>73624.466</v>
      </c>
      <c r="AO886" s="10">
        <f t="shared" si="1855"/>
        <v>0</v>
      </c>
      <c r="AP886" s="10">
        <f t="shared" si="1856"/>
        <v>0</v>
      </c>
      <c r="AQ886" s="10">
        <v>-31497.914000000001</v>
      </c>
      <c r="AR886" s="10"/>
      <c r="AS886" s="10"/>
      <c r="AT886" s="10">
        <f t="shared" si="1857"/>
        <v>42126.551999999996</v>
      </c>
      <c r="AU886" s="10">
        <f t="shared" si="1858"/>
        <v>0</v>
      </c>
      <c r="AV886" s="10">
        <f t="shared" si="1859"/>
        <v>0</v>
      </c>
      <c r="AW886" s="10"/>
      <c r="AX886" s="10"/>
      <c r="AY886" s="10"/>
      <c r="AZ886" s="10">
        <f t="shared" si="1860"/>
        <v>42126.551999999996</v>
      </c>
      <c r="BA886" s="10"/>
      <c r="BB886" s="65">
        <f t="shared" si="1866"/>
        <v>42126.551999999996</v>
      </c>
      <c r="BC886" s="10">
        <f t="shared" si="1861"/>
        <v>0</v>
      </c>
      <c r="BD886" s="10"/>
      <c r="BE886" s="65">
        <f t="shared" si="1867"/>
        <v>0</v>
      </c>
      <c r="BF886" s="10">
        <f t="shared" si="1862"/>
        <v>0</v>
      </c>
      <c r="BG886" s="10"/>
      <c r="BH886" s="65">
        <f t="shared" si="1868"/>
        <v>0</v>
      </c>
      <c r="BI886" s="10"/>
      <c r="BJ886" s="20"/>
      <c r="BK886" s="20"/>
    </row>
    <row r="887" spans="1:63" ht="31.2" x14ac:dyDescent="0.3">
      <c r="A887" s="58" t="s">
        <v>578</v>
      </c>
      <c r="B887" s="59"/>
      <c r="C887" s="58"/>
      <c r="D887" s="58"/>
      <c r="E887" s="61" t="s">
        <v>579</v>
      </c>
      <c r="F887" s="10"/>
      <c r="G887" s="10"/>
      <c r="H887" s="10"/>
      <c r="I887" s="10"/>
      <c r="J887" s="10"/>
      <c r="K887" s="10"/>
      <c r="L887" s="10"/>
      <c r="M887" s="10"/>
      <c r="N887" s="10"/>
      <c r="O887" s="10">
        <f t="shared" ref="O887:O888" si="1869">O888</f>
        <v>2699.0188199999998</v>
      </c>
      <c r="P887" s="10">
        <f t="shared" si="1825"/>
        <v>0</v>
      </c>
      <c r="Q887" s="10">
        <f t="shared" si="1826"/>
        <v>0</v>
      </c>
      <c r="R887" s="10">
        <f t="shared" si="1863"/>
        <v>2699.0188199999998</v>
      </c>
      <c r="S887" s="10">
        <f t="shared" si="1864"/>
        <v>0</v>
      </c>
      <c r="T887" s="10">
        <f t="shared" si="1865"/>
        <v>0</v>
      </c>
      <c r="U887" s="10">
        <f t="shared" ref="U887:U888" si="1870">U888</f>
        <v>0</v>
      </c>
      <c r="V887" s="10">
        <f t="shared" ref="V887:V888" si="1871">V888</f>
        <v>0</v>
      </c>
      <c r="W887" s="10">
        <f t="shared" ref="W887:W888" si="1872">W888</f>
        <v>0</v>
      </c>
      <c r="X887" s="10">
        <f t="shared" si="1845"/>
        <v>2699.0188199999998</v>
      </c>
      <c r="Y887" s="10">
        <f t="shared" si="1846"/>
        <v>0</v>
      </c>
      <c r="Z887" s="10">
        <f t="shared" si="1847"/>
        <v>0</v>
      </c>
      <c r="AA887" s="10">
        <f t="shared" ref="AA887:AA888" si="1873">AA888</f>
        <v>0</v>
      </c>
      <c r="AB887" s="10">
        <f t="shared" ref="AB887:AB888" si="1874">AB888</f>
        <v>0</v>
      </c>
      <c r="AC887" s="10">
        <f t="shared" ref="AC887:AC888" si="1875">AC888</f>
        <v>0</v>
      </c>
      <c r="AD887" s="10">
        <f t="shared" si="1848"/>
        <v>2699.0188199999998</v>
      </c>
      <c r="AE887" s="10">
        <f t="shared" si="1849"/>
        <v>0</v>
      </c>
      <c r="AF887" s="10">
        <f t="shared" si="1850"/>
        <v>0</v>
      </c>
      <c r="AG887" s="10">
        <f t="shared" ref="AG887:AG888" si="1876">AG888</f>
        <v>0</v>
      </c>
      <c r="AH887" s="10">
        <f t="shared" si="1851"/>
        <v>2699.0188199999998</v>
      </c>
      <c r="AI887" s="10">
        <f t="shared" si="1852"/>
        <v>0</v>
      </c>
      <c r="AJ887" s="10">
        <f t="shared" si="1853"/>
        <v>0</v>
      </c>
      <c r="AK887" s="10">
        <f t="shared" ref="AK887:AK888" si="1877">AK888</f>
        <v>0</v>
      </c>
      <c r="AL887" s="10">
        <f t="shared" ref="AL887:AL888" si="1878">AL888</f>
        <v>0</v>
      </c>
      <c r="AM887" s="10">
        <f t="shared" ref="AM887:AM888" si="1879">AM888</f>
        <v>0</v>
      </c>
      <c r="AN887" s="10">
        <f t="shared" si="1854"/>
        <v>2699.0188199999998</v>
      </c>
      <c r="AO887" s="10">
        <f t="shared" si="1855"/>
        <v>0</v>
      </c>
      <c r="AP887" s="10">
        <f t="shared" si="1856"/>
        <v>0</v>
      </c>
      <c r="AQ887" s="10">
        <f t="shared" ref="AQ887:AQ888" si="1880">AQ888</f>
        <v>0</v>
      </c>
      <c r="AR887" s="10">
        <f t="shared" ref="AR887:AR888" si="1881">AR888</f>
        <v>0</v>
      </c>
      <c r="AS887" s="10">
        <f t="shared" ref="AS887:AS888" si="1882">AS888</f>
        <v>0</v>
      </c>
      <c r="AT887" s="10">
        <f t="shared" si="1857"/>
        <v>2699.0188199999998</v>
      </c>
      <c r="AU887" s="10">
        <f t="shared" si="1858"/>
        <v>0</v>
      </c>
      <c r="AV887" s="10">
        <f t="shared" si="1859"/>
        <v>0</v>
      </c>
      <c r="AW887" s="10">
        <f t="shared" ref="AW887:AW888" si="1883">AW888</f>
        <v>-1352.751</v>
      </c>
      <c r="AX887" s="10">
        <f t="shared" ref="AX887:AX888" si="1884">AX888</f>
        <v>0</v>
      </c>
      <c r="AY887" s="10">
        <f t="shared" ref="AY887:AY888" si="1885">AY888</f>
        <v>0</v>
      </c>
      <c r="AZ887" s="10">
        <f t="shared" si="1860"/>
        <v>1346.2678199999998</v>
      </c>
      <c r="BA887" s="10">
        <f t="shared" ref="BA887:BA888" si="1886">BA888</f>
        <v>0</v>
      </c>
      <c r="BB887" s="65">
        <f t="shared" si="1866"/>
        <v>1346.2678199999998</v>
      </c>
      <c r="BC887" s="10">
        <f t="shared" si="1861"/>
        <v>0</v>
      </c>
      <c r="BD887" s="10">
        <f t="shared" ref="BD887:BI888" si="1887">BD888</f>
        <v>0</v>
      </c>
      <c r="BE887" s="65">
        <f t="shared" si="1867"/>
        <v>0</v>
      </c>
      <c r="BF887" s="10">
        <f t="shared" si="1862"/>
        <v>0</v>
      </c>
      <c r="BG887" s="10">
        <f t="shared" si="1887"/>
        <v>0</v>
      </c>
      <c r="BH887" s="65">
        <f t="shared" si="1868"/>
        <v>0</v>
      </c>
      <c r="BI887" s="10">
        <f t="shared" si="1887"/>
        <v>0</v>
      </c>
      <c r="BJ887" s="20"/>
      <c r="BK887" s="20"/>
    </row>
    <row r="888" spans="1:63" ht="46.8" x14ac:dyDescent="0.3">
      <c r="A888" s="58" t="s">
        <v>578</v>
      </c>
      <c r="B888" s="59" t="s">
        <v>35</v>
      </c>
      <c r="C888" s="58"/>
      <c r="D888" s="58"/>
      <c r="E888" s="60" t="s">
        <v>36</v>
      </c>
      <c r="F888" s="10"/>
      <c r="G888" s="10"/>
      <c r="H888" s="10"/>
      <c r="I888" s="10"/>
      <c r="J888" s="10"/>
      <c r="K888" s="10"/>
      <c r="L888" s="10"/>
      <c r="M888" s="10"/>
      <c r="N888" s="10"/>
      <c r="O888" s="10">
        <f t="shared" si="1869"/>
        <v>2699.0188199999998</v>
      </c>
      <c r="P888" s="10">
        <f t="shared" si="1825"/>
        <v>0</v>
      </c>
      <c r="Q888" s="10">
        <f t="shared" si="1826"/>
        <v>0</v>
      </c>
      <c r="R888" s="10">
        <f t="shared" si="1863"/>
        <v>2699.0188199999998</v>
      </c>
      <c r="S888" s="10">
        <f t="shared" si="1864"/>
        <v>0</v>
      </c>
      <c r="T888" s="10">
        <f t="shared" si="1865"/>
        <v>0</v>
      </c>
      <c r="U888" s="10">
        <f t="shared" si="1870"/>
        <v>0</v>
      </c>
      <c r="V888" s="10">
        <f t="shared" si="1871"/>
        <v>0</v>
      </c>
      <c r="W888" s="10">
        <f t="shared" si="1872"/>
        <v>0</v>
      </c>
      <c r="X888" s="10">
        <f t="shared" si="1845"/>
        <v>2699.0188199999998</v>
      </c>
      <c r="Y888" s="10">
        <f t="shared" si="1846"/>
        <v>0</v>
      </c>
      <c r="Z888" s="10">
        <f t="shared" si="1847"/>
        <v>0</v>
      </c>
      <c r="AA888" s="10">
        <f t="shared" si="1873"/>
        <v>0</v>
      </c>
      <c r="AB888" s="10">
        <f t="shared" si="1874"/>
        <v>0</v>
      </c>
      <c r="AC888" s="10">
        <f t="shared" si="1875"/>
        <v>0</v>
      </c>
      <c r="AD888" s="10">
        <f t="shared" si="1848"/>
        <v>2699.0188199999998</v>
      </c>
      <c r="AE888" s="10">
        <f t="shared" si="1849"/>
        <v>0</v>
      </c>
      <c r="AF888" s="10">
        <f t="shared" si="1850"/>
        <v>0</v>
      </c>
      <c r="AG888" s="10">
        <f t="shared" si="1876"/>
        <v>0</v>
      </c>
      <c r="AH888" s="10">
        <f t="shared" si="1851"/>
        <v>2699.0188199999998</v>
      </c>
      <c r="AI888" s="10">
        <f t="shared" si="1852"/>
        <v>0</v>
      </c>
      <c r="AJ888" s="10">
        <f t="shared" si="1853"/>
        <v>0</v>
      </c>
      <c r="AK888" s="10">
        <f t="shared" si="1877"/>
        <v>0</v>
      </c>
      <c r="AL888" s="10">
        <f t="shared" si="1878"/>
        <v>0</v>
      </c>
      <c r="AM888" s="10">
        <f t="shared" si="1879"/>
        <v>0</v>
      </c>
      <c r="AN888" s="10">
        <f t="shared" si="1854"/>
        <v>2699.0188199999998</v>
      </c>
      <c r="AO888" s="10">
        <f t="shared" si="1855"/>
        <v>0</v>
      </c>
      <c r="AP888" s="10">
        <f t="shared" si="1856"/>
        <v>0</v>
      </c>
      <c r="AQ888" s="10">
        <f t="shared" si="1880"/>
        <v>0</v>
      </c>
      <c r="AR888" s="10">
        <f t="shared" si="1881"/>
        <v>0</v>
      </c>
      <c r="AS888" s="10">
        <f t="shared" si="1882"/>
        <v>0</v>
      </c>
      <c r="AT888" s="10">
        <f t="shared" si="1857"/>
        <v>2699.0188199999998</v>
      </c>
      <c r="AU888" s="10">
        <f t="shared" si="1858"/>
        <v>0</v>
      </c>
      <c r="AV888" s="10">
        <f t="shared" si="1859"/>
        <v>0</v>
      </c>
      <c r="AW888" s="10">
        <f t="shared" si="1883"/>
        <v>-1352.751</v>
      </c>
      <c r="AX888" s="10">
        <f t="shared" si="1884"/>
        <v>0</v>
      </c>
      <c r="AY888" s="10">
        <f t="shared" si="1885"/>
        <v>0</v>
      </c>
      <c r="AZ888" s="10">
        <f t="shared" si="1860"/>
        <v>1346.2678199999998</v>
      </c>
      <c r="BA888" s="10">
        <f t="shared" si="1886"/>
        <v>0</v>
      </c>
      <c r="BB888" s="65">
        <f t="shared" si="1866"/>
        <v>1346.2678199999998</v>
      </c>
      <c r="BC888" s="10">
        <f t="shared" si="1861"/>
        <v>0</v>
      </c>
      <c r="BD888" s="10">
        <f t="shared" si="1887"/>
        <v>0</v>
      </c>
      <c r="BE888" s="65">
        <f t="shared" si="1867"/>
        <v>0</v>
      </c>
      <c r="BF888" s="10">
        <f t="shared" si="1862"/>
        <v>0</v>
      </c>
      <c r="BG888" s="10">
        <f t="shared" si="1887"/>
        <v>0</v>
      </c>
      <c r="BH888" s="65">
        <f t="shared" si="1868"/>
        <v>0</v>
      </c>
      <c r="BI888" s="10">
        <f t="shared" si="1887"/>
        <v>0</v>
      </c>
      <c r="BJ888" s="20"/>
      <c r="BK888" s="20"/>
    </row>
    <row r="889" spans="1:63" x14ac:dyDescent="0.3">
      <c r="A889" s="58" t="s">
        <v>578</v>
      </c>
      <c r="B889" s="59">
        <v>400</v>
      </c>
      <c r="C889" s="58" t="s">
        <v>242</v>
      </c>
      <c r="D889" s="58" t="s">
        <v>74</v>
      </c>
      <c r="E889" s="60" t="s">
        <v>540</v>
      </c>
      <c r="F889" s="10"/>
      <c r="G889" s="10"/>
      <c r="H889" s="10"/>
      <c r="I889" s="10"/>
      <c r="J889" s="10"/>
      <c r="K889" s="10"/>
      <c r="L889" s="10"/>
      <c r="M889" s="10"/>
      <c r="N889" s="10"/>
      <c r="O889" s="10">
        <v>2699.0188199999998</v>
      </c>
      <c r="P889" s="10"/>
      <c r="Q889" s="10"/>
      <c r="R889" s="10">
        <f t="shared" si="1863"/>
        <v>2699.0188199999998</v>
      </c>
      <c r="S889" s="10">
        <f t="shared" si="1864"/>
        <v>0</v>
      </c>
      <c r="T889" s="10">
        <f t="shared" si="1865"/>
        <v>0</v>
      </c>
      <c r="U889" s="10"/>
      <c r="V889" s="10"/>
      <c r="W889" s="10"/>
      <c r="X889" s="10">
        <f t="shared" si="1845"/>
        <v>2699.0188199999998</v>
      </c>
      <c r="Y889" s="10">
        <f t="shared" si="1846"/>
        <v>0</v>
      </c>
      <c r="Z889" s="10">
        <f t="shared" si="1847"/>
        <v>0</v>
      </c>
      <c r="AA889" s="10"/>
      <c r="AB889" s="10"/>
      <c r="AC889" s="10"/>
      <c r="AD889" s="10">
        <f t="shared" si="1848"/>
        <v>2699.0188199999998</v>
      </c>
      <c r="AE889" s="10">
        <f t="shared" si="1849"/>
        <v>0</v>
      </c>
      <c r="AF889" s="10">
        <f t="shared" si="1850"/>
        <v>0</v>
      </c>
      <c r="AG889" s="10"/>
      <c r="AH889" s="10">
        <f t="shared" si="1851"/>
        <v>2699.0188199999998</v>
      </c>
      <c r="AI889" s="10">
        <f t="shared" si="1852"/>
        <v>0</v>
      </c>
      <c r="AJ889" s="10">
        <f t="shared" si="1853"/>
        <v>0</v>
      </c>
      <c r="AK889" s="10"/>
      <c r="AL889" s="10"/>
      <c r="AM889" s="10"/>
      <c r="AN889" s="10">
        <f t="shared" si="1854"/>
        <v>2699.0188199999998</v>
      </c>
      <c r="AO889" s="10">
        <f t="shared" si="1855"/>
        <v>0</v>
      </c>
      <c r="AP889" s="10">
        <f t="shared" si="1856"/>
        <v>0</v>
      </c>
      <c r="AQ889" s="10"/>
      <c r="AR889" s="10"/>
      <c r="AS889" s="10"/>
      <c r="AT889" s="10">
        <f t="shared" si="1857"/>
        <v>2699.0188199999998</v>
      </c>
      <c r="AU889" s="10">
        <f t="shared" si="1858"/>
        <v>0</v>
      </c>
      <c r="AV889" s="10">
        <f t="shared" si="1859"/>
        <v>0</v>
      </c>
      <c r="AW889" s="10">
        <v>-1352.751</v>
      </c>
      <c r="AX889" s="10"/>
      <c r="AY889" s="10"/>
      <c r="AZ889" s="10">
        <f t="shared" si="1860"/>
        <v>1346.2678199999998</v>
      </c>
      <c r="BA889" s="10"/>
      <c r="BB889" s="65">
        <f t="shared" si="1866"/>
        <v>1346.2678199999998</v>
      </c>
      <c r="BC889" s="10">
        <f t="shared" si="1861"/>
        <v>0</v>
      </c>
      <c r="BD889" s="10"/>
      <c r="BE889" s="65">
        <f t="shared" si="1867"/>
        <v>0</v>
      </c>
      <c r="BF889" s="10">
        <f t="shared" si="1862"/>
        <v>0</v>
      </c>
      <c r="BG889" s="10"/>
      <c r="BH889" s="65">
        <f t="shared" si="1868"/>
        <v>0</v>
      </c>
      <c r="BI889" s="10"/>
      <c r="BJ889" s="20"/>
      <c r="BK889" s="20"/>
    </row>
    <row r="890" spans="1:63" ht="62.4" x14ac:dyDescent="0.3">
      <c r="A890" s="58" t="s">
        <v>580</v>
      </c>
      <c r="B890" s="59"/>
      <c r="C890" s="58"/>
      <c r="D890" s="58"/>
      <c r="E890" s="60" t="s">
        <v>581</v>
      </c>
      <c r="F890" s="10"/>
      <c r="G890" s="10"/>
      <c r="H890" s="10"/>
      <c r="I890" s="10"/>
      <c r="J890" s="10"/>
      <c r="K890" s="10"/>
      <c r="L890" s="10"/>
      <c r="M890" s="10"/>
      <c r="N890" s="10"/>
      <c r="O890" s="10">
        <f>O891+O893</f>
        <v>39566.691999999995</v>
      </c>
      <c r="P890" s="10">
        <f>P891+P893</f>
        <v>0</v>
      </c>
      <c r="Q890" s="10">
        <f>Q891+Q893</f>
        <v>0</v>
      </c>
      <c r="R890" s="10">
        <f t="shared" si="1863"/>
        <v>39566.691999999995</v>
      </c>
      <c r="S890" s="10">
        <f t="shared" si="1864"/>
        <v>0</v>
      </c>
      <c r="T890" s="10">
        <f t="shared" si="1865"/>
        <v>0</v>
      </c>
      <c r="U890" s="10">
        <f>U891+U893</f>
        <v>-39566.692000000003</v>
      </c>
      <c r="V890" s="10">
        <f>V891+V893</f>
        <v>0</v>
      </c>
      <c r="W890" s="10">
        <f>W891+W893</f>
        <v>0</v>
      </c>
      <c r="X890" s="10">
        <f t="shared" si="1845"/>
        <v>0</v>
      </c>
      <c r="Y890" s="10">
        <f t="shared" si="1846"/>
        <v>0</v>
      </c>
      <c r="Z890" s="10">
        <f t="shared" si="1847"/>
        <v>0</v>
      </c>
      <c r="AA890" s="10">
        <f>AA891+AA893</f>
        <v>0</v>
      </c>
      <c r="AB890" s="10">
        <f>AB891+AB893</f>
        <v>0</v>
      </c>
      <c r="AC890" s="10">
        <f>AC891+AC893</f>
        <v>0</v>
      </c>
      <c r="AD890" s="10">
        <f t="shared" si="1848"/>
        <v>0</v>
      </c>
      <c r="AE890" s="10">
        <f t="shared" si="1849"/>
        <v>0</v>
      </c>
      <c r="AF890" s="10">
        <f t="shared" si="1850"/>
        <v>0</v>
      </c>
      <c r="AG890" s="10">
        <f>AG891+AG893</f>
        <v>0</v>
      </c>
      <c r="AH890" s="10">
        <f t="shared" si="1851"/>
        <v>0</v>
      </c>
      <c r="AI890" s="10">
        <f t="shared" si="1852"/>
        <v>0</v>
      </c>
      <c r="AJ890" s="10">
        <f t="shared" si="1853"/>
        <v>0</v>
      </c>
      <c r="AK890" s="10">
        <f>AK891+AK893</f>
        <v>0</v>
      </c>
      <c r="AL890" s="10">
        <f>AL891+AL893</f>
        <v>0</v>
      </c>
      <c r="AM890" s="10">
        <f>AM891+AM893</f>
        <v>0</v>
      </c>
      <c r="AN890" s="10">
        <f t="shared" si="1854"/>
        <v>0</v>
      </c>
      <c r="AO890" s="10">
        <f t="shared" si="1855"/>
        <v>0</v>
      </c>
      <c r="AP890" s="10">
        <f t="shared" si="1856"/>
        <v>0</v>
      </c>
      <c r="AQ890" s="10">
        <f>AQ891+AQ893</f>
        <v>31497.914000000001</v>
      </c>
      <c r="AR890" s="10">
        <f>AR891+AR893</f>
        <v>0</v>
      </c>
      <c r="AS890" s="10">
        <f>AS891+AS893</f>
        <v>0</v>
      </c>
      <c r="AT890" s="10">
        <f t="shared" si="1857"/>
        <v>31497.914000000001</v>
      </c>
      <c r="AU890" s="10">
        <f t="shared" si="1858"/>
        <v>0</v>
      </c>
      <c r="AV890" s="10">
        <f t="shared" si="1859"/>
        <v>0</v>
      </c>
      <c r="AW890" s="10">
        <f>AW891+AW893</f>
        <v>0</v>
      </c>
      <c r="AX890" s="10">
        <f>AX891+AX893</f>
        <v>0</v>
      </c>
      <c r="AY890" s="10">
        <f>AY891+AY893</f>
        <v>0</v>
      </c>
      <c r="AZ890" s="10">
        <f t="shared" si="1860"/>
        <v>31497.914000000001</v>
      </c>
      <c r="BA890" s="10">
        <f>BA891+BA893</f>
        <v>0</v>
      </c>
      <c r="BB890" s="65">
        <f t="shared" si="1866"/>
        <v>31497.914000000001</v>
      </c>
      <c r="BC890" s="10">
        <f t="shared" si="1861"/>
        <v>0</v>
      </c>
      <c r="BD890" s="10">
        <f>BD891+BD893</f>
        <v>0</v>
      </c>
      <c r="BE890" s="65">
        <f t="shared" si="1867"/>
        <v>0</v>
      </c>
      <c r="BF890" s="10">
        <f t="shared" si="1862"/>
        <v>0</v>
      </c>
      <c r="BG890" s="10">
        <f>BG891+BG893</f>
        <v>0</v>
      </c>
      <c r="BH890" s="65">
        <f t="shared" si="1868"/>
        <v>0</v>
      </c>
      <c r="BI890" s="10">
        <f>BI891+BI893</f>
        <v>0</v>
      </c>
      <c r="BJ890" s="20"/>
      <c r="BK890" s="20"/>
    </row>
    <row r="891" spans="1:63" s="1" customFormat="1" ht="31.2" hidden="1" x14ac:dyDescent="0.3">
      <c r="A891" s="7" t="s">
        <v>580</v>
      </c>
      <c r="B891" s="8" t="s">
        <v>66</v>
      </c>
      <c r="C891" s="7"/>
      <c r="D891" s="7"/>
      <c r="E891" s="19" t="s">
        <v>67</v>
      </c>
      <c r="F891" s="10"/>
      <c r="G891" s="10"/>
      <c r="H891" s="10"/>
      <c r="I891" s="10"/>
      <c r="J891" s="10"/>
      <c r="K891" s="10"/>
      <c r="L891" s="10"/>
      <c r="M891" s="10"/>
      <c r="N891" s="10"/>
      <c r="O891" s="10">
        <f>O892</f>
        <v>314.5</v>
      </c>
      <c r="P891" s="10">
        <f>P892</f>
        <v>0</v>
      </c>
      <c r="Q891" s="10">
        <f>Q892</f>
        <v>0</v>
      </c>
      <c r="R891" s="10">
        <f t="shared" si="1863"/>
        <v>314.5</v>
      </c>
      <c r="S891" s="10">
        <f t="shared" si="1864"/>
        <v>0</v>
      </c>
      <c r="T891" s="10">
        <f t="shared" si="1865"/>
        <v>0</v>
      </c>
      <c r="U891" s="10">
        <f>U892</f>
        <v>-314.5</v>
      </c>
      <c r="V891" s="10">
        <f>V892</f>
        <v>0</v>
      </c>
      <c r="W891" s="10">
        <f>W892</f>
        <v>0</v>
      </c>
      <c r="X891" s="10">
        <f t="shared" si="1845"/>
        <v>0</v>
      </c>
      <c r="Y891" s="10">
        <f t="shared" si="1846"/>
        <v>0</v>
      </c>
      <c r="Z891" s="10">
        <f t="shared" si="1847"/>
        <v>0</v>
      </c>
      <c r="AA891" s="10">
        <f>AA892</f>
        <v>0</v>
      </c>
      <c r="AB891" s="10">
        <f>AB892</f>
        <v>0</v>
      </c>
      <c r="AC891" s="10">
        <f>AC892</f>
        <v>0</v>
      </c>
      <c r="AD891" s="10">
        <f t="shared" si="1848"/>
        <v>0</v>
      </c>
      <c r="AE891" s="10">
        <f t="shared" si="1849"/>
        <v>0</v>
      </c>
      <c r="AF891" s="10">
        <f t="shared" si="1850"/>
        <v>0</v>
      </c>
      <c r="AG891" s="10">
        <f>AG892</f>
        <v>0</v>
      </c>
      <c r="AH891" s="10">
        <f t="shared" si="1851"/>
        <v>0</v>
      </c>
      <c r="AI891" s="10">
        <f t="shared" si="1852"/>
        <v>0</v>
      </c>
      <c r="AJ891" s="10">
        <f t="shared" si="1853"/>
        <v>0</v>
      </c>
      <c r="AK891" s="10">
        <f>AK892</f>
        <v>0</v>
      </c>
      <c r="AL891" s="10">
        <f>AL892</f>
        <v>0</v>
      </c>
      <c r="AM891" s="10">
        <f>AM892</f>
        <v>0</v>
      </c>
      <c r="AN891" s="10">
        <f t="shared" si="1854"/>
        <v>0</v>
      </c>
      <c r="AO891" s="10">
        <f t="shared" si="1855"/>
        <v>0</v>
      </c>
      <c r="AP891" s="10">
        <f t="shared" si="1856"/>
        <v>0</v>
      </c>
      <c r="AQ891" s="10">
        <f>AQ892</f>
        <v>0</v>
      </c>
      <c r="AR891" s="10">
        <f>AR892</f>
        <v>0</v>
      </c>
      <c r="AS891" s="10">
        <f>AS892</f>
        <v>0</v>
      </c>
      <c r="AT891" s="10">
        <f t="shared" si="1857"/>
        <v>0</v>
      </c>
      <c r="AU891" s="10">
        <f t="shared" si="1858"/>
        <v>0</v>
      </c>
      <c r="AV891" s="10">
        <f t="shared" si="1859"/>
        <v>0</v>
      </c>
      <c r="AW891" s="10">
        <f>AW892</f>
        <v>0</v>
      </c>
      <c r="AX891" s="10">
        <f>AX892</f>
        <v>0</v>
      </c>
      <c r="AY891" s="10">
        <f>AY892</f>
        <v>0</v>
      </c>
      <c r="AZ891" s="10">
        <f t="shared" si="1860"/>
        <v>0</v>
      </c>
      <c r="BA891" s="10">
        <f>BA892</f>
        <v>0</v>
      </c>
      <c r="BB891" s="10"/>
      <c r="BC891" s="10">
        <f t="shared" si="1861"/>
        <v>0</v>
      </c>
      <c r="BD891" s="10">
        <f>BD892</f>
        <v>0</v>
      </c>
      <c r="BE891" s="10"/>
      <c r="BF891" s="10">
        <f t="shared" si="1862"/>
        <v>0</v>
      </c>
      <c r="BG891" s="10">
        <f>BG892</f>
        <v>0</v>
      </c>
      <c r="BH891" s="10"/>
      <c r="BI891" s="10">
        <f>BI892</f>
        <v>0</v>
      </c>
      <c r="BJ891" s="20">
        <v>0</v>
      </c>
      <c r="BK891" s="20"/>
    </row>
    <row r="892" spans="1:63" s="1" customFormat="1" hidden="1" x14ac:dyDescent="0.3">
      <c r="A892" s="7" t="s">
        <v>580</v>
      </c>
      <c r="B892" s="8">
        <v>200</v>
      </c>
      <c r="C892" s="7" t="s">
        <v>242</v>
      </c>
      <c r="D892" s="7" t="s">
        <v>74</v>
      </c>
      <c r="E892" s="19" t="s">
        <v>540</v>
      </c>
      <c r="F892" s="10"/>
      <c r="G892" s="10"/>
      <c r="H892" s="10"/>
      <c r="I892" s="10"/>
      <c r="J892" s="10"/>
      <c r="K892" s="10"/>
      <c r="L892" s="10"/>
      <c r="M892" s="10"/>
      <c r="N892" s="10"/>
      <c r="O892" s="10">
        <f>224.5+90</f>
        <v>314.5</v>
      </c>
      <c r="P892" s="10"/>
      <c r="Q892" s="10"/>
      <c r="R892" s="10">
        <f t="shared" si="1863"/>
        <v>314.5</v>
      </c>
      <c r="S892" s="10">
        <f t="shared" si="1864"/>
        <v>0</v>
      </c>
      <c r="T892" s="10">
        <f t="shared" si="1865"/>
        <v>0</v>
      </c>
      <c r="U892" s="10">
        <v>-314.5</v>
      </c>
      <c r="V892" s="10"/>
      <c r="W892" s="10"/>
      <c r="X892" s="10">
        <f t="shared" si="1845"/>
        <v>0</v>
      </c>
      <c r="Y892" s="10">
        <f t="shared" si="1846"/>
        <v>0</v>
      </c>
      <c r="Z892" s="10">
        <f t="shared" si="1847"/>
        <v>0</v>
      </c>
      <c r="AA892" s="10"/>
      <c r="AB892" s="10"/>
      <c r="AC892" s="10"/>
      <c r="AD892" s="10">
        <f t="shared" si="1848"/>
        <v>0</v>
      </c>
      <c r="AE892" s="10">
        <f t="shared" si="1849"/>
        <v>0</v>
      </c>
      <c r="AF892" s="10">
        <f t="shared" si="1850"/>
        <v>0</v>
      </c>
      <c r="AG892" s="10"/>
      <c r="AH892" s="10">
        <f t="shared" si="1851"/>
        <v>0</v>
      </c>
      <c r="AI892" s="10">
        <f t="shared" si="1852"/>
        <v>0</v>
      </c>
      <c r="AJ892" s="10">
        <f t="shared" si="1853"/>
        <v>0</v>
      </c>
      <c r="AK892" s="10"/>
      <c r="AL892" s="10"/>
      <c r="AM892" s="10"/>
      <c r="AN892" s="10">
        <f t="shared" si="1854"/>
        <v>0</v>
      </c>
      <c r="AO892" s="10">
        <f t="shared" si="1855"/>
        <v>0</v>
      </c>
      <c r="AP892" s="10">
        <f t="shared" si="1856"/>
        <v>0</v>
      </c>
      <c r="AQ892" s="10"/>
      <c r="AR892" s="10"/>
      <c r="AS892" s="10"/>
      <c r="AT892" s="10">
        <f t="shared" si="1857"/>
        <v>0</v>
      </c>
      <c r="AU892" s="10">
        <f t="shared" si="1858"/>
        <v>0</v>
      </c>
      <c r="AV892" s="10">
        <f t="shared" si="1859"/>
        <v>0</v>
      </c>
      <c r="AW892" s="10"/>
      <c r="AX892" s="10"/>
      <c r="AY892" s="10"/>
      <c r="AZ892" s="10">
        <f t="shared" si="1860"/>
        <v>0</v>
      </c>
      <c r="BA892" s="10"/>
      <c r="BB892" s="10"/>
      <c r="BC892" s="10">
        <f t="shared" si="1861"/>
        <v>0</v>
      </c>
      <c r="BD892" s="10"/>
      <c r="BE892" s="10"/>
      <c r="BF892" s="10">
        <f t="shared" si="1862"/>
        <v>0</v>
      </c>
      <c r="BG892" s="10"/>
      <c r="BH892" s="10"/>
      <c r="BI892" s="10"/>
      <c r="BJ892" s="20">
        <v>0</v>
      </c>
      <c r="BK892" s="20"/>
    </row>
    <row r="893" spans="1:63" x14ac:dyDescent="0.3">
      <c r="A893" s="58" t="s">
        <v>580</v>
      </c>
      <c r="B893" s="59" t="s">
        <v>52</v>
      </c>
      <c r="C893" s="58"/>
      <c r="D893" s="58"/>
      <c r="E893" s="60" t="s">
        <v>53</v>
      </c>
      <c r="F893" s="10"/>
      <c r="G893" s="10"/>
      <c r="H893" s="10"/>
      <c r="I893" s="10"/>
      <c r="J893" s="10"/>
      <c r="K893" s="10"/>
      <c r="L893" s="10"/>
      <c r="M893" s="10"/>
      <c r="N893" s="10"/>
      <c r="O893" s="10">
        <f>O894</f>
        <v>39252.191999999995</v>
      </c>
      <c r="P893" s="10">
        <f>P894</f>
        <v>0</v>
      </c>
      <c r="Q893" s="10">
        <f>Q894</f>
        <v>0</v>
      </c>
      <c r="R893" s="10">
        <f t="shared" si="1863"/>
        <v>39252.191999999995</v>
      </c>
      <c r="S893" s="10">
        <f t="shared" si="1864"/>
        <v>0</v>
      </c>
      <c r="T893" s="10">
        <f t="shared" si="1865"/>
        <v>0</v>
      </c>
      <c r="U893" s="10">
        <f>U894</f>
        <v>-39252.192000000003</v>
      </c>
      <c r="V893" s="10">
        <f>V894</f>
        <v>0</v>
      </c>
      <c r="W893" s="10">
        <f>W894</f>
        <v>0</v>
      </c>
      <c r="X893" s="10">
        <f t="shared" si="1845"/>
        <v>0</v>
      </c>
      <c r="Y893" s="10">
        <f t="shared" si="1846"/>
        <v>0</v>
      </c>
      <c r="Z893" s="10">
        <f t="shared" si="1847"/>
        <v>0</v>
      </c>
      <c r="AA893" s="10">
        <f>AA894</f>
        <v>0</v>
      </c>
      <c r="AB893" s="10">
        <f>AB894</f>
        <v>0</v>
      </c>
      <c r="AC893" s="10">
        <f>AC894</f>
        <v>0</v>
      </c>
      <c r="AD893" s="10">
        <f t="shared" si="1848"/>
        <v>0</v>
      </c>
      <c r="AE893" s="10">
        <f t="shared" si="1849"/>
        <v>0</v>
      </c>
      <c r="AF893" s="10">
        <f t="shared" si="1850"/>
        <v>0</v>
      </c>
      <c r="AG893" s="10">
        <f>AG894</f>
        <v>0</v>
      </c>
      <c r="AH893" s="10">
        <f t="shared" si="1851"/>
        <v>0</v>
      </c>
      <c r="AI893" s="10">
        <f t="shared" si="1852"/>
        <v>0</v>
      </c>
      <c r="AJ893" s="10">
        <f t="shared" si="1853"/>
        <v>0</v>
      </c>
      <c r="AK893" s="10">
        <f>AK894</f>
        <v>0</v>
      </c>
      <c r="AL893" s="10">
        <f>AL894</f>
        <v>0</v>
      </c>
      <c r="AM893" s="10">
        <f>AM894</f>
        <v>0</v>
      </c>
      <c r="AN893" s="10">
        <f t="shared" si="1854"/>
        <v>0</v>
      </c>
      <c r="AO893" s="10">
        <f t="shared" si="1855"/>
        <v>0</v>
      </c>
      <c r="AP893" s="10">
        <f t="shared" si="1856"/>
        <v>0</v>
      </c>
      <c r="AQ893" s="10">
        <f>AQ894</f>
        <v>31497.914000000001</v>
      </c>
      <c r="AR893" s="10">
        <f>AR894</f>
        <v>0</v>
      </c>
      <c r="AS893" s="10">
        <f>AS894</f>
        <v>0</v>
      </c>
      <c r="AT893" s="10">
        <f t="shared" si="1857"/>
        <v>31497.914000000001</v>
      </c>
      <c r="AU893" s="10">
        <f t="shared" si="1858"/>
        <v>0</v>
      </c>
      <c r="AV893" s="10">
        <f t="shared" si="1859"/>
        <v>0</v>
      </c>
      <c r="AW893" s="10">
        <f>AW894</f>
        <v>0</v>
      </c>
      <c r="AX893" s="10">
        <f>AX894</f>
        <v>0</v>
      </c>
      <c r="AY893" s="10">
        <f>AY894</f>
        <v>0</v>
      </c>
      <c r="AZ893" s="10">
        <f t="shared" si="1860"/>
        <v>31497.914000000001</v>
      </c>
      <c r="BA893" s="10">
        <f>BA894</f>
        <v>0</v>
      </c>
      <c r="BB893" s="65">
        <f t="shared" ref="BB893:BB956" si="1888">AZ893+BA893</f>
        <v>31497.914000000001</v>
      </c>
      <c r="BC893" s="10">
        <f t="shared" si="1861"/>
        <v>0</v>
      </c>
      <c r="BD893" s="10">
        <f>BD894</f>
        <v>0</v>
      </c>
      <c r="BE893" s="65">
        <f t="shared" ref="BE893:BE956" si="1889">BC893+BD893</f>
        <v>0</v>
      </c>
      <c r="BF893" s="10">
        <f t="shared" si="1862"/>
        <v>0</v>
      </c>
      <c r="BG893" s="10">
        <f>BG894</f>
        <v>0</v>
      </c>
      <c r="BH893" s="65">
        <f t="shared" ref="BH893:BH956" si="1890">BF893+BG893</f>
        <v>0</v>
      </c>
      <c r="BI893" s="10">
        <f>BI894</f>
        <v>0</v>
      </c>
      <c r="BJ893" s="20"/>
      <c r="BK893" s="20"/>
    </row>
    <row r="894" spans="1:63" x14ac:dyDescent="0.3">
      <c r="A894" s="58" t="s">
        <v>580</v>
      </c>
      <c r="B894" s="59">
        <v>800</v>
      </c>
      <c r="C894" s="58" t="s">
        <v>242</v>
      </c>
      <c r="D894" s="58" t="s">
        <v>74</v>
      </c>
      <c r="E894" s="60" t="s">
        <v>540</v>
      </c>
      <c r="F894" s="10"/>
      <c r="G894" s="10"/>
      <c r="H894" s="10"/>
      <c r="I894" s="10"/>
      <c r="J894" s="10"/>
      <c r="K894" s="10"/>
      <c r="L894" s="10"/>
      <c r="M894" s="10"/>
      <c r="N894" s="10"/>
      <c r="O894" s="10">
        <f>19924+19328.192</f>
        <v>39252.191999999995</v>
      </c>
      <c r="P894" s="10"/>
      <c r="Q894" s="10"/>
      <c r="R894" s="10">
        <f t="shared" si="1863"/>
        <v>39252.191999999995</v>
      </c>
      <c r="S894" s="10">
        <f t="shared" si="1864"/>
        <v>0</v>
      </c>
      <c r="T894" s="10">
        <f t="shared" si="1865"/>
        <v>0</v>
      </c>
      <c r="U894" s="10">
        <v>-39252.192000000003</v>
      </c>
      <c r="V894" s="10"/>
      <c r="W894" s="10"/>
      <c r="X894" s="10">
        <f t="shared" si="1845"/>
        <v>0</v>
      </c>
      <c r="Y894" s="10">
        <f t="shared" si="1846"/>
        <v>0</v>
      </c>
      <c r="Z894" s="10">
        <f t="shared" si="1847"/>
        <v>0</v>
      </c>
      <c r="AA894" s="10"/>
      <c r="AB894" s="10"/>
      <c r="AC894" s="10"/>
      <c r="AD894" s="10">
        <f t="shared" si="1848"/>
        <v>0</v>
      </c>
      <c r="AE894" s="10">
        <f t="shared" si="1849"/>
        <v>0</v>
      </c>
      <c r="AF894" s="10">
        <f t="shared" si="1850"/>
        <v>0</v>
      </c>
      <c r="AG894" s="10"/>
      <c r="AH894" s="10">
        <f t="shared" si="1851"/>
        <v>0</v>
      </c>
      <c r="AI894" s="10">
        <f t="shared" si="1852"/>
        <v>0</v>
      </c>
      <c r="AJ894" s="10">
        <f t="shared" si="1853"/>
        <v>0</v>
      </c>
      <c r="AK894" s="10"/>
      <c r="AL894" s="10"/>
      <c r="AM894" s="10"/>
      <c r="AN894" s="10">
        <f t="shared" si="1854"/>
        <v>0</v>
      </c>
      <c r="AO894" s="10">
        <f t="shared" si="1855"/>
        <v>0</v>
      </c>
      <c r="AP894" s="10">
        <f t="shared" si="1856"/>
        <v>0</v>
      </c>
      <c r="AQ894" s="10">
        <v>31497.914000000001</v>
      </c>
      <c r="AR894" s="10"/>
      <c r="AS894" s="10"/>
      <c r="AT894" s="10">
        <f t="shared" si="1857"/>
        <v>31497.914000000001</v>
      </c>
      <c r="AU894" s="10">
        <f t="shared" si="1858"/>
        <v>0</v>
      </c>
      <c r="AV894" s="10">
        <f t="shared" si="1859"/>
        <v>0</v>
      </c>
      <c r="AW894" s="10"/>
      <c r="AX894" s="10"/>
      <c r="AY894" s="10"/>
      <c r="AZ894" s="10">
        <f t="shared" si="1860"/>
        <v>31497.914000000001</v>
      </c>
      <c r="BA894" s="10"/>
      <c r="BB894" s="65">
        <f t="shared" si="1888"/>
        <v>31497.914000000001</v>
      </c>
      <c r="BC894" s="10">
        <f t="shared" si="1861"/>
        <v>0</v>
      </c>
      <c r="BD894" s="10"/>
      <c r="BE894" s="65">
        <f t="shared" si="1889"/>
        <v>0</v>
      </c>
      <c r="BF894" s="10">
        <f t="shared" si="1862"/>
        <v>0</v>
      </c>
      <c r="BG894" s="10"/>
      <c r="BH894" s="65">
        <f t="shared" si="1890"/>
        <v>0</v>
      </c>
      <c r="BI894" s="10"/>
      <c r="BJ894" s="20"/>
      <c r="BK894" s="20"/>
    </row>
    <row r="895" spans="1:63" ht="62.4" x14ac:dyDescent="0.3">
      <c r="A895" s="58" t="s">
        <v>582</v>
      </c>
      <c r="B895" s="59"/>
      <c r="C895" s="58"/>
      <c r="D895" s="58"/>
      <c r="E895" s="61" t="s">
        <v>583</v>
      </c>
      <c r="F895" s="10"/>
      <c r="G895" s="10"/>
      <c r="H895" s="10"/>
      <c r="I895" s="10"/>
      <c r="J895" s="10"/>
      <c r="K895" s="10"/>
      <c r="L895" s="10"/>
      <c r="M895" s="10"/>
      <c r="N895" s="10"/>
      <c r="O895" s="10">
        <f>O898</f>
        <v>0</v>
      </c>
      <c r="P895" s="10">
        <f>P898</f>
        <v>4995.5690000000004</v>
      </c>
      <c r="Q895" s="10">
        <f>Q898</f>
        <v>0</v>
      </c>
      <c r="R895" s="10">
        <f t="shared" si="1863"/>
        <v>0</v>
      </c>
      <c r="S895" s="10">
        <f t="shared" si="1864"/>
        <v>4995.5690000000004</v>
      </c>
      <c r="T895" s="10">
        <f t="shared" si="1865"/>
        <v>0</v>
      </c>
      <c r="U895" s="10">
        <f>U898+U896</f>
        <v>100</v>
      </c>
      <c r="V895" s="10">
        <f>V898+V896</f>
        <v>0</v>
      </c>
      <c r="W895" s="10">
        <f>W898+W896</f>
        <v>0</v>
      </c>
      <c r="X895" s="10">
        <f t="shared" si="1845"/>
        <v>100</v>
      </c>
      <c r="Y895" s="10">
        <f t="shared" si="1846"/>
        <v>4995.5690000000004</v>
      </c>
      <c r="Z895" s="10">
        <f t="shared" si="1847"/>
        <v>0</v>
      </c>
      <c r="AA895" s="10">
        <f>AA898+AA896</f>
        <v>0</v>
      </c>
      <c r="AB895" s="10">
        <f>AB898+AB896</f>
        <v>0</v>
      </c>
      <c r="AC895" s="10">
        <f>AC898+AC896</f>
        <v>0</v>
      </c>
      <c r="AD895" s="10">
        <f t="shared" si="1848"/>
        <v>100</v>
      </c>
      <c r="AE895" s="10">
        <f t="shared" si="1849"/>
        <v>4995.5690000000004</v>
      </c>
      <c r="AF895" s="10">
        <f t="shared" si="1850"/>
        <v>0</v>
      </c>
      <c r="AG895" s="10">
        <f>AG898+AG896</f>
        <v>0</v>
      </c>
      <c r="AH895" s="10">
        <f t="shared" si="1851"/>
        <v>100</v>
      </c>
      <c r="AI895" s="10">
        <f t="shared" si="1852"/>
        <v>4995.5690000000004</v>
      </c>
      <c r="AJ895" s="10">
        <f t="shared" si="1853"/>
        <v>0</v>
      </c>
      <c r="AK895" s="10">
        <f>AK898+AK896</f>
        <v>0</v>
      </c>
      <c r="AL895" s="10">
        <f>AL898+AL896</f>
        <v>0</v>
      </c>
      <c r="AM895" s="10">
        <f>AM898+AM896</f>
        <v>0</v>
      </c>
      <c r="AN895" s="10">
        <f t="shared" si="1854"/>
        <v>100</v>
      </c>
      <c r="AO895" s="10">
        <f t="shared" si="1855"/>
        <v>4995.5690000000004</v>
      </c>
      <c r="AP895" s="10">
        <f t="shared" si="1856"/>
        <v>0</v>
      </c>
      <c r="AQ895" s="10">
        <f>AQ898+AQ896</f>
        <v>0</v>
      </c>
      <c r="AR895" s="10">
        <f>AR898+AR896</f>
        <v>0</v>
      </c>
      <c r="AS895" s="10">
        <f>AS898+AS896</f>
        <v>0</v>
      </c>
      <c r="AT895" s="10">
        <f t="shared" si="1857"/>
        <v>100</v>
      </c>
      <c r="AU895" s="10">
        <f t="shared" si="1858"/>
        <v>4995.5690000000004</v>
      </c>
      <c r="AV895" s="10">
        <f t="shared" si="1859"/>
        <v>0</v>
      </c>
      <c r="AW895" s="10">
        <f>AW898+AW896</f>
        <v>0</v>
      </c>
      <c r="AX895" s="10">
        <f>AX898+AX896</f>
        <v>0</v>
      </c>
      <c r="AY895" s="10">
        <f>AY898+AY896</f>
        <v>0</v>
      </c>
      <c r="AZ895" s="10">
        <f t="shared" si="1860"/>
        <v>100</v>
      </c>
      <c r="BA895" s="10">
        <f>BA898+BA896</f>
        <v>0</v>
      </c>
      <c r="BB895" s="65">
        <f t="shared" si="1888"/>
        <v>100</v>
      </c>
      <c r="BC895" s="10">
        <f t="shared" si="1861"/>
        <v>4995.5690000000004</v>
      </c>
      <c r="BD895" s="10">
        <f>BD898+BD896</f>
        <v>0</v>
      </c>
      <c r="BE895" s="65">
        <f t="shared" si="1889"/>
        <v>4995.5690000000004</v>
      </c>
      <c r="BF895" s="10">
        <f t="shared" si="1862"/>
        <v>0</v>
      </c>
      <c r="BG895" s="10">
        <f>BG898+BG896</f>
        <v>0</v>
      </c>
      <c r="BH895" s="65">
        <f t="shared" si="1890"/>
        <v>0</v>
      </c>
      <c r="BI895" s="10">
        <f>BI898+BI896</f>
        <v>0</v>
      </c>
      <c r="BJ895" s="20"/>
      <c r="BK895" s="20"/>
    </row>
    <row r="896" spans="1:63" ht="31.2" x14ac:dyDescent="0.3">
      <c r="A896" s="58" t="s">
        <v>582</v>
      </c>
      <c r="B896" s="59" t="s">
        <v>66</v>
      </c>
      <c r="C896" s="58"/>
      <c r="D896" s="58"/>
      <c r="E896" s="60" t="s">
        <v>67</v>
      </c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>
        <f>U897</f>
        <v>100</v>
      </c>
      <c r="V896" s="10">
        <f>V897</f>
        <v>0</v>
      </c>
      <c r="W896" s="10">
        <f>W897</f>
        <v>0</v>
      </c>
      <c r="X896" s="10">
        <f t="shared" si="1845"/>
        <v>100</v>
      </c>
      <c r="Y896" s="10">
        <f t="shared" si="1846"/>
        <v>0</v>
      </c>
      <c r="Z896" s="10">
        <f t="shared" si="1847"/>
        <v>0</v>
      </c>
      <c r="AA896" s="10">
        <f>AA897</f>
        <v>0</v>
      </c>
      <c r="AB896" s="10">
        <f>AB897</f>
        <v>0</v>
      </c>
      <c r="AC896" s="10">
        <f>AC897</f>
        <v>0</v>
      </c>
      <c r="AD896" s="10">
        <f t="shared" si="1848"/>
        <v>100</v>
      </c>
      <c r="AE896" s="10">
        <f t="shared" si="1849"/>
        <v>0</v>
      </c>
      <c r="AF896" s="10">
        <f t="shared" si="1850"/>
        <v>0</v>
      </c>
      <c r="AG896" s="10">
        <f>AG897</f>
        <v>0</v>
      </c>
      <c r="AH896" s="10">
        <f t="shared" si="1851"/>
        <v>100</v>
      </c>
      <c r="AI896" s="10">
        <f t="shared" si="1852"/>
        <v>0</v>
      </c>
      <c r="AJ896" s="10">
        <f t="shared" si="1853"/>
        <v>0</v>
      </c>
      <c r="AK896" s="10">
        <f>AK897</f>
        <v>0</v>
      </c>
      <c r="AL896" s="10">
        <f>AL897</f>
        <v>0</v>
      </c>
      <c r="AM896" s="10">
        <f>AM897</f>
        <v>0</v>
      </c>
      <c r="AN896" s="10">
        <f t="shared" si="1854"/>
        <v>100</v>
      </c>
      <c r="AO896" s="10">
        <f t="shared" si="1855"/>
        <v>0</v>
      </c>
      <c r="AP896" s="10">
        <f t="shared" si="1856"/>
        <v>0</v>
      </c>
      <c r="AQ896" s="10">
        <f>AQ897</f>
        <v>0</v>
      </c>
      <c r="AR896" s="10">
        <f>AR897</f>
        <v>0</v>
      </c>
      <c r="AS896" s="10">
        <f>AS897</f>
        <v>0</v>
      </c>
      <c r="AT896" s="10">
        <f t="shared" si="1857"/>
        <v>100</v>
      </c>
      <c r="AU896" s="10">
        <f t="shared" si="1858"/>
        <v>0</v>
      </c>
      <c r="AV896" s="10">
        <f t="shared" si="1859"/>
        <v>0</v>
      </c>
      <c r="AW896" s="10">
        <f>AW897</f>
        <v>0</v>
      </c>
      <c r="AX896" s="10">
        <f>AX897</f>
        <v>0</v>
      </c>
      <c r="AY896" s="10">
        <f>AY897</f>
        <v>0</v>
      </c>
      <c r="AZ896" s="10">
        <f t="shared" si="1860"/>
        <v>100</v>
      </c>
      <c r="BA896" s="10">
        <f>BA897</f>
        <v>0</v>
      </c>
      <c r="BB896" s="65">
        <f t="shared" si="1888"/>
        <v>100</v>
      </c>
      <c r="BC896" s="10">
        <f t="shared" si="1861"/>
        <v>0</v>
      </c>
      <c r="BD896" s="10">
        <f>BD897</f>
        <v>0</v>
      </c>
      <c r="BE896" s="65">
        <f t="shared" si="1889"/>
        <v>0</v>
      </c>
      <c r="BF896" s="10">
        <f t="shared" si="1862"/>
        <v>0</v>
      </c>
      <c r="BG896" s="10">
        <f>BG897</f>
        <v>0</v>
      </c>
      <c r="BH896" s="65">
        <f t="shared" si="1890"/>
        <v>0</v>
      </c>
      <c r="BI896" s="10">
        <f>BI897</f>
        <v>0</v>
      </c>
      <c r="BJ896" s="20"/>
      <c r="BK896" s="20"/>
    </row>
    <row r="897" spans="1:63" x14ac:dyDescent="0.3">
      <c r="A897" s="58" t="s">
        <v>582</v>
      </c>
      <c r="B897" s="59">
        <v>200</v>
      </c>
      <c r="C897" s="58" t="s">
        <v>242</v>
      </c>
      <c r="D897" s="58" t="s">
        <v>74</v>
      </c>
      <c r="E897" s="60" t="s">
        <v>540</v>
      </c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>
        <v>100</v>
      </c>
      <c r="V897" s="10"/>
      <c r="W897" s="10"/>
      <c r="X897" s="10">
        <f t="shared" si="1845"/>
        <v>100</v>
      </c>
      <c r="Y897" s="10">
        <f t="shared" si="1846"/>
        <v>0</v>
      </c>
      <c r="Z897" s="10">
        <f t="shared" si="1847"/>
        <v>0</v>
      </c>
      <c r="AA897" s="10"/>
      <c r="AB897" s="10"/>
      <c r="AC897" s="10"/>
      <c r="AD897" s="10">
        <f t="shared" si="1848"/>
        <v>100</v>
      </c>
      <c r="AE897" s="10">
        <f t="shared" si="1849"/>
        <v>0</v>
      </c>
      <c r="AF897" s="10">
        <f t="shared" si="1850"/>
        <v>0</v>
      </c>
      <c r="AG897" s="10"/>
      <c r="AH897" s="10">
        <f t="shared" si="1851"/>
        <v>100</v>
      </c>
      <c r="AI897" s="10">
        <f t="shared" si="1852"/>
        <v>0</v>
      </c>
      <c r="AJ897" s="10">
        <f t="shared" si="1853"/>
        <v>0</v>
      </c>
      <c r="AK897" s="10"/>
      <c r="AL897" s="10"/>
      <c r="AM897" s="10"/>
      <c r="AN897" s="10">
        <f t="shared" si="1854"/>
        <v>100</v>
      </c>
      <c r="AO897" s="10">
        <f t="shared" si="1855"/>
        <v>0</v>
      </c>
      <c r="AP897" s="10">
        <f t="shared" si="1856"/>
        <v>0</v>
      </c>
      <c r="AQ897" s="10"/>
      <c r="AR897" s="10"/>
      <c r="AS897" s="10"/>
      <c r="AT897" s="10">
        <f t="shared" si="1857"/>
        <v>100</v>
      </c>
      <c r="AU897" s="10">
        <f t="shared" si="1858"/>
        <v>0</v>
      </c>
      <c r="AV897" s="10">
        <f t="shared" si="1859"/>
        <v>0</v>
      </c>
      <c r="AW897" s="10"/>
      <c r="AX897" s="10"/>
      <c r="AY897" s="10"/>
      <c r="AZ897" s="10">
        <f t="shared" si="1860"/>
        <v>100</v>
      </c>
      <c r="BA897" s="10"/>
      <c r="BB897" s="65">
        <f t="shared" si="1888"/>
        <v>100</v>
      </c>
      <c r="BC897" s="10">
        <f t="shared" si="1861"/>
        <v>0</v>
      </c>
      <c r="BD897" s="10"/>
      <c r="BE897" s="65">
        <f t="shared" si="1889"/>
        <v>0</v>
      </c>
      <c r="BF897" s="10">
        <f t="shared" si="1862"/>
        <v>0</v>
      </c>
      <c r="BG897" s="10"/>
      <c r="BH897" s="65">
        <f t="shared" si="1890"/>
        <v>0</v>
      </c>
      <c r="BI897" s="10"/>
      <c r="BJ897" s="20"/>
      <c r="BK897" s="20"/>
    </row>
    <row r="898" spans="1:63" ht="46.8" x14ac:dyDescent="0.3">
      <c r="A898" s="58" t="s">
        <v>582</v>
      </c>
      <c r="B898" s="59" t="s">
        <v>35</v>
      </c>
      <c r="C898" s="58"/>
      <c r="D898" s="58"/>
      <c r="E898" s="60" t="s">
        <v>36</v>
      </c>
      <c r="F898" s="10"/>
      <c r="G898" s="10"/>
      <c r="H898" s="10"/>
      <c r="I898" s="10"/>
      <c r="J898" s="10"/>
      <c r="K898" s="10"/>
      <c r="L898" s="10"/>
      <c r="M898" s="10"/>
      <c r="N898" s="10"/>
      <c r="O898" s="10">
        <f>O899</f>
        <v>0</v>
      </c>
      <c r="P898" s="10">
        <f>P899</f>
        <v>4995.5690000000004</v>
      </c>
      <c r="Q898" s="10">
        <f>Q899</f>
        <v>0</v>
      </c>
      <c r="R898" s="10">
        <f t="shared" si="1863"/>
        <v>0</v>
      </c>
      <c r="S898" s="10">
        <f t="shared" si="1864"/>
        <v>4995.5690000000004</v>
      </c>
      <c r="T898" s="10">
        <f t="shared" si="1865"/>
        <v>0</v>
      </c>
      <c r="U898" s="10">
        <f>U899</f>
        <v>0</v>
      </c>
      <c r="V898" s="10">
        <f>V899</f>
        <v>0</v>
      </c>
      <c r="W898" s="10">
        <f>W899</f>
        <v>0</v>
      </c>
      <c r="X898" s="10">
        <f t="shared" si="1845"/>
        <v>0</v>
      </c>
      <c r="Y898" s="10">
        <f t="shared" si="1846"/>
        <v>4995.5690000000004</v>
      </c>
      <c r="Z898" s="10">
        <f t="shared" si="1847"/>
        <v>0</v>
      </c>
      <c r="AA898" s="10">
        <f>AA899</f>
        <v>0</v>
      </c>
      <c r="AB898" s="10">
        <f>AB899</f>
        <v>0</v>
      </c>
      <c r="AC898" s="10">
        <f>AC899</f>
        <v>0</v>
      </c>
      <c r="AD898" s="10">
        <f t="shared" si="1848"/>
        <v>0</v>
      </c>
      <c r="AE898" s="10">
        <f t="shared" si="1849"/>
        <v>4995.5690000000004</v>
      </c>
      <c r="AF898" s="10">
        <f t="shared" si="1850"/>
        <v>0</v>
      </c>
      <c r="AG898" s="10">
        <f>AG899</f>
        <v>0</v>
      </c>
      <c r="AH898" s="10">
        <f t="shared" si="1851"/>
        <v>0</v>
      </c>
      <c r="AI898" s="10">
        <f t="shared" si="1852"/>
        <v>4995.5690000000004</v>
      </c>
      <c r="AJ898" s="10">
        <f t="shared" si="1853"/>
        <v>0</v>
      </c>
      <c r="AK898" s="10">
        <f>AK899</f>
        <v>0</v>
      </c>
      <c r="AL898" s="10">
        <f>AL899</f>
        <v>0</v>
      </c>
      <c r="AM898" s="10">
        <f>AM899</f>
        <v>0</v>
      </c>
      <c r="AN898" s="10">
        <f t="shared" si="1854"/>
        <v>0</v>
      </c>
      <c r="AO898" s="10">
        <f t="shared" si="1855"/>
        <v>4995.5690000000004</v>
      </c>
      <c r="AP898" s="10">
        <f t="shared" si="1856"/>
        <v>0</v>
      </c>
      <c r="AQ898" s="10">
        <f>AQ899</f>
        <v>0</v>
      </c>
      <c r="AR898" s="10">
        <f>AR899</f>
        <v>0</v>
      </c>
      <c r="AS898" s="10">
        <f>AS899</f>
        <v>0</v>
      </c>
      <c r="AT898" s="10">
        <f t="shared" si="1857"/>
        <v>0</v>
      </c>
      <c r="AU898" s="10">
        <f t="shared" si="1858"/>
        <v>4995.5690000000004</v>
      </c>
      <c r="AV898" s="10">
        <f t="shared" si="1859"/>
        <v>0</v>
      </c>
      <c r="AW898" s="10">
        <f>AW899</f>
        <v>0</v>
      </c>
      <c r="AX898" s="10">
        <f>AX899</f>
        <v>0</v>
      </c>
      <c r="AY898" s="10">
        <f>AY899</f>
        <v>0</v>
      </c>
      <c r="AZ898" s="10">
        <f t="shared" si="1860"/>
        <v>0</v>
      </c>
      <c r="BA898" s="10">
        <f>BA899</f>
        <v>0</v>
      </c>
      <c r="BB898" s="65">
        <f t="shared" si="1888"/>
        <v>0</v>
      </c>
      <c r="BC898" s="10">
        <f t="shared" si="1861"/>
        <v>4995.5690000000004</v>
      </c>
      <c r="BD898" s="10">
        <f>BD899</f>
        <v>0</v>
      </c>
      <c r="BE898" s="65">
        <f t="shared" si="1889"/>
        <v>4995.5690000000004</v>
      </c>
      <c r="BF898" s="10">
        <f t="shared" si="1862"/>
        <v>0</v>
      </c>
      <c r="BG898" s="10">
        <f>BG899</f>
        <v>0</v>
      </c>
      <c r="BH898" s="65">
        <f t="shared" si="1890"/>
        <v>0</v>
      </c>
      <c r="BI898" s="10">
        <f>BI899</f>
        <v>0</v>
      </c>
      <c r="BJ898" s="20"/>
      <c r="BK898" s="20"/>
    </row>
    <row r="899" spans="1:63" x14ac:dyDescent="0.3">
      <c r="A899" s="58" t="s">
        <v>582</v>
      </c>
      <c r="B899" s="59">
        <v>400</v>
      </c>
      <c r="C899" s="58" t="s">
        <v>242</v>
      </c>
      <c r="D899" s="58" t="s">
        <v>74</v>
      </c>
      <c r="E899" s="60" t="s">
        <v>540</v>
      </c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>
        <v>4995.5690000000004</v>
      </c>
      <c r="Q899" s="10"/>
      <c r="R899" s="10">
        <f t="shared" si="1863"/>
        <v>0</v>
      </c>
      <c r="S899" s="10">
        <f t="shared" si="1864"/>
        <v>4995.5690000000004</v>
      </c>
      <c r="T899" s="10">
        <f t="shared" si="1865"/>
        <v>0</v>
      </c>
      <c r="U899" s="10"/>
      <c r="V899" s="10"/>
      <c r="W899" s="10"/>
      <c r="X899" s="10">
        <f t="shared" si="1845"/>
        <v>0</v>
      </c>
      <c r="Y899" s="10">
        <f t="shared" si="1846"/>
        <v>4995.5690000000004</v>
      </c>
      <c r="Z899" s="10">
        <f t="shared" si="1847"/>
        <v>0</v>
      </c>
      <c r="AA899" s="10"/>
      <c r="AB899" s="10"/>
      <c r="AC899" s="10"/>
      <c r="AD899" s="10">
        <f t="shared" si="1848"/>
        <v>0</v>
      </c>
      <c r="AE899" s="10">
        <f t="shared" si="1849"/>
        <v>4995.5690000000004</v>
      </c>
      <c r="AF899" s="10">
        <f t="shared" si="1850"/>
        <v>0</v>
      </c>
      <c r="AG899" s="10"/>
      <c r="AH899" s="10">
        <f t="shared" si="1851"/>
        <v>0</v>
      </c>
      <c r="AI899" s="10">
        <f t="shared" si="1852"/>
        <v>4995.5690000000004</v>
      </c>
      <c r="AJ899" s="10">
        <f t="shared" si="1853"/>
        <v>0</v>
      </c>
      <c r="AK899" s="10"/>
      <c r="AL899" s="10"/>
      <c r="AM899" s="10"/>
      <c r="AN899" s="10">
        <f t="shared" si="1854"/>
        <v>0</v>
      </c>
      <c r="AO899" s="10">
        <f t="shared" si="1855"/>
        <v>4995.5690000000004</v>
      </c>
      <c r="AP899" s="10">
        <f t="shared" si="1856"/>
        <v>0</v>
      </c>
      <c r="AQ899" s="10"/>
      <c r="AR899" s="10"/>
      <c r="AS899" s="10"/>
      <c r="AT899" s="10">
        <f t="shared" si="1857"/>
        <v>0</v>
      </c>
      <c r="AU899" s="10">
        <f t="shared" si="1858"/>
        <v>4995.5690000000004</v>
      </c>
      <c r="AV899" s="10">
        <f t="shared" si="1859"/>
        <v>0</v>
      </c>
      <c r="AW899" s="10"/>
      <c r="AX899" s="10"/>
      <c r="AY899" s="10"/>
      <c r="AZ899" s="10">
        <f t="shared" si="1860"/>
        <v>0</v>
      </c>
      <c r="BA899" s="10"/>
      <c r="BB899" s="65">
        <f t="shared" si="1888"/>
        <v>0</v>
      </c>
      <c r="BC899" s="10">
        <f t="shared" si="1861"/>
        <v>4995.5690000000004</v>
      </c>
      <c r="BD899" s="10"/>
      <c r="BE899" s="65">
        <f t="shared" si="1889"/>
        <v>4995.5690000000004</v>
      </c>
      <c r="BF899" s="10">
        <f t="shared" si="1862"/>
        <v>0</v>
      </c>
      <c r="BG899" s="10"/>
      <c r="BH899" s="65">
        <f t="shared" si="1890"/>
        <v>0</v>
      </c>
      <c r="BI899" s="10"/>
      <c r="BJ899" s="20"/>
      <c r="BK899" s="20"/>
    </row>
    <row r="900" spans="1:63" ht="46.8" x14ac:dyDescent="0.3">
      <c r="A900" s="58" t="s">
        <v>584</v>
      </c>
      <c r="B900" s="59"/>
      <c r="C900" s="58"/>
      <c r="D900" s="58"/>
      <c r="E900" s="60" t="s">
        <v>585</v>
      </c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>
        <f t="shared" ref="U900:U914" si="1891">U901</f>
        <v>85</v>
      </c>
      <c r="V900" s="10">
        <f t="shared" ref="V900:V914" si="1892">V901</f>
        <v>0</v>
      </c>
      <c r="W900" s="10">
        <f t="shared" ref="W900:W914" si="1893">W901</f>
        <v>0</v>
      </c>
      <c r="X900" s="10">
        <f t="shared" si="1845"/>
        <v>85</v>
      </c>
      <c r="Y900" s="10">
        <f t="shared" si="1846"/>
        <v>0</v>
      </c>
      <c r="Z900" s="10">
        <f t="shared" si="1847"/>
        <v>0</v>
      </c>
      <c r="AA900" s="10">
        <f t="shared" ref="AA900:AA914" si="1894">AA901</f>
        <v>0</v>
      </c>
      <c r="AB900" s="10">
        <f t="shared" ref="AB900:AB914" si="1895">AB901</f>
        <v>0</v>
      </c>
      <c r="AC900" s="10">
        <f t="shared" ref="AC900:AC914" si="1896">AC901</f>
        <v>0</v>
      </c>
      <c r="AD900" s="10">
        <f t="shared" si="1848"/>
        <v>85</v>
      </c>
      <c r="AE900" s="10">
        <f t="shared" si="1849"/>
        <v>0</v>
      </c>
      <c r="AF900" s="10">
        <f t="shared" si="1850"/>
        <v>0</v>
      </c>
      <c r="AG900" s="10">
        <f t="shared" ref="AG900:AG914" si="1897">AG901</f>
        <v>0</v>
      </c>
      <c r="AH900" s="10">
        <f t="shared" si="1851"/>
        <v>85</v>
      </c>
      <c r="AI900" s="10">
        <f t="shared" si="1852"/>
        <v>0</v>
      </c>
      <c r="AJ900" s="10">
        <f t="shared" si="1853"/>
        <v>0</v>
      </c>
      <c r="AK900" s="10">
        <f t="shared" ref="AK900:AK914" si="1898">AK901</f>
        <v>0</v>
      </c>
      <c r="AL900" s="10">
        <f t="shared" ref="AL900:AL914" si="1899">AL901</f>
        <v>0</v>
      </c>
      <c r="AM900" s="10">
        <f t="shared" ref="AM900:AM914" si="1900">AM901</f>
        <v>0</v>
      </c>
      <c r="AN900" s="10">
        <f t="shared" si="1854"/>
        <v>85</v>
      </c>
      <c r="AO900" s="10">
        <f t="shared" si="1855"/>
        <v>0</v>
      </c>
      <c r="AP900" s="10">
        <f t="shared" si="1856"/>
        <v>0</v>
      </c>
      <c r="AQ900" s="10">
        <f t="shared" ref="AQ900:AQ914" si="1901">AQ901</f>
        <v>0</v>
      </c>
      <c r="AR900" s="10">
        <f t="shared" ref="AR900:AR914" si="1902">AR901</f>
        <v>0</v>
      </c>
      <c r="AS900" s="10">
        <f t="shared" ref="AS900:AS914" si="1903">AS901</f>
        <v>0</v>
      </c>
      <c r="AT900" s="10">
        <f t="shared" si="1857"/>
        <v>85</v>
      </c>
      <c r="AU900" s="10">
        <f t="shared" si="1858"/>
        <v>0</v>
      </c>
      <c r="AV900" s="10">
        <f t="shared" si="1859"/>
        <v>0</v>
      </c>
      <c r="AW900" s="10">
        <f t="shared" ref="AW900:AW914" si="1904">AW901</f>
        <v>0</v>
      </c>
      <c r="AX900" s="10">
        <f t="shared" ref="AX900:AX914" si="1905">AX901</f>
        <v>0</v>
      </c>
      <c r="AY900" s="10">
        <f t="shared" ref="AY900:AY914" si="1906">AY901</f>
        <v>0</v>
      </c>
      <c r="AZ900" s="10">
        <f t="shared" si="1860"/>
        <v>85</v>
      </c>
      <c r="BA900" s="10">
        <f t="shared" ref="BA900:BA914" si="1907">BA901</f>
        <v>0</v>
      </c>
      <c r="BB900" s="65">
        <f t="shared" si="1888"/>
        <v>85</v>
      </c>
      <c r="BC900" s="10">
        <f t="shared" si="1861"/>
        <v>0</v>
      </c>
      <c r="BD900" s="10">
        <f t="shared" ref="BD900:BI914" si="1908">BD901</f>
        <v>0</v>
      </c>
      <c r="BE900" s="65">
        <f t="shared" si="1889"/>
        <v>0</v>
      </c>
      <c r="BF900" s="10">
        <f t="shared" si="1862"/>
        <v>0</v>
      </c>
      <c r="BG900" s="10">
        <f t="shared" si="1908"/>
        <v>0</v>
      </c>
      <c r="BH900" s="65">
        <f t="shared" si="1890"/>
        <v>0</v>
      </c>
      <c r="BI900" s="10">
        <f t="shared" si="1908"/>
        <v>0</v>
      </c>
      <c r="BJ900" s="20"/>
      <c r="BK900" s="20"/>
    </row>
    <row r="901" spans="1:63" ht="31.2" x14ac:dyDescent="0.3">
      <c r="A901" s="58" t="s">
        <v>584</v>
      </c>
      <c r="B901" s="59" t="s">
        <v>66</v>
      </c>
      <c r="C901" s="58"/>
      <c r="D901" s="58"/>
      <c r="E901" s="60" t="s">
        <v>67</v>
      </c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>
        <f t="shared" si="1891"/>
        <v>85</v>
      </c>
      <c r="V901" s="10">
        <f t="shared" si="1892"/>
        <v>0</v>
      </c>
      <c r="W901" s="10">
        <f t="shared" si="1893"/>
        <v>0</v>
      </c>
      <c r="X901" s="10">
        <f t="shared" si="1845"/>
        <v>85</v>
      </c>
      <c r="Y901" s="10">
        <f t="shared" si="1846"/>
        <v>0</v>
      </c>
      <c r="Z901" s="10">
        <f t="shared" si="1847"/>
        <v>0</v>
      </c>
      <c r="AA901" s="10">
        <f t="shared" si="1894"/>
        <v>0</v>
      </c>
      <c r="AB901" s="10">
        <f t="shared" si="1895"/>
        <v>0</v>
      </c>
      <c r="AC901" s="10">
        <f t="shared" si="1896"/>
        <v>0</v>
      </c>
      <c r="AD901" s="10">
        <f t="shared" si="1848"/>
        <v>85</v>
      </c>
      <c r="AE901" s="10">
        <f t="shared" si="1849"/>
        <v>0</v>
      </c>
      <c r="AF901" s="10">
        <f t="shared" si="1850"/>
        <v>0</v>
      </c>
      <c r="AG901" s="10">
        <f t="shared" si="1897"/>
        <v>0</v>
      </c>
      <c r="AH901" s="10">
        <f t="shared" si="1851"/>
        <v>85</v>
      </c>
      <c r="AI901" s="10">
        <f t="shared" si="1852"/>
        <v>0</v>
      </c>
      <c r="AJ901" s="10">
        <f t="shared" si="1853"/>
        <v>0</v>
      </c>
      <c r="AK901" s="10">
        <f t="shared" si="1898"/>
        <v>0</v>
      </c>
      <c r="AL901" s="10">
        <f t="shared" si="1899"/>
        <v>0</v>
      </c>
      <c r="AM901" s="10">
        <f t="shared" si="1900"/>
        <v>0</v>
      </c>
      <c r="AN901" s="10">
        <f t="shared" si="1854"/>
        <v>85</v>
      </c>
      <c r="AO901" s="10">
        <f t="shared" si="1855"/>
        <v>0</v>
      </c>
      <c r="AP901" s="10">
        <f t="shared" si="1856"/>
        <v>0</v>
      </c>
      <c r="AQ901" s="10">
        <f t="shared" si="1901"/>
        <v>0</v>
      </c>
      <c r="AR901" s="10">
        <f t="shared" si="1902"/>
        <v>0</v>
      </c>
      <c r="AS901" s="10">
        <f t="shared" si="1903"/>
        <v>0</v>
      </c>
      <c r="AT901" s="10">
        <f t="shared" si="1857"/>
        <v>85</v>
      </c>
      <c r="AU901" s="10">
        <f t="shared" si="1858"/>
        <v>0</v>
      </c>
      <c r="AV901" s="10">
        <f t="shared" si="1859"/>
        <v>0</v>
      </c>
      <c r="AW901" s="10">
        <f t="shared" si="1904"/>
        <v>0</v>
      </c>
      <c r="AX901" s="10">
        <f t="shared" si="1905"/>
        <v>0</v>
      </c>
      <c r="AY901" s="10">
        <f t="shared" si="1906"/>
        <v>0</v>
      </c>
      <c r="AZ901" s="10">
        <f t="shared" si="1860"/>
        <v>85</v>
      </c>
      <c r="BA901" s="10">
        <f t="shared" si="1907"/>
        <v>0</v>
      </c>
      <c r="BB901" s="65">
        <f t="shared" si="1888"/>
        <v>85</v>
      </c>
      <c r="BC901" s="10">
        <f t="shared" si="1861"/>
        <v>0</v>
      </c>
      <c r="BD901" s="10">
        <f t="shared" si="1908"/>
        <v>0</v>
      </c>
      <c r="BE901" s="65">
        <f t="shared" si="1889"/>
        <v>0</v>
      </c>
      <c r="BF901" s="10">
        <f t="shared" si="1862"/>
        <v>0</v>
      </c>
      <c r="BG901" s="10">
        <f t="shared" si="1908"/>
        <v>0</v>
      </c>
      <c r="BH901" s="65">
        <f t="shared" si="1890"/>
        <v>0</v>
      </c>
      <c r="BI901" s="10">
        <f t="shared" si="1908"/>
        <v>0</v>
      </c>
      <c r="BJ901" s="20"/>
      <c r="BK901" s="20"/>
    </row>
    <row r="902" spans="1:63" x14ac:dyDescent="0.3">
      <c r="A902" s="58" t="s">
        <v>584</v>
      </c>
      <c r="B902" s="59">
        <v>200</v>
      </c>
      <c r="C902" s="58" t="s">
        <v>242</v>
      </c>
      <c r="D902" s="58" t="s">
        <v>74</v>
      </c>
      <c r="E902" s="60" t="s">
        <v>540</v>
      </c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>
        <v>85</v>
      </c>
      <c r="V902" s="10"/>
      <c r="W902" s="10"/>
      <c r="X902" s="10">
        <f t="shared" si="1845"/>
        <v>85</v>
      </c>
      <c r="Y902" s="10">
        <f t="shared" si="1846"/>
        <v>0</v>
      </c>
      <c r="Z902" s="10">
        <f t="shared" si="1847"/>
        <v>0</v>
      </c>
      <c r="AA902" s="10"/>
      <c r="AB902" s="10"/>
      <c r="AC902" s="10"/>
      <c r="AD902" s="10">
        <f t="shared" si="1848"/>
        <v>85</v>
      </c>
      <c r="AE902" s="10">
        <f t="shared" si="1849"/>
        <v>0</v>
      </c>
      <c r="AF902" s="10">
        <f t="shared" si="1850"/>
        <v>0</v>
      </c>
      <c r="AG902" s="10"/>
      <c r="AH902" s="10">
        <f t="shared" si="1851"/>
        <v>85</v>
      </c>
      <c r="AI902" s="10">
        <f t="shared" si="1852"/>
        <v>0</v>
      </c>
      <c r="AJ902" s="10">
        <f t="shared" si="1853"/>
        <v>0</v>
      </c>
      <c r="AK902" s="10"/>
      <c r="AL902" s="10"/>
      <c r="AM902" s="10"/>
      <c r="AN902" s="10">
        <f t="shared" si="1854"/>
        <v>85</v>
      </c>
      <c r="AO902" s="10">
        <f t="shared" si="1855"/>
        <v>0</v>
      </c>
      <c r="AP902" s="10">
        <f t="shared" si="1856"/>
        <v>0</v>
      </c>
      <c r="AQ902" s="10"/>
      <c r="AR902" s="10"/>
      <c r="AS902" s="10"/>
      <c r="AT902" s="10">
        <f t="shared" si="1857"/>
        <v>85</v>
      </c>
      <c r="AU902" s="10">
        <f t="shared" si="1858"/>
        <v>0</v>
      </c>
      <c r="AV902" s="10">
        <f t="shared" si="1859"/>
        <v>0</v>
      </c>
      <c r="AW902" s="10"/>
      <c r="AX902" s="10"/>
      <c r="AY902" s="10"/>
      <c r="AZ902" s="10">
        <f t="shared" si="1860"/>
        <v>85</v>
      </c>
      <c r="BA902" s="10"/>
      <c r="BB902" s="65">
        <f t="shared" si="1888"/>
        <v>85</v>
      </c>
      <c r="BC902" s="10">
        <f t="shared" si="1861"/>
        <v>0</v>
      </c>
      <c r="BD902" s="10"/>
      <c r="BE902" s="65">
        <f t="shared" si="1889"/>
        <v>0</v>
      </c>
      <c r="BF902" s="10">
        <f t="shared" si="1862"/>
        <v>0</v>
      </c>
      <c r="BG902" s="10"/>
      <c r="BH902" s="65">
        <f t="shared" si="1890"/>
        <v>0</v>
      </c>
      <c r="BI902" s="10"/>
      <c r="BJ902" s="20"/>
      <c r="BK902" s="20"/>
    </row>
    <row r="903" spans="1:63" ht="31.2" x14ac:dyDescent="0.3">
      <c r="A903" s="58" t="s">
        <v>586</v>
      </c>
      <c r="B903" s="59"/>
      <c r="C903" s="58"/>
      <c r="D903" s="58"/>
      <c r="E903" s="61" t="s">
        <v>587</v>
      </c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>
        <f t="shared" si="1904"/>
        <v>0</v>
      </c>
      <c r="AX903" s="10">
        <f t="shared" si="1905"/>
        <v>0</v>
      </c>
      <c r="AY903" s="10">
        <f t="shared" si="1906"/>
        <v>531902.9</v>
      </c>
      <c r="AZ903" s="10">
        <f t="shared" si="1860"/>
        <v>0</v>
      </c>
      <c r="BA903" s="10">
        <f t="shared" si="1907"/>
        <v>0</v>
      </c>
      <c r="BB903" s="65">
        <f t="shared" si="1888"/>
        <v>0</v>
      </c>
      <c r="BC903" s="10">
        <f t="shared" si="1861"/>
        <v>0</v>
      </c>
      <c r="BD903" s="10">
        <f t="shared" si="1908"/>
        <v>0</v>
      </c>
      <c r="BE903" s="65">
        <f t="shared" si="1889"/>
        <v>0</v>
      </c>
      <c r="BF903" s="10">
        <f t="shared" si="1862"/>
        <v>531902.9</v>
      </c>
      <c r="BG903" s="10">
        <f t="shared" si="1908"/>
        <v>0</v>
      </c>
      <c r="BH903" s="65">
        <f t="shared" si="1890"/>
        <v>531902.9</v>
      </c>
      <c r="BI903" s="10">
        <f t="shared" si="1908"/>
        <v>0</v>
      </c>
      <c r="BJ903" s="20"/>
      <c r="BK903" s="20"/>
    </row>
    <row r="904" spans="1:63" ht="46.8" x14ac:dyDescent="0.3">
      <c r="A904" s="58" t="s">
        <v>586</v>
      </c>
      <c r="B904" s="59" t="s">
        <v>35</v>
      </c>
      <c r="C904" s="58"/>
      <c r="D904" s="58"/>
      <c r="E904" s="60" t="s">
        <v>36</v>
      </c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>
        <f t="shared" si="1904"/>
        <v>0</v>
      </c>
      <c r="AX904" s="10">
        <f t="shared" si="1905"/>
        <v>0</v>
      </c>
      <c r="AY904" s="10">
        <f t="shared" si="1906"/>
        <v>531902.9</v>
      </c>
      <c r="AZ904" s="10">
        <f t="shared" si="1860"/>
        <v>0</v>
      </c>
      <c r="BA904" s="10">
        <f t="shared" si="1907"/>
        <v>0</v>
      </c>
      <c r="BB904" s="65">
        <f t="shared" si="1888"/>
        <v>0</v>
      </c>
      <c r="BC904" s="10">
        <f t="shared" si="1861"/>
        <v>0</v>
      </c>
      <c r="BD904" s="10">
        <f t="shared" si="1908"/>
        <v>0</v>
      </c>
      <c r="BE904" s="65">
        <f t="shared" si="1889"/>
        <v>0</v>
      </c>
      <c r="BF904" s="10">
        <f t="shared" si="1862"/>
        <v>531902.9</v>
      </c>
      <c r="BG904" s="10">
        <f t="shared" si="1908"/>
        <v>0</v>
      </c>
      <c r="BH904" s="65">
        <f t="shared" si="1890"/>
        <v>531902.9</v>
      </c>
      <c r="BI904" s="10">
        <f t="shared" si="1908"/>
        <v>0</v>
      </c>
      <c r="BJ904" s="20"/>
      <c r="BK904" s="20"/>
    </row>
    <row r="905" spans="1:63" x14ac:dyDescent="0.3">
      <c r="A905" s="58" t="s">
        <v>586</v>
      </c>
      <c r="B905" s="59">
        <v>400</v>
      </c>
      <c r="C905" s="58" t="s">
        <v>242</v>
      </c>
      <c r="D905" s="58" t="s">
        <v>74</v>
      </c>
      <c r="E905" s="60" t="s">
        <v>540</v>
      </c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>
        <v>531902.9</v>
      </c>
      <c r="AZ905" s="10">
        <f t="shared" si="1860"/>
        <v>0</v>
      </c>
      <c r="BA905" s="10"/>
      <c r="BB905" s="65">
        <f t="shared" si="1888"/>
        <v>0</v>
      </c>
      <c r="BC905" s="10">
        <f t="shared" si="1861"/>
        <v>0</v>
      </c>
      <c r="BD905" s="10"/>
      <c r="BE905" s="65">
        <f t="shared" si="1889"/>
        <v>0</v>
      </c>
      <c r="BF905" s="10">
        <f t="shared" si="1862"/>
        <v>531902.9</v>
      </c>
      <c r="BG905" s="10"/>
      <c r="BH905" s="65">
        <f t="shared" si="1890"/>
        <v>531902.9</v>
      </c>
      <c r="BI905" s="10"/>
      <c r="BJ905" s="20"/>
      <c r="BK905" s="20"/>
    </row>
    <row r="906" spans="1:63" ht="31.2" x14ac:dyDescent="0.3">
      <c r="A906" s="58" t="s">
        <v>588</v>
      </c>
      <c r="B906" s="59"/>
      <c r="C906" s="58"/>
      <c r="D906" s="58"/>
      <c r="E906" s="60" t="s">
        <v>589</v>
      </c>
      <c r="F906" s="10">
        <f t="shared" si="1818"/>
        <v>179281.7</v>
      </c>
      <c r="G906" s="10">
        <f t="shared" si="1819"/>
        <v>179612.3</v>
      </c>
      <c r="H906" s="10">
        <f t="shared" si="1820"/>
        <v>185486.1</v>
      </c>
      <c r="I906" s="10">
        <f t="shared" si="1821"/>
        <v>0</v>
      </c>
      <c r="J906" s="10">
        <f t="shared" si="1822"/>
        <v>0</v>
      </c>
      <c r="K906" s="10">
        <f t="shared" si="1823"/>
        <v>0</v>
      </c>
      <c r="L906" s="10">
        <f t="shared" si="1813"/>
        <v>179281.7</v>
      </c>
      <c r="M906" s="10">
        <f t="shared" si="1814"/>
        <v>179612.3</v>
      </c>
      <c r="N906" s="10">
        <f t="shared" si="1815"/>
        <v>185486.1</v>
      </c>
      <c r="O906" s="10">
        <f t="shared" si="1824"/>
        <v>6.30924</v>
      </c>
      <c r="P906" s="10">
        <f t="shared" si="1825"/>
        <v>0</v>
      </c>
      <c r="Q906" s="10">
        <f t="shared" si="1826"/>
        <v>0</v>
      </c>
      <c r="R906" s="10">
        <f t="shared" si="1863"/>
        <v>179288.00924000001</v>
      </c>
      <c r="S906" s="10">
        <f t="shared" si="1864"/>
        <v>179612.3</v>
      </c>
      <c r="T906" s="10">
        <f t="shared" si="1865"/>
        <v>185486.1</v>
      </c>
      <c r="U906" s="10">
        <f t="shared" si="1891"/>
        <v>0</v>
      </c>
      <c r="V906" s="10">
        <f t="shared" si="1892"/>
        <v>0</v>
      </c>
      <c r="W906" s="10">
        <f t="shared" si="1893"/>
        <v>0</v>
      </c>
      <c r="X906" s="10">
        <f t="shared" si="1845"/>
        <v>179288.00924000001</v>
      </c>
      <c r="Y906" s="10">
        <f t="shared" si="1846"/>
        <v>179612.3</v>
      </c>
      <c r="Z906" s="10">
        <f t="shared" si="1847"/>
        <v>185486.1</v>
      </c>
      <c r="AA906" s="10">
        <f t="shared" si="1894"/>
        <v>0</v>
      </c>
      <c r="AB906" s="10">
        <f t="shared" si="1895"/>
        <v>0</v>
      </c>
      <c r="AC906" s="10">
        <f t="shared" si="1896"/>
        <v>0</v>
      </c>
      <c r="AD906" s="10">
        <f t="shared" si="1848"/>
        <v>179288.00924000001</v>
      </c>
      <c r="AE906" s="10">
        <f t="shared" si="1849"/>
        <v>179612.3</v>
      </c>
      <c r="AF906" s="10">
        <f t="shared" si="1850"/>
        <v>185486.1</v>
      </c>
      <c r="AG906" s="10">
        <f t="shared" si="1897"/>
        <v>0</v>
      </c>
      <c r="AH906" s="10">
        <f t="shared" si="1851"/>
        <v>179288.00924000001</v>
      </c>
      <c r="AI906" s="10">
        <f t="shared" si="1852"/>
        <v>179612.3</v>
      </c>
      <c r="AJ906" s="10">
        <f t="shared" si="1853"/>
        <v>185486.1</v>
      </c>
      <c r="AK906" s="10">
        <f t="shared" si="1898"/>
        <v>815.20500000000004</v>
      </c>
      <c r="AL906" s="10">
        <f t="shared" si="1899"/>
        <v>0</v>
      </c>
      <c r="AM906" s="10">
        <f t="shared" si="1900"/>
        <v>0</v>
      </c>
      <c r="AN906" s="10">
        <f t="shared" si="1854"/>
        <v>180103.21424</v>
      </c>
      <c r="AO906" s="10">
        <f t="shared" si="1855"/>
        <v>179612.3</v>
      </c>
      <c r="AP906" s="10">
        <f t="shared" si="1856"/>
        <v>185486.1</v>
      </c>
      <c r="AQ906" s="10">
        <f t="shared" si="1901"/>
        <v>0</v>
      </c>
      <c r="AR906" s="10">
        <f t="shared" si="1902"/>
        <v>0</v>
      </c>
      <c r="AS906" s="10">
        <f t="shared" si="1903"/>
        <v>0</v>
      </c>
      <c r="AT906" s="10">
        <f t="shared" si="1857"/>
        <v>180103.21424</v>
      </c>
      <c r="AU906" s="10">
        <f t="shared" si="1858"/>
        <v>179612.3</v>
      </c>
      <c r="AV906" s="10">
        <f t="shared" si="1859"/>
        <v>185486.1</v>
      </c>
      <c r="AW906" s="10">
        <f t="shared" si="1904"/>
        <v>0</v>
      </c>
      <c r="AX906" s="10">
        <f t="shared" si="1905"/>
        <v>0</v>
      </c>
      <c r="AY906" s="10">
        <f t="shared" si="1906"/>
        <v>0</v>
      </c>
      <c r="AZ906" s="10">
        <f t="shared" si="1860"/>
        <v>180103.21424</v>
      </c>
      <c r="BA906" s="10">
        <f t="shared" si="1907"/>
        <v>0</v>
      </c>
      <c r="BB906" s="65">
        <f t="shared" si="1888"/>
        <v>180103.21424</v>
      </c>
      <c r="BC906" s="10">
        <f t="shared" si="1861"/>
        <v>179612.3</v>
      </c>
      <c r="BD906" s="10">
        <f t="shared" si="1908"/>
        <v>0</v>
      </c>
      <c r="BE906" s="65">
        <f t="shared" si="1889"/>
        <v>179612.3</v>
      </c>
      <c r="BF906" s="10">
        <f t="shared" si="1862"/>
        <v>185486.1</v>
      </c>
      <c r="BG906" s="10">
        <f t="shared" si="1908"/>
        <v>0</v>
      </c>
      <c r="BH906" s="65">
        <f t="shared" si="1890"/>
        <v>185486.1</v>
      </c>
      <c r="BI906" s="10">
        <f t="shared" si="1908"/>
        <v>0</v>
      </c>
      <c r="BJ906" s="20"/>
      <c r="BK906" s="20"/>
    </row>
    <row r="907" spans="1:63" x14ac:dyDescent="0.3">
      <c r="A907" s="58" t="s">
        <v>590</v>
      </c>
      <c r="B907" s="59"/>
      <c r="C907" s="58"/>
      <c r="D907" s="58"/>
      <c r="E907" s="60" t="s">
        <v>591</v>
      </c>
      <c r="F907" s="10">
        <f t="shared" si="1818"/>
        <v>179281.7</v>
      </c>
      <c r="G907" s="10">
        <f t="shared" si="1819"/>
        <v>179612.3</v>
      </c>
      <c r="H907" s="10">
        <f t="shared" si="1820"/>
        <v>185486.1</v>
      </c>
      <c r="I907" s="10">
        <f t="shared" si="1821"/>
        <v>0</v>
      </c>
      <c r="J907" s="10">
        <f t="shared" si="1822"/>
        <v>0</v>
      </c>
      <c r="K907" s="10">
        <f t="shared" si="1823"/>
        <v>0</v>
      </c>
      <c r="L907" s="10">
        <f t="shared" si="1813"/>
        <v>179281.7</v>
      </c>
      <c r="M907" s="10">
        <f t="shared" si="1814"/>
        <v>179612.3</v>
      </c>
      <c r="N907" s="10">
        <f t="shared" si="1815"/>
        <v>185486.1</v>
      </c>
      <c r="O907" s="10">
        <f t="shared" si="1824"/>
        <v>6.30924</v>
      </c>
      <c r="P907" s="10">
        <f t="shared" si="1825"/>
        <v>0</v>
      </c>
      <c r="Q907" s="10">
        <f t="shared" si="1826"/>
        <v>0</v>
      </c>
      <c r="R907" s="10">
        <f t="shared" si="1863"/>
        <v>179288.00924000001</v>
      </c>
      <c r="S907" s="10">
        <f t="shared" si="1864"/>
        <v>179612.3</v>
      </c>
      <c r="T907" s="10">
        <f t="shared" si="1865"/>
        <v>185486.1</v>
      </c>
      <c r="U907" s="10">
        <f t="shared" si="1891"/>
        <v>0</v>
      </c>
      <c r="V907" s="10">
        <f t="shared" si="1892"/>
        <v>0</v>
      </c>
      <c r="W907" s="10">
        <f t="shared" si="1893"/>
        <v>0</v>
      </c>
      <c r="X907" s="10">
        <f t="shared" si="1845"/>
        <v>179288.00924000001</v>
      </c>
      <c r="Y907" s="10">
        <f t="shared" si="1846"/>
        <v>179612.3</v>
      </c>
      <c r="Z907" s="10">
        <f t="shared" si="1847"/>
        <v>185486.1</v>
      </c>
      <c r="AA907" s="10">
        <f t="shared" si="1894"/>
        <v>0</v>
      </c>
      <c r="AB907" s="10">
        <f t="shared" si="1895"/>
        <v>0</v>
      </c>
      <c r="AC907" s="10">
        <f t="shared" si="1896"/>
        <v>0</v>
      </c>
      <c r="AD907" s="10">
        <f t="shared" si="1848"/>
        <v>179288.00924000001</v>
      </c>
      <c r="AE907" s="10">
        <f t="shared" si="1849"/>
        <v>179612.3</v>
      </c>
      <c r="AF907" s="10">
        <f t="shared" si="1850"/>
        <v>185486.1</v>
      </c>
      <c r="AG907" s="10">
        <f t="shared" si="1897"/>
        <v>0</v>
      </c>
      <c r="AH907" s="10">
        <f t="shared" si="1851"/>
        <v>179288.00924000001</v>
      </c>
      <c r="AI907" s="10">
        <f t="shared" si="1852"/>
        <v>179612.3</v>
      </c>
      <c r="AJ907" s="10">
        <f t="shared" si="1853"/>
        <v>185486.1</v>
      </c>
      <c r="AK907" s="10">
        <f t="shared" si="1898"/>
        <v>815.20500000000004</v>
      </c>
      <c r="AL907" s="10">
        <f t="shared" si="1899"/>
        <v>0</v>
      </c>
      <c r="AM907" s="10">
        <f t="shared" si="1900"/>
        <v>0</v>
      </c>
      <c r="AN907" s="10">
        <f t="shared" si="1854"/>
        <v>180103.21424</v>
      </c>
      <c r="AO907" s="10">
        <f t="shared" si="1855"/>
        <v>179612.3</v>
      </c>
      <c r="AP907" s="10">
        <f t="shared" si="1856"/>
        <v>185486.1</v>
      </c>
      <c r="AQ907" s="10">
        <f t="shared" si="1901"/>
        <v>0</v>
      </c>
      <c r="AR907" s="10">
        <f t="shared" si="1902"/>
        <v>0</v>
      </c>
      <c r="AS907" s="10">
        <f t="shared" si="1903"/>
        <v>0</v>
      </c>
      <c r="AT907" s="10">
        <f t="shared" si="1857"/>
        <v>180103.21424</v>
      </c>
      <c r="AU907" s="10">
        <f t="shared" si="1858"/>
        <v>179612.3</v>
      </c>
      <c r="AV907" s="10">
        <f t="shared" si="1859"/>
        <v>185486.1</v>
      </c>
      <c r="AW907" s="10">
        <f t="shared" si="1904"/>
        <v>0</v>
      </c>
      <c r="AX907" s="10">
        <f t="shared" si="1905"/>
        <v>0</v>
      </c>
      <c r="AY907" s="10">
        <f t="shared" si="1906"/>
        <v>0</v>
      </c>
      <c r="AZ907" s="10">
        <f t="shared" si="1860"/>
        <v>180103.21424</v>
      </c>
      <c r="BA907" s="10">
        <f t="shared" si="1907"/>
        <v>0</v>
      </c>
      <c r="BB907" s="65">
        <f t="shared" si="1888"/>
        <v>180103.21424</v>
      </c>
      <c r="BC907" s="10">
        <f t="shared" si="1861"/>
        <v>179612.3</v>
      </c>
      <c r="BD907" s="10">
        <f t="shared" si="1908"/>
        <v>0</v>
      </c>
      <c r="BE907" s="65">
        <f t="shared" si="1889"/>
        <v>179612.3</v>
      </c>
      <c r="BF907" s="10">
        <f t="shared" si="1862"/>
        <v>185486.1</v>
      </c>
      <c r="BG907" s="10">
        <f t="shared" si="1908"/>
        <v>0</v>
      </c>
      <c r="BH907" s="65">
        <f t="shared" si="1890"/>
        <v>185486.1</v>
      </c>
      <c r="BI907" s="10">
        <f t="shared" si="1908"/>
        <v>0</v>
      </c>
      <c r="BJ907" s="20"/>
      <c r="BK907" s="20"/>
    </row>
    <row r="908" spans="1:63" ht="31.2" x14ac:dyDescent="0.3">
      <c r="A908" s="58" t="s">
        <v>590</v>
      </c>
      <c r="B908" s="59" t="s">
        <v>66</v>
      </c>
      <c r="C908" s="58"/>
      <c r="D908" s="58"/>
      <c r="E908" s="60" t="s">
        <v>67</v>
      </c>
      <c r="F908" s="10">
        <f t="shared" si="1818"/>
        <v>179281.7</v>
      </c>
      <c r="G908" s="10">
        <f t="shared" si="1819"/>
        <v>179612.3</v>
      </c>
      <c r="H908" s="10">
        <f t="shared" si="1820"/>
        <v>185486.1</v>
      </c>
      <c r="I908" s="10">
        <f t="shared" si="1821"/>
        <v>0</v>
      </c>
      <c r="J908" s="10">
        <f t="shared" si="1822"/>
        <v>0</v>
      </c>
      <c r="K908" s="10">
        <f t="shared" si="1823"/>
        <v>0</v>
      </c>
      <c r="L908" s="10">
        <f t="shared" si="1813"/>
        <v>179281.7</v>
      </c>
      <c r="M908" s="10">
        <f t="shared" si="1814"/>
        <v>179612.3</v>
      </c>
      <c r="N908" s="10">
        <f t="shared" si="1815"/>
        <v>185486.1</v>
      </c>
      <c r="O908" s="10">
        <f t="shared" si="1824"/>
        <v>6.30924</v>
      </c>
      <c r="P908" s="10">
        <f t="shared" si="1825"/>
        <v>0</v>
      </c>
      <c r="Q908" s="10">
        <f t="shared" si="1826"/>
        <v>0</v>
      </c>
      <c r="R908" s="10">
        <f t="shared" si="1863"/>
        <v>179288.00924000001</v>
      </c>
      <c r="S908" s="10">
        <f t="shared" si="1864"/>
        <v>179612.3</v>
      </c>
      <c r="T908" s="10">
        <f t="shared" si="1865"/>
        <v>185486.1</v>
      </c>
      <c r="U908" s="10">
        <f t="shared" si="1891"/>
        <v>0</v>
      </c>
      <c r="V908" s="10">
        <f t="shared" si="1892"/>
        <v>0</v>
      </c>
      <c r="W908" s="10">
        <f t="shared" si="1893"/>
        <v>0</v>
      </c>
      <c r="X908" s="10">
        <f t="shared" si="1845"/>
        <v>179288.00924000001</v>
      </c>
      <c r="Y908" s="10">
        <f t="shared" si="1846"/>
        <v>179612.3</v>
      </c>
      <c r="Z908" s="10">
        <f t="shared" si="1847"/>
        <v>185486.1</v>
      </c>
      <c r="AA908" s="10">
        <f t="shared" si="1894"/>
        <v>0</v>
      </c>
      <c r="AB908" s="10">
        <f t="shared" si="1895"/>
        <v>0</v>
      </c>
      <c r="AC908" s="10">
        <f t="shared" si="1896"/>
        <v>0</v>
      </c>
      <c r="AD908" s="10">
        <f t="shared" si="1848"/>
        <v>179288.00924000001</v>
      </c>
      <c r="AE908" s="10">
        <f t="shared" si="1849"/>
        <v>179612.3</v>
      </c>
      <c r="AF908" s="10">
        <f t="shared" si="1850"/>
        <v>185486.1</v>
      </c>
      <c r="AG908" s="10">
        <f t="shared" si="1897"/>
        <v>0</v>
      </c>
      <c r="AH908" s="10">
        <f t="shared" si="1851"/>
        <v>179288.00924000001</v>
      </c>
      <c r="AI908" s="10">
        <f t="shared" si="1852"/>
        <v>179612.3</v>
      </c>
      <c r="AJ908" s="10">
        <f t="shared" si="1853"/>
        <v>185486.1</v>
      </c>
      <c r="AK908" s="10">
        <f t="shared" si="1898"/>
        <v>815.20500000000004</v>
      </c>
      <c r="AL908" s="10">
        <f t="shared" si="1899"/>
        <v>0</v>
      </c>
      <c r="AM908" s="10">
        <f t="shared" si="1900"/>
        <v>0</v>
      </c>
      <c r="AN908" s="10">
        <f t="shared" si="1854"/>
        <v>180103.21424</v>
      </c>
      <c r="AO908" s="10">
        <f t="shared" si="1855"/>
        <v>179612.3</v>
      </c>
      <c r="AP908" s="10">
        <f t="shared" si="1856"/>
        <v>185486.1</v>
      </c>
      <c r="AQ908" s="10">
        <f t="shared" si="1901"/>
        <v>0</v>
      </c>
      <c r="AR908" s="10">
        <f t="shared" si="1902"/>
        <v>0</v>
      </c>
      <c r="AS908" s="10">
        <f t="shared" si="1903"/>
        <v>0</v>
      </c>
      <c r="AT908" s="10">
        <f t="shared" si="1857"/>
        <v>180103.21424</v>
      </c>
      <c r="AU908" s="10">
        <f t="shared" si="1858"/>
        <v>179612.3</v>
      </c>
      <c r="AV908" s="10">
        <f t="shared" si="1859"/>
        <v>185486.1</v>
      </c>
      <c r="AW908" s="10">
        <f t="shared" si="1904"/>
        <v>0</v>
      </c>
      <c r="AX908" s="10">
        <f t="shared" si="1905"/>
        <v>0</v>
      </c>
      <c r="AY908" s="10">
        <f t="shared" si="1906"/>
        <v>0</v>
      </c>
      <c r="AZ908" s="10">
        <f t="shared" si="1860"/>
        <v>180103.21424</v>
      </c>
      <c r="BA908" s="10">
        <f t="shared" si="1907"/>
        <v>0</v>
      </c>
      <c r="BB908" s="65">
        <f t="shared" si="1888"/>
        <v>180103.21424</v>
      </c>
      <c r="BC908" s="10">
        <f t="shared" si="1861"/>
        <v>179612.3</v>
      </c>
      <c r="BD908" s="10">
        <f t="shared" si="1908"/>
        <v>0</v>
      </c>
      <c r="BE908" s="65">
        <f t="shared" si="1889"/>
        <v>179612.3</v>
      </c>
      <c r="BF908" s="10">
        <f t="shared" si="1862"/>
        <v>185486.1</v>
      </c>
      <c r="BG908" s="10">
        <f t="shared" si="1908"/>
        <v>0</v>
      </c>
      <c r="BH908" s="65">
        <f t="shared" si="1890"/>
        <v>185486.1</v>
      </c>
      <c r="BI908" s="10">
        <f t="shared" si="1908"/>
        <v>0</v>
      </c>
      <c r="BJ908" s="20"/>
      <c r="BK908" s="20"/>
    </row>
    <row r="909" spans="1:63" x14ac:dyDescent="0.3">
      <c r="A909" s="58" t="s">
        <v>590</v>
      </c>
      <c r="B909" s="59">
        <v>200</v>
      </c>
      <c r="C909" s="58" t="s">
        <v>242</v>
      </c>
      <c r="D909" s="58" t="s">
        <v>74</v>
      </c>
      <c r="E909" s="60" t="s">
        <v>540</v>
      </c>
      <c r="F909" s="10">
        <v>179281.7</v>
      </c>
      <c r="G909" s="10">
        <v>179612.3</v>
      </c>
      <c r="H909" s="10">
        <v>185486.1</v>
      </c>
      <c r="I909" s="10"/>
      <c r="J909" s="10"/>
      <c r="K909" s="10"/>
      <c r="L909" s="10">
        <f t="shared" si="1813"/>
        <v>179281.7</v>
      </c>
      <c r="M909" s="10">
        <f t="shared" si="1814"/>
        <v>179612.3</v>
      </c>
      <c r="N909" s="10">
        <f t="shared" si="1815"/>
        <v>185486.1</v>
      </c>
      <c r="O909" s="10">
        <v>6.30924</v>
      </c>
      <c r="P909" s="10"/>
      <c r="Q909" s="10"/>
      <c r="R909" s="10">
        <f t="shared" si="1863"/>
        <v>179288.00924000001</v>
      </c>
      <c r="S909" s="10">
        <f t="shared" si="1864"/>
        <v>179612.3</v>
      </c>
      <c r="T909" s="10">
        <f t="shared" si="1865"/>
        <v>185486.1</v>
      </c>
      <c r="U909" s="10"/>
      <c r="V909" s="10"/>
      <c r="W909" s="10"/>
      <c r="X909" s="10">
        <f t="shared" si="1845"/>
        <v>179288.00924000001</v>
      </c>
      <c r="Y909" s="10">
        <f t="shared" si="1846"/>
        <v>179612.3</v>
      </c>
      <c r="Z909" s="10">
        <f t="shared" si="1847"/>
        <v>185486.1</v>
      </c>
      <c r="AA909" s="10"/>
      <c r="AB909" s="10"/>
      <c r="AC909" s="10"/>
      <c r="AD909" s="10">
        <f t="shared" si="1848"/>
        <v>179288.00924000001</v>
      </c>
      <c r="AE909" s="10">
        <f t="shared" si="1849"/>
        <v>179612.3</v>
      </c>
      <c r="AF909" s="10">
        <f t="shared" si="1850"/>
        <v>185486.1</v>
      </c>
      <c r="AG909" s="10"/>
      <c r="AH909" s="10">
        <f t="shared" si="1851"/>
        <v>179288.00924000001</v>
      </c>
      <c r="AI909" s="10">
        <f t="shared" si="1852"/>
        <v>179612.3</v>
      </c>
      <c r="AJ909" s="10">
        <f t="shared" si="1853"/>
        <v>185486.1</v>
      </c>
      <c r="AK909" s="10">
        <v>815.20500000000004</v>
      </c>
      <c r="AL909" s="10"/>
      <c r="AM909" s="10"/>
      <c r="AN909" s="10">
        <f t="shared" si="1854"/>
        <v>180103.21424</v>
      </c>
      <c r="AO909" s="10">
        <f t="shared" si="1855"/>
        <v>179612.3</v>
      </c>
      <c r="AP909" s="10">
        <f t="shared" si="1856"/>
        <v>185486.1</v>
      </c>
      <c r="AQ909" s="10"/>
      <c r="AR909" s="10"/>
      <c r="AS909" s="10"/>
      <c r="AT909" s="10">
        <f t="shared" si="1857"/>
        <v>180103.21424</v>
      </c>
      <c r="AU909" s="10">
        <f t="shared" si="1858"/>
        <v>179612.3</v>
      </c>
      <c r="AV909" s="10">
        <f t="shared" si="1859"/>
        <v>185486.1</v>
      </c>
      <c r="AW909" s="10"/>
      <c r="AX909" s="10"/>
      <c r="AY909" s="10"/>
      <c r="AZ909" s="10">
        <f t="shared" si="1860"/>
        <v>180103.21424</v>
      </c>
      <c r="BA909" s="10"/>
      <c r="BB909" s="65">
        <f t="shared" si="1888"/>
        <v>180103.21424</v>
      </c>
      <c r="BC909" s="10">
        <f t="shared" si="1861"/>
        <v>179612.3</v>
      </c>
      <c r="BD909" s="10"/>
      <c r="BE909" s="65">
        <f t="shared" si="1889"/>
        <v>179612.3</v>
      </c>
      <c r="BF909" s="10">
        <f t="shared" si="1862"/>
        <v>185486.1</v>
      </c>
      <c r="BG909" s="10"/>
      <c r="BH909" s="65">
        <f t="shared" si="1890"/>
        <v>185486.1</v>
      </c>
      <c r="BI909" s="10"/>
      <c r="BJ909" s="20"/>
      <c r="BK909" s="20"/>
    </row>
    <row r="910" spans="1:63" ht="31.2" x14ac:dyDescent="0.3">
      <c r="A910" s="58" t="s">
        <v>592</v>
      </c>
      <c r="B910" s="59"/>
      <c r="C910" s="58"/>
      <c r="D910" s="58"/>
      <c r="E910" s="60" t="s">
        <v>593</v>
      </c>
      <c r="F910" s="10">
        <f t="shared" si="1818"/>
        <v>157212</v>
      </c>
      <c r="G910" s="10">
        <f t="shared" si="1819"/>
        <v>498202.2</v>
      </c>
      <c r="H910" s="10">
        <f t="shared" si="1820"/>
        <v>160734.1</v>
      </c>
      <c r="I910" s="10">
        <f t="shared" si="1821"/>
        <v>10655.3</v>
      </c>
      <c r="J910" s="10">
        <f t="shared" si="1822"/>
        <v>-4743.3</v>
      </c>
      <c r="K910" s="10">
        <f t="shared" si="1823"/>
        <v>-610.20000000000005</v>
      </c>
      <c r="L910" s="10">
        <f t="shared" si="1813"/>
        <v>167867.3</v>
      </c>
      <c r="M910" s="10">
        <f t="shared" si="1814"/>
        <v>493458.9</v>
      </c>
      <c r="N910" s="10">
        <f t="shared" si="1815"/>
        <v>160123.9</v>
      </c>
      <c r="O910" s="10">
        <f t="shared" si="1824"/>
        <v>1480.4</v>
      </c>
      <c r="P910" s="10">
        <f t="shared" si="1825"/>
        <v>2547.0569999999998</v>
      </c>
      <c r="Q910" s="10">
        <f t="shared" si="1826"/>
        <v>12765.388999999999</v>
      </c>
      <c r="R910" s="10">
        <f t="shared" si="1863"/>
        <v>169347.69999999998</v>
      </c>
      <c r="S910" s="10">
        <f t="shared" si="1864"/>
        <v>496005.95699999999</v>
      </c>
      <c r="T910" s="10">
        <f t="shared" si="1865"/>
        <v>172889.28899999999</v>
      </c>
      <c r="U910" s="10">
        <f t="shared" si="1891"/>
        <v>0</v>
      </c>
      <c r="V910" s="10">
        <f t="shared" si="1892"/>
        <v>0</v>
      </c>
      <c r="W910" s="10">
        <f t="shared" si="1893"/>
        <v>0</v>
      </c>
      <c r="X910" s="10">
        <f t="shared" si="1845"/>
        <v>169347.69999999998</v>
      </c>
      <c r="Y910" s="10">
        <f t="shared" si="1846"/>
        <v>496005.95699999999</v>
      </c>
      <c r="Z910" s="10">
        <f t="shared" si="1847"/>
        <v>172889.28899999999</v>
      </c>
      <c r="AA910" s="10">
        <f t="shared" si="1894"/>
        <v>-85571.195000000007</v>
      </c>
      <c r="AB910" s="10">
        <f t="shared" si="1895"/>
        <v>85571.195000000007</v>
      </c>
      <c r="AC910" s="10">
        <f t="shared" si="1896"/>
        <v>0</v>
      </c>
      <c r="AD910" s="10">
        <f t="shared" si="1848"/>
        <v>83776.504999999976</v>
      </c>
      <c r="AE910" s="10">
        <f t="shared" si="1849"/>
        <v>581577.152</v>
      </c>
      <c r="AF910" s="10">
        <f t="shared" si="1850"/>
        <v>172889.28899999999</v>
      </c>
      <c r="AG910" s="10">
        <f t="shared" si="1897"/>
        <v>0</v>
      </c>
      <c r="AH910" s="10">
        <f t="shared" si="1851"/>
        <v>83776.504999999976</v>
      </c>
      <c r="AI910" s="10">
        <f t="shared" si="1852"/>
        <v>581577.152</v>
      </c>
      <c r="AJ910" s="10">
        <f t="shared" si="1853"/>
        <v>172889.28899999999</v>
      </c>
      <c r="AK910" s="10">
        <f t="shared" si="1898"/>
        <v>782.13400000000001</v>
      </c>
      <c r="AL910" s="10">
        <f t="shared" si="1899"/>
        <v>254890.99199999997</v>
      </c>
      <c r="AM910" s="10">
        <f t="shared" si="1900"/>
        <v>151722.008</v>
      </c>
      <c r="AN910" s="10">
        <f t="shared" si="1854"/>
        <v>84558.638999999981</v>
      </c>
      <c r="AO910" s="10">
        <f t="shared" si="1855"/>
        <v>836468.14399999997</v>
      </c>
      <c r="AP910" s="10">
        <f t="shared" si="1856"/>
        <v>324611.29700000002</v>
      </c>
      <c r="AQ910" s="10">
        <f t="shared" si="1901"/>
        <v>0</v>
      </c>
      <c r="AR910" s="10">
        <f t="shared" si="1902"/>
        <v>0</v>
      </c>
      <c r="AS910" s="10">
        <f t="shared" si="1903"/>
        <v>0</v>
      </c>
      <c r="AT910" s="10">
        <f t="shared" si="1857"/>
        <v>84558.638999999981</v>
      </c>
      <c r="AU910" s="10">
        <f t="shared" si="1858"/>
        <v>836468.14399999997</v>
      </c>
      <c r="AV910" s="10">
        <f t="shared" si="1859"/>
        <v>324611.29700000002</v>
      </c>
      <c r="AW910" s="10">
        <f t="shared" si="1904"/>
        <v>-4736.7569999999996</v>
      </c>
      <c r="AX910" s="10">
        <f t="shared" si="1905"/>
        <v>0</v>
      </c>
      <c r="AY910" s="10">
        <f t="shared" si="1906"/>
        <v>0</v>
      </c>
      <c r="AZ910" s="10">
        <f t="shared" si="1860"/>
        <v>79821.881999999983</v>
      </c>
      <c r="BA910" s="10">
        <f t="shared" si="1907"/>
        <v>0</v>
      </c>
      <c r="BB910" s="65">
        <f t="shared" si="1888"/>
        <v>79821.881999999983</v>
      </c>
      <c r="BC910" s="10">
        <f t="shared" si="1861"/>
        <v>836468.14399999997</v>
      </c>
      <c r="BD910" s="10">
        <f t="shared" si="1908"/>
        <v>0</v>
      </c>
      <c r="BE910" s="65">
        <f t="shared" si="1889"/>
        <v>836468.14399999997</v>
      </c>
      <c r="BF910" s="10">
        <f t="shared" si="1862"/>
        <v>324611.29700000002</v>
      </c>
      <c r="BG910" s="10">
        <f t="shared" si="1908"/>
        <v>0</v>
      </c>
      <c r="BH910" s="65">
        <f t="shared" si="1890"/>
        <v>324611.29700000002</v>
      </c>
      <c r="BI910" s="10">
        <f t="shared" si="1908"/>
        <v>0</v>
      </c>
      <c r="BJ910" s="20"/>
      <c r="BK910" s="20"/>
    </row>
    <row r="911" spans="1:63" ht="31.2" x14ac:dyDescent="0.3">
      <c r="A911" s="58" t="s">
        <v>594</v>
      </c>
      <c r="B911" s="59"/>
      <c r="C911" s="58"/>
      <c r="D911" s="58"/>
      <c r="E911" s="61" t="s">
        <v>595</v>
      </c>
      <c r="F911" s="10">
        <f t="shared" si="1818"/>
        <v>157212</v>
      </c>
      <c r="G911" s="10">
        <f t="shared" si="1819"/>
        <v>498202.2</v>
      </c>
      <c r="H911" s="10">
        <f t="shared" si="1820"/>
        <v>160734.1</v>
      </c>
      <c r="I911" s="10">
        <f t="shared" si="1821"/>
        <v>10655.3</v>
      </c>
      <c r="J911" s="10">
        <f t="shared" si="1822"/>
        <v>-4743.3</v>
      </c>
      <c r="K911" s="10">
        <f t="shared" si="1823"/>
        <v>-610.20000000000005</v>
      </c>
      <c r="L911" s="10">
        <f t="shared" si="1813"/>
        <v>167867.3</v>
      </c>
      <c r="M911" s="10">
        <f t="shared" si="1814"/>
        <v>493458.9</v>
      </c>
      <c r="N911" s="10">
        <f t="shared" si="1815"/>
        <v>160123.9</v>
      </c>
      <c r="O911" s="10">
        <f t="shared" si="1824"/>
        <v>1480.4</v>
      </c>
      <c r="P911" s="10">
        <f t="shared" si="1825"/>
        <v>2547.0569999999998</v>
      </c>
      <c r="Q911" s="10">
        <f t="shared" si="1826"/>
        <v>12765.388999999999</v>
      </c>
      <c r="R911" s="10">
        <f t="shared" si="1863"/>
        <v>169347.69999999998</v>
      </c>
      <c r="S911" s="10">
        <f t="shared" si="1864"/>
        <v>496005.95699999999</v>
      </c>
      <c r="T911" s="10">
        <f t="shared" si="1865"/>
        <v>172889.28899999999</v>
      </c>
      <c r="U911" s="10">
        <f t="shared" si="1891"/>
        <v>0</v>
      </c>
      <c r="V911" s="10">
        <f t="shared" si="1892"/>
        <v>0</v>
      </c>
      <c r="W911" s="10">
        <f t="shared" si="1893"/>
        <v>0</v>
      </c>
      <c r="X911" s="10">
        <f t="shared" si="1845"/>
        <v>169347.69999999998</v>
      </c>
      <c r="Y911" s="10">
        <f t="shared" si="1846"/>
        <v>496005.95699999999</v>
      </c>
      <c r="Z911" s="10">
        <f t="shared" si="1847"/>
        <v>172889.28899999999</v>
      </c>
      <c r="AA911" s="10">
        <f t="shared" si="1894"/>
        <v>-85571.195000000007</v>
      </c>
      <c r="AB911" s="10">
        <f t="shared" si="1895"/>
        <v>85571.195000000007</v>
      </c>
      <c r="AC911" s="10">
        <f t="shared" si="1896"/>
        <v>0</v>
      </c>
      <c r="AD911" s="10">
        <f t="shared" si="1848"/>
        <v>83776.504999999976</v>
      </c>
      <c r="AE911" s="10">
        <f t="shared" si="1849"/>
        <v>581577.152</v>
      </c>
      <c r="AF911" s="10">
        <f t="shared" si="1850"/>
        <v>172889.28899999999</v>
      </c>
      <c r="AG911" s="10">
        <f t="shared" si="1897"/>
        <v>0</v>
      </c>
      <c r="AH911" s="10">
        <f t="shared" si="1851"/>
        <v>83776.504999999976</v>
      </c>
      <c r="AI911" s="10">
        <f t="shared" si="1852"/>
        <v>581577.152</v>
      </c>
      <c r="AJ911" s="10">
        <f t="shared" si="1853"/>
        <v>172889.28899999999</v>
      </c>
      <c r="AK911" s="10">
        <f t="shared" si="1898"/>
        <v>782.13400000000001</v>
      </c>
      <c r="AL911" s="10">
        <f t="shared" si="1899"/>
        <v>254890.99199999997</v>
      </c>
      <c r="AM911" s="10">
        <f t="shared" si="1900"/>
        <v>151722.008</v>
      </c>
      <c r="AN911" s="10">
        <f t="shared" si="1854"/>
        <v>84558.638999999981</v>
      </c>
      <c r="AO911" s="10">
        <f t="shared" si="1855"/>
        <v>836468.14399999997</v>
      </c>
      <c r="AP911" s="10">
        <f t="shared" si="1856"/>
        <v>324611.29700000002</v>
      </c>
      <c r="AQ911" s="10">
        <f t="shared" si="1901"/>
        <v>0</v>
      </c>
      <c r="AR911" s="10">
        <f t="shared" si="1902"/>
        <v>0</v>
      </c>
      <c r="AS911" s="10">
        <f t="shared" si="1903"/>
        <v>0</v>
      </c>
      <c r="AT911" s="10">
        <f t="shared" si="1857"/>
        <v>84558.638999999981</v>
      </c>
      <c r="AU911" s="10">
        <f t="shared" si="1858"/>
        <v>836468.14399999997</v>
      </c>
      <c r="AV911" s="10">
        <f t="shared" si="1859"/>
        <v>324611.29700000002</v>
      </c>
      <c r="AW911" s="10">
        <f t="shared" si="1904"/>
        <v>-4736.7569999999996</v>
      </c>
      <c r="AX911" s="10">
        <f t="shared" si="1905"/>
        <v>0</v>
      </c>
      <c r="AY911" s="10">
        <f t="shared" si="1906"/>
        <v>0</v>
      </c>
      <c r="AZ911" s="10">
        <f t="shared" si="1860"/>
        <v>79821.881999999983</v>
      </c>
      <c r="BA911" s="10">
        <f t="shared" si="1907"/>
        <v>0</v>
      </c>
      <c r="BB911" s="65">
        <f t="shared" si="1888"/>
        <v>79821.881999999983</v>
      </c>
      <c r="BC911" s="10">
        <f t="shared" si="1861"/>
        <v>836468.14399999997</v>
      </c>
      <c r="BD911" s="10">
        <f t="shared" si="1908"/>
        <v>0</v>
      </c>
      <c r="BE911" s="65">
        <f t="shared" si="1889"/>
        <v>836468.14399999997</v>
      </c>
      <c r="BF911" s="10">
        <f t="shared" si="1862"/>
        <v>324611.29700000002</v>
      </c>
      <c r="BG911" s="10">
        <f t="shared" si="1908"/>
        <v>0</v>
      </c>
      <c r="BH911" s="65">
        <f t="shared" si="1890"/>
        <v>324611.29700000002</v>
      </c>
      <c r="BI911" s="10">
        <f t="shared" si="1908"/>
        <v>0</v>
      </c>
      <c r="BJ911" s="20"/>
      <c r="BK911" s="20"/>
    </row>
    <row r="912" spans="1:63" ht="31.2" x14ac:dyDescent="0.3">
      <c r="A912" s="58" t="s">
        <v>594</v>
      </c>
      <c r="B912" s="59" t="s">
        <v>66</v>
      </c>
      <c r="C912" s="58"/>
      <c r="D912" s="58"/>
      <c r="E912" s="60" t="s">
        <v>67</v>
      </c>
      <c r="F912" s="10">
        <f t="shared" si="1818"/>
        <v>157212</v>
      </c>
      <c r="G912" s="10">
        <f t="shared" si="1819"/>
        <v>498202.2</v>
      </c>
      <c r="H912" s="10">
        <f t="shared" si="1820"/>
        <v>160734.1</v>
      </c>
      <c r="I912" s="10">
        <f t="shared" si="1821"/>
        <v>10655.3</v>
      </c>
      <c r="J912" s="10">
        <f t="shared" si="1822"/>
        <v>-4743.3</v>
      </c>
      <c r="K912" s="10">
        <f t="shared" si="1823"/>
        <v>-610.20000000000005</v>
      </c>
      <c r="L912" s="10">
        <f t="shared" si="1813"/>
        <v>167867.3</v>
      </c>
      <c r="M912" s="10">
        <f t="shared" si="1814"/>
        <v>493458.9</v>
      </c>
      <c r="N912" s="10">
        <f t="shared" si="1815"/>
        <v>160123.9</v>
      </c>
      <c r="O912" s="10">
        <f t="shared" si="1824"/>
        <v>1480.4</v>
      </c>
      <c r="P912" s="10">
        <f t="shared" si="1825"/>
        <v>2547.0569999999998</v>
      </c>
      <c r="Q912" s="10">
        <f t="shared" si="1826"/>
        <v>12765.388999999999</v>
      </c>
      <c r="R912" s="10">
        <f t="shared" si="1863"/>
        <v>169347.69999999998</v>
      </c>
      <c r="S912" s="10">
        <f t="shared" si="1864"/>
        <v>496005.95699999999</v>
      </c>
      <c r="T912" s="10">
        <f t="shared" si="1865"/>
        <v>172889.28899999999</v>
      </c>
      <c r="U912" s="10">
        <f t="shared" si="1891"/>
        <v>0</v>
      </c>
      <c r="V912" s="10">
        <f t="shared" si="1892"/>
        <v>0</v>
      </c>
      <c r="W912" s="10">
        <f t="shared" si="1893"/>
        <v>0</v>
      </c>
      <c r="X912" s="10">
        <f t="shared" si="1845"/>
        <v>169347.69999999998</v>
      </c>
      <c r="Y912" s="10">
        <f t="shared" si="1846"/>
        <v>496005.95699999999</v>
      </c>
      <c r="Z912" s="10">
        <f t="shared" si="1847"/>
        <v>172889.28899999999</v>
      </c>
      <c r="AA912" s="10">
        <f t="shared" si="1894"/>
        <v>-85571.195000000007</v>
      </c>
      <c r="AB912" s="10">
        <f t="shared" si="1895"/>
        <v>85571.195000000007</v>
      </c>
      <c r="AC912" s="10">
        <f t="shared" si="1896"/>
        <v>0</v>
      </c>
      <c r="AD912" s="10">
        <f t="shared" si="1848"/>
        <v>83776.504999999976</v>
      </c>
      <c r="AE912" s="10">
        <f t="shared" si="1849"/>
        <v>581577.152</v>
      </c>
      <c r="AF912" s="10">
        <f t="shared" si="1850"/>
        <v>172889.28899999999</v>
      </c>
      <c r="AG912" s="10">
        <f t="shared" si="1897"/>
        <v>0</v>
      </c>
      <c r="AH912" s="10">
        <f t="shared" si="1851"/>
        <v>83776.504999999976</v>
      </c>
      <c r="AI912" s="10">
        <f t="shared" si="1852"/>
        <v>581577.152</v>
      </c>
      <c r="AJ912" s="10">
        <f t="shared" si="1853"/>
        <v>172889.28899999999</v>
      </c>
      <c r="AK912" s="10">
        <f t="shared" si="1898"/>
        <v>782.13400000000001</v>
      </c>
      <c r="AL912" s="10">
        <f t="shared" si="1899"/>
        <v>254890.99199999997</v>
      </c>
      <c r="AM912" s="10">
        <f t="shared" si="1900"/>
        <v>151722.008</v>
      </c>
      <c r="AN912" s="10">
        <f t="shared" si="1854"/>
        <v>84558.638999999981</v>
      </c>
      <c r="AO912" s="10">
        <f t="shared" si="1855"/>
        <v>836468.14399999997</v>
      </c>
      <c r="AP912" s="10">
        <f t="shared" si="1856"/>
        <v>324611.29700000002</v>
      </c>
      <c r="AQ912" s="10">
        <f t="shared" si="1901"/>
        <v>0</v>
      </c>
      <c r="AR912" s="10">
        <f t="shared" si="1902"/>
        <v>0</v>
      </c>
      <c r="AS912" s="10">
        <f t="shared" si="1903"/>
        <v>0</v>
      </c>
      <c r="AT912" s="10">
        <f t="shared" si="1857"/>
        <v>84558.638999999981</v>
      </c>
      <c r="AU912" s="10">
        <f t="shared" si="1858"/>
        <v>836468.14399999997</v>
      </c>
      <c r="AV912" s="10">
        <f t="shared" si="1859"/>
        <v>324611.29700000002</v>
      </c>
      <c r="AW912" s="10">
        <f t="shared" si="1904"/>
        <v>-4736.7569999999996</v>
      </c>
      <c r="AX912" s="10">
        <f t="shared" si="1905"/>
        <v>0</v>
      </c>
      <c r="AY912" s="10">
        <f t="shared" si="1906"/>
        <v>0</v>
      </c>
      <c r="AZ912" s="10">
        <f t="shared" si="1860"/>
        <v>79821.881999999983</v>
      </c>
      <c r="BA912" s="10">
        <f t="shared" si="1907"/>
        <v>0</v>
      </c>
      <c r="BB912" s="65">
        <f t="shared" si="1888"/>
        <v>79821.881999999983</v>
      </c>
      <c r="BC912" s="10">
        <f t="shared" si="1861"/>
        <v>836468.14399999997</v>
      </c>
      <c r="BD912" s="10">
        <f t="shared" si="1908"/>
        <v>0</v>
      </c>
      <c r="BE912" s="65">
        <f t="shared" si="1889"/>
        <v>836468.14399999997</v>
      </c>
      <c r="BF912" s="10">
        <f t="shared" si="1862"/>
        <v>324611.29700000002</v>
      </c>
      <c r="BG912" s="10">
        <f t="shared" si="1908"/>
        <v>0</v>
      </c>
      <c r="BH912" s="65">
        <f t="shared" si="1890"/>
        <v>324611.29700000002</v>
      </c>
      <c r="BI912" s="10">
        <f t="shared" si="1908"/>
        <v>0</v>
      </c>
      <c r="BJ912" s="20"/>
      <c r="BK912" s="20"/>
    </row>
    <row r="913" spans="1:68" x14ac:dyDescent="0.3">
      <c r="A913" s="58" t="s">
        <v>594</v>
      </c>
      <c r="B913" s="59">
        <v>200</v>
      </c>
      <c r="C913" s="58" t="s">
        <v>327</v>
      </c>
      <c r="D913" s="58" t="s">
        <v>106</v>
      </c>
      <c r="E913" s="60" t="s">
        <v>535</v>
      </c>
      <c r="F913" s="10">
        <v>157212</v>
      </c>
      <c r="G913" s="10">
        <v>498202.2</v>
      </c>
      <c r="H913" s="10">
        <v>160734.1</v>
      </c>
      <c r="I913" s="10">
        <v>10655.3</v>
      </c>
      <c r="J913" s="10">
        <v>-4743.3</v>
      </c>
      <c r="K913" s="10">
        <v>-610.20000000000005</v>
      </c>
      <c r="L913" s="10">
        <f t="shared" si="1813"/>
        <v>167867.3</v>
      </c>
      <c r="M913" s="10">
        <f t="shared" si="1814"/>
        <v>493458.9</v>
      </c>
      <c r="N913" s="10">
        <f t="shared" si="1815"/>
        <v>160123.9</v>
      </c>
      <c r="O913" s="10">
        <v>1480.4</v>
      </c>
      <c r="P913" s="10">
        <v>2547.0569999999998</v>
      </c>
      <c r="Q913" s="10">
        <f>6147.1+6618.289</f>
        <v>12765.388999999999</v>
      </c>
      <c r="R913" s="10">
        <f t="shared" si="1863"/>
        <v>169347.69999999998</v>
      </c>
      <c r="S913" s="10">
        <f t="shared" si="1864"/>
        <v>496005.95699999999</v>
      </c>
      <c r="T913" s="10">
        <f t="shared" si="1865"/>
        <v>172889.28899999999</v>
      </c>
      <c r="U913" s="10"/>
      <c r="V913" s="10"/>
      <c r="W913" s="10"/>
      <c r="X913" s="10">
        <f t="shared" si="1845"/>
        <v>169347.69999999998</v>
      </c>
      <c r="Y913" s="10">
        <f t="shared" si="1846"/>
        <v>496005.95699999999</v>
      </c>
      <c r="Z913" s="10">
        <f t="shared" si="1847"/>
        <v>172889.28899999999</v>
      </c>
      <c r="AA913" s="10">
        <v>-85571.195000000007</v>
      </c>
      <c r="AB913" s="10">
        <v>85571.195000000007</v>
      </c>
      <c r="AC913" s="10"/>
      <c r="AD913" s="10">
        <f t="shared" si="1848"/>
        <v>83776.504999999976</v>
      </c>
      <c r="AE913" s="10">
        <f t="shared" si="1849"/>
        <v>581577.152</v>
      </c>
      <c r="AF913" s="10">
        <f t="shared" si="1850"/>
        <v>172889.28899999999</v>
      </c>
      <c r="AG913" s="10"/>
      <c r="AH913" s="10">
        <f t="shared" si="1851"/>
        <v>83776.504999999976</v>
      </c>
      <c r="AI913" s="10">
        <f t="shared" si="1852"/>
        <v>581577.152</v>
      </c>
      <c r="AJ913" s="10">
        <f t="shared" si="1853"/>
        <v>172889.28899999999</v>
      </c>
      <c r="AK913" s="10">
        <f>-4144.21+4926.344</f>
        <v>782.13400000000001</v>
      </c>
      <c r="AL913" s="10">
        <f>312760.1-57869.108</f>
        <v>254890.99199999997</v>
      </c>
      <c r="AM913" s="10">
        <f>93852.9+57869.108</f>
        <v>151722.008</v>
      </c>
      <c r="AN913" s="10">
        <f t="shared" si="1854"/>
        <v>84558.638999999981</v>
      </c>
      <c r="AO913" s="10">
        <f t="shared" si="1855"/>
        <v>836468.14399999997</v>
      </c>
      <c r="AP913" s="10">
        <f t="shared" si="1856"/>
        <v>324611.29700000002</v>
      </c>
      <c r="AQ913" s="10"/>
      <c r="AR913" s="10"/>
      <c r="AS913" s="10"/>
      <c r="AT913" s="10">
        <f t="shared" si="1857"/>
        <v>84558.638999999981</v>
      </c>
      <c r="AU913" s="10">
        <f t="shared" si="1858"/>
        <v>836468.14399999997</v>
      </c>
      <c r="AV913" s="10">
        <f t="shared" si="1859"/>
        <v>324611.29700000002</v>
      </c>
      <c r="AW913" s="10">
        <v>-4736.7569999999996</v>
      </c>
      <c r="AX913" s="10"/>
      <c r="AY913" s="10"/>
      <c r="AZ913" s="10">
        <f t="shared" si="1860"/>
        <v>79821.881999999983</v>
      </c>
      <c r="BA913" s="10"/>
      <c r="BB913" s="65">
        <f t="shared" si="1888"/>
        <v>79821.881999999983</v>
      </c>
      <c r="BC913" s="10">
        <f t="shared" si="1861"/>
        <v>836468.14399999997</v>
      </c>
      <c r="BD913" s="10"/>
      <c r="BE913" s="65">
        <f t="shared" si="1889"/>
        <v>836468.14399999997</v>
      </c>
      <c r="BF913" s="10">
        <f t="shared" si="1862"/>
        <v>324611.29700000002</v>
      </c>
      <c r="BG913" s="10"/>
      <c r="BH913" s="65">
        <f t="shared" si="1890"/>
        <v>324611.29700000002</v>
      </c>
      <c r="BI913" s="10"/>
      <c r="BJ913" s="20"/>
      <c r="BK913" s="20" t="s">
        <v>596</v>
      </c>
    </row>
    <row r="914" spans="1:68" ht="31.2" x14ac:dyDescent="0.3">
      <c r="A914" s="58" t="s">
        <v>597</v>
      </c>
      <c r="B914" s="59"/>
      <c r="C914" s="58"/>
      <c r="D914" s="58"/>
      <c r="E914" s="60" t="s">
        <v>598</v>
      </c>
      <c r="F914" s="10">
        <f t="shared" si="1818"/>
        <v>12484.9</v>
      </c>
      <c r="G914" s="10">
        <f t="shared" si="1819"/>
        <v>0</v>
      </c>
      <c r="H914" s="10">
        <f t="shared" si="1820"/>
        <v>478982.8</v>
      </c>
      <c r="I914" s="10">
        <f t="shared" si="1821"/>
        <v>-9784.9</v>
      </c>
      <c r="J914" s="10">
        <f t="shared" si="1822"/>
        <v>0</v>
      </c>
      <c r="K914" s="10">
        <f t="shared" si="1823"/>
        <v>0</v>
      </c>
      <c r="L914" s="10">
        <f t="shared" si="1813"/>
        <v>2700</v>
      </c>
      <c r="M914" s="10">
        <f t="shared" si="1814"/>
        <v>0</v>
      </c>
      <c r="N914" s="10">
        <f t="shared" si="1815"/>
        <v>478982.8</v>
      </c>
      <c r="O914" s="10">
        <f t="shared" si="1824"/>
        <v>0</v>
      </c>
      <c r="P914" s="10">
        <f t="shared" si="1825"/>
        <v>0</v>
      </c>
      <c r="Q914" s="10">
        <f t="shared" si="1826"/>
        <v>0</v>
      </c>
      <c r="R914" s="10">
        <f t="shared" si="1863"/>
        <v>2700</v>
      </c>
      <c r="S914" s="10">
        <f t="shared" si="1864"/>
        <v>0</v>
      </c>
      <c r="T914" s="10">
        <f t="shared" si="1865"/>
        <v>478982.8</v>
      </c>
      <c r="U914" s="10">
        <f t="shared" si="1891"/>
        <v>0</v>
      </c>
      <c r="V914" s="10">
        <f t="shared" si="1892"/>
        <v>0</v>
      </c>
      <c r="W914" s="10">
        <f t="shared" si="1893"/>
        <v>0</v>
      </c>
      <c r="X914" s="10">
        <f t="shared" si="1845"/>
        <v>2700</v>
      </c>
      <c r="Y914" s="10">
        <f t="shared" si="1846"/>
        <v>0</v>
      </c>
      <c r="Z914" s="10">
        <f t="shared" si="1847"/>
        <v>478982.8</v>
      </c>
      <c r="AA914" s="10">
        <f t="shared" si="1894"/>
        <v>0</v>
      </c>
      <c r="AB914" s="10">
        <f t="shared" si="1895"/>
        <v>0</v>
      </c>
      <c r="AC914" s="10">
        <f t="shared" si="1896"/>
        <v>0</v>
      </c>
      <c r="AD914" s="10">
        <f t="shared" si="1848"/>
        <v>2700</v>
      </c>
      <c r="AE914" s="10">
        <f t="shared" si="1849"/>
        <v>0</v>
      </c>
      <c r="AF914" s="10">
        <f t="shared" si="1850"/>
        <v>478982.8</v>
      </c>
      <c r="AG914" s="10">
        <f t="shared" si="1897"/>
        <v>0</v>
      </c>
      <c r="AH914" s="10">
        <f t="shared" si="1851"/>
        <v>2700</v>
      </c>
      <c r="AI914" s="10">
        <f t="shared" si="1852"/>
        <v>0</v>
      </c>
      <c r="AJ914" s="10">
        <f t="shared" si="1853"/>
        <v>478982.8</v>
      </c>
      <c r="AK914" s="10">
        <f t="shared" si="1898"/>
        <v>0</v>
      </c>
      <c r="AL914" s="10">
        <f t="shared" si="1899"/>
        <v>0</v>
      </c>
      <c r="AM914" s="10">
        <f t="shared" si="1900"/>
        <v>0</v>
      </c>
      <c r="AN914" s="10">
        <f t="shared" si="1854"/>
        <v>2700</v>
      </c>
      <c r="AO914" s="10">
        <f t="shared" si="1855"/>
        <v>0</v>
      </c>
      <c r="AP914" s="10">
        <f t="shared" si="1856"/>
        <v>478982.8</v>
      </c>
      <c r="AQ914" s="10">
        <f t="shared" si="1901"/>
        <v>0</v>
      </c>
      <c r="AR914" s="10">
        <f t="shared" si="1902"/>
        <v>0</v>
      </c>
      <c r="AS914" s="10">
        <f t="shared" si="1903"/>
        <v>0</v>
      </c>
      <c r="AT914" s="10">
        <f t="shared" si="1857"/>
        <v>2700</v>
      </c>
      <c r="AU914" s="10">
        <f t="shared" si="1858"/>
        <v>0</v>
      </c>
      <c r="AV914" s="10">
        <f t="shared" si="1859"/>
        <v>478982.8</v>
      </c>
      <c r="AW914" s="10">
        <f t="shared" si="1904"/>
        <v>0</v>
      </c>
      <c r="AX914" s="10">
        <f t="shared" si="1905"/>
        <v>0</v>
      </c>
      <c r="AY914" s="10">
        <f t="shared" si="1906"/>
        <v>0</v>
      </c>
      <c r="AZ914" s="10">
        <f t="shared" si="1860"/>
        <v>2700</v>
      </c>
      <c r="BA914" s="10">
        <f t="shared" si="1907"/>
        <v>0</v>
      </c>
      <c r="BB914" s="65">
        <f t="shared" si="1888"/>
        <v>2700</v>
      </c>
      <c r="BC914" s="10">
        <f t="shared" si="1861"/>
        <v>0</v>
      </c>
      <c r="BD914" s="10">
        <f t="shared" si="1908"/>
        <v>0</v>
      </c>
      <c r="BE914" s="65">
        <f t="shared" si="1889"/>
        <v>0</v>
      </c>
      <c r="BF914" s="10">
        <f t="shared" si="1862"/>
        <v>478982.8</v>
      </c>
      <c r="BG914" s="10">
        <f t="shared" si="1908"/>
        <v>0</v>
      </c>
      <c r="BH914" s="65">
        <f t="shared" si="1890"/>
        <v>478982.8</v>
      </c>
      <c r="BI914" s="10">
        <f t="shared" si="1908"/>
        <v>0</v>
      </c>
      <c r="BJ914" s="20"/>
      <c r="BK914" s="20"/>
    </row>
    <row r="915" spans="1:68" ht="31.2" x14ac:dyDescent="0.3">
      <c r="A915" s="58" t="s">
        <v>599</v>
      </c>
      <c r="B915" s="59"/>
      <c r="C915" s="58"/>
      <c r="D915" s="58"/>
      <c r="E915" s="60" t="s">
        <v>600</v>
      </c>
      <c r="F915" s="10">
        <f t="shared" ref="F915:K915" si="1909">F916+F918</f>
        <v>12484.9</v>
      </c>
      <c r="G915" s="10">
        <f t="shared" si="1909"/>
        <v>0</v>
      </c>
      <c r="H915" s="10">
        <f t="shared" si="1909"/>
        <v>478982.8</v>
      </c>
      <c r="I915" s="10">
        <f t="shared" si="1909"/>
        <v>-9784.9</v>
      </c>
      <c r="J915" s="10">
        <f t="shared" si="1909"/>
        <v>0</v>
      </c>
      <c r="K915" s="10">
        <f t="shared" si="1909"/>
        <v>0</v>
      </c>
      <c r="L915" s="10">
        <f t="shared" ref="L915:L978" si="1910">F915+I915</f>
        <v>2700</v>
      </c>
      <c r="M915" s="10">
        <f t="shared" ref="M915:M978" si="1911">G915+J915</f>
        <v>0</v>
      </c>
      <c r="N915" s="10">
        <f t="shared" ref="N915:N978" si="1912">H915+K915</f>
        <v>478982.8</v>
      </c>
      <c r="O915" s="10">
        <f>O916+O918</f>
        <v>0</v>
      </c>
      <c r="P915" s="10">
        <f>P916+P918</f>
        <v>0</v>
      </c>
      <c r="Q915" s="10">
        <f>Q916+Q918</f>
        <v>0</v>
      </c>
      <c r="R915" s="10">
        <f t="shared" si="1863"/>
        <v>2700</v>
      </c>
      <c r="S915" s="10">
        <f t="shared" si="1864"/>
        <v>0</v>
      </c>
      <c r="T915" s="10">
        <f t="shared" si="1865"/>
        <v>478982.8</v>
      </c>
      <c r="U915" s="10">
        <f>U916+U918</f>
        <v>0</v>
      </c>
      <c r="V915" s="10">
        <f>V916+V918</f>
        <v>0</v>
      </c>
      <c r="W915" s="10">
        <f>W916+W918</f>
        <v>0</v>
      </c>
      <c r="X915" s="10">
        <f t="shared" si="1845"/>
        <v>2700</v>
      </c>
      <c r="Y915" s="10">
        <f t="shared" si="1846"/>
        <v>0</v>
      </c>
      <c r="Z915" s="10">
        <f t="shared" si="1847"/>
        <v>478982.8</v>
      </c>
      <c r="AA915" s="10">
        <f>AA916+AA918</f>
        <v>0</v>
      </c>
      <c r="AB915" s="10">
        <f>AB916+AB918</f>
        <v>0</v>
      </c>
      <c r="AC915" s="10">
        <f>AC916+AC918</f>
        <v>0</v>
      </c>
      <c r="AD915" s="10">
        <f t="shared" si="1848"/>
        <v>2700</v>
      </c>
      <c r="AE915" s="10">
        <f t="shared" si="1849"/>
        <v>0</v>
      </c>
      <c r="AF915" s="10">
        <f t="shared" si="1850"/>
        <v>478982.8</v>
      </c>
      <c r="AG915" s="10">
        <f>AG916+AG918</f>
        <v>0</v>
      </c>
      <c r="AH915" s="10">
        <f t="shared" si="1851"/>
        <v>2700</v>
      </c>
      <c r="AI915" s="10">
        <f t="shared" si="1852"/>
        <v>0</v>
      </c>
      <c r="AJ915" s="10">
        <f t="shared" si="1853"/>
        <v>478982.8</v>
      </c>
      <c r="AK915" s="10">
        <f>AK916+AK918</f>
        <v>0</v>
      </c>
      <c r="AL915" s="10">
        <f>AL916+AL918</f>
        <v>0</v>
      </c>
      <c r="AM915" s="10">
        <f>AM916+AM918</f>
        <v>0</v>
      </c>
      <c r="AN915" s="10">
        <f t="shared" si="1854"/>
        <v>2700</v>
      </c>
      <c r="AO915" s="10">
        <f t="shared" si="1855"/>
        <v>0</v>
      </c>
      <c r="AP915" s="10">
        <f t="shared" si="1856"/>
        <v>478982.8</v>
      </c>
      <c r="AQ915" s="10">
        <f>AQ916+AQ918</f>
        <v>0</v>
      </c>
      <c r="AR915" s="10">
        <f>AR916+AR918</f>
        <v>0</v>
      </c>
      <c r="AS915" s="10">
        <f>AS916+AS918</f>
        <v>0</v>
      </c>
      <c r="AT915" s="10">
        <f t="shared" si="1857"/>
        <v>2700</v>
      </c>
      <c r="AU915" s="10">
        <f t="shared" si="1858"/>
        <v>0</v>
      </c>
      <c r="AV915" s="10">
        <f t="shared" si="1859"/>
        <v>478982.8</v>
      </c>
      <c r="AW915" s="10">
        <f>AW916+AW918</f>
        <v>0</v>
      </c>
      <c r="AX915" s="10">
        <f>AX916+AX918</f>
        <v>0</v>
      </c>
      <c r="AY915" s="10">
        <f>AY916+AY918</f>
        <v>0</v>
      </c>
      <c r="AZ915" s="10">
        <f t="shared" si="1860"/>
        <v>2700</v>
      </c>
      <c r="BA915" s="10">
        <f>BA916+BA918</f>
        <v>0</v>
      </c>
      <c r="BB915" s="65">
        <f t="shared" si="1888"/>
        <v>2700</v>
      </c>
      <c r="BC915" s="10">
        <f t="shared" si="1861"/>
        <v>0</v>
      </c>
      <c r="BD915" s="10">
        <f>BD916+BD918</f>
        <v>0</v>
      </c>
      <c r="BE915" s="65">
        <f t="shared" si="1889"/>
        <v>0</v>
      </c>
      <c r="BF915" s="10">
        <f t="shared" si="1862"/>
        <v>478982.8</v>
      </c>
      <c r="BG915" s="10">
        <f>BG916+BG918</f>
        <v>0</v>
      </c>
      <c r="BH915" s="65">
        <f t="shared" si="1890"/>
        <v>478982.8</v>
      </c>
      <c r="BI915" s="10">
        <f>BI916+BI918</f>
        <v>0</v>
      </c>
      <c r="BJ915" s="20"/>
      <c r="BK915" s="20"/>
    </row>
    <row r="916" spans="1:68" ht="31.2" x14ac:dyDescent="0.3">
      <c r="A916" s="58" t="s">
        <v>599</v>
      </c>
      <c r="B916" s="59" t="s">
        <v>66</v>
      </c>
      <c r="C916" s="58"/>
      <c r="D916" s="58"/>
      <c r="E916" s="60" t="s">
        <v>67</v>
      </c>
      <c r="F916" s="10">
        <f t="shared" ref="F916:K916" si="1913">F917</f>
        <v>2700</v>
      </c>
      <c r="G916" s="10">
        <f t="shared" si="1913"/>
        <v>0</v>
      </c>
      <c r="H916" s="10">
        <f t="shared" si="1913"/>
        <v>0</v>
      </c>
      <c r="I916" s="10">
        <f t="shared" si="1913"/>
        <v>0</v>
      </c>
      <c r="J916" s="10">
        <f t="shared" si="1913"/>
        <v>0</v>
      </c>
      <c r="K916" s="10">
        <f t="shared" si="1913"/>
        <v>0</v>
      </c>
      <c r="L916" s="10">
        <f t="shared" si="1910"/>
        <v>2700</v>
      </c>
      <c r="M916" s="10">
        <f t="shared" si="1911"/>
        <v>0</v>
      </c>
      <c r="N916" s="10">
        <f t="shared" si="1912"/>
        <v>0</v>
      </c>
      <c r="O916" s="10">
        <f>O917</f>
        <v>0</v>
      </c>
      <c r="P916" s="10">
        <f>P917</f>
        <v>0</v>
      </c>
      <c r="Q916" s="10">
        <f>Q917</f>
        <v>0</v>
      </c>
      <c r="R916" s="10">
        <f t="shared" si="1863"/>
        <v>2700</v>
      </c>
      <c r="S916" s="10">
        <f t="shared" si="1864"/>
        <v>0</v>
      </c>
      <c r="T916" s="10">
        <f t="shared" si="1865"/>
        <v>0</v>
      </c>
      <c r="U916" s="10">
        <f>U917</f>
        <v>0</v>
      </c>
      <c r="V916" s="10">
        <f>V917</f>
        <v>0</v>
      </c>
      <c r="W916" s="10">
        <f>W917</f>
        <v>0</v>
      </c>
      <c r="X916" s="10">
        <f t="shared" si="1845"/>
        <v>2700</v>
      </c>
      <c r="Y916" s="10">
        <f t="shared" si="1846"/>
        <v>0</v>
      </c>
      <c r="Z916" s="10">
        <f t="shared" si="1847"/>
        <v>0</v>
      </c>
      <c r="AA916" s="10">
        <f>AA917</f>
        <v>0</v>
      </c>
      <c r="AB916" s="10">
        <f>AB917</f>
        <v>0</v>
      </c>
      <c r="AC916" s="10">
        <f>AC917</f>
        <v>0</v>
      </c>
      <c r="AD916" s="10">
        <f t="shared" si="1848"/>
        <v>2700</v>
      </c>
      <c r="AE916" s="10">
        <f t="shared" si="1849"/>
        <v>0</v>
      </c>
      <c r="AF916" s="10">
        <f t="shared" si="1850"/>
        <v>0</v>
      </c>
      <c r="AG916" s="10">
        <f>AG917</f>
        <v>0</v>
      </c>
      <c r="AH916" s="10">
        <f t="shared" si="1851"/>
        <v>2700</v>
      </c>
      <c r="AI916" s="10">
        <f t="shared" si="1852"/>
        <v>0</v>
      </c>
      <c r="AJ916" s="10">
        <f t="shared" si="1853"/>
        <v>0</v>
      </c>
      <c r="AK916" s="10">
        <f>AK917</f>
        <v>0</v>
      </c>
      <c r="AL916" s="10">
        <f>AL917</f>
        <v>0</v>
      </c>
      <c r="AM916" s="10">
        <f>AM917</f>
        <v>0</v>
      </c>
      <c r="AN916" s="10">
        <f t="shared" si="1854"/>
        <v>2700</v>
      </c>
      <c r="AO916" s="10">
        <f t="shared" si="1855"/>
        <v>0</v>
      </c>
      <c r="AP916" s="10">
        <f t="shared" si="1856"/>
        <v>0</v>
      </c>
      <c r="AQ916" s="10">
        <f>AQ917</f>
        <v>0</v>
      </c>
      <c r="AR916" s="10">
        <f>AR917</f>
        <v>0</v>
      </c>
      <c r="AS916" s="10">
        <f>AS917</f>
        <v>0</v>
      </c>
      <c r="AT916" s="10">
        <f t="shared" si="1857"/>
        <v>2700</v>
      </c>
      <c r="AU916" s="10">
        <f t="shared" si="1858"/>
        <v>0</v>
      </c>
      <c r="AV916" s="10">
        <f t="shared" si="1859"/>
        <v>0</v>
      </c>
      <c r="AW916" s="10">
        <f>AW917</f>
        <v>0</v>
      </c>
      <c r="AX916" s="10">
        <f>AX917</f>
        <v>0</v>
      </c>
      <c r="AY916" s="10">
        <f>AY917</f>
        <v>0</v>
      </c>
      <c r="AZ916" s="10">
        <f t="shared" si="1860"/>
        <v>2700</v>
      </c>
      <c r="BA916" s="10">
        <f>BA917</f>
        <v>0</v>
      </c>
      <c r="BB916" s="65">
        <f t="shared" si="1888"/>
        <v>2700</v>
      </c>
      <c r="BC916" s="10">
        <f t="shared" si="1861"/>
        <v>0</v>
      </c>
      <c r="BD916" s="10">
        <f>BD917</f>
        <v>0</v>
      </c>
      <c r="BE916" s="65">
        <f t="shared" si="1889"/>
        <v>0</v>
      </c>
      <c r="BF916" s="10">
        <f t="shared" si="1862"/>
        <v>0</v>
      </c>
      <c r="BG916" s="10">
        <f>BG917</f>
        <v>0</v>
      </c>
      <c r="BH916" s="65">
        <f t="shared" si="1890"/>
        <v>0</v>
      </c>
      <c r="BI916" s="10">
        <f>BI917</f>
        <v>0</v>
      </c>
      <c r="BJ916" s="20"/>
      <c r="BK916" s="20"/>
    </row>
    <row r="917" spans="1:68" x14ac:dyDescent="0.3">
      <c r="A917" s="58" t="s">
        <v>599</v>
      </c>
      <c r="B917" s="59">
        <v>200</v>
      </c>
      <c r="C917" s="58" t="s">
        <v>327</v>
      </c>
      <c r="D917" s="58" t="s">
        <v>106</v>
      </c>
      <c r="E917" s="60" t="s">
        <v>535</v>
      </c>
      <c r="F917" s="10">
        <v>2700</v>
      </c>
      <c r="G917" s="10">
        <v>0</v>
      </c>
      <c r="H917" s="10">
        <v>0</v>
      </c>
      <c r="I917" s="10"/>
      <c r="J917" s="10"/>
      <c r="K917" s="10"/>
      <c r="L917" s="10">
        <f t="shared" si="1910"/>
        <v>2700</v>
      </c>
      <c r="M917" s="10">
        <f t="shared" si="1911"/>
        <v>0</v>
      </c>
      <c r="N917" s="10">
        <f t="shared" si="1912"/>
        <v>0</v>
      </c>
      <c r="O917" s="10"/>
      <c r="P917" s="10"/>
      <c r="Q917" s="10"/>
      <c r="R917" s="10">
        <f t="shared" si="1863"/>
        <v>2700</v>
      </c>
      <c r="S917" s="10">
        <f t="shared" si="1864"/>
        <v>0</v>
      </c>
      <c r="T917" s="10">
        <f t="shared" si="1865"/>
        <v>0</v>
      </c>
      <c r="U917" s="10"/>
      <c r="V917" s="10"/>
      <c r="W917" s="10"/>
      <c r="X917" s="10">
        <f t="shared" si="1845"/>
        <v>2700</v>
      </c>
      <c r="Y917" s="10">
        <f t="shared" si="1846"/>
        <v>0</v>
      </c>
      <c r="Z917" s="10">
        <f t="shared" si="1847"/>
        <v>0</v>
      </c>
      <c r="AA917" s="10"/>
      <c r="AB917" s="10"/>
      <c r="AC917" s="10"/>
      <c r="AD917" s="10">
        <f t="shared" si="1848"/>
        <v>2700</v>
      </c>
      <c r="AE917" s="10">
        <f t="shared" si="1849"/>
        <v>0</v>
      </c>
      <c r="AF917" s="10">
        <f t="shared" si="1850"/>
        <v>0</v>
      </c>
      <c r="AG917" s="10"/>
      <c r="AH917" s="10">
        <f t="shared" si="1851"/>
        <v>2700</v>
      </c>
      <c r="AI917" s="10">
        <f t="shared" si="1852"/>
        <v>0</v>
      </c>
      <c r="AJ917" s="10">
        <f t="shared" si="1853"/>
        <v>0</v>
      </c>
      <c r="AK917" s="10"/>
      <c r="AL917" s="10"/>
      <c r="AM917" s="10"/>
      <c r="AN917" s="10">
        <f t="shared" si="1854"/>
        <v>2700</v>
      </c>
      <c r="AO917" s="10">
        <f t="shared" si="1855"/>
        <v>0</v>
      </c>
      <c r="AP917" s="10">
        <f t="shared" si="1856"/>
        <v>0</v>
      </c>
      <c r="AQ917" s="10"/>
      <c r="AR917" s="10"/>
      <c r="AS917" s="10"/>
      <c r="AT917" s="10">
        <f t="shared" si="1857"/>
        <v>2700</v>
      </c>
      <c r="AU917" s="10">
        <f t="shared" si="1858"/>
        <v>0</v>
      </c>
      <c r="AV917" s="10">
        <f t="shared" si="1859"/>
        <v>0</v>
      </c>
      <c r="AW917" s="10"/>
      <c r="AX917" s="10"/>
      <c r="AY917" s="10"/>
      <c r="AZ917" s="10">
        <f t="shared" si="1860"/>
        <v>2700</v>
      </c>
      <c r="BA917" s="10"/>
      <c r="BB917" s="65">
        <f t="shared" si="1888"/>
        <v>2700</v>
      </c>
      <c r="BC917" s="10">
        <f t="shared" si="1861"/>
        <v>0</v>
      </c>
      <c r="BD917" s="10"/>
      <c r="BE917" s="65">
        <f t="shared" si="1889"/>
        <v>0</v>
      </c>
      <c r="BF917" s="10">
        <f t="shared" si="1862"/>
        <v>0</v>
      </c>
      <c r="BG917" s="10"/>
      <c r="BH917" s="65">
        <f t="shared" si="1890"/>
        <v>0</v>
      </c>
      <c r="BI917" s="10"/>
      <c r="BJ917" s="20"/>
      <c r="BK917" s="20"/>
    </row>
    <row r="918" spans="1:68" ht="46.8" x14ac:dyDescent="0.3">
      <c r="A918" s="58" t="s">
        <v>599</v>
      </c>
      <c r="B918" s="59" t="s">
        <v>35</v>
      </c>
      <c r="C918" s="58"/>
      <c r="D918" s="58"/>
      <c r="E918" s="60" t="s">
        <v>36</v>
      </c>
      <c r="F918" s="10">
        <f t="shared" ref="F918:K918" si="1914">F919</f>
        <v>9784.9</v>
      </c>
      <c r="G918" s="10">
        <f t="shared" si="1914"/>
        <v>0</v>
      </c>
      <c r="H918" s="10">
        <f t="shared" si="1914"/>
        <v>478982.8</v>
      </c>
      <c r="I918" s="10">
        <f t="shared" si="1914"/>
        <v>-9784.9</v>
      </c>
      <c r="J918" s="10">
        <f t="shared" si="1914"/>
        <v>0</v>
      </c>
      <c r="K918" s="10">
        <f t="shared" si="1914"/>
        <v>0</v>
      </c>
      <c r="L918" s="10">
        <f t="shared" si="1910"/>
        <v>0</v>
      </c>
      <c r="M918" s="10">
        <f t="shared" si="1911"/>
        <v>0</v>
      </c>
      <c r="N918" s="10">
        <f t="shared" si="1912"/>
        <v>478982.8</v>
      </c>
      <c r="O918" s="10">
        <f>O919</f>
        <v>0</v>
      </c>
      <c r="P918" s="10">
        <f>P919</f>
        <v>0</v>
      </c>
      <c r="Q918" s="10">
        <f>Q919</f>
        <v>0</v>
      </c>
      <c r="R918" s="10">
        <f t="shared" si="1863"/>
        <v>0</v>
      </c>
      <c r="S918" s="10">
        <f t="shared" si="1864"/>
        <v>0</v>
      </c>
      <c r="T918" s="10">
        <f t="shared" si="1865"/>
        <v>478982.8</v>
      </c>
      <c r="U918" s="10">
        <f>U919</f>
        <v>0</v>
      </c>
      <c r="V918" s="10">
        <f>V919</f>
        <v>0</v>
      </c>
      <c r="W918" s="10">
        <f>W919</f>
        <v>0</v>
      </c>
      <c r="X918" s="10">
        <f t="shared" si="1845"/>
        <v>0</v>
      </c>
      <c r="Y918" s="10">
        <f t="shared" si="1846"/>
        <v>0</v>
      </c>
      <c r="Z918" s="10">
        <f t="shared" si="1847"/>
        <v>478982.8</v>
      </c>
      <c r="AA918" s="10">
        <f>AA919</f>
        <v>0</v>
      </c>
      <c r="AB918" s="10">
        <f>AB919</f>
        <v>0</v>
      </c>
      <c r="AC918" s="10">
        <f>AC919</f>
        <v>0</v>
      </c>
      <c r="AD918" s="10">
        <f t="shared" si="1848"/>
        <v>0</v>
      </c>
      <c r="AE918" s="10">
        <f t="shared" si="1849"/>
        <v>0</v>
      </c>
      <c r="AF918" s="10">
        <f t="shared" si="1850"/>
        <v>478982.8</v>
      </c>
      <c r="AG918" s="10">
        <f>AG919</f>
        <v>0</v>
      </c>
      <c r="AH918" s="10">
        <f t="shared" si="1851"/>
        <v>0</v>
      </c>
      <c r="AI918" s="10">
        <f t="shared" si="1852"/>
        <v>0</v>
      </c>
      <c r="AJ918" s="10">
        <f t="shared" si="1853"/>
        <v>478982.8</v>
      </c>
      <c r="AK918" s="10">
        <f>AK919</f>
        <v>0</v>
      </c>
      <c r="AL918" s="10">
        <f>AL919</f>
        <v>0</v>
      </c>
      <c r="AM918" s="10">
        <f>AM919</f>
        <v>0</v>
      </c>
      <c r="AN918" s="10">
        <f t="shared" si="1854"/>
        <v>0</v>
      </c>
      <c r="AO918" s="10">
        <f t="shared" si="1855"/>
        <v>0</v>
      </c>
      <c r="AP918" s="10">
        <f t="shared" si="1856"/>
        <v>478982.8</v>
      </c>
      <c r="AQ918" s="10">
        <f>AQ919</f>
        <v>0</v>
      </c>
      <c r="AR918" s="10">
        <f>AR919</f>
        <v>0</v>
      </c>
      <c r="AS918" s="10">
        <f>AS919</f>
        <v>0</v>
      </c>
      <c r="AT918" s="10">
        <f t="shared" si="1857"/>
        <v>0</v>
      </c>
      <c r="AU918" s="10">
        <f t="shared" si="1858"/>
        <v>0</v>
      </c>
      <c r="AV918" s="10">
        <f t="shared" si="1859"/>
        <v>478982.8</v>
      </c>
      <c r="AW918" s="10">
        <f>AW919</f>
        <v>0</v>
      </c>
      <c r="AX918" s="10">
        <f>AX919</f>
        <v>0</v>
      </c>
      <c r="AY918" s="10">
        <f>AY919</f>
        <v>0</v>
      </c>
      <c r="AZ918" s="10">
        <f t="shared" si="1860"/>
        <v>0</v>
      </c>
      <c r="BA918" s="10">
        <f>BA919</f>
        <v>0</v>
      </c>
      <c r="BB918" s="65">
        <f t="shared" si="1888"/>
        <v>0</v>
      </c>
      <c r="BC918" s="10">
        <f t="shared" si="1861"/>
        <v>0</v>
      </c>
      <c r="BD918" s="10">
        <f>BD919</f>
        <v>0</v>
      </c>
      <c r="BE918" s="65">
        <f t="shared" si="1889"/>
        <v>0</v>
      </c>
      <c r="BF918" s="10">
        <f t="shared" si="1862"/>
        <v>478982.8</v>
      </c>
      <c r="BG918" s="10">
        <f>BG919</f>
        <v>0</v>
      </c>
      <c r="BH918" s="65">
        <f t="shared" si="1890"/>
        <v>478982.8</v>
      </c>
      <c r="BI918" s="10">
        <f>BI919</f>
        <v>0</v>
      </c>
      <c r="BJ918" s="20"/>
      <c r="BK918" s="20"/>
    </row>
    <row r="919" spans="1:68" x14ac:dyDescent="0.3">
      <c r="A919" s="58" t="s">
        <v>599</v>
      </c>
      <c r="B919" s="59">
        <v>400</v>
      </c>
      <c r="C919" s="58" t="s">
        <v>327</v>
      </c>
      <c r="D919" s="58" t="s">
        <v>106</v>
      </c>
      <c r="E919" s="60" t="s">
        <v>535</v>
      </c>
      <c r="F919" s="10">
        <v>9784.9</v>
      </c>
      <c r="G919" s="10">
        <v>0</v>
      </c>
      <c r="H919" s="10">
        <v>478982.8</v>
      </c>
      <c r="I919" s="10">
        <v>-9784.9</v>
      </c>
      <c r="J919" s="10"/>
      <c r="K919" s="10"/>
      <c r="L919" s="10">
        <f t="shared" si="1910"/>
        <v>0</v>
      </c>
      <c r="M919" s="10">
        <f t="shared" si="1911"/>
        <v>0</v>
      </c>
      <c r="N919" s="10">
        <f t="shared" si="1912"/>
        <v>478982.8</v>
      </c>
      <c r="O919" s="10"/>
      <c r="P919" s="10"/>
      <c r="Q919" s="10"/>
      <c r="R919" s="10">
        <f t="shared" si="1863"/>
        <v>0</v>
      </c>
      <c r="S919" s="10">
        <f t="shared" si="1864"/>
        <v>0</v>
      </c>
      <c r="T919" s="10">
        <f t="shared" si="1865"/>
        <v>478982.8</v>
      </c>
      <c r="U919" s="10"/>
      <c r="V919" s="10"/>
      <c r="W919" s="10"/>
      <c r="X919" s="10">
        <f t="shared" si="1845"/>
        <v>0</v>
      </c>
      <c r="Y919" s="10">
        <f t="shared" si="1846"/>
        <v>0</v>
      </c>
      <c r="Z919" s="10">
        <f t="shared" si="1847"/>
        <v>478982.8</v>
      </c>
      <c r="AA919" s="10"/>
      <c r="AB919" s="10"/>
      <c r="AC919" s="10"/>
      <c r="AD919" s="10">
        <f t="shared" si="1848"/>
        <v>0</v>
      </c>
      <c r="AE919" s="10">
        <f t="shared" si="1849"/>
        <v>0</v>
      </c>
      <c r="AF919" s="10">
        <f t="shared" si="1850"/>
        <v>478982.8</v>
      </c>
      <c r="AG919" s="10"/>
      <c r="AH919" s="10">
        <f t="shared" si="1851"/>
        <v>0</v>
      </c>
      <c r="AI919" s="10">
        <f t="shared" si="1852"/>
        <v>0</v>
      </c>
      <c r="AJ919" s="10">
        <f t="shared" si="1853"/>
        <v>478982.8</v>
      </c>
      <c r="AK919" s="10"/>
      <c r="AL919" s="10"/>
      <c r="AM919" s="10"/>
      <c r="AN919" s="10">
        <f t="shared" si="1854"/>
        <v>0</v>
      </c>
      <c r="AO919" s="10">
        <f t="shared" si="1855"/>
        <v>0</v>
      </c>
      <c r="AP919" s="10">
        <f t="shared" si="1856"/>
        <v>478982.8</v>
      </c>
      <c r="AQ919" s="10"/>
      <c r="AR919" s="10"/>
      <c r="AS919" s="10"/>
      <c r="AT919" s="10">
        <f t="shared" si="1857"/>
        <v>0</v>
      </c>
      <c r="AU919" s="10">
        <f t="shared" si="1858"/>
        <v>0</v>
      </c>
      <c r="AV919" s="10">
        <f t="shared" si="1859"/>
        <v>478982.8</v>
      </c>
      <c r="AW919" s="10"/>
      <c r="AX919" s="10"/>
      <c r="AY919" s="10"/>
      <c r="AZ919" s="10">
        <f t="shared" si="1860"/>
        <v>0</v>
      </c>
      <c r="BA919" s="10"/>
      <c r="BB919" s="65">
        <f t="shared" si="1888"/>
        <v>0</v>
      </c>
      <c r="BC919" s="10">
        <f t="shared" si="1861"/>
        <v>0</v>
      </c>
      <c r="BD919" s="10"/>
      <c r="BE919" s="65">
        <f t="shared" si="1889"/>
        <v>0</v>
      </c>
      <c r="BF919" s="10">
        <f t="shared" si="1862"/>
        <v>478982.8</v>
      </c>
      <c r="BG919" s="10"/>
      <c r="BH919" s="65">
        <f t="shared" si="1890"/>
        <v>478982.8</v>
      </c>
      <c r="BI919" s="10"/>
      <c r="BJ919" s="20"/>
      <c r="BK919" s="20">
        <v>23</v>
      </c>
    </row>
    <row r="920" spans="1:68" ht="46.8" x14ac:dyDescent="0.3">
      <c r="A920" s="58" t="s">
        <v>601</v>
      </c>
      <c r="B920" s="59"/>
      <c r="C920" s="58"/>
      <c r="D920" s="58"/>
      <c r="E920" s="61" t="s">
        <v>602</v>
      </c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>
        <f t="shared" ref="AA920:AA922" si="1915">AA921</f>
        <v>29400</v>
      </c>
      <c r="AB920" s="10">
        <f t="shared" ref="AB920:AB922" si="1916">AB921</f>
        <v>72500</v>
      </c>
      <c r="AC920" s="10">
        <f t="shared" ref="AC920:AC922" si="1917">AC921</f>
        <v>0</v>
      </c>
      <c r="AD920" s="10">
        <f t="shared" si="1848"/>
        <v>29400</v>
      </c>
      <c r="AE920" s="10">
        <f t="shared" si="1849"/>
        <v>72500</v>
      </c>
      <c r="AF920" s="10">
        <f t="shared" si="1850"/>
        <v>0</v>
      </c>
      <c r="AG920" s="10">
        <f t="shared" ref="AG920:AG922" si="1918">AG921</f>
        <v>0</v>
      </c>
      <c r="AH920" s="10">
        <f t="shared" si="1851"/>
        <v>29400</v>
      </c>
      <c r="AI920" s="10">
        <f t="shared" si="1852"/>
        <v>72500</v>
      </c>
      <c r="AJ920" s="10">
        <f t="shared" si="1853"/>
        <v>0</v>
      </c>
      <c r="AK920" s="10">
        <f t="shared" ref="AK920:AK922" si="1919">AK921</f>
        <v>0</v>
      </c>
      <c r="AL920" s="10">
        <f t="shared" ref="AL920:AL922" si="1920">AL921</f>
        <v>0</v>
      </c>
      <c r="AM920" s="10">
        <f t="shared" ref="AM920:AM922" si="1921">AM921</f>
        <v>0</v>
      </c>
      <c r="AN920" s="10">
        <f t="shared" si="1854"/>
        <v>29400</v>
      </c>
      <c r="AO920" s="10">
        <f t="shared" si="1855"/>
        <v>72500</v>
      </c>
      <c r="AP920" s="10">
        <f t="shared" si="1856"/>
        <v>0</v>
      </c>
      <c r="AQ920" s="10">
        <f t="shared" ref="AQ920:AQ922" si="1922">AQ921</f>
        <v>0</v>
      </c>
      <c r="AR920" s="10">
        <f t="shared" ref="AR920:AR922" si="1923">AR921</f>
        <v>0</v>
      </c>
      <c r="AS920" s="10">
        <f t="shared" ref="AS920:AS922" si="1924">AS921</f>
        <v>0</v>
      </c>
      <c r="AT920" s="10">
        <f t="shared" si="1857"/>
        <v>29400</v>
      </c>
      <c r="AU920" s="10">
        <f t="shared" si="1858"/>
        <v>72500</v>
      </c>
      <c r="AV920" s="10">
        <f t="shared" si="1859"/>
        <v>0</v>
      </c>
      <c r="AW920" s="10">
        <f t="shared" ref="AW920:AW922" si="1925">AW921</f>
        <v>0</v>
      </c>
      <c r="AX920" s="10">
        <f t="shared" ref="AX920:AX922" si="1926">AX921</f>
        <v>0</v>
      </c>
      <c r="AY920" s="10">
        <f t="shared" ref="AY920:AY922" si="1927">AY921</f>
        <v>0</v>
      </c>
      <c r="AZ920" s="10">
        <f t="shared" si="1860"/>
        <v>29400</v>
      </c>
      <c r="BA920" s="10">
        <f t="shared" ref="BA920:BA922" si="1928">BA921</f>
        <v>0</v>
      </c>
      <c r="BB920" s="65">
        <f t="shared" si="1888"/>
        <v>29400</v>
      </c>
      <c r="BC920" s="10">
        <f t="shared" si="1861"/>
        <v>72500</v>
      </c>
      <c r="BD920" s="10">
        <f t="shared" ref="BD920:BI922" si="1929">BD921</f>
        <v>0</v>
      </c>
      <c r="BE920" s="65">
        <f t="shared" si="1889"/>
        <v>72500</v>
      </c>
      <c r="BF920" s="10">
        <f t="shared" si="1862"/>
        <v>0</v>
      </c>
      <c r="BG920" s="10">
        <f t="shared" si="1929"/>
        <v>0</v>
      </c>
      <c r="BH920" s="65">
        <f t="shared" si="1890"/>
        <v>0</v>
      </c>
      <c r="BI920" s="10">
        <f t="shared" si="1929"/>
        <v>0</v>
      </c>
      <c r="BJ920" s="20"/>
      <c r="BK920" s="20"/>
    </row>
    <row r="921" spans="1:68" ht="46.8" x14ac:dyDescent="0.3">
      <c r="A921" s="58" t="s">
        <v>603</v>
      </c>
      <c r="B921" s="59"/>
      <c r="C921" s="58"/>
      <c r="D921" s="58"/>
      <c r="E921" s="61" t="s">
        <v>604</v>
      </c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>
        <f t="shared" si="1915"/>
        <v>29400</v>
      </c>
      <c r="AB921" s="10">
        <f t="shared" si="1916"/>
        <v>72500</v>
      </c>
      <c r="AC921" s="10">
        <f t="shared" si="1917"/>
        <v>0</v>
      </c>
      <c r="AD921" s="10">
        <f t="shared" si="1848"/>
        <v>29400</v>
      </c>
      <c r="AE921" s="10">
        <f t="shared" si="1849"/>
        <v>72500</v>
      </c>
      <c r="AF921" s="10">
        <f t="shared" si="1850"/>
        <v>0</v>
      </c>
      <c r="AG921" s="10">
        <f t="shared" si="1918"/>
        <v>0</v>
      </c>
      <c r="AH921" s="10">
        <f t="shared" si="1851"/>
        <v>29400</v>
      </c>
      <c r="AI921" s="10">
        <f t="shared" si="1852"/>
        <v>72500</v>
      </c>
      <c r="AJ921" s="10">
        <f t="shared" si="1853"/>
        <v>0</v>
      </c>
      <c r="AK921" s="10">
        <f t="shared" si="1919"/>
        <v>0</v>
      </c>
      <c r="AL921" s="10">
        <f t="shared" si="1920"/>
        <v>0</v>
      </c>
      <c r="AM921" s="10">
        <f t="shared" si="1921"/>
        <v>0</v>
      </c>
      <c r="AN921" s="10">
        <f t="shared" si="1854"/>
        <v>29400</v>
      </c>
      <c r="AO921" s="10">
        <f t="shared" si="1855"/>
        <v>72500</v>
      </c>
      <c r="AP921" s="10">
        <f t="shared" si="1856"/>
        <v>0</v>
      </c>
      <c r="AQ921" s="10">
        <f t="shared" si="1922"/>
        <v>0</v>
      </c>
      <c r="AR921" s="10">
        <f t="shared" si="1923"/>
        <v>0</v>
      </c>
      <c r="AS921" s="10">
        <f t="shared" si="1924"/>
        <v>0</v>
      </c>
      <c r="AT921" s="10">
        <f t="shared" si="1857"/>
        <v>29400</v>
      </c>
      <c r="AU921" s="10">
        <f t="shared" si="1858"/>
        <v>72500</v>
      </c>
      <c r="AV921" s="10">
        <f t="shared" si="1859"/>
        <v>0</v>
      </c>
      <c r="AW921" s="10">
        <f t="shared" si="1925"/>
        <v>0</v>
      </c>
      <c r="AX921" s="10">
        <f t="shared" si="1926"/>
        <v>0</v>
      </c>
      <c r="AY921" s="10">
        <f t="shared" si="1927"/>
        <v>0</v>
      </c>
      <c r="AZ921" s="10">
        <f t="shared" si="1860"/>
        <v>29400</v>
      </c>
      <c r="BA921" s="10">
        <f t="shared" si="1928"/>
        <v>0</v>
      </c>
      <c r="BB921" s="65">
        <f t="shared" si="1888"/>
        <v>29400</v>
      </c>
      <c r="BC921" s="10">
        <f t="shared" si="1861"/>
        <v>72500</v>
      </c>
      <c r="BD921" s="10">
        <f t="shared" si="1929"/>
        <v>0</v>
      </c>
      <c r="BE921" s="65">
        <f t="shared" si="1889"/>
        <v>72500</v>
      </c>
      <c r="BF921" s="10">
        <f t="shared" si="1862"/>
        <v>0</v>
      </c>
      <c r="BG921" s="10">
        <f t="shared" si="1929"/>
        <v>0</v>
      </c>
      <c r="BH921" s="65">
        <f t="shared" si="1890"/>
        <v>0</v>
      </c>
      <c r="BI921" s="10">
        <f t="shared" si="1929"/>
        <v>0</v>
      </c>
      <c r="BJ921" s="20"/>
      <c r="BK921" s="20"/>
    </row>
    <row r="922" spans="1:68" ht="31.2" x14ac:dyDescent="0.3">
      <c r="A922" s="58" t="s">
        <v>603</v>
      </c>
      <c r="B922" s="59" t="s">
        <v>66</v>
      </c>
      <c r="C922" s="58"/>
      <c r="D922" s="58"/>
      <c r="E922" s="60" t="s">
        <v>67</v>
      </c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>
        <f t="shared" si="1915"/>
        <v>29400</v>
      </c>
      <c r="AB922" s="10">
        <f t="shared" si="1916"/>
        <v>72500</v>
      </c>
      <c r="AC922" s="10">
        <f t="shared" si="1917"/>
        <v>0</v>
      </c>
      <c r="AD922" s="10">
        <f t="shared" si="1848"/>
        <v>29400</v>
      </c>
      <c r="AE922" s="10">
        <f t="shared" si="1849"/>
        <v>72500</v>
      </c>
      <c r="AF922" s="10">
        <f t="shared" si="1850"/>
        <v>0</v>
      </c>
      <c r="AG922" s="10">
        <f t="shared" si="1918"/>
        <v>0</v>
      </c>
      <c r="AH922" s="10">
        <f t="shared" si="1851"/>
        <v>29400</v>
      </c>
      <c r="AI922" s="10">
        <f t="shared" si="1852"/>
        <v>72500</v>
      </c>
      <c r="AJ922" s="10">
        <f t="shared" si="1853"/>
        <v>0</v>
      </c>
      <c r="AK922" s="10">
        <f t="shared" si="1919"/>
        <v>0</v>
      </c>
      <c r="AL922" s="10">
        <f t="shared" si="1920"/>
        <v>0</v>
      </c>
      <c r="AM922" s="10">
        <f t="shared" si="1921"/>
        <v>0</v>
      </c>
      <c r="AN922" s="10">
        <f t="shared" si="1854"/>
        <v>29400</v>
      </c>
      <c r="AO922" s="10">
        <f t="shared" si="1855"/>
        <v>72500</v>
      </c>
      <c r="AP922" s="10">
        <f t="shared" si="1856"/>
        <v>0</v>
      </c>
      <c r="AQ922" s="10">
        <f t="shared" si="1922"/>
        <v>0</v>
      </c>
      <c r="AR922" s="10">
        <f t="shared" si="1923"/>
        <v>0</v>
      </c>
      <c r="AS922" s="10">
        <f t="shared" si="1924"/>
        <v>0</v>
      </c>
      <c r="AT922" s="10">
        <f t="shared" si="1857"/>
        <v>29400</v>
      </c>
      <c r="AU922" s="10">
        <f t="shared" si="1858"/>
        <v>72500</v>
      </c>
      <c r="AV922" s="10">
        <f t="shared" si="1859"/>
        <v>0</v>
      </c>
      <c r="AW922" s="10">
        <f t="shared" si="1925"/>
        <v>0</v>
      </c>
      <c r="AX922" s="10">
        <f t="shared" si="1926"/>
        <v>0</v>
      </c>
      <c r="AY922" s="10">
        <f t="shared" si="1927"/>
        <v>0</v>
      </c>
      <c r="AZ922" s="10">
        <f t="shared" si="1860"/>
        <v>29400</v>
      </c>
      <c r="BA922" s="10">
        <f t="shared" si="1928"/>
        <v>0</v>
      </c>
      <c r="BB922" s="65">
        <f t="shared" si="1888"/>
        <v>29400</v>
      </c>
      <c r="BC922" s="10">
        <f t="shared" si="1861"/>
        <v>72500</v>
      </c>
      <c r="BD922" s="10">
        <f t="shared" si="1929"/>
        <v>0</v>
      </c>
      <c r="BE922" s="65">
        <f t="shared" si="1889"/>
        <v>72500</v>
      </c>
      <c r="BF922" s="10">
        <f t="shared" si="1862"/>
        <v>0</v>
      </c>
      <c r="BG922" s="10">
        <f t="shared" si="1929"/>
        <v>0</v>
      </c>
      <c r="BH922" s="65">
        <f t="shared" si="1890"/>
        <v>0</v>
      </c>
      <c r="BI922" s="10">
        <f t="shared" si="1929"/>
        <v>0</v>
      </c>
      <c r="BJ922" s="20"/>
      <c r="BK922" s="20"/>
    </row>
    <row r="923" spans="1:68" x14ac:dyDescent="0.3">
      <c r="A923" s="58" t="s">
        <v>603</v>
      </c>
      <c r="B923" s="59">
        <v>200</v>
      </c>
      <c r="C923" s="58" t="s">
        <v>327</v>
      </c>
      <c r="D923" s="58" t="s">
        <v>106</v>
      </c>
      <c r="E923" s="60" t="s">
        <v>535</v>
      </c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>
        <v>29400</v>
      </c>
      <c r="AB923" s="10">
        <v>72500</v>
      </c>
      <c r="AC923" s="10"/>
      <c r="AD923" s="10">
        <f t="shared" si="1848"/>
        <v>29400</v>
      </c>
      <c r="AE923" s="10">
        <f t="shared" si="1849"/>
        <v>72500</v>
      </c>
      <c r="AF923" s="10">
        <f t="shared" si="1850"/>
        <v>0</v>
      </c>
      <c r="AG923" s="10"/>
      <c r="AH923" s="10">
        <f t="shared" si="1851"/>
        <v>29400</v>
      </c>
      <c r="AI923" s="10">
        <f t="shared" si="1852"/>
        <v>72500</v>
      </c>
      <c r="AJ923" s="10">
        <f t="shared" si="1853"/>
        <v>0</v>
      </c>
      <c r="AK923" s="10"/>
      <c r="AL923" s="10"/>
      <c r="AM923" s="10"/>
      <c r="AN923" s="10">
        <f t="shared" si="1854"/>
        <v>29400</v>
      </c>
      <c r="AO923" s="10">
        <f t="shared" si="1855"/>
        <v>72500</v>
      </c>
      <c r="AP923" s="10">
        <f t="shared" si="1856"/>
        <v>0</v>
      </c>
      <c r="AQ923" s="10"/>
      <c r="AR923" s="10"/>
      <c r="AS923" s="10"/>
      <c r="AT923" s="10">
        <f t="shared" si="1857"/>
        <v>29400</v>
      </c>
      <c r="AU923" s="10">
        <f t="shared" si="1858"/>
        <v>72500</v>
      </c>
      <c r="AV923" s="10">
        <f t="shared" si="1859"/>
        <v>0</v>
      </c>
      <c r="AW923" s="10"/>
      <c r="AX923" s="10"/>
      <c r="AY923" s="10"/>
      <c r="AZ923" s="10">
        <f t="shared" si="1860"/>
        <v>29400</v>
      </c>
      <c r="BA923" s="10"/>
      <c r="BB923" s="65">
        <f t="shared" si="1888"/>
        <v>29400</v>
      </c>
      <c r="BC923" s="10">
        <f t="shared" si="1861"/>
        <v>72500</v>
      </c>
      <c r="BD923" s="10"/>
      <c r="BE923" s="65">
        <f t="shared" si="1889"/>
        <v>72500</v>
      </c>
      <c r="BF923" s="10">
        <f t="shared" si="1862"/>
        <v>0</v>
      </c>
      <c r="BG923" s="10"/>
      <c r="BH923" s="65">
        <f t="shared" si="1890"/>
        <v>0</v>
      </c>
      <c r="BI923" s="10"/>
      <c r="BJ923" s="20"/>
      <c r="BK923" s="20"/>
    </row>
    <row r="924" spans="1:68" s="67" customFormat="1" x14ac:dyDescent="0.3">
      <c r="A924" s="55" t="s">
        <v>605</v>
      </c>
      <c r="B924" s="56"/>
      <c r="C924" s="55"/>
      <c r="D924" s="55"/>
      <c r="E924" s="57" t="s">
        <v>61</v>
      </c>
      <c r="F924" s="17">
        <f t="shared" ref="F924:K924" si="1930">F925+F953+F971+F1007+F1029</f>
        <v>6150986.9999999991</v>
      </c>
      <c r="G924" s="17">
        <f t="shared" si="1930"/>
        <v>5543599.3999999994</v>
      </c>
      <c r="H924" s="17">
        <f t="shared" si="1930"/>
        <v>6395558.1999999983</v>
      </c>
      <c r="I924" s="17">
        <f t="shared" si="1930"/>
        <v>-15438.699999999999</v>
      </c>
      <c r="J924" s="17">
        <f t="shared" si="1930"/>
        <v>49417.299999999996</v>
      </c>
      <c r="K924" s="17">
        <f t="shared" si="1930"/>
        <v>-51724.3</v>
      </c>
      <c r="L924" s="17">
        <f t="shared" si="1910"/>
        <v>6135548.2999999989</v>
      </c>
      <c r="M924" s="17">
        <f t="shared" si="1911"/>
        <v>5593016.6999999993</v>
      </c>
      <c r="N924" s="17">
        <f t="shared" si="1912"/>
        <v>6343833.8999999985</v>
      </c>
      <c r="O924" s="17">
        <f>O925+O953+O971+O1007+O1029</f>
        <v>726865.54351999995</v>
      </c>
      <c r="P924" s="17">
        <f>P925+P953+P971+P1007+P1029</f>
        <v>126372.298</v>
      </c>
      <c r="Q924" s="17">
        <f>Q925+Q953+Q971+Q1007+Q1029</f>
        <v>101407.39</v>
      </c>
      <c r="R924" s="17">
        <f t="shared" si="1863"/>
        <v>6862413.8435199987</v>
      </c>
      <c r="S924" s="17">
        <f t="shared" si="1864"/>
        <v>5719388.9979999997</v>
      </c>
      <c r="T924" s="17">
        <f t="shared" si="1865"/>
        <v>6445241.2899999982</v>
      </c>
      <c r="U924" s="17">
        <f>U925+U953+U971+U1007+U1029</f>
        <v>-1700.729</v>
      </c>
      <c r="V924" s="17">
        <f>V925+V953+V971+V1007+V1029</f>
        <v>0</v>
      </c>
      <c r="W924" s="17">
        <f>W925+W953+W971+W1007+W1029</f>
        <v>0</v>
      </c>
      <c r="X924" s="17">
        <f t="shared" si="1845"/>
        <v>6860713.1145199984</v>
      </c>
      <c r="Y924" s="17">
        <f t="shared" si="1846"/>
        <v>5719388.9979999997</v>
      </c>
      <c r="Z924" s="17">
        <f t="shared" si="1847"/>
        <v>6445241.2899999982</v>
      </c>
      <c r="AA924" s="17">
        <f>AA925+AA953+AA971+AA1007+AA1029</f>
        <v>-70478.267999999996</v>
      </c>
      <c r="AB924" s="17">
        <f>AB925+AB953+AB971+AB1007+AB1029</f>
        <v>128558.626</v>
      </c>
      <c r="AC924" s="17">
        <f>AC925+AC953+AC971+AC1007+AC1029</f>
        <v>4960</v>
      </c>
      <c r="AD924" s="17">
        <f t="shared" si="1848"/>
        <v>6790234.8465199983</v>
      </c>
      <c r="AE924" s="17">
        <f t="shared" si="1849"/>
        <v>5847947.6239999998</v>
      </c>
      <c r="AF924" s="17">
        <f t="shared" si="1850"/>
        <v>6450201.2899999982</v>
      </c>
      <c r="AG924" s="17">
        <f>AG925+AG953+AG971+AG1007+AG1029</f>
        <v>0</v>
      </c>
      <c r="AH924" s="17">
        <f t="shared" si="1851"/>
        <v>6790234.8465199983</v>
      </c>
      <c r="AI924" s="17">
        <f t="shared" si="1852"/>
        <v>5847947.6239999998</v>
      </c>
      <c r="AJ924" s="17">
        <f t="shared" si="1853"/>
        <v>6450201.2899999982</v>
      </c>
      <c r="AK924" s="17">
        <f>AK925+AK953+AK971+AK1007+AK1029</f>
        <v>428630.99199999997</v>
      </c>
      <c r="AL924" s="17">
        <f>AL925+AL953+AL971+AL1007+AL1029</f>
        <v>186292.38900000002</v>
      </c>
      <c r="AM924" s="17">
        <f>AM925+AM953+AM971+AM1007+AM1029</f>
        <v>-175011.37700000001</v>
      </c>
      <c r="AN924" s="17">
        <f t="shared" si="1854"/>
        <v>7218865.8385199979</v>
      </c>
      <c r="AO924" s="17">
        <f t="shared" si="1855"/>
        <v>6034240.0130000003</v>
      </c>
      <c r="AP924" s="17">
        <f t="shared" si="1856"/>
        <v>6275189.9129999978</v>
      </c>
      <c r="AQ924" s="17">
        <f>AQ925+AQ953+AQ971+AQ1007+AQ1029</f>
        <v>-32593.532999999999</v>
      </c>
      <c r="AR924" s="17">
        <f>AR925+AR953+AR971+AR1007+AR1029</f>
        <v>-99112.222999999998</v>
      </c>
      <c r="AS924" s="17">
        <f>AS925+AS953+AS971+AS1007+AS1029</f>
        <v>-99112.222999999998</v>
      </c>
      <c r="AT924" s="17">
        <f t="shared" si="1857"/>
        <v>7186272.3055199981</v>
      </c>
      <c r="AU924" s="17">
        <f t="shared" si="1858"/>
        <v>5935127.79</v>
      </c>
      <c r="AV924" s="17">
        <f t="shared" si="1859"/>
        <v>6176077.6899999976</v>
      </c>
      <c r="AW924" s="17">
        <f>AW925+AW953+AW971+AW1007+AW1029</f>
        <v>20143.253000000001</v>
      </c>
      <c r="AX924" s="17">
        <f>AX925+AX953+AX971+AX1007+AX1029</f>
        <v>-12559.986999999994</v>
      </c>
      <c r="AY924" s="17">
        <f>AY925+AY953+AY971+AY1007+AY1029</f>
        <v>20000</v>
      </c>
      <c r="AZ924" s="17">
        <f t="shared" si="1860"/>
        <v>7206415.5585199976</v>
      </c>
      <c r="BA924" s="17">
        <f>BA925+BA953+BA971+BA1007+BA1029</f>
        <v>-922.53899999999999</v>
      </c>
      <c r="BB924" s="64">
        <f t="shared" si="1888"/>
        <v>7205493.0195199978</v>
      </c>
      <c r="BC924" s="17">
        <f t="shared" si="1861"/>
        <v>5922567.8030000003</v>
      </c>
      <c r="BD924" s="17">
        <f>BD925+BD953+BD971+BD1007+BD1029</f>
        <v>0</v>
      </c>
      <c r="BE924" s="64">
        <f t="shared" si="1889"/>
        <v>5922567.8030000003</v>
      </c>
      <c r="BF924" s="17">
        <f t="shared" si="1862"/>
        <v>6196077.6899999976</v>
      </c>
      <c r="BG924" s="17">
        <f>BG925+BG953+BG971+BG1007+BG1029</f>
        <v>0</v>
      </c>
      <c r="BH924" s="64">
        <f t="shared" si="1890"/>
        <v>6196077.6899999976</v>
      </c>
      <c r="BI924" s="17">
        <f>BI925+BI953+BI971+BI1007+BI1029</f>
        <v>0</v>
      </c>
      <c r="BJ924" s="18"/>
      <c r="BK924" s="18"/>
      <c r="BL924" s="16"/>
      <c r="BM924" s="16"/>
      <c r="BN924" s="16"/>
      <c r="BO924" s="16"/>
      <c r="BP924" s="16"/>
    </row>
    <row r="925" spans="1:68" ht="46.8" x14ac:dyDescent="0.3">
      <c r="A925" s="58" t="s">
        <v>606</v>
      </c>
      <c r="B925" s="59"/>
      <c r="C925" s="58"/>
      <c r="D925" s="58"/>
      <c r="E925" s="60" t="s">
        <v>607</v>
      </c>
      <c r="F925" s="10">
        <f t="shared" ref="F925:K925" si="1931">F926+F929+F932+F935+F940+F943+F946</f>
        <v>3817961.3999999994</v>
      </c>
      <c r="G925" s="10">
        <f t="shared" si="1931"/>
        <v>3539452.1</v>
      </c>
      <c r="H925" s="10">
        <f t="shared" si="1931"/>
        <v>4622842.8999999994</v>
      </c>
      <c r="I925" s="10">
        <f t="shared" si="1931"/>
        <v>16081.599999999999</v>
      </c>
      <c r="J925" s="10">
        <f t="shared" si="1931"/>
        <v>0</v>
      </c>
      <c r="K925" s="10">
        <f t="shared" si="1931"/>
        <v>0</v>
      </c>
      <c r="L925" s="10">
        <f t="shared" si="1910"/>
        <v>3834042.9999999995</v>
      </c>
      <c r="M925" s="10">
        <f t="shared" si="1911"/>
        <v>3539452.1</v>
      </c>
      <c r="N925" s="10">
        <f t="shared" si="1912"/>
        <v>4622842.8999999994</v>
      </c>
      <c r="O925" s="10">
        <f>O926+O929+O932+O935+O940+O943+O946</f>
        <v>294713.63996</v>
      </c>
      <c r="P925" s="10">
        <f>P926+P929+P932+P935+P940+P943+P946</f>
        <v>63056.767</v>
      </c>
      <c r="Q925" s="10">
        <f>Q926+Q929+Q932+Q935+Q940+Q943+Q946</f>
        <v>73134.290000000008</v>
      </c>
      <c r="R925" s="10">
        <f t="shared" si="1863"/>
        <v>4128756.6399599994</v>
      </c>
      <c r="S925" s="10">
        <f t="shared" si="1864"/>
        <v>3602508.8670000001</v>
      </c>
      <c r="T925" s="10">
        <f t="shared" si="1865"/>
        <v>4695977.1899999995</v>
      </c>
      <c r="U925" s="10">
        <f>U926+U929+U932+U935+U940+U943+U946</f>
        <v>0</v>
      </c>
      <c r="V925" s="10">
        <f>V926+V929+V932+V935+V940+V943+V946</f>
        <v>0</v>
      </c>
      <c r="W925" s="10">
        <f>W926+W929+W932+W935+W940+W943+W946</f>
        <v>0</v>
      </c>
      <c r="X925" s="10">
        <f t="shared" si="1845"/>
        <v>4128756.6399599994</v>
      </c>
      <c r="Y925" s="10">
        <f t="shared" si="1846"/>
        <v>3602508.8670000001</v>
      </c>
      <c r="Z925" s="10">
        <f t="shared" si="1847"/>
        <v>4695977.1899999995</v>
      </c>
      <c r="AA925" s="10">
        <f>AA926+AA929+AA932+AA935+AA940+AA943+AA946</f>
        <v>27845.031999999999</v>
      </c>
      <c r="AB925" s="10">
        <f>AB926+AB929+AB932+AB935+AB940+AB943+AB946</f>
        <v>4960</v>
      </c>
      <c r="AC925" s="10">
        <f>AC926+AC929+AC932+AC935+AC940+AC943+AC946</f>
        <v>4960</v>
      </c>
      <c r="AD925" s="10">
        <f t="shared" si="1848"/>
        <v>4156601.6719599995</v>
      </c>
      <c r="AE925" s="10">
        <f t="shared" si="1849"/>
        <v>3607468.8670000001</v>
      </c>
      <c r="AF925" s="10">
        <f t="shared" si="1850"/>
        <v>4700937.1899999995</v>
      </c>
      <c r="AG925" s="10">
        <f>AG926+AG929+AG932+AG935+AG940+AG943+AG946</f>
        <v>0</v>
      </c>
      <c r="AH925" s="10">
        <f t="shared" si="1851"/>
        <v>4156601.6719599995</v>
      </c>
      <c r="AI925" s="10">
        <f t="shared" si="1852"/>
        <v>3607468.8670000001</v>
      </c>
      <c r="AJ925" s="10">
        <f t="shared" si="1853"/>
        <v>4700937.1899999995</v>
      </c>
      <c r="AK925" s="10">
        <f>AK926+AK929+AK932+AK935+AK940+AK943+AK946</f>
        <v>296979.86</v>
      </c>
      <c r="AL925" s="10">
        <f>AL926+AL929+AL932+AL935+AL940+AL943+AL946</f>
        <v>488641.10600000003</v>
      </c>
      <c r="AM925" s="10">
        <f>AM926+AM929+AM932+AM935+AM940+AM943+AM946</f>
        <v>-91569.860000000015</v>
      </c>
      <c r="AN925" s="10">
        <f t="shared" si="1854"/>
        <v>4453581.5319599994</v>
      </c>
      <c r="AO925" s="10">
        <f t="shared" si="1855"/>
        <v>4096109.9730000002</v>
      </c>
      <c r="AP925" s="10">
        <f t="shared" si="1856"/>
        <v>4609367.3299999991</v>
      </c>
      <c r="AQ925" s="10">
        <f>AQ926+AQ929+AQ932+AQ935+AQ940+AQ943+AQ946</f>
        <v>-26650.010999999999</v>
      </c>
      <c r="AR925" s="10">
        <f>AR926+AR929+AR932+AR935+AR940+AR943+AR946</f>
        <v>-88700.84</v>
      </c>
      <c r="AS925" s="10">
        <f>AS926+AS929+AS932+AS935+AS940+AS943+AS946</f>
        <v>-88700.84</v>
      </c>
      <c r="AT925" s="10">
        <f t="shared" si="1857"/>
        <v>4426931.5209599994</v>
      </c>
      <c r="AU925" s="10">
        <f t="shared" si="1858"/>
        <v>4007409.1330000004</v>
      </c>
      <c r="AV925" s="10">
        <f t="shared" si="1859"/>
        <v>4520666.4899999993</v>
      </c>
      <c r="AW925" s="10">
        <f>AW926+AW929+AW932+AW935+AW940+AW943+AW946</f>
        <v>7900.5490000000009</v>
      </c>
      <c r="AX925" s="10">
        <f>AX926+AX929+AX932+AX935+AX940+AX943+AX946</f>
        <v>150603</v>
      </c>
      <c r="AY925" s="10">
        <f>AY926+AY929+AY932+AY935+AY940+AY943+AY946</f>
        <v>0</v>
      </c>
      <c r="AZ925" s="10">
        <f t="shared" si="1860"/>
        <v>4434832.0699599991</v>
      </c>
      <c r="BA925" s="10">
        <f>BA926+BA929+BA932+BA935+BA940+BA943+BA946</f>
        <v>-922.53899999999999</v>
      </c>
      <c r="BB925" s="65">
        <f t="shared" si="1888"/>
        <v>4433909.5309599992</v>
      </c>
      <c r="BC925" s="10">
        <f t="shared" si="1861"/>
        <v>4158012.1330000004</v>
      </c>
      <c r="BD925" s="10">
        <f>BD926+BD929+BD932+BD935+BD940+BD943+BD946</f>
        <v>0</v>
      </c>
      <c r="BE925" s="65">
        <f t="shared" si="1889"/>
        <v>4158012.1330000004</v>
      </c>
      <c r="BF925" s="10">
        <f t="shared" si="1862"/>
        <v>4520666.4899999993</v>
      </c>
      <c r="BG925" s="10">
        <f>BG926+BG929+BG932+BG935+BG940+BG943+BG946</f>
        <v>0</v>
      </c>
      <c r="BH925" s="65">
        <f t="shared" si="1890"/>
        <v>4520666.4899999993</v>
      </c>
      <c r="BI925" s="10">
        <f>BI926+BI929+BI932+BI935+BI940+BI943+BI946</f>
        <v>0</v>
      </c>
      <c r="BJ925" s="20"/>
      <c r="BK925" s="20"/>
    </row>
    <row r="926" spans="1:68" ht="31.2" x14ac:dyDescent="0.3">
      <c r="A926" s="58" t="s">
        <v>608</v>
      </c>
      <c r="B926" s="59"/>
      <c r="C926" s="58"/>
      <c r="D926" s="58"/>
      <c r="E926" s="60" t="s">
        <v>609</v>
      </c>
      <c r="F926" s="10">
        <f t="shared" ref="F926:F933" si="1932">F927</f>
        <v>251705.59999999998</v>
      </c>
      <c r="G926" s="10">
        <f t="shared" ref="G926:G933" si="1933">G927</f>
        <v>33266.300000000047</v>
      </c>
      <c r="H926" s="10">
        <f t="shared" ref="H926:H933" si="1934">H927</f>
        <v>855668.8</v>
      </c>
      <c r="I926" s="10">
        <f t="shared" ref="I926:I933" si="1935">I927</f>
        <v>0</v>
      </c>
      <c r="J926" s="10">
        <f t="shared" ref="J926:J933" si="1936">J927</f>
        <v>0</v>
      </c>
      <c r="K926" s="10">
        <f t="shared" ref="K926:K933" si="1937">K927</f>
        <v>0</v>
      </c>
      <c r="L926" s="10">
        <f t="shared" si="1910"/>
        <v>251705.59999999998</v>
      </c>
      <c r="M926" s="10">
        <f t="shared" si="1911"/>
        <v>33266.300000000047</v>
      </c>
      <c r="N926" s="10">
        <f t="shared" si="1912"/>
        <v>855668.8</v>
      </c>
      <c r="O926" s="10">
        <f t="shared" ref="O926:O933" si="1938">O927</f>
        <v>24912.175670000001</v>
      </c>
      <c r="P926" s="10">
        <f t="shared" ref="P926:P933" si="1939">P927</f>
        <v>11355.433000000001</v>
      </c>
      <c r="Q926" s="10">
        <f t="shared" ref="Q926:Q933" si="1940">Q927</f>
        <v>21786.776000000002</v>
      </c>
      <c r="R926" s="10">
        <f t="shared" si="1863"/>
        <v>276617.77567</v>
      </c>
      <c r="S926" s="10">
        <f t="shared" si="1864"/>
        <v>44621.733000000051</v>
      </c>
      <c r="T926" s="10">
        <f t="shared" si="1865"/>
        <v>877455.576</v>
      </c>
      <c r="U926" s="10">
        <f t="shared" ref="U926:U933" si="1941">U927</f>
        <v>0</v>
      </c>
      <c r="V926" s="10">
        <f t="shared" ref="V926:V933" si="1942">V927</f>
        <v>0</v>
      </c>
      <c r="W926" s="10">
        <f t="shared" ref="W926:W933" si="1943">W927</f>
        <v>0</v>
      </c>
      <c r="X926" s="10">
        <f t="shared" si="1845"/>
        <v>276617.77567</v>
      </c>
      <c r="Y926" s="10">
        <f t="shared" si="1846"/>
        <v>44621.733000000051</v>
      </c>
      <c r="Z926" s="10">
        <f t="shared" si="1847"/>
        <v>877455.576</v>
      </c>
      <c r="AA926" s="10">
        <f t="shared" ref="AA926:AA933" si="1944">AA927</f>
        <v>0</v>
      </c>
      <c r="AB926" s="10">
        <f t="shared" ref="AB926:AB933" si="1945">AB927</f>
        <v>0</v>
      </c>
      <c r="AC926" s="10">
        <f t="shared" ref="AC926:AC933" si="1946">AC927</f>
        <v>0</v>
      </c>
      <c r="AD926" s="10">
        <f t="shared" si="1848"/>
        <v>276617.77567</v>
      </c>
      <c r="AE926" s="10">
        <f t="shared" si="1849"/>
        <v>44621.733000000051</v>
      </c>
      <c r="AF926" s="10">
        <f t="shared" si="1850"/>
        <v>877455.576</v>
      </c>
      <c r="AG926" s="10">
        <f t="shared" ref="AG926:AG933" si="1947">AG927</f>
        <v>0</v>
      </c>
      <c r="AH926" s="10">
        <f t="shared" si="1851"/>
        <v>276617.77567</v>
      </c>
      <c r="AI926" s="10">
        <f t="shared" si="1852"/>
        <v>44621.733000000051</v>
      </c>
      <c r="AJ926" s="10">
        <f t="shared" si="1853"/>
        <v>877455.576</v>
      </c>
      <c r="AK926" s="10">
        <f t="shared" ref="AK926:AK933" si="1948">AK927</f>
        <v>-227961.90700000001</v>
      </c>
      <c r="AL926" s="10">
        <f t="shared" ref="AL926:AL933" si="1949">AL927</f>
        <v>-33266.300000000003</v>
      </c>
      <c r="AM926" s="10">
        <f t="shared" ref="AM926:AM933" si="1950">AM927</f>
        <v>-195595.7</v>
      </c>
      <c r="AN926" s="10">
        <f t="shared" si="1854"/>
        <v>48655.868669999996</v>
      </c>
      <c r="AO926" s="10">
        <f t="shared" si="1855"/>
        <v>11355.433000000048</v>
      </c>
      <c r="AP926" s="10">
        <f t="shared" si="1856"/>
        <v>681859.87599999993</v>
      </c>
      <c r="AQ926" s="10">
        <f t="shared" ref="AQ926:AQ933" si="1951">AQ927</f>
        <v>0</v>
      </c>
      <c r="AR926" s="10">
        <f t="shared" ref="AR926:AR933" si="1952">AR927</f>
        <v>0</v>
      </c>
      <c r="AS926" s="10">
        <f t="shared" ref="AS926:AS933" si="1953">AS927</f>
        <v>0</v>
      </c>
      <c r="AT926" s="10">
        <f t="shared" si="1857"/>
        <v>48655.868669999996</v>
      </c>
      <c r="AU926" s="10">
        <f t="shared" si="1858"/>
        <v>11355.433000000048</v>
      </c>
      <c r="AV926" s="10">
        <f t="shared" si="1859"/>
        <v>681859.87599999993</v>
      </c>
      <c r="AW926" s="10">
        <f t="shared" ref="AW926:AW933" si="1954">AW927</f>
        <v>-6207.83</v>
      </c>
      <c r="AX926" s="10">
        <f t="shared" ref="AX926:AX933" si="1955">AX927</f>
        <v>150603</v>
      </c>
      <c r="AY926" s="10">
        <f t="shared" ref="AY926:AY933" si="1956">AY927</f>
        <v>0</v>
      </c>
      <c r="AZ926" s="10">
        <f t="shared" si="1860"/>
        <v>42448.038669999994</v>
      </c>
      <c r="BA926" s="10">
        <f t="shared" ref="BA926:BA933" si="1957">BA927</f>
        <v>0</v>
      </c>
      <c r="BB926" s="65">
        <f t="shared" si="1888"/>
        <v>42448.038669999994</v>
      </c>
      <c r="BC926" s="10">
        <f t="shared" si="1861"/>
        <v>161958.43300000005</v>
      </c>
      <c r="BD926" s="10">
        <f t="shared" ref="BD926:BI933" si="1958">BD927</f>
        <v>0</v>
      </c>
      <c r="BE926" s="65">
        <f t="shared" si="1889"/>
        <v>161958.43300000005</v>
      </c>
      <c r="BF926" s="10">
        <f t="shared" si="1862"/>
        <v>681859.87599999993</v>
      </c>
      <c r="BG926" s="10">
        <f t="shared" si="1958"/>
        <v>0</v>
      </c>
      <c r="BH926" s="65">
        <f t="shared" si="1890"/>
        <v>681859.87599999993</v>
      </c>
      <c r="BI926" s="10">
        <f t="shared" si="1958"/>
        <v>0</v>
      </c>
      <c r="BJ926" s="20"/>
      <c r="BK926" s="20"/>
    </row>
    <row r="927" spans="1:68" ht="31.2" x14ac:dyDescent="0.3">
      <c r="A927" s="58" t="s">
        <v>608</v>
      </c>
      <c r="B927" s="59" t="s">
        <v>66</v>
      </c>
      <c r="C927" s="58"/>
      <c r="D927" s="58"/>
      <c r="E927" s="60" t="s">
        <v>67</v>
      </c>
      <c r="F927" s="10">
        <f t="shared" si="1932"/>
        <v>251705.59999999998</v>
      </c>
      <c r="G927" s="10">
        <f t="shared" si="1933"/>
        <v>33266.300000000047</v>
      </c>
      <c r="H927" s="10">
        <f t="shared" si="1934"/>
        <v>855668.8</v>
      </c>
      <c r="I927" s="10">
        <f t="shared" si="1935"/>
        <v>0</v>
      </c>
      <c r="J927" s="10">
        <f t="shared" si="1936"/>
        <v>0</v>
      </c>
      <c r="K927" s="10">
        <f t="shared" si="1937"/>
        <v>0</v>
      </c>
      <c r="L927" s="10">
        <f t="shared" si="1910"/>
        <v>251705.59999999998</v>
      </c>
      <c r="M927" s="10">
        <f t="shared" si="1911"/>
        <v>33266.300000000047</v>
      </c>
      <c r="N927" s="10">
        <f t="shared" si="1912"/>
        <v>855668.8</v>
      </c>
      <c r="O927" s="10">
        <f t="shared" si="1938"/>
        <v>24912.175670000001</v>
      </c>
      <c r="P927" s="10">
        <f t="shared" si="1939"/>
        <v>11355.433000000001</v>
      </c>
      <c r="Q927" s="10">
        <f t="shared" si="1940"/>
        <v>21786.776000000002</v>
      </c>
      <c r="R927" s="10">
        <f t="shared" si="1863"/>
        <v>276617.77567</v>
      </c>
      <c r="S927" s="10">
        <f t="shared" si="1864"/>
        <v>44621.733000000051</v>
      </c>
      <c r="T927" s="10">
        <f t="shared" si="1865"/>
        <v>877455.576</v>
      </c>
      <c r="U927" s="10">
        <f t="shared" si="1941"/>
        <v>0</v>
      </c>
      <c r="V927" s="10">
        <f t="shared" si="1942"/>
        <v>0</v>
      </c>
      <c r="W927" s="10">
        <f t="shared" si="1943"/>
        <v>0</v>
      </c>
      <c r="X927" s="10">
        <f t="shared" si="1845"/>
        <v>276617.77567</v>
      </c>
      <c r="Y927" s="10">
        <f t="shared" si="1846"/>
        <v>44621.733000000051</v>
      </c>
      <c r="Z927" s="10">
        <f t="shared" si="1847"/>
        <v>877455.576</v>
      </c>
      <c r="AA927" s="10">
        <f t="shared" si="1944"/>
        <v>0</v>
      </c>
      <c r="AB927" s="10">
        <f t="shared" si="1945"/>
        <v>0</v>
      </c>
      <c r="AC927" s="10">
        <f t="shared" si="1946"/>
        <v>0</v>
      </c>
      <c r="AD927" s="10">
        <f t="shared" si="1848"/>
        <v>276617.77567</v>
      </c>
      <c r="AE927" s="10">
        <f t="shared" si="1849"/>
        <v>44621.733000000051</v>
      </c>
      <c r="AF927" s="10">
        <f t="shared" si="1850"/>
        <v>877455.576</v>
      </c>
      <c r="AG927" s="10">
        <f t="shared" si="1947"/>
        <v>0</v>
      </c>
      <c r="AH927" s="10">
        <f t="shared" si="1851"/>
        <v>276617.77567</v>
      </c>
      <c r="AI927" s="10">
        <f t="shared" si="1852"/>
        <v>44621.733000000051</v>
      </c>
      <c r="AJ927" s="10">
        <f t="shared" si="1853"/>
        <v>877455.576</v>
      </c>
      <c r="AK927" s="10">
        <f t="shared" si="1948"/>
        <v>-227961.90700000001</v>
      </c>
      <c r="AL927" s="10">
        <f t="shared" si="1949"/>
        <v>-33266.300000000003</v>
      </c>
      <c r="AM927" s="10">
        <f t="shared" si="1950"/>
        <v>-195595.7</v>
      </c>
      <c r="AN927" s="10">
        <f t="shared" si="1854"/>
        <v>48655.868669999996</v>
      </c>
      <c r="AO927" s="10">
        <f t="shared" si="1855"/>
        <v>11355.433000000048</v>
      </c>
      <c r="AP927" s="10">
        <f t="shared" si="1856"/>
        <v>681859.87599999993</v>
      </c>
      <c r="AQ927" s="10">
        <f t="shared" si="1951"/>
        <v>0</v>
      </c>
      <c r="AR927" s="10">
        <f t="shared" si="1952"/>
        <v>0</v>
      </c>
      <c r="AS927" s="10">
        <f t="shared" si="1953"/>
        <v>0</v>
      </c>
      <c r="AT927" s="10">
        <f t="shared" si="1857"/>
        <v>48655.868669999996</v>
      </c>
      <c r="AU927" s="10">
        <f t="shared" si="1858"/>
        <v>11355.433000000048</v>
      </c>
      <c r="AV927" s="10">
        <f t="shared" si="1859"/>
        <v>681859.87599999993</v>
      </c>
      <c r="AW927" s="10">
        <f t="shared" si="1954"/>
        <v>-6207.83</v>
      </c>
      <c r="AX927" s="10">
        <f t="shared" si="1955"/>
        <v>150603</v>
      </c>
      <c r="AY927" s="10">
        <f t="shared" si="1956"/>
        <v>0</v>
      </c>
      <c r="AZ927" s="10">
        <f t="shared" si="1860"/>
        <v>42448.038669999994</v>
      </c>
      <c r="BA927" s="10">
        <f t="shared" si="1957"/>
        <v>0</v>
      </c>
      <c r="BB927" s="65">
        <f t="shared" si="1888"/>
        <v>42448.038669999994</v>
      </c>
      <c r="BC927" s="10">
        <f t="shared" si="1861"/>
        <v>161958.43300000005</v>
      </c>
      <c r="BD927" s="10">
        <f t="shared" si="1958"/>
        <v>0</v>
      </c>
      <c r="BE927" s="65">
        <f t="shared" si="1889"/>
        <v>161958.43300000005</v>
      </c>
      <c r="BF927" s="10">
        <f t="shared" si="1862"/>
        <v>681859.87599999993</v>
      </c>
      <c r="BG927" s="10">
        <f t="shared" si="1958"/>
        <v>0</v>
      </c>
      <c r="BH927" s="65">
        <f t="shared" si="1890"/>
        <v>681859.87599999993</v>
      </c>
      <c r="BI927" s="10">
        <f t="shared" si="1958"/>
        <v>0</v>
      </c>
      <c r="BJ927" s="20"/>
      <c r="BK927" s="20"/>
    </row>
    <row r="928" spans="1:68" x14ac:dyDescent="0.3">
      <c r="A928" s="58" t="s">
        <v>608</v>
      </c>
      <c r="B928" s="59">
        <v>200</v>
      </c>
      <c r="C928" s="58" t="s">
        <v>242</v>
      </c>
      <c r="D928" s="58" t="s">
        <v>74</v>
      </c>
      <c r="E928" s="60" t="s">
        <v>540</v>
      </c>
      <c r="F928" s="10">
        <v>251705.59999999998</v>
      </c>
      <c r="G928" s="10">
        <v>33266.300000000047</v>
      </c>
      <c r="H928" s="10">
        <v>855668.8</v>
      </c>
      <c r="I928" s="10"/>
      <c r="J928" s="10"/>
      <c r="K928" s="10"/>
      <c r="L928" s="10">
        <f t="shared" si="1910"/>
        <v>251705.59999999998</v>
      </c>
      <c r="M928" s="10">
        <f t="shared" si="1911"/>
        <v>33266.300000000047</v>
      </c>
      <c r="N928" s="10">
        <f t="shared" si="1912"/>
        <v>855668.8</v>
      </c>
      <c r="O928" s="10">
        <v>24912.175670000001</v>
      </c>
      <c r="P928" s="10">
        <v>11355.433000000001</v>
      </c>
      <c r="Q928" s="10">
        <v>21786.776000000002</v>
      </c>
      <c r="R928" s="10">
        <f t="shared" si="1863"/>
        <v>276617.77567</v>
      </c>
      <c r="S928" s="10">
        <f t="shared" si="1864"/>
        <v>44621.733000000051</v>
      </c>
      <c r="T928" s="10">
        <f t="shared" si="1865"/>
        <v>877455.576</v>
      </c>
      <c r="U928" s="10"/>
      <c r="V928" s="10"/>
      <c r="W928" s="10"/>
      <c r="X928" s="10">
        <f t="shared" si="1845"/>
        <v>276617.77567</v>
      </c>
      <c r="Y928" s="10">
        <f t="shared" si="1846"/>
        <v>44621.733000000051</v>
      </c>
      <c r="Z928" s="10">
        <f t="shared" si="1847"/>
        <v>877455.576</v>
      </c>
      <c r="AA928" s="10"/>
      <c r="AB928" s="10"/>
      <c r="AC928" s="10"/>
      <c r="AD928" s="10">
        <f t="shared" si="1848"/>
        <v>276617.77567</v>
      </c>
      <c r="AE928" s="10">
        <f t="shared" si="1849"/>
        <v>44621.733000000051</v>
      </c>
      <c r="AF928" s="10">
        <f t="shared" si="1850"/>
        <v>877455.576</v>
      </c>
      <c r="AG928" s="10"/>
      <c r="AH928" s="10">
        <f t="shared" si="1851"/>
        <v>276617.77567</v>
      </c>
      <c r="AI928" s="10">
        <f t="shared" si="1852"/>
        <v>44621.733000000051</v>
      </c>
      <c r="AJ928" s="10">
        <f t="shared" si="1853"/>
        <v>877455.576</v>
      </c>
      <c r="AK928" s="10">
        <v>-227961.90700000001</v>
      </c>
      <c r="AL928" s="10">
        <v>-33266.300000000003</v>
      </c>
      <c r="AM928" s="10">
        <v>-195595.7</v>
      </c>
      <c r="AN928" s="10">
        <f t="shared" si="1854"/>
        <v>48655.868669999996</v>
      </c>
      <c r="AO928" s="10">
        <f t="shared" si="1855"/>
        <v>11355.433000000048</v>
      </c>
      <c r="AP928" s="10">
        <f t="shared" si="1856"/>
        <v>681859.87599999993</v>
      </c>
      <c r="AQ928" s="10"/>
      <c r="AR928" s="10"/>
      <c r="AS928" s="10"/>
      <c r="AT928" s="10">
        <f t="shared" si="1857"/>
        <v>48655.868669999996</v>
      </c>
      <c r="AU928" s="10">
        <f t="shared" si="1858"/>
        <v>11355.433000000048</v>
      </c>
      <c r="AV928" s="10">
        <f t="shared" si="1859"/>
        <v>681859.87599999993</v>
      </c>
      <c r="AW928" s="10">
        <v>-6207.83</v>
      </c>
      <c r="AX928" s="10">
        <v>150603</v>
      </c>
      <c r="AY928" s="10"/>
      <c r="AZ928" s="10">
        <f t="shared" si="1860"/>
        <v>42448.038669999994</v>
      </c>
      <c r="BA928" s="10"/>
      <c r="BB928" s="65">
        <f t="shared" si="1888"/>
        <v>42448.038669999994</v>
      </c>
      <c r="BC928" s="10">
        <f t="shared" si="1861"/>
        <v>161958.43300000005</v>
      </c>
      <c r="BD928" s="10"/>
      <c r="BE928" s="65">
        <f t="shared" si="1889"/>
        <v>161958.43300000005</v>
      </c>
      <c r="BF928" s="10">
        <f t="shared" si="1862"/>
        <v>681859.87599999993</v>
      </c>
      <c r="BG928" s="10"/>
      <c r="BH928" s="65">
        <f t="shared" si="1890"/>
        <v>681859.87599999993</v>
      </c>
      <c r="BI928" s="10"/>
      <c r="BJ928" s="20"/>
      <c r="BK928" s="20"/>
    </row>
    <row r="929" spans="1:68" ht="31.2" x14ac:dyDescent="0.3">
      <c r="A929" s="58" t="s">
        <v>610</v>
      </c>
      <c r="B929" s="59"/>
      <c r="C929" s="58"/>
      <c r="D929" s="58"/>
      <c r="E929" s="61" t="s">
        <v>611</v>
      </c>
      <c r="F929" s="10">
        <f t="shared" si="1932"/>
        <v>3045931.6999999997</v>
      </c>
      <c r="G929" s="10">
        <f t="shared" si="1933"/>
        <v>3043196.9</v>
      </c>
      <c r="H929" s="10">
        <f t="shared" si="1934"/>
        <v>3268741</v>
      </c>
      <c r="I929" s="10">
        <f t="shared" si="1935"/>
        <v>15029.3</v>
      </c>
      <c r="J929" s="10">
        <f t="shared" si="1936"/>
        <v>0</v>
      </c>
      <c r="K929" s="10">
        <f t="shared" si="1937"/>
        <v>0</v>
      </c>
      <c r="L929" s="10">
        <f t="shared" si="1910"/>
        <v>3060960.9999999995</v>
      </c>
      <c r="M929" s="10">
        <f t="shared" si="1911"/>
        <v>3043196.9</v>
      </c>
      <c r="N929" s="10">
        <f t="shared" si="1912"/>
        <v>3268741</v>
      </c>
      <c r="O929" s="10">
        <f t="shared" si="1938"/>
        <v>79098.329759999993</v>
      </c>
      <c r="P929" s="10">
        <f t="shared" si="1939"/>
        <v>26969.66</v>
      </c>
      <c r="Q929" s="10">
        <f t="shared" si="1940"/>
        <v>29742.648000000001</v>
      </c>
      <c r="R929" s="10">
        <f t="shared" si="1863"/>
        <v>3140059.3297599996</v>
      </c>
      <c r="S929" s="10">
        <f t="shared" si="1864"/>
        <v>3070166.56</v>
      </c>
      <c r="T929" s="10">
        <f t="shared" si="1865"/>
        <v>3298483.648</v>
      </c>
      <c r="U929" s="10">
        <f t="shared" si="1941"/>
        <v>0</v>
      </c>
      <c r="V929" s="10">
        <f t="shared" si="1942"/>
        <v>0</v>
      </c>
      <c r="W929" s="10">
        <f t="shared" si="1943"/>
        <v>0</v>
      </c>
      <c r="X929" s="10">
        <f t="shared" si="1845"/>
        <v>3140059.3297599996</v>
      </c>
      <c r="Y929" s="10">
        <f t="shared" si="1846"/>
        <v>3070166.56</v>
      </c>
      <c r="Z929" s="10">
        <f t="shared" si="1847"/>
        <v>3298483.648</v>
      </c>
      <c r="AA929" s="10">
        <f t="shared" si="1944"/>
        <v>13815.115</v>
      </c>
      <c r="AB929" s="10">
        <f t="shared" si="1945"/>
        <v>0</v>
      </c>
      <c r="AC929" s="10">
        <f t="shared" si="1946"/>
        <v>0</v>
      </c>
      <c r="AD929" s="10">
        <f t="shared" si="1848"/>
        <v>3153874.4447599999</v>
      </c>
      <c r="AE929" s="10">
        <f t="shared" si="1849"/>
        <v>3070166.56</v>
      </c>
      <c r="AF929" s="10">
        <f t="shared" si="1850"/>
        <v>3298483.648</v>
      </c>
      <c r="AG929" s="10">
        <f t="shared" si="1947"/>
        <v>0</v>
      </c>
      <c r="AH929" s="10">
        <f t="shared" si="1851"/>
        <v>3153874.4447599999</v>
      </c>
      <c r="AI929" s="10">
        <f t="shared" si="1852"/>
        <v>3070166.56</v>
      </c>
      <c r="AJ929" s="10">
        <f t="shared" si="1853"/>
        <v>3298483.648</v>
      </c>
      <c r="AK929" s="10">
        <f t="shared" si="1948"/>
        <v>410471.87699999998</v>
      </c>
      <c r="AL929" s="10">
        <f t="shared" si="1949"/>
        <v>442701.87300000002</v>
      </c>
      <c r="AM929" s="10">
        <f t="shared" si="1950"/>
        <v>88610.84</v>
      </c>
      <c r="AN929" s="10">
        <f t="shared" si="1854"/>
        <v>3564346.3217599997</v>
      </c>
      <c r="AO929" s="10">
        <f t="shared" si="1855"/>
        <v>3512868.4330000002</v>
      </c>
      <c r="AP929" s="10">
        <f t="shared" si="1856"/>
        <v>3387094.4879999999</v>
      </c>
      <c r="AQ929" s="10">
        <f t="shared" si="1951"/>
        <v>-26650.010999999999</v>
      </c>
      <c r="AR929" s="10">
        <f t="shared" si="1952"/>
        <v>-88610.84</v>
      </c>
      <c r="AS929" s="10">
        <f t="shared" si="1953"/>
        <v>-88610.84</v>
      </c>
      <c r="AT929" s="10">
        <f t="shared" si="1857"/>
        <v>3537696.3107599998</v>
      </c>
      <c r="AU929" s="10">
        <f t="shared" si="1858"/>
        <v>3424257.5930000003</v>
      </c>
      <c r="AV929" s="10">
        <f t="shared" si="1859"/>
        <v>3298483.648</v>
      </c>
      <c r="AW929" s="10">
        <f t="shared" si="1954"/>
        <v>14943.158000000001</v>
      </c>
      <c r="AX929" s="10">
        <f t="shared" si="1955"/>
        <v>815.32399999999996</v>
      </c>
      <c r="AY929" s="10">
        <f t="shared" si="1956"/>
        <v>0</v>
      </c>
      <c r="AZ929" s="10">
        <f t="shared" si="1860"/>
        <v>3552639.4687599996</v>
      </c>
      <c r="BA929" s="10">
        <f t="shared" si="1957"/>
        <v>-922.53899999999999</v>
      </c>
      <c r="BB929" s="65">
        <f t="shared" si="1888"/>
        <v>3551716.9297599997</v>
      </c>
      <c r="BC929" s="10">
        <f t="shared" si="1861"/>
        <v>3425072.9170000004</v>
      </c>
      <c r="BD929" s="10">
        <f t="shared" si="1958"/>
        <v>0</v>
      </c>
      <c r="BE929" s="65">
        <f t="shared" si="1889"/>
        <v>3425072.9170000004</v>
      </c>
      <c r="BF929" s="10">
        <f t="shared" si="1862"/>
        <v>3298483.648</v>
      </c>
      <c r="BG929" s="10">
        <f t="shared" si="1958"/>
        <v>0</v>
      </c>
      <c r="BH929" s="65">
        <f t="shared" si="1890"/>
        <v>3298483.648</v>
      </c>
      <c r="BI929" s="10">
        <f t="shared" si="1958"/>
        <v>0</v>
      </c>
      <c r="BJ929" s="20"/>
      <c r="BK929" s="20">
        <v>99</v>
      </c>
    </row>
    <row r="930" spans="1:68" ht="31.2" x14ac:dyDescent="0.3">
      <c r="A930" s="58" t="s">
        <v>610</v>
      </c>
      <c r="B930" s="59" t="s">
        <v>66</v>
      </c>
      <c r="C930" s="58"/>
      <c r="D930" s="58"/>
      <c r="E930" s="60" t="s">
        <v>67</v>
      </c>
      <c r="F930" s="10">
        <f t="shared" si="1932"/>
        <v>3045931.6999999997</v>
      </c>
      <c r="G930" s="10">
        <f t="shared" si="1933"/>
        <v>3043196.9</v>
      </c>
      <c r="H930" s="10">
        <f t="shared" si="1934"/>
        <v>3268741</v>
      </c>
      <c r="I930" s="10">
        <f t="shared" si="1935"/>
        <v>15029.3</v>
      </c>
      <c r="J930" s="10">
        <f t="shared" si="1936"/>
        <v>0</v>
      </c>
      <c r="K930" s="10">
        <f t="shared" si="1937"/>
        <v>0</v>
      </c>
      <c r="L930" s="10">
        <f t="shared" si="1910"/>
        <v>3060960.9999999995</v>
      </c>
      <c r="M930" s="10">
        <f t="shared" si="1911"/>
        <v>3043196.9</v>
      </c>
      <c r="N930" s="10">
        <f t="shared" si="1912"/>
        <v>3268741</v>
      </c>
      <c r="O930" s="10">
        <f t="shared" si="1938"/>
        <v>79098.329759999993</v>
      </c>
      <c r="P930" s="10">
        <f t="shared" si="1939"/>
        <v>26969.66</v>
      </c>
      <c r="Q930" s="10">
        <f t="shared" si="1940"/>
        <v>29742.648000000001</v>
      </c>
      <c r="R930" s="10">
        <f t="shared" si="1863"/>
        <v>3140059.3297599996</v>
      </c>
      <c r="S930" s="10">
        <f t="shared" si="1864"/>
        <v>3070166.56</v>
      </c>
      <c r="T930" s="10">
        <f t="shared" si="1865"/>
        <v>3298483.648</v>
      </c>
      <c r="U930" s="10">
        <f t="shared" si="1941"/>
        <v>0</v>
      </c>
      <c r="V930" s="10">
        <f t="shared" si="1942"/>
        <v>0</v>
      </c>
      <c r="W930" s="10">
        <f t="shared" si="1943"/>
        <v>0</v>
      </c>
      <c r="X930" s="10">
        <f t="shared" si="1845"/>
        <v>3140059.3297599996</v>
      </c>
      <c r="Y930" s="10">
        <f t="shared" si="1846"/>
        <v>3070166.56</v>
      </c>
      <c r="Z930" s="10">
        <f t="shared" si="1847"/>
        <v>3298483.648</v>
      </c>
      <c r="AA930" s="10">
        <f t="shared" si="1944"/>
        <v>13815.115</v>
      </c>
      <c r="AB930" s="10">
        <f t="shared" si="1945"/>
        <v>0</v>
      </c>
      <c r="AC930" s="10">
        <f t="shared" si="1946"/>
        <v>0</v>
      </c>
      <c r="AD930" s="10">
        <f t="shared" si="1848"/>
        <v>3153874.4447599999</v>
      </c>
      <c r="AE930" s="10">
        <f t="shared" si="1849"/>
        <v>3070166.56</v>
      </c>
      <c r="AF930" s="10">
        <f t="shared" si="1850"/>
        <v>3298483.648</v>
      </c>
      <c r="AG930" s="10">
        <f t="shared" si="1947"/>
        <v>0</v>
      </c>
      <c r="AH930" s="10">
        <f t="shared" si="1851"/>
        <v>3153874.4447599999</v>
      </c>
      <c r="AI930" s="10">
        <f t="shared" si="1852"/>
        <v>3070166.56</v>
      </c>
      <c r="AJ930" s="10">
        <f t="shared" si="1853"/>
        <v>3298483.648</v>
      </c>
      <c r="AK930" s="10">
        <f t="shared" si="1948"/>
        <v>410471.87699999998</v>
      </c>
      <c r="AL930" s="10">
        <f t="shared" si="1949"/>
        <v>442701.87300000002</v>
      </c>
      <c r="AM930" s="10">
        <f t="shared" si="1950"/>
        <v>88610.84</v>
      </c>
      <c r="AN930" s="10">
        <f t="shared" si="1854"/>
        <v>3564346.3217599997</v>
      </c>
      <c r="AO930" s="10">
        <f t="shared" si="1855"/>
        <v>3512868.4330000002</v>
      </c>
      <c r="AP930" s="10">
        <f t="shared" si="1856"/>
        <v>3387094.4879999999</v>
      </c>
      <c r="AQ930" s="10">
        <f t="shared" si="1951"/>
        <v>-26650.010999999999</v>
      </c>
      <c r="AR930" s="10">
        <f t="shared" si="1952"/>
        <v>-88610.84</v>
      </c>
      <c r="AS930" s="10">
        <f t="shared" si="1953"/>
        <v>-88610.84</v>
      </c>
      <c r="AT930" s="10">
        <f t="shared" si="1857"/>
        <v>3537696.3107599998</v>
      </c>
      <c r="AU930" s="10">
        <f t="shared" si="1858"/>
        <v>3424257.5930000003</v>
      </c>
      <c r="AV930" s="10">
        <f t="shared" si="1859"/>
        <v>3298483.648</v>
      </c>
      <c r="AW930" s="10">
        <f t="shared" si="1954"/>
        <v>14943.158000000001</v>
      </c>
      <c r="AX930" s="10">
        <f t="shared" si="1955"/>
        <v>815.32399999999996</v>
      </c>
      <c r="AY930" s="10">
        <f t="shared" si="1956"/>
        <v>0</v>
      </c>
      <c r="AZ930" s="10">
        <f t="shared" si="1860"/>
        <v>3552639.4687599996</v>
      </c>
      <c r="BA930" s="10">
        <f t="shared" si="1957"/>
        <v>-922.53899999999999</v>
      </c>
      <c r="BB930" s="65">
        <f t="shared" si="1888"/>
        <v>3551716.9297599997</v>
      </c>
      <c r="BC930" s="10">
        <f t="shared" si="1861"/>
        <v>3425072.9170000004</v>
      </c>
      <c r="BD930" s="10">
        <f t="shared" si="1958"/>
        <v>0</v>
      </c>
      <c r="BE930" s="65">
        <f t="shared" si="1889"/>
        <v>3425072.9170000004</v>
      </c>
      <c r="BF930" s="10">
        <f t="shared" si="1862"/>
        <v>3298483.648</v>
      </c>
      <c r="BG930" s="10">
        <f t="shared" si="1958"/>
        <v>0</v>
      </c>
      <c r="BH930" s="65">
        <f t="shared" si="1890"/>
        <v>3298483.648</v>
      </c>
      <c r="BI930" s="10">
        <f t="shared" si="1958"/>
        <v>0</v>
      </c>
      <c r="BJ930" s="20"/>
      <c r="BK930" s="20"/>
    </row>
    <row r="931" spans="1:68" x14ac:dyDescent="0.3">
      <c r="A931" s="58" t="s">
        <v>610</v>
      </c>
      <c r="B931" s="59">
        <v>200</v>
      </c>
      <c r="C931" s="58" t="s">
        <v>242</v>
      </c>
      <c r="D931" s="58" t="s">
        <v>74</v>
      </c>
      <c r="E931" s="60" t="s">
        <v>540</v>
      </c>
      <c r="F931" s="10">
        <v>3045931.6999999997</v>
      </c>
      <c r="G931" s="10">
        <v>3043196.9</v>
      </c>
      <c r="H931" s="10">
        <v>3268741</v>
      </c>
      <c r="I931" s="10">
        <v>15029.3</v>
      </c>
      <c r="J931" s="10"/>
      <c r="K931" s="10"/>
      <c r="L931" s="10">
        <f t="shared" si="1910"/>
        <v>3060960.9999999995</v>
      </c>
      <c r="M931" s="10">
        <f t="shared" si="1911"/>
        <v>3043196.9</v>
      </c>
      <c r="N931" s="10">
        <f t="shared" si="1912"/>
        <v>3268741</v>
      </c>
      <c r="O931" s="10">
        <f>1260.89876+1737.735+3060.288+73039.408</f>
        <v>79098.329759999993</v>
      </c>
      <c r="P931" s="10">
        <v>26969.66</v>
      </c>
      <c r="Q931" s="10">
        <v>29742.648000000001</v>
      </c>
      <c r="R931" s="10">
        <f t="shared" si="1863"/>
        <v>3140059.3297599996</v>
      </c>
      <c r="S931" s="10">
        <f t="shared" si="1864"/>
        <v>3070166.56</v>
      </c>
      <c r="T931" s="10">
        <f t="shared" si="1865"/>
        <v>3298483.648</v>
      </c>
      <c r="U931" s="10"/>
      <c r="V931" s="10"/>
      <c r="W931" s="10"/>
      <c r="X931" s="10">
        <f t="shared" si="1845"/>
        <v>3140059.3297599996</v>
      </c>
      <c r="Y931" s="10">
        <f t="shared" si="1846"/>
        <v>3070166.56</v>
      </c>
      <c r="Z931" s="10">
        <f t="shared" si="1847"/>
        <v>3298483.648</v>
      </c>
      <c r="AA931" s="10">
        <f>-541.961+14357.076</f>
        <v>13815.115</v>
      </c>
      <c r="AB931" s="10"/>
      <c r="AC931" s="10"/>
      <c r="AD931" s="10">
        <f t="shared" si="1848"/>
        <v>3153874.4447599999</v>
      </c>
      <c r="AE931" s="10">
        <f t="shared" si="1849"/>
        <v>3070166.56</v>
      </c>
      <c r="AF931" s="10">
        <f t="shared" si="1850"/>
        <v>3298483.648</v>
      </c>
      <c r="AG931" s="10"/>
      <c r="AH931" s="10">
        <f t="shared" si="1851"/>
        <v>3153874.4447599999</v>
      </c>
      <c r="AI931" s="10">
        <f t="shared" si="1852"/>
        <v>3070166.56</v>
      </c>
      <c r="AJ931" s="10">
        <f t="shared" si="1853"/>
        <v>3298483.648</v>
      </c>
      <c r="AK931" s="10">
        <f>-323.165-1362.676+235591.319+88610.84-981.061+88936.62</f>
        <v>410471.87699999998</v>
      </c>
      <c r="AL931" s="10">
        <f>229287.592+88610.84+124803.441</f>
        <v>442701.87300000002</v>
      </c>
      <c r="AM931" s="10">
        <v>88610.84</v>
      </c>
      <c r="AN931" s="10">
        <f t="shared" si="1854"/>
        <v>3564346.3217599997</v>
      </c>
      <c r="AO931" s="10">
        <f t="shared" si="1855"/>
        <v>3512868.4330000002</v>
      </c>
      <c r="AP931" s="10">
        <f t="shared" si="1856"/>
        <v>3387094.4879999999</v>
      </c>
      <c r="AQ931" s="10">
        <v>-26650.010999999999</v>
      </c>
      <c r="AR931" s="10">
        <v>-88610.84</v>
      </c>
      <c r="AS931" s="10">
        <v>-88610.84</v>
      </c>
      <c r="AT931" s="10">
        <f t="shared" si="1857"/>
        <v>3537696.3107599998</v>
      </c>
      <c r="AU931" s="10">
        <f t="shared" si="1858"/>
        <v>3424257.5930000003</v>
      </c>
      <c r="AV931" s="10">
        <f t="shared" si="1859"/>
        <v>3298483.648</v>
      </c>
      <c r="AW931" s="10">
        <f>504.734+14438.424</f>
        <v>14943.158000000001</v>
      </c>
      <c r="AX931" s="10">
        <v>815.32399999999996</v>
      </c>
      <c r="AY931" s="10"/>
      <c r="AZ931" s="39">
        <f t="shared" si="1860"/>
        <v>3552639.4687599996</v>
      </c>
      <c r="BA931" s="39">
        <v>-922.53899999999999</v>
      </c>
      <c r="BB931" s="65">
        <f t="shared" si="1888"/>
        <v>3551716.9297599997</v>
      </c>
      <c r="BC931" s="39">
        <f t="shared" si="1861"/>
        <v>3425072.9170000004</v>
      </c>
      <c r="BD931" s="39"/>
      <c r="BE931" s="65">
        <f t="shared" si="1889"/>
        <v>3425072.9170000004</v>
      </c>
      <c r="BF931" s="39">
        <f t="shared" si="1862"/>
        <v>3298483.648</v>
      </c>
      <c r="BG931" s="39"/>
      <c r="BH931" s="65">
        <f t="shared" si="1890"/>
        <v>3298483.648</v>
      </c>
      <c r="BI931" s="10"/>
      <c r="BJ931" s="20"/>
      <c r="BK931" s="20">
        <v>79</v>
      </c>
      <c r="BL931" s="40"/>
      <c r="BM931" s="40"/>
      <c r="BN931" s="40"/>
      <c r="BO931" s="40"/>
      <c r="BP931" s="40"/>
    </row>
    <row r="932" spans="1:68" ht="31.2" x14ac:dyDescent="0.3">
      <c r="A932" s="58" t="s">
        <v>612</v>
      </c>
      <c r="B932" s="59"/>
      <c r="C932" s="58"/>
      <c r="D932" s="58"/>
      <c r="E932" s="60" t="s">
        <v>613</v>
      </c>
      <c r="F932" s="10">
        <f t="shared" si="1932"/>
        <v>52215.8</v>
      </c>
      <c r="G932" s="10">
        <f t="shared" si="1933"/>
        <v>52215.8</v>
      </c>
      <c r="H932" s="10">
        <f t="shared" si="1934"/>
        <v>52215.8</v>
      </c>
      <c r="I932" s="10">
        <f t="shared" si="1935"/>
        <v>1052.3</v>
      </c>
      <c r="J932" s="10">
        <f t="shared" si="1936"/>
        <v>0</v>
      </c>
      <c r="K932" s="10">
        <f t="shared" si="1937"/>
        <v>0</v>
      </c>
      <c r="L932" s="10">
        <f t="shared" si="1910"/>
        <v>53268.100000000006</v>
      </c>
      <c r="M932" s="10">
        <f t="shared" si="1911"/>
        <v>52215.8</v>
      </c>
      <c r="N932" s="10">
        <f t="shared" si="1912"/>
        <v>52215.8</v>
      </c>
      <c r="O932" s="10">
        <f t="shared" si="1938"/>
        <v>48933.510689999996</v>
      </c>
      <c r="P932" s="10">
        <f t="shared" si="1939"/>
        <v>3084.473</v>
      </c>
      <c r="Q932" s="10">
        <f t="shared" si="1940"/>
        <v>0</v>
      </c>
      <c r="R932" s="10">
        <f t="shared" si="1863"/>
        <v>102201.61069</v>
      </c>
      <c r="S932" s="10">
        <f t="shared" si="1864"/>
        <v>55300.273000000001</v>
      </c>
      <c r="T932" s="10">
        <f t="shared" si="1865"/>
        <v>52215.8</v>
      </c>
      <c r="U932" s="10">
        <f t="shared" si="1941"/>
        <v>0</v>
      </c>
      <c r="V932" s="10">
        <f t="shared" si="1942"/>
        <v>0</v>
      </c>
      <c r="W932" s="10">
        <f t="shared" si="1943"/>
        <v>0</v>
      </c>
      <c r="X932" s="10">
        <f t="shared" si="1845"/>
        <v>102201.61069</v>
      </c>
      <c r="Y932" s="10">
        <f t="shared" si="1846"/>
        <v>55300.273000000001</v>
      </c>
      <c r="Z932" s="10">
        <f t="shared" si="1847"/>
        <v>52215.8</v>
      </c>
      <c r="AA932" s="10">
        <f t="shared" si="1944"/>
        <v>0</v>
      </c>
      <c r="AB932" s="10">
        <f t="shared" si="1945"/>
        <v>0</v>
      </c>
      <c r="AC932" s="10">
        <f t="shared" si="1946"/>
        <v>0</v>
      </c>
      <c r="AD932" s="10">
        <f t="shared" si="1848"/>
        <v>102201.61069</v>
      </c>
      <c r="AE932" s="10">
        <f t="shared" si="1849"/>
        <v>55300.273000000001</v>
      </c>
      <c r="AF932" s="10">
        <f t="shared" si="1850"/>
        <v>52215.8</v>
      </c>
      <c r="AG932" s="10">
        <f t="shared" si="1947"/>
        <v>0</v>
      </c>
      <c r="AH932" s="10">
        <f t="shared" si="1851"/>
        <v>102201.61069</v>
      </c>
      <c r="AI932" s="10">
        <f t="shared" si="1852"/>
        <v>55300.273000000001</v>
      </c>
      <c r="AJ932" s="10">
        <f t="shared" si="1853"/>
        <v>52215.8</v>
      </c>
      <c r="AK932" s="10">
        <f t="shared" si="1948"/>
        <v>9310.0220000000008</v>
      </c>
      <c r="AL932" s="10">
        <f t="shared" si="1949"/>
        <v>0</v>
      </c>
      <c r="AM932" s="10">
        <f t="shared" si="1950"/>
        <v>0</v>
      </c>
      <c r="AN932" s="10">
        <f t="shared" si="1854"/>
        <v>111511.63269</v>
      </c>
      <c r="AO932" s="10">
        <f t="shared" si="1855"/>
        <v>55300.273000000001</v>
      </c>
      <c r="AP932" s="10">
        <f t="shared" si="1856"/>
        <v>52215.8</v>
      </c>
      <c r="AQ932" s="10">
        <f t="shared" si="1951"/>
        <v>0</v>
      </c>
      <c r="AR932" s="10">
        <f t="shared" si="1952"/>
        <v>0</v>
      </c>
      <c r="AS932" s="10">
        <f t="shared" si="1953"/>
        <v>0</v>
      </c>
      <c r="AT932" s="10">
        <f t="shared" si="1857"/>
        <v>111511.63269</v>
      </c>
      <c r="AU932" s="10">
        <f t="shared" si="1858"/>
        <v>55300.273000000001</v>
      </c>
      <c r="AV932" s="10">
        <f t="shared" si="1859"/>
        <v>52215.8</v>
      </c>
      <c r="AW932" s="10">
        <f t="shared" si="1954"/>
        <v>0</v>
      </c>
      <c r="AX932" s="10">
        <f t="shared" si="1955"/>
        <v>0</v>
      </c>
      <c r="AY932" s="10">
        <f t="shared" si="1956"/>
        <v>0</v>
      </c>
      <c r="AZ932" s="10">
        <f t="shared" si="1860"/>
        <v>111511.63269</v>
      </c>
      <c r="BA932" s="10">
        <f t="shared" si="1957"/>
        <v>0</v>
      </c>
      <c r="BB932" s="65">
        <f t="shared" si="1888"/>
        <v>111511.63269</v>
      </c>
      <c r="BC932" s="10">
        <f t="shared" si="1861"/>
        <v>55300.273000000001</v>
      </c>
      <c r="BD932" s="10">
        <f t="shared" si="1958"/>
        <v>0</v>
      </c>
      <c r="BE932" s="65">
        <f t="shared" si="1889"/>
        <v>55300.273000000001</v>
      </c>
      <c r="BF932" s="10">
        <f t="shared" si="1862"/>
        <v>52215.8</v>
      </c>
      <c r="BG932" s="10">
        <f t="shared" si="1958"/>
        <v>0</v>
      </c>
      <c r="BH932" s="65">
        <f t="shared" si="1890"/>
        <v>52215.8</v>
      </c>
      <c r="BI932" s="10">
        <f t="shared" si="1958"/>
        <v>0</v>
      </c>
      <c r="BJ932" s="20"/>
      <c r="BK932" s="20"/>
    </row>
    <row r="933" spans="1:68" ht="31.2" x14ac:dyDescent="0.3">
      <c r="A933" s="58" t="s">
        <v>612</v>
      </c>
      <c r="B933" s="59" t="s">
        <v>66</v>
      </c>
      <c r="C933" s="58"/>
      <c r="D933" s="58"/>
      <c r="E933" s="60" t="s">
        <v>67</v>
      </c>
      <c r="F933" s="10">
        <f t="shared" si="1932"/>
        <v>52215.8</v>
      </c>
      <c r="G933" s="10">
        <f t="shared" si="1933"/>
        <v>52215.8</v>
      </c>
      <c r="H933" s="10">
        <f t="shared" si="1934"/>
        <v>52215.8</v>
      </c>
      <c r="I933" s="10">
        <f t="shared" si="1935"/>
        <v>1052.3</v>
      </c>
      <c r="J933" s="10">
        <f t="shared" si="1936"/>
        <v>0</v>
      </c>
      <c r="K933" s="10">
        <f t="shared" si="1937"/>
        <v>0</v>
      </c>
      <c r="L933" s="10">
        <f t="shared" si="1910"/>
        <v>53268.100000000006</v>
      </c>
      <c r="M933" s="10">
        <f t="shared" si="1911"/>
        <v>52215.8</v>
      </c>
      <c r="N933" s="10">
        <f t="shared" si="1912"/>
        <v>52215.8</v>
      </c>
      <c r="O933" s="10">
        <f t="shared" si="1938"/>
        <v>48933.510689999996</v>
      </c>
      <c r="P933" s="10">
        <f t="shared" si="1939"/>
        <v>3084.473</v>
      </c>
      <c r="Q933" s="10">
        <f t="shared" si="1940"/>
        <v>0</v>
      </c>
      <c r="R933" s="10">
        <f t="shared" si="1863"/>
        <v>102201.61069</v>
      </c>
      <c r="S933" s="10">
        <f t="shared" si="1864"/>
        <v>55300.273000000001</v>
      </c>
      <c r="T933" s="10">
        <f t="shared" si="1865"/>
        <v>52215.8</v>
      </c>
      <c r="U933" s="10">
        <f t="shared" si="1941"/>
        <v>0</v>
      </c>
      <c r="V933" s="10">
        <f t="shared" si="1942"/>
        <v>0</v>
      </c>
      <c r="W933" s="10">
        <f t="shared" si="1943"/>
        <v>0</v>
      </c>
      <c r="X933" s="10">
        <f t="shared" si="1845"/>
        <v>102201.61069</v>
      </c>
      <c r="Y933" s="10">
        <f t="shared" si="1846"/>
        <v>55300.273000000001</v>
      </c>
      <c r="Z933" s="10">
        <f t="shared" si="1847"/>
        <v>52215.8</v>
      </c>
      <c r="AA933" s="10">
        <f t="shared" si="1944"/>
        <v>0</v>
      </c>
      <c r="AB933" s="10">
        <f t="shared" si="1945"/>
        <v>0</v>
      </c>
      <c r="AC933" s="10">
        <f t="shared" si="1946"/>
        <v>0</v>
      </c>
      <c r="AD933" s="10">
        <f t="shared" si="1848"/>
        <v>102201.61069</v>
      </c>
      <c r="AE933" s="10">
        <f t="shared" si="1849"/>
        <v>55300.273000000001</v>
      </c>
      <c r="AF933" s="10">
        <f t="shared" si="1850"/>
        <v>52215.8</v>
      </c>
      <c r="AG933" s="10">
        <f t="shared" si="1947"/>
        <v>0</v>
      </c>
      <c r="AH933" s="10">
        <f t="shared" si="1851"/>
        <v>102201.61069</v>
      </c>
      <c r="AI933" s="10">
        <f t="shared" si="1852"/>
        <v>55300.273000000001</v>
      </c>
      <c r="AJ933" s="10">
        <f t="shared" si="1853"/>
        <v>52215.8</v>
      </c>
      <c r="AK933" s="10">
        <f t="shared" si="1948"/>
        <v>9310.0220000000008</v>
      </c>
      <c r="AL933" s="10">
        <f t="shared" si="1949"/>
        <v>0</v>
      </c>
      <c r="AM933" s="10">
        <f t="shared" si="1950"/>
        <v>0</v>
      </c>
      <c r="AN933" s="10">
        <f t="shared" si="1854"/>
        <v>111511.63269</v>
      </c>
      <c r="AO933" s="10">
        <f t="shared" si="1855"/>
        <v>55300.273000000001</v>
      </c>
      <c r="AP933" s="10">
        <f t="shared" si="1856"/>
        <v>52215.8</v>
      </c>
      <c r="AQ933" s="10">
        <f t="shared" si="1951"/>
        <v>0</v>
      </c>
      <c r="AR933" s="10">
        <f t="shared" si="1952"/>
        <v>0</v>
      </c>
      <c r="AS933" s="10">
        <f t="shared" si="1953"/>
        <v>0</v>
      </c>
      <c r="AT933" s="10">
        <f t="shared" si="1857"/>
        <v>111511.63269</v>
      </c>
      <c r="AU933" s="10">
        <f t="shared" si="1858"/>
        <v>55300.273000000001</v>
      </c>
      <c r="AV933" s="10">
        <f t="shared" si="1859"/>
        <v>52215.8</v>
      </c>
      <c r="AW933" s="10">
        <f t="shared" si="1954"/>
        <v>0</v>
      </c>
      <c r="AX933" s="10">
        <f t="shared" si="1955"/>
        <v>0</v>
      </c>
      <c r="AY933" s="10">
        <f t="shared" si="1956"/>
        <v>0</v>
      </c>
      <c r="AZ933" s="10">
        <f t="shared" si="1860"/>
        <v>111511.63269</v>
      </c>
      <c r="BA933" s="10">
        <f t="shared" si="1957"/>
        <v>0</v>
      </c>
      <c r="BB933" s="65">
        <f t="shared" si="1888"/>
        <v>111511.63269</v>
      </c>
      <c r="BC933" s="10">
        <f t="shared" si="1861"/>
        <v>55300.273000000001</v>
      </c>
      <c r="BD933" s="10">
        <f t="shared" si="1958"/>
        <v>0</v>
      </c>
      <c r="BE933" s="65">
        <f t="shared" si="1889"/>
        <v>55300.273000000001</v>
      </c>
      <c r="BF933" s="10">
        <f t="shared" si="1862"/>
        <v>52215.8</v>
      </c>
      <c r="BG933" s="10">
        <f t="shared" si="1958"/>
        <v>0</v>
      </c>
      <c r="BH933" s="65">
        <f t="shared" si="1890"/>
        <v>52215.8</v>
      </c>
      <c r="BI933" s="10">
        <f t="shared" si="1958"/>
        <v>0</v>
      </c>
      <c r="BJ933" s="20"/>
      <c r="BK933" s="20"/>
    </row>
    <row r="934" spans="1:68" x14ac:dyDescent="0.3">
      <c r="A934" s="58" t="s">
        <v>612</v>
      </c>
      <c r="B934" s="59">
        <v>200</v>
      </c>
      <c r="C934" s="58" t="s">
        <v>242</v>
      </c>
      <c r="D934" s="58" t="s">
        <v>74</v>
      </c>
      <c r="E934" s="60" t="s">
        <v>540</v>
      </c>
      <c r="F934" s="10">
        <v>52215.8</v>
      </c>
      <c r="G934" s="10">
        <v>52215.8</v>
      </c>
      <c r="H934" s="10">
        <v>52215.8</v>
      </c>
      <c r="I934" s="10">
        <v>1052.3</v>
      </c>
      <c r="J934" s="10"/>
      <c r="K934" s="10"/>
      <c r="L934" s="10">
        <f t="shared" si="1910"/>
        <v>53268.100000000006</v>
      </c>
      <c r="M934" s="10">
        <f t="shared" si="1911"/>
        <v>52215.8</v>
      </c>
      <c r="N934" s="10">
        <f t="shared" si="1912"/>
        <v>52215.8</v>
      </c>
      <c r="O934" s="10">
        <f>8565.25169+40368.259</f>
        <v>48933.510689999996</v>
      </c>
      <c r="P934" s="10">
        <v>3084.473</v>
      </c>
      <c r="Q934" s="10"/>
      <c r="R934" s="10">
        <f t="shared" si="1863"/>
        <v>102201.61069</v>
      </c>
      <c r="S934" s="10">
        <f t="shared" si="1864"/>
        <v>55300.273000000001</v>
      </c>
      <c r="T934" s="10">
        <f t="shared" si="1865"/>
        <v>52215.8</v>
      </c>
      <c r="U934" s="10"/>
      <c r="V934" s="10"/>
      <c r="W934" s="10"/>
      <c r="X934" s="10">
        <f t="shared" si="1845"/>
        <v>102201.61069</v>
      </c>
      <c r="Y934" s="10">
        <f t="shared" si="1846"/>
        <v>55300.273000000001</v>
      </c>
      <c r="Z934" s="10">
        <f t="shared" si="1847"/>
        <v>52215.8</v>
      </c>
      <c r="AA934" s="10"/>
      <c r="AB934" s="10"/>
      <c r="AC934" s="10"/>
      <c r="AD934" s="10">
        <f t="shared" si="1848"/>
        <v>102201.61069</v>
      </c>
      <c r="AE934" s="10">
        <f t="shared" si="1849"/>
        <v>55300.273000000001</v>
      </c>
      <c r="AF934" s="10">
        <f t="shared" si="1850"/>
        <v>52215.8</v>
      </c>
      <c r="AG934" s="10"/>
      <c r="AH934" s="10">
        <f t="shared" si="1851"/>
        <v>102201.61069</v>
      </c>
      <c r="AI934" s="10">
        <f t="shared" si="1852"/>
        <v>55300.273000000001</v>
      </c>
      <c r="AJ934" s="10">
        <f t="shared" si="1853"/>
        <v>52215.8</v>
      </c>
      <c r="AK934" s="10">
        <v>9310.0220000000008</v>
      </c>
      <c r="AL934" s="10"/>
      <c r="AM934" s="10"/>
      <c r="AN934" s="10">
        <f t="shared" si="1854"/>
        <v>111511.63269</v>
      </c>
      <c r="AO934" s="10">
        <f t="shared" si="1855"/>
        <v>55300.273000000001</v>
      </c>
      <c r="AP934" s="10">
        <f t="shared" si="1856"/>
        <v>52215.8</v>
      </c>
      <c r="AQ934" s="10"/>
      <c r="AR934" s="10"/>
      <c r="AS934" s="10"/>
      <c r="AT934" s="10">
        <f t="shared" si="1857"/>
        <v>111511.63269</v>
      </c>
      <c r="AU934" s="10">
        <f t="shared" si="1858"/>
        <v>55300.273000000001</v>
      </c>
      <c r="AV934" s="10">
        <f t="shared" si="1859"/>
        <v>52215.8</v>
      </c>
      <c r="AW934" s="10"/>
      <c r="AX934" s="10"/>
      <c r="AY934" s="10"/>
      <c r="AZ934" s="10">
        <f t="shared" si="1860"/>
        <v>111511.63269</v>
      </c>
      <c r="BA934" s="10"/>
      <c r="BB934" s="65">
        <f t="shared" si="1888"/>
        <v>111511.63269</v>
      </c>
      <c r="BC934" s="10">
        <f t="shared" si="1861"/>
        <v>55300.273000000001</v>
      </c>
      <c r="BD934" s="10"/>
      <c r="BE934" s="65">
        <f t="shared" si="1889"/>
        <v>55300.273000000001</v>
      </c>
      <c r="BF934" s="10">
        <f t="shared" si="1862"/>
        <v>52215.8</v>
      </c>
      <c r="BG934" s="10"/>
      <c r="BH934" s="65">
        <f t="shared" si="1890"/>
        <v>52215.8</v>
      </c>
      <c r="BI934" s="10"/>
      <c r="BJ934" s="20"/>
      <c r="BK934" s="20">
        <v>78</v>
      </c>
    </row>
    <row r="935" spans="1:68" ht="46.8" x14ac:dyDescent="0.3">
      <c r="A935" s="58" t="s">
        <v>614</v>
      </c>
      <c r="B935" s="59"/>
      <c r="C935" s="58"/>
      <c r="D935" s="58"/>
      <c r="E935" s="60" t="s">
        <v>615</v>
      </c>
      <c r="F935" s="10">
        <f t="shared" ref="F935:K935" si="1959">F936+F938</f>
        <v>96921.5</v>
      </c>
      <c r="G935" s="10">
        <f t="shared" si="1959"/>
        <v>74791.5</v>
      </c>
      <c r="H935" s="10">
        <f t="shared" si="1959"/>
        <v>70779.8</v>
      </c>
      <c r="I935" s="10">
        <f t="shared" si="1959"/>
        <v>0</v>
      </c>
      <c r="J935" s="10">
        <f t="shared" si="1959"/>
        <v>0</v>
      </c>
      <c r="K935" s="10">
        <f t="shared" si="1959"/>
        <v>0</v>
      </c>
      <c r="L935" s="10">
        <f t="shared" si="1910"/>
        <v>96921.5</v>
      </c>
      <c r="M935" s="10">
        <f t="shared" si="1911"/>
        <v>74791.5</v>
      </c>
      <c r="N935" s="10">
        <f t="shared" si="1912"/>
        <v>70779.8</v>
      </c>
      <c r="O935" s="10">
        <f>O936+O938</f>
        <v>77678.673360000001</v>
      </c>
      <c r="P935" s="10">
        <f>P936+P938</f>
        <v>2986.1010000000001</v>
      </c>
      <c r="Q935" s="10">
        <f>Q936+Q938</f>
        <v>2943.7660000000001</v>
      </c>
      <c r="R935" s="10">
        <f t="shared" si="1863"/>
        <v>174600.17336000002</v>
      </c>
      <c r="S935" s="10">
        <f t="shared" si="1864"/>
        <v>77777.600999999995</v>
      </c>
      <c r="T935" s="10">
        <f t="shared" si="1865"/>
        <v>73723.566000000006</v>
      </c>
      <c r="U935" s="10">
        <f>U936+U938</f>
        <v>0</v>
      </c>
      <c r="V935" s="10">
        <f>V936+V938</f>
        <v>0</v>
      </c>
      <c r="W935" s="10">
        <f>W936+W938</f>
        <v>0</v>
      </c>
      <c r="X935" s="10">
        <f t="shared" si="1845"/>
        <v>174600.17336000002</v>
      </c>
      <c r="Y935" s="10">
        <f t="shared" si="1846"/>
        <v>77777.600999999995</v>
      </c>
      <c r="Z935" s="10">
        <f t="shared" si="1847"/>
        <v>73723.566000000006</v>
      </c>
      <c r="AA935" s="10">
        <f>AA936+AA938</f>
        <v>10000.916999999999</v>
      </c>
      <c r="AB935" s="10">
        <f>AB936+AB938</f>
        <v>0</v>
      </c>
      <c r="AC935" s="10">
        <f>AC936+AC938</f>
        <v>0</v>
      </c>
      <c r="AD935" s="10">
        <f t="shared" si="1848"/>
        <v>184601.09036</v>
      </c>
      <c r="AE935" s="10">
        <f t="shared" si="1849"/>
        <v>77777.600999999995</v>
      </c>
      <c r="AF935" s="10">
        <f t="shared" si="1850"/>
        <v>73723.566000000006</v>
      </c>
      <c r="AG935" s="10">
        <f>AG936+AG938</f>
        <v>0</v>
      </c>
      <c r="AH935" s="10">
        <f t="shared" si="1851"/>
        <v>184601.09036</v>
      </c>
      <c r="AI935" s="10">
        <f t="shared" si="1852"/>
        <v>77777.600999999995</v>
      </c>
      <c r="AJ935" s="10">
        <f t="shared" si="1853"/>
        <v>73723.566000000006</v>
      </c>
      <c r="AK935" s="10">
        <f>AK936+AK938</f>
        <v>105462.27499999999</v>
      </c>
      <c r="AL935" s="10">
        <f>AL936+AL938</f>
        <v>79631.125</v>
      </c>
      <c r="AM935" s="10">
        <f>AM936+AM938</f>
        <v>15415</v>
      </c>
      <c r="AN935" s="10">
        <f t="shared" si="1854"/>
        <v>290063.36536</v>
      </c>
      <c r="AO935" s="10">
        <f t="shared" si="1855"/>
        <v>157408.726</v>
      </c>
      <c r="AP935" s="10">
        <f t="shared" si="1856"/>
        <v>89138.566000000006</v>
      </c>
      <c r="AQ935" s="10">
        <f>AQ936+AQ938</f>
        <v>0</v>
      </c>
      <c r="AR935" s="10">
        <f>AR936+AR938</f>
        <v>-90</v>
      </c>
      <c r="AS935" s="10">
        <f>AS936+AS938</f>
        <v>-90</v>
      </c>
      <c r="AT935" s="10">
        <f t="shared" si="1857"/>
        <v>290063.36536</v>
      </c>
      <c r="AU935" s="10">
        <f t="shared" si="1858"/>
        <v>157318.726</v>
      </c>
      <c r="AV935" s="10">
        <f t="shared" si="1859"/>
        <v>89048.566000000006</v>
      </c>
      <c r="AW935" s="10">
        <f>AW936+AW938</f>
        <v>0</v>
      </c>
      <c r="AX935" s="10">
        <f>AX936+AX938</f>
        <v>0</v>
      </c>
      <c r="AY935" s="10">
        <f>AY936+AY938</f>
        <v>0</v>
      </c>
      <c r="AZ935" s="10">
        <f t="shared" si="1860"/>
        <v>290063.36536</v>
      </c>
      <c r="BA935" s="10">
        <f>BA936+BA938</f>
        <v>0</v>
      </c>
      <c r="BB935" s="65">
        <f t="shared" si="1888"/>
        <v>290063.36536</v>
      </c>
      <c r="BC935" s="10">
        <f t="shared" si="1861"/>
        <v>157318.726</v>
      </c>
      <c r="BD935" s="10">
        <f>BD936+BD938</f>
        <v>0</v>
      </c>
      <c r="BE935" s="65">
        <f t="shared" si="1889"/>
        <v>157318.726</v>
      </c>
      <c r="BF935" s="10">
        <f t="shared" si="1862"/>
        <v>89048.566000000006</v>
      </c>
      <c r="BG935" s="10">
        <f>BG936+BG938</f>
        <v>0</v>
      </c>
      <c r="BH935" s="65">
        <f t="shared" si="1890"/>
        <v>89048.566000000006</v>
      </c>
      <c r="BI935" s="10">
        <f>BI936+BI938</f>
        <v>0</v>
      </c>
      <c r="BJ935" s="20"/>
      <c r="BK935" s="20"/>
    </row>
    <row r="936" spans="1:68" ht="31.2" x14ac:dyDescent="0.3">
      <c r="A936" s="58" t="s">
        <v>614</v>
      </c>
      <c r="B936" s="59" t="s">
        <v>66</v>
      </c>
      <c r="C936" s="58"/>
      <c r="D936" s="58"/>
      <c r="E936" s="60" t="s">
        <v>67</v>
      </c>
      <c r="F936" s="10">
        <f t="shared" ref="F936:K936" si="1960">F937</f>
        <v>96874.5</v>
      </c>
      <c r="G936" s="10">
        <f t="shared" si="1960"/>
        <v>74744.800000000003</v>
      </c>
      <c r="H936" s="10">
        <f t="shared" si="1960"/>
        <v>70733.5</v>
      </c>
      <c r="I936" s="10">
        <f t="shared" si="1960"/>
        <v>0</v>
      </c>
      <c r="J936" s="10">
        <f t="shared" si="1960"/>
        <v>0</v>
      </c>
      <c r="K936" s="10">
        <f t="shared" si="1960"/>
        <v>0</v>
      </c>
      <c r="L936" s="10">
        <f t="shared" si="1910"/>
        <v>96874.5</v>
      </c>
      <c r="M936" s="10">
        <f t="shared" si="1911"/>
        <v>74744.800000000003</v>
      </c>
      <c r="N936" s="10">
        <f t="shared" si="1912"/>
        <v>70733.5</v>
      </c>
      <c r="O936" s="10">
        <f>O937</f>
        <v>77678.673360000001</v>
      </c>
      <c r="P936" s="10">
        <f>P937</f>
        <v>2986.1010000000001</v>
      </c>
      <c r="Q936" s="10">
        <f>Q937</f>
        <v>2943.7660000000001</v>
      </c>
      <c r="R936" s="10">
        <f t="shared" si="1863"/>
        <v>174553.17336000002</v>
      </c>
      <c r="S936" s="10">
        <f t="shared" si="1864"/>
        <v>77730.900999999998</v>
      </c>
      <c r="T936" s="10">
        <f t="shared" si="1865"/>
        <v>73677.266000000003</v>
      </c>
      <c r="U936" s="10">
        <f>U937</f>
        <v>0</v>
      </c>
      <c r="V936" s="10">
        <f>V937</f>
        <v>0</v>
      </c>
      <c r="W936" s="10">
        <f>W937</f>
        <v>0</v>
      </c>
      <c r="X936" s="10">
        <f t="shared" si="1845"/>
        <v>174553.17336000002</v>
      </c>
      <c r="Y936" s="10">
        <f t="shared" si="1846"/>
        <v>77730.900999999998</v>
      </c>
      <c r="Z936" s="10">
        <f t="shared" si="1847"/>
        <v>73677.266000000003</v>
      </c>
      <c r="AA936" s="10">
        <f>AA937</f>
        <v>10000.916999999999</v>
      </c>
      <c r="AB936" s="10">
        <f>AB937</f>
        <v>0</v>
      </c>
      <c r="AC936" s="10">
        <f>AC937</f>
        <v>0</v>
      </c>
      <c r="AD936" s="10">
        <f t="shared" si="1848"/>
        <v>184554.09036</v>
      </c>
      <c r="AE936" s="10">
        <f t="shared" si="1849"/>
        <v>77730.900999999998</v>
      </c>
      <c r="AF936" s="10">
        <f t="shared" si="1850"/>
        <v>73677.266000000003</v>
      </c>
      <c r="AG936" s="10">
        <f>AG937</f>
        <v>0</v>
      </c>
      <c r="AH936" s="10">
        <f t="shared" si="1851"/>
        <v>184554.09036</v>
      </c>
      <c r="AI936" s="10">
        <f t="shared" si="1852"/>
        <v>77730.900999999998</v>
      </c>
      <c r="AJ936" s="10">
        <f t="shared" si="1853"/>
        <v>73677.266000000003</v>
      </c>
      <c r="AK936" s="10">
        <f>AK937</f>
        <v>105462.27499999999</v>
      </c>
      <c r="AL936" s="10">
        <f>AL937</f>
        <v>79631.125</v>
      </c>
      <c r="AM936" s="10">
        <f>AM937</f>
        <v>15415</v>
      </c>
      <c r="AN936" s="10">
        <f t="shared" si="1854"/>
        <v>290016.36536</v>
      </c>
      <c r="AO936" s="10">
        <f t="shared" si="1855"/>
        <v>157362.02600000001</v>
      </c>
      <c r="AP936" s="10">
        <f t="shared" si="1856"/>
        <v>89092.266000000003</v>
      </c>
      <c r="AQ936" s="10">
        <f>AQ937</f>
        <v>0</v>
      </c>
      <c r="AR936" s="10">
        <f>AR937</f>
        <v>-90</v>
      </c>
      <c r="AS936" s="10">
        <f>AS937</f>
        <v>-90</v>
      </c>
      <c r="AT936" s="10">
        <f t="shared" si="1857"/>
        <v>290016.36536</v>
      </c>
      <c r="AU936" s="10">
        <f t="shared" si="1858"/>
        <v>157272.02600000001</v>
      </c>
      <c r="AV936" s="10">
        <f t="shared" si="1859"/>
        <v>89002.266000000003</v>
      </c>
      <c r="AW936" s="10">
        <f>AW937</f>
        <v>0</v>
      </c>
      <c r="AX936" s="10">
        <f>AX937</f>
        <v>0</v>
      </c>
      <c r="AY936" s="10">
        <f>AY937</f>
        <v>0</v>
      </c>
      <c r="AZ936" s="10">
        <f t="shared" si="1860"/>
        <v>290016.36536</v>
      </c>
      <c r="BA936" s="10">
        <f>BA937</f>
        <v>0</v>
      </c>
      <c r="BB936" s="65">
        <f t="shared" si="1888"/>
        <v>290016.36536</v>
      </c>
      <c r="BC936" s="10">
        <f t="shared" si="1861"/>
        <v>157272.02600000001</v>
      </c>
      <c r="BD936" s="10">
        <f>BD937</f>
        <v>0</v>
      </c>
      <c r="BE936" s="65">
        <f t="shared" si="1889"/>
        <v>157272.02600000001</v>
      </c>
      <c r="BF936" s="10">
        <f t="shared" si="1862"/>
        <v>89002.266000000003</v>
      </c>
      <c r="BG936" s="10">
        <f>BG937</f>
        <v>0</v>
      </c>
      <c r="BH936" s="65">
        <f t="shared" si="1890"/>
        <v>89002.266000000003</v>
      </c>
      <c r="BI936" s="10">
        <f>BI937</f>
        <v>0</v>
      </c>
      <c r="BJ936" s="20"/>
      <c r="BK936" s="20"/>
    </row>
    <row r="937" spans="1:68" x14ac:dyDescent="0.3">
      <c r="A937" s="58" t="s">
        <v>614</v>
      </c>
      <c r="B937" s="59">
        <v>200</v>
      </c>
      <c r="C937" s="58" t="s">
        <v>242</v>
      </c>
      <c r="D937" s="58" t="s">
        <v>74</v>
      </c>
      <c r="E937" s="60" t="s">
        <v>540</v>
      </c>
      <c r="F937" s="10">
        <v>96874.5</v>
      </c>
      <c r="G937" s="10">
        <v>74744.800000000003</v>
      </c>
      <c r="H937" s="10">
        <v>70733.5</v>
      </c>
      <c r="I937" s="10"/>
      <c r="J937" s="10"/>
      <c r="K937" s="10"/>
      <c r="L937" s="10">
        <f t="shared" si="1910"/>
        <v>96874.5</v>
      </c>
      <c r="M937" s="10">
        <f t="shared" si="1911"/>
        <v>74744.800000000003</v>
      </c>
      <c r="N937" s="10">
        <f t="shared" si="1912"/>
        <v>70733.5</v>
      </c>
      <c r="O937" s="10">
        <f>1808.57336+75870.1</f>
        <v>77678.673360000001</v>
      </c>
      <c r="P937" s="10">
        <v>2986.1010000000001</v>
      </c>
      <c r="Q937" s="10">
        <v>2943.7660000000001</v>
      </c>
      <c r="R937" s="10">
        <f t="shared" si="1863"/>
        <v>174553.17336000002</v>
      </c>
      <c r="S937" s="10">
        <f t="shared" si="1864"/>
        <v>77730.900999999998</v>
      </c>
      <c r="T937" s="10">
        <f t="shared" si="1865"/>
        <v>73677.266000000003</v>
      </c>
      <c r="U937" s="10"/>
      <c r="V937" s="10"/>
      <c r="W937" s="10"/>
      <c r="X937" s="10">
        <f t="shared" si="1845"/>
        <v>174553.17336000002</v>
      </c>
      <c r="Y937" s="10">
        <f t="shared" si="1846"/>
        <v>77730.900999999998</v>
      </c>
      <c r="Z937" s="10">
        <f t="shared" si="1847"/>
        <v>73677.266000000003</v>
      </c>
      <c r="AA937" s="10">
        <v>10000.916999999999</v>
      </c>
      <c r="AB937" s="10"/>
      <c r="AC937" s="10"/>
      <c r="AD937" s="10">
        <f t="shared" si="1848"/>
        <v>184554.09036</v>
      </c>
      <c r="AE937" s="10">
        <f t="shared" si="1849"/>
        <v>77730.900999999998</v>
      </c>
      <c r="AF937" s="10">
        <f t="shared" si="1850"/>
        <v>73677.266000000003</v>
      </c>
      <c r="AG937" s="10"/>
      <c r="AH937" s="10">
        <f t="shared" si="1851"/>
        <v>184554.09036</v>
      </c>
      <c r="AI937" s="10">
        <f t="shared" si="1852"/>
        <v>77730.900999999998</v>
      </c>
      <c r="AJ937" s="10">
        <f t="shared" si="1853"/>
        <v>73677.266000000003</v>
      </c>
      <c r="AK937" s="10">
        <v>105462.27499999999</v>
      </c>
      <c r="AL937" s="10">
        <v>79631.125</v>
      </c>
      <c r="AM937" s="10">
        <v>15415</v>
      </c>
      <c r="AN937" s="10">
        <f t="shared" si="1854"/>
        <v>290016.36536</v>
      </c>
      <c r="AO937" s="10">
        <f t="shared" si="1855"/>
        <v>157362.02600000001</v>
      </c>
      <c r="AP937" s="10">
        <f t="shared" si="1856"/>
        <v>89092.266000000003</v>
      </c>
      <c r="AQ937" s="10"/>
      <c r="AR937" s="10">
        <v>-90</v>
      </c>
      <c r="AS937" s="10">
        <v>-90</v>
      </c>
      <c r="AT937" s="10">
        <f t="shared" si="1857"/>
        <v>290016.36536</v>
      </c>
      <c r="AU937" s="10">
        <f t="shared" si="1858"/>
        <v>157272.02600000001</v>
      </c>
      <c r="AV937" s="10">
        <f t="shared" si="1859"/>
        <v>89002.266000000003</v>
      </c>
      <c r="AW937" s="10"/>
      <c r="AX937" s="10"/>
      <c r="AY937" s="10"/>
      <c r="AZ937" s="10">
        <f t="shared" si="1860"/>
        <v>290016.36536</v>
      </c>
      <c r="BA937" s="10"/>
      <c r="BB937" s="65">
        <f t="shared" si="1888"/>
        <v>290016.36536</v>
      </c>
      <c r="BC937" s="10">
        <f t="shared" si="1861"/>
        <v>157272.02600000001</v>
      </c>
      <c r="BD937" s="10"/>
      <c r="BE937" s="65">
        <f t="shared" si="1889"/>
        <v>157272.02600000001</v>
      </c>
      <c r="BF937" s="10">
        <f t="shared" si="1862"/>
        <v>89002.266000000003</v>
      </c>
      <c r="BG937" s="10"/>
      <c r="BH937" s="65">
        <f t="shared" si="1890"/>
        <v>89002.266000000003</v>
      </c>
      <c r="BI937" s="10"/>
      <c r="BJ937" s="20"/>
      <c r="BK937" s="20"/>
    </row>
    <row r="938" spans="1:68" x14ac:dyDescent="0.3">
      <c r="A938" s="58" t="s">
        <v>614</v>
      </c>
      <c r="B938" s="59" t="s">
        <v>52</v>
      </c>
      <c r="C938" s="58"/>
      <c r="D938" s="58"/>
      <c r="E938" s="60" t="s">
        <v>53</v>
      </c>
      <c r="F938" s="10">
        <f t="shared" ref="F938:K938" si="1961">F939</f>
        <v>47</v>
      </c>
      <c r="G938" s="10">
        <f t="shared" si="1961"/>
        <v>46.7</v>
      </c>
      <c r="H938" s="10">
        <f t="shared" si="1961"/>
        <v>46.3</v>
      </c>
      <c r="I938" s="10">
        <f t="shared" si="1961"/>
        <v>0</v>
      </c>
      <c r="J938" s="10">
        <f t="shared" si="1961"/>
        <v>0</v>
      </c>
      <c r="K938" s="10">
        <f t="shared" si="1961"/>
        <v>0</v>
      </c>
      <c r="L938" s="10">
        <f t="shared" si="1910"/>
        <v>47</v>
      </c>
      <c r="M938" s="10">
        <f t="shared" si="1911"/>
        <v>46.7</v>
      </c>
      <c r="N938" s="10">
        <f t="shared" si="1912"/>
        <v>46.3</v>
      </c>
      <c r="O938" s="10">
        <f>O939</f>
        <v>0</v>
      </c>
      <c r="P938" s="10">
        <f>P939</f>
        <v>0</v>
      </c>
      <c r="Q938" s="10">
        <f>Q939</f>
        <v>0</v>
      </c>
      <c r="R938" s="10">
        <f t="shared" si="1863"/>
        <v>47</v>
      </c>
      <c r="S938" s="10">
        <f t="shared" si="1864"/>
        <v>46.7</v>
      </c>
      <c r="T938" s="10">
        <f t="shared" si="1865"/>
        <v>46.3</v>
      </c>
      <c r="U938" s="10">
        <f>U939</f>
        <v>0</v>
      </c>
      <c r="V938" s="10">
        <f>V939</f>
        <v>0</v>
      </c>
      <c r="W938" s="10">
        <f>W939</f>
        <v>0</v>
      </c>
      <c r="X938" s="10">
        <f t="shared" si="1845"/>
        <v>47</v>
      </c>
      <c r="Y938" s="10">
        <f t="shared" si="1846"/>
        <v>46.7</v>
      </c>
      <c r="Z938" s="10">
        <f t="shared" si="1847"/>
        <v>46.3</v>
      </c>
      <c r="AA938" s="10">
        <f>AA939</f>
        <v>0</v>
      </c>
      <c r="AB938" s="10">
        <f>AB939</f>
        <v>0</v>
      </c>
      <c r="AC938" s="10">
        <f>AC939</f>
        <v>0</v>
      </c>
      <c r="AD938" s="10">
        <f t="shared" si="1848"/>
        <v>47</v>
      </c>
      <c r="AE938" s="10">
        <f t="shared" si="1849"/>
        <v>46.7</v>
      </c>
      <c r="AF938" s="10">
        <f t="shared" si="1850"/>
        <v>46.3</v>
      </c>
      <c r="AG938" s="10">
        <f>AG939</f>
        <v>0</v>
      </c>
      <c r="AH938" s="10">
        <f t="shared" si="1851"/>
        <v>47</v>
      </c>
      <c r="AI938" s="10">
        <f t="shared" si="1852"/>
        <v>46.7</v>
      </c>
      <c r="AJ938" s="10">
        <f t="shared" si="1853"/>
        <v>46.3</v>
      </c>
      <c r="AK938" s="10">
        <f>AK939</f>
        <v>0</v>
      </c>
      <c r="AL938" s="10">
        <f>AL939</f>
        <v>0</v>
      </c>
      <c r="AM938" s="10">
        <f>AM939</f>
        <v>0</v>
      </c>
      <c r="AN938" s="10">
        <f t="shared" si="1854"/>
        <v>47</v>
      </c>
      <c r="AO938" s="10">
        <f t="shared" si="1855"/>
        <v>46.7</v>
      </c>
      <c r="AP938" s="10">
        <f t="shared" si="1856"/>
        <v>46.3</v>
      </c>
      <c r="AQ938" s="10">
        <f>AQ939</f>
        <v>0</v>
      </c>
      <c r="AR938" s="10">
        <f>AR939</f>
        <v>0</v>
      </c>
      <c r="AS938" s="10">
        <f>AS939</f>
        <v>0</v>
      </c>
      <c r="AT938" s="10">
        <f t="shared" si="1857"/>
        <v>47</v>
      </c>
      <c r="AU938" s="10">
        <f t="shared" si="1858"/>
        <v>46.7</v>
      </c>
      <c r="AV938" s="10">
        <f t="shared" si="1859"/>
        <v>46.3</v>
      </c>
      <c r="AW938" s="10">
        <f>AW939</f>
        <v>0</v>
      </c>
      <c r="AX938" s="10">
        <f>AX939</f>
        <v>0</v>
      </c>
      <c r="AY938" s="10">
        <f>AY939</f>
        <v>0</v>
      </c>
      <c r="AZ938" s="10">
        <f t="shared" si="1860"/>
        <v>47</v>
      </c>
      <c r="BA938" s="10">
        <f>BA939</f>
        <v>0</v>
      </c>
      <c r="BB938" s="65">
        <f t="shared" si="1888"/>
        <v>47</v>
      </c>
      <c r="BC938" s="10">
        <f t="shared" si="1861"/>
        <v>46.7</v>
      </c>
      <c r="BD938" s="10">
        <f>BD939</f>
        <v>0</v>
      </c>
      <c r="BE938" s="65">
        <f t="shared" si="1889"/>
        <v>46.7</v>
      </c>
      <c r="BF938" s="10">
        <f t="shared" si="1862"/>
        <v>46.3</v>
      </c>
      <c r="BG938" s="10">
        <f>BG939</f>
        <v>0</v>
      </c>
      <c r="BH938" s="65">
        <f t="shared" si="1890"/>
        <v>46.3</v>
      </c>
      <c r="BI938" s="10">
        <f>BI939</f>
        <v>0</v>
      </c>
      <c r="BJ938" s="20"/>
      <c r="BK938" s="20"/>
    </row>
    <row r="939" spans="1:68" x14ac:dyDescent="0.3">
      <c r="A939" s="58" t="s">
        <v>614</v>
      </c>
      <c r="B939" s="59">
        <v>800</v>
      </c>
      <c r="C939" s="58" t="s">
        <v>242</v>
      </c>
      <c r="D939" s="58" t="s">
        <v>74</v>
      </c>
      <c r="E939" s="60" t="s">
        <v>540</v>
      </c>
      <c r="F939" s="10">
        <v>47</v>
      </c>
      <c r="G939" s="10">
        <v>46.7</v>
      </c>
      <c r="H939" s="10">
        <v>46.3</v>
      </c>
      <c r="I939" s="10"/>
      <c r="J939" s="10"/>
      <c r="K939" s="10"/>
      <c r="L939" s="10">
        <f t="shared" si="1910"/>
        <v>47</v>
      </c>
      <c r="M939" s="10">
        <f t="shared" si="1911"/>
        <v>46.7</v>
      </c>
      <c r="N939" s="10">
        <f t="shared" si="1912"/>
        <v>46.3</v>
      </c>
      <c r="O939" s="10"/>
      <c r="P939" s="10"/>
      <c r="Q939" s="10"/>
      <c r="R939" s="10">
        <f t="shared" si="1863"/>
        <v>47</v>
      </c>
      <c r="S939" s="10">
        <f t="shared" si="1864"/>
        <v>46.7</v>
      </c>
      <c r="T939" s="10">
        <f t="shared" si="1865"/>
        <v>46.3</v>
      </c>
      <c r="U939" s="10"/>
      <c r="V939" s="10"/>
      <c r="W939" s="10"/>
      <c r="X939" s="10">
        <f t="shared" si="1845"/>
        <v>47</v>
      </c>
      <c r="Y939" s="10">
        <f t="shared" si="1846"/>
        <v>46.7</v>
      </c>
      <c r="Z939" s="10">
        <f t="shared" si="1847"/>
        <v>46.3</v>
      </c>
      <c r="AA939" s="10"/>
      <c r="AB939" s="10"/>
      <c r="AC939" s="10"/>
      <c r="AD939" s="10">
        <f t="shared" si="1848"/>
        <v>47</v>
      </c>
      <c r="AE939" s="10">
        <f t="shared" si="1849"/>
        <v>46.7</v>
      </c>
      <c r="AF939" s="10">
        <f t="shared" si="1850"/>
        <v>46.3</v>
      </c>
      <c r="AG939" s="10"/>
      <c r="AH939" s="10">
        <f t="shared" si="1851"/>
        <v>47</v>
      </c>
      <c r="AI939" s="10">
        <f t="shared" si="1852"/>
        <v>46.7</v>
      </c>
      <c r="AJ939" s="10">
        <f t="shared" si="1853"/>
        <v>46.3</v>
      </c>
      <c r="AK939" s="10"/>
      <c r="AL939" s="10"/>
      <c r="AM939" s="10"/>
      <c r="AN939" s="10">
        <f t="shared" si="1854"/>
        <v>47</v>
      </c>
      <c r="AO939" s="10">
        <f t="shared" si="1855"/>
        <v>46.7</v>
      </c>
      <c r="AP939" s="10">
        <f t="shared" si="1856"/>
        <v>46.3</v>
      </c>
      <c r="AQ939" s="10"/>
      <c r="AR939" s="10"/>
      <c r="AS939" s="10"/>
      <c r="AT939" s="10">
        <f t="shared" si="1857"/>
        <v>47</v>
      </c>
      <c r="AU939" s="10">
        <f t="shared" si="1858"/>
        <v>46.7</v>
      </c>
      <c r="AV939" s="10">
        <f t="shared" si="1859"/>
        <v>46.3</v>
      </c>
      <c r="AW939" s="10"/>
      <c r="AX939" s="10"/>
      <c r="AY939" s="10"/>
      <c r="AZ939" s="10">
        <f t="shared" si="1860"/>
        <v>47</v>
      </c>
      <c r="BA939" s="10"/>
      <c r="BB939" s="65">
        <f t="shared" si="1888"/>
        <v>47</v>
      </c>
      <c r="BC939" s="10">
        <f t="shared" si="1861"/>
        <v>46.7</v>
      </c>
      <c r="BD939" s="10"/>
      <c r="BE939" s="65">
        <f t="shared" si="1889"/>
        <v>46.7</v>
      </c>
      <c r="BF939" s="10">
        <f t="shared" si="1862"/>
        <v>46.3</v>
      </c>
      <c r="BG939" s="10"/>
      <c r="BH939" s="65">
        <f t="shared" si="1890"/>
        <v>46.3</v>
      </c>
      <c r="BI939" s="10"/>
      <c r="BJ939" s="20"/>
      <c r="BK939" s="20"/>
    </row>
    <row r="940" spans="1:68" ht="62.4" x14ac:dyDescent="0.3">
      <c r="A940" s="58" t="s">
        <v>616</v>
      </c>
      <c r="B940" s="59"/>
      <c r="C940" s="58"/>
      <c r="D940" s="58"/>
      <c r="E940" s="60" t="s">
        <v>617</v>
      </c>
      <c r="F940" s="10">
        <f t="shared" ref="F940:F944" si="1962">F941</f>
        <v>182137.2</v>
      </c>
      <c r="G940" s="10">
        <f t="shared" ref="G940:G944" si="1963">G941</f>
        <v>182137.2</v>
      </c>
      <c r="H940" s="10">
        <f t="shared" ref="H940:H944" si="1964">H941</f>
        <v>182137.2</v>
      </c>
      <c r="I940" s="10">
        <f t="shared" ref="I940:I944" si="1965">I941</f>
        <v>0</v>
      </c>
      <c r="J940" s="10">
        <f t="shared" ref="J940:J944" si="1966">J941</f>
        <v>0</v>
      </c>
      <c r="K940" s="10">
        <f t="shared" ref="K940:K944" si="1967">K941</f>
        <v>0</v>
      </c>
      <c r="L940" s="10">
        <f t="shared" si="1910"/>
        <v>182137.2</v>
      </c>
      <c r="M940" s="10">
        <f t="shared" si="1911"/>
        <v>182137.2</v>
      </c>
      <c r="N940" s="10">
        <f t="shared" si="1912"/>
        <v>182137.2</v>
      </c>
      <c r="O940" s="10">
        <f t="shared" ref="O940:O944" si="1968">O941</f>
        <v>0</v>
      </c>
      <c r="P940" s="10">
        <f t="shared" ref="P940:P944" si="1969">P941</f>
        <v>0</v>
      </c>
      <c r="Q940" s="10">
        <f t="shared" ref="Q940:Q944" si="1970">Q941</f>
        <v>0</v>
      </c>
      <c r="R940" s="10">
        <f t="shared" si="1863"/>
        <v>182137.2</v>
      </c>
      <c r="S940" s="10">
        <f t="shared" si="1864"/>
        <v>182137.2</v>
      </c>
      <c r="T940" s="10">
        <f t="shared" si="1865"/>
        <v>182137.2</v>
      </c>
      <c r="U940" s="10">
        <f t="shared" ref="U940:U944" si="1971">U941</f>
        <v>0</v>
      </c>
      <c r="V940" s="10">
        <f t="shared" ref="V940:V944" si="1972">V941</f>
        <v>0</v>
      </c>
      <c r="W940" s="10">
        <f t="shared" ref="W940:W944" si="1973">W941</f>
        <v>0</v>
      </c>
      <c r="X940" s="10">
        <f t="shared" si="1845"/>
        <v>182137.2</v>
      </c>
      <c r="Y940" s="10">
        <f t="shared" si="1846"/>
        <v>182137.2</v>
      </c>
      <c r="Z940" s="10">
        <f t="shared" si="1847"/>
        <v>182137.2</v>
      </c>
      <c r="AA940" s="10">
        <f t="shared" ref="AA940:AA944" si="1974">AA941</f>
        <v>0</v>
      </c>
      <c r="AB940" s="10">
        <f t="shared" ref="AB940:AB944" si="1975">AB941</f>
        <v>0</v>
      </c>
      <c r="AC940" s="10">
        <f t="shared" ref="AC940:AC944" si="1976">AC941</f>
        <v>0</v>
      </c>
      <c r="AD940" s="10">
        <f t="shared" si="1848"/>
        <v>182137.2</v>
      </c>
      <c r="AE940" s="10">
        <f t="shared" si="1849"/>
        <v>182137.2</v>
      </c>
      <c r="AF940" s="10">
        <f t="shared" si="1850"/>
        <v>182137.2</v>
      </c>
      <c r="AG940" s="10">
        <f t="shared" ref="AG940:AG944" si="1977">AG941</f>
        <v>0</v>
      </c>
      <c r="AH940" s="10">
        <f t="shared" si="1851"/>
        <v>182137.2</v>
      </c>
      <c r="AI940" s="10">
        <f t="shared" si="1852"/>
        <v>182137.2</v>
      </c>
      <c r="AJ940" s="10">
        <f t="shared" si="1853"/>
        <v>182137.2</v>
      </c>
      <c r="AK940" s="10">
        <f t="shared" ref="AK940:AK944" si="1978">AK941</f>
        <v>0</v>
      </c>
      <c r="AL940" s="10">
        <f t="shared" ref="AL940:AL944" si="1979">AL941</f>
        <v>0</v>
      </c>
      <c r="AM940" s="10">
        <f t="shared" ref="AM940:AM944" si="1980">AM941</f>
        <v>0</v>
      </c>
      <c r="AN940" s="10">
        <f t="shared" si="1854"/>
        <v>182137.2</v>
      </c>
      <c r="AO940" s="10">
        <f t="shared" si="1855"/>
        <v>182137.2</v>
      </c>
      <c r="AP940" s="10">
        <f t="shared" si="1856"/>
        <v>182137.2</v>
      </c>
      <c r="AQ940" s="10">
        <f t="shared" ref="AQ940:AQ944" si="1981">AQ941</f>
        <v>0</v>
      </c>
      <c r="AR940" s="10">
        <f t="shared" ref="AR940:AR944" si="1982">AR941</f>
        <v>0</v>
      </c>
      <c r="AS940" s="10">
        <f t="shared" ref="AS940:AS944" si="1983">AS941</f>
        <v>0</v>
      </c>
      <c r="AT940" s="10">
        <f t="shared" si="1857"/>
        <v>182137.2</v>
      </c>
      <c r="AU940" s="10">
        <f t="shared" si="1858"/>
        <v>182137.2</v>
      </c>
      <c r="AV940" s="10">
        <f t="shared" si="1859"/>
        <v>182137.2</v>
      </c>
      <c r="AW940" s="10">
        <f t="shared" ref="AW940:AW944" si="1984">AW941</f>
        <v>0</v>
      </c>
      <c r="AX940" s="10">
        <f t="shared" ref="AX940:AX944" si="1985">AX941</f>
        <v>0</v>
      </c>
      <c r="AY940" s="10">
        <f t="shared" ref="AY940:AY944" si="1986">AY941</f>
        <v>0</v>
      </c>
      <c r="AZ940" s="10">
        <f t="shared" si="1860"/>
        <v>182137.2</v>
      </c>
      <c r="BA940" s="10">
        <f t="shared" ref="BA940:BA944" si="1987">BA941</f>
        <v>0</v>
      </c>
      <c r="BB940" s="65">
        <f t="shared" si="1888"/>
        <v>182137.2</v>
      </c>
      <c r="BC940" s="10">
        <f t="shared" si="1861"/>
        <v>182137.2</v>
      </c>
      <c r="BD940" s="10">
        <f t="shared" ref="BD940:BI944" si="1988">BD941</f>
        <v>0</v>
      </c>
      <c r="BE940" s="65">
        <f t="shared" si="1889"/>
        <v>182137.2</v>
      </c>
      <c r="BF940" s="10">
        <f t="shared" si="1862"/>
        <v>182137.2</v>
      </c>
      <c r="BG940" s="10">
        <f t="shared" si="1988"/>
        <v>0</v>
      </c>
      <c r="BH940" s="65">
        <f t="shared" si="1890"/>
        <v>182137.2</v>
      </c>
      <c r="BI940" s="10">
        <f t="shared" si="1988"/>
        <v>0</v>
      </c>
      <c r="BJ940" s="20"/>
      <c r="BK940" s="20"/>
    </row>
    <row r="941" spans="1:68" ht="31.2" x14ac:dyDescent="0.3">
      <c r="A941" s="58" t="s">
        <v>616</v>
      </c>
      <c r="B941" s="59" t="s">
        <v>66</v>
      </c>
      <c r="C941" s="58"/>
      <c r="D941" s="58"/>
      <c r="E941" s="60" t="s">
        <v>67</v>
      </c>
      <c r="F941" s="10">
        <f t="shared" si="1962"/>
        <v>182137.2</v>
      </c>
      <c r="G941" s="10">
        <f t="shared" si="1963"/>
        <v>182137.2</v>
      </c>
      <c r="H941" s="10">
        <f t="shared" si="1964"/>
        <v>182137.2</v>
      </c>
      <c r="I941" s="10">
        <f t="shared" si="1965"/>
        <v>0</v>
      </c>
      <c r="J941" s="10">
        <f t="shared" si="1966"/>
        <v>0</v>
      </c>
      <c r="K941" s="10">
        <f t="shared" si="1967"/>
        <v>0</v>
      </c>
      <c r="L941" s="10">
        <f t="shared" si="1910"/>
        <v>182137.2</v>
      </c>
      <c r="M941" s="10">
        <f t="shared" si="1911"/>
        <v>182137.2</v>
      </c>
      <c r="N941" s="10">
        <f t="shared" si="1912"/>
        <v>182137.2</v>
      </c>
      <c r="O941" s="10">
        <f t="shared" si="1968"/>
        <v>0</v>
      </c>
      <c r="P941" s="10">
        <f t="shared" si="1969"/>
        <v>0</v>
      </c>
      <c r="Q941" s="10">
        <f t="shared" si="1970"/>
        <v>0</v>
      </c>
      <c r="R941" s="10">
        <f t="shared" si="1863"/>
        <v>182137.2</v>
      </c>
      <c r="S941" s="10">
        <f t="shared" si="1864"/>
        <v>182137.2</v>
      </c>
      <c r="T941" s="10">
        <f t="shared" si="1865"/>
        <v>182137.2</v>
      </c>
      <c r="U941" s="10">
        <f t="shared" si="1971"/>
        <v>0</v>
      </c>
      <c r="V941" s="10">
        <f t="shared" si="1972"/>
        <v>0</v>
      </c>
      <c r="W941" s="10">
        <f t="shared" si="1973"/>
        <v>0</v>
      </c>
      <c r="X941" s="10">
        <f t="shared" si="1845"/>
        <v>182137.2</v>
      </c>
      <c r="Y941" s="10">
        <f t="shared" si="1846"/>
        <v>182137.2</v>
      </c>
      <c r="Z941" s="10">
        <f t="shared" si="1847"/>
        <v>182137.2</v>
      </c>
      <c r="AA941" s="10">
        <f t="shared" si="1974"/>
        <v>0</v>
      </c>
      <c r="AB941" s="10">
        <f t="shared" si="1975"/>
        <v>0</v>
      </c>
      <c r="AC941" s="10">
        <f t="shared" si="1976"/>
        <v>0</v>
      </c>
      <c r="AD941" s="10">
        <f t="shared" si="1848"/>
        <v>182137.2</v>
      </c>
      <c r="AE941" s="10">
        <f t="shared" si="1849"/>
        <v>182137.2</v>
      </c>
      <c r="AF941" s="10">
        <f t="shared" si="1850"/>
        <v>182137.2</v>
      </c>
      <c r="AG941" s="10">
        <f t="shared" si="1977"/>
        <v>0</v>
      </c>
      <c r="AH941" s="10">
        <f t="shared" si="1851"/>
        <v>182137.2</v>
      </c>
      <c r="AI941" s="10">
        <f t="shared" si="1852"/>
        <v>182137.2</v>
      </c>
      <c r="AJ941" s="10">
        <f t="shared" si="1853"/>
        <v>182137.2</v>
      </c>
      <c r="AK941" s="10">
        <f t="shared" si="1978"/>
        <v>0</v>
      </c>
      <c r="AL941" s="10">
        <f t="shared" si="1979"/>
        <v>0</v>
      </c>
      <c r="AM941" s="10">
        <f t="shared" si="1980"/>
        <v>0</v>
      </c>
      <c r="AN941" s="10">
        <f t="shared" si="1854"/>
        <v>182137.2</v>
      </c>
      <c r="AO941" s="10">
        <f t="shared" si="1855"/>
        <v>182137.2</v>
      </c>
      <c r="AP941" s="10">
        <f t="shared" si="1856"/>
        <v>182137.2</v>
      </c>
      <c r="AQ941" s="10">
        <f t="shared" si="1981"/>
        <v>0</v>
      </c>
      <c r="AR941" s="10">
        <f t="shared" si="1982"/>
        <v>0</v>
      </c>
      <c r="AS941" s="10">
        <f t="shared" si="1983"/>
        <v>0</v>
      </c>
      <c r="AT941" s="10">
        <f t="shared" si="1857"/>
        <v>182137.2</v>
      </c>
      <c r="AU941" s="10">
        <f t="shared" si="1858"/>
        <v>182137.2</v>
      </c>
      <c r="AV941" s="10">
        <f t="shared" si="1859"/>
        <v>182137.2</v>
      </c>
      <c r="AW941" s="10">
        <f t="shared" si="1984"/>
        <v>0</v>
      </c>
      <c r="AX941" s="10">
        <f t="shared" si="1985"/>
        <v>0</v>
      </c>
      <c r="AY941" s="10">
        <f t="shared" si="1986"/>
        <v>0</v>
      </c>
      <c r="AZ941" s="10">
        <f t="shared" si="1860"/>
        <v>182137.2</v>
      </c>
      <c r="BA941" s="10">
        <f t="shared" si="1987"/>
        <v>0</v>
      </c>
      <c r="BB941" s="65">
        <f t="shared" si="1888"/>
        <v>182137.2</v>
      </c>
      <c r="BC941" s="10">
        <f t="shared" si="1861"/>
        <v>182137.2</v>
      </c>
      <c r="BD941" s="10">
        <f t="shared" si="1988"/>
        <v>0</v>
      </c>
      <c r="BE941" s="65">
        <f t="shared" si="1889"/>
        <v>182137.2</v>
      </c>
      <c r="BF941" s="10">
        <f t="shared" si="1862"/>
        <v>182137.2</v>
      </c>
      <c r="BG941" s="10">
        <f t="shared" si="1988"/>
        <v>0</v>
      </c>
      <c r="BH941" s="65">
        <f t="shared" si="1890"/>
        <v>182137.2</v>
      </c>
      <c r="BI941" s="10">
        <f t="shared" si="1988"/>
        <v>0</v>
      </c>
      <c r="BJ941" s="20"/>
      <c r="BK941" s="20"/>
    </row>
    <row r="942" spans="1:68" x14ac:dyDescent="0.3">
      <c r="A942" s="58" t="s">
        <v>616</v>
      </c>
      <c r="B942" s="59">
        <v>200</v>
      </c>
      <c r="C942" s="58" t="s">
        <v>242</v>
      </c>
      <c r="D942" s="58" t="s">
        <v>74</v>
      </c>
      <c r="E942" s="60" t="s">
        <v>540</v>
      </c>
      <c r="F942" s="10">
        <v>182137.2</v>
      </c>
      <c r="G942" s="10">
        <v>182137.2</v>
      </c>
      <c r="H942" s="10">
        <v>182137.2</v>
      </c>
      <c r="I942" s="10"/>
      <c r="J942" s="10"/>
      <c r="K942" s="10"/>
      <c r="L942" s="10">
        <f t="shared" si="1910"/>
        <v>182137.2</v>
      </c>
      <c r="M942" s="10">
        <f t="shared" si="1911"/>
        <v>182137.2</v>
      </c>
      <c r="N942" s="10">
        <f t="shared" si="1912"/>
        <v>182137.2</v>
      </c>
      <c r="O942" s="10"/>
      <c r="P942" s="10"/>
      <c r="Q942" s="10"/>
      <c r="R942" s="10">
        <f t="shared" ref="R942:R1005" si="1989">L942+O942</f>
        <v>182137.2</v>
      </c>
      <c r="S942" s="10">
        <f t="shared" ref="S942:S1005" si="1990">M942+P942</f>
        <v>182137.2</v>
      </c>
      <c r="T942" s="10">
        <f t="shared" ref="T942:T1005" si="1991">N942+Q942</f>
        <v>182137.2</v>
      </c>
      <c r="U942" s="10"/>
      <c r="V942" s="10"/>
      <c r="W942" s="10"/>
      <c r="X942" s="10">
        <f t="shared" ref="X942:X1005" si="1992">R942+U942</f>
        <v>182137.2</v>
      </c>
      <c r="Y942" s="10">
        <f t="shared" ref="Y942:Y1005" si="1993">S942+V942</f>
        <v>182137.2</v>
      </c>
      <c r="Z942" s="10">
        <f t="shared" ref="Z942:Z1005" si="1994">T942+W942</f>
        <v>182137.2</v>
      </c>
      <c r="AA942" s="10"/>
      <c r="AB942" s="10"/>
      <c r="AC942" s="10"/>
      <c r="AD942" s="10">
        <f t="shared" ref="AD942:AD1005" si="1995">X942+AA942</f>
        <v>182137.2</v>
      </c>
      <c r="AE942" s="10">
        <f t="shared" ref="AE942:AE1005" si="1996">Y942+AB942</f>
        <v>182137.2</v>
      </c>
      <c r="AF942" s="10">
        <f t="shared" ref="AF942:AF1005" si="1997">Z942+AC942</f>
        <v>182137.2</v>
      </c>
      <c r="AG942" s="10"/>
      <c r="AH942" s="10">
        <f t="shared" ref="AH942:AH1005" si="1998">AD942+AG942</f>
        <v>182137.2</v>
      </c>
      <c r="AI942" s="10">
        <f t="shared" ref="AI942:AI1005" si="1999">AE942</f>
        <v>182137.2</v>
      </c>
      <c r="AJ942" s="10">
        <f t="shared" ref="AJ942:AJ1005" si="2000">AF942</f>
        <v>182137.2</v>
      </c>
      <c r="AK942" s="10"/>
      <c r="AL942" s="10"/>
      <c r="AM942" s="10"/>
      <c r="AN942" s="10">
        <f t="shared" ref="AN942:AN1005" si="2001">AH942+AK942</f>
        <v>182137.2</v>
      </c>
      <c r="AO942" s="10">
        <f t="shared" ref="AO942:AO1005" si="2002">AI942+AL942</f>
        <v>182137.2</v>
      </c>
      <c r="AP942" s="10">
        <f t="shared" ref="AP942:AP1005" si="2003">AJ942+AM942</f>
        <v>182137.2</v>
      </c>
      <c r="AQ942" s="10"/>
      <c r="AR942" s="10"/>
      <c r="AS942" s="10"/>
      <c r="AT942" s="10">
        <f t="shared" ref="AT942:AT1005" si="2004">AN942+AQ942</f>
        <v>182137.2</v>
      </c>
      <c r="AU942" s="10">
        <f t="shared" ref="AU942:AU1005" si="2005">AO942+AR942</f>
        <v>182137.2</v>
      </c>
      <c r="AV942" s="10">
        <f t="shared" ref="AV942:AV1005" si="2006">AP942+AS942</f>
        <v>182137.2</v>
      </c>
      <c r="AW942" s="10"/>
      <c r="AX942" s="10"/>
      <c r="AY942" s="10"/>
      <c r="AZ942" s="10">
        <f t="shared" ref="AZ942:AZ1005" si="2007">AT942+AW942</f>
        <v>182137.2</v>
      </c>
      <c r="BA942" s="10"/>
      <c r="BB942" s="65">
        <f t="shared" si="1888"/>
        <v>182137.2</v>
      </c>
      <c r="BC942" s="10">
        <f t="shared" ref="BC942:BC1005" si="2008">AU942+AX942</f>
        <v>182137.2</v>
      </c>
      <c r="BD942" s="10"/>
      <c r="BE942" s="65">
        <f t="shared" si="1889"/>
        <v>182137.2</v>
      </c>
      <c r="BF942" s="10">
        <f t="shared" ref="BF942:BF1005" si="2009">AV942+AY942</f>
        <v>182137.2</v>
      </c>
      <c r="BG942" s="10"/>
      <c r="BH942" s="65">
        <f t="shared" si="1890"/>
        <v>182137.2</v>
      </c>
      <c r="BI942" s="10"/>
      <c r="BJ942" s="20"/>
      <c r="BK942" s="20"/>
    </row>
    <row r="943" spans="1:68" ht="46.8" x14ac:dyDescent="0.3">
      <c r="A943" s="58" t="s">
        <v>618</v>
      </c>
      <c r="B943" s="59"/>
      <c r="C943" s="58"/>
      <c r="D943" s="58"/>
      <c r="E943" s="60" t="s">
        <v>619</v>
      </c>
      <c r="F943" s="10">
        <f t="shared" si="1962"/>
        <v>123891.8</v>
      </c>
      <c r="G943" s="10">
        <f t="shared" si="1963"/>
        <v>86919.1</v>
      </c>
      <c r="H943" s="10">
        <f t="shared" si="1964"/>
        <v>126375</v>
      </c>
      <c r="I943" s="10">
        <f t="shared" si="1965"/>
        <v>0</v>
      </c>
      <c r="J943" s="10">
        <f t="shared" si="1966"/>
        <v>0</v>
      </c>
      <c r="K943" s="10">
        <f t="shared" si="1967"/>
        <v>0</v>
      </c>
      <c r="L943" s="10">
        <f t="shared" si="1910"/>
        <v>123891.8</v>
      </c>
      <c r="M943" s="10">
        <f t="shared" si="1911"/>
        <v>86919.1</v>
      </c>
      <c r="N943" s="10">
        <f t="shared" si="1912"/>
        <v>126375</v>
      </c>
      <c r="O943" s="10">
        <f t="shared" si="1968"/>
        <v>49360.750480000002</v>
      </c>
      <c r="P943" s="10">
        <f t="shared" si="1969"/>
        <v>0</v>
      </c>
      <c r="Q943" s="10">
        <f t="shared" si="1970"/>
        <v>0</v>
      </c>
      <c r="R943" s="10">
        <f t="shared" si="1989"/>
        <v>173252.55048000001</v>
      </c>
      <c r="S943" s="10">
        <f t="shared" si="1990"/>
        <v>86919.1</v>
      </c>
      <c r="T943" s="10">
        <f t="shared" si="1991"/>
        <v>126375</v>
      </c>
      <c r="U943" s="10">
        <f t="shared" si="1971"/>
        <v>0</v>
      </c>
      <c r="V943" s="10">
        <f t="shared" si="1972"/>
        <v>0</v>
      </c>
      <c r="W943" s="10">
        <f t="shared" si="1973"/>
        <v>0</v>
      </c>
      <c r="X943" s="10">
        <f t="shared" si="1992"/>
        <v>173252.55048000001</v>
      </c>
      <c r="Y943" s="10">
        <f t="shared" si="1993"/>
        <v>86919.1</v>
      </c>
      <c r="Z943" s="10">
        <f t="shared" si="1994"/>
        <v>126375</v>
      </c>
      <c r="AA943" s="10">
        <f t="shared" si="1974"/>
        <v>0</v>
      </c>
      <c r="AB943" s="10">
        <f t="shared" si="1975"/>
        <v>0</v>
      </c>
      <c r="AC943" s="10">
        <f t="shared" si="1976"/>
        <v>0</v>
      </c>
      <c r="AD943" s="10">
        <f t="shared" si="1995"/>
        <v>173252.55048000001</v>
      </c>
      <c r="AE943" s="10">
        <f t="shared" si="1996"/>
        <v>86919.1</v>
      </c>
      <c r="AF943" s="10">
        <f t="shared" si="1997"/>
        <v>126375</v>
      </c>
      <c r="AG943" s="10">
        <f t="shared" si="1977"/>
        <v>0</v>
      </c>
      <c r="AH943" s="10">
        <f t="shared" si="1998"/>
        <v>173252.55048000001</v>
      </c>
      <c r="AI943" s="10">
        <f t="shared" si="1999"/>
        <v>86919.1</v>
      </c>
      <c r="AJ943" s="10">
        <f t="shared" si="2000"/>
        <v>126375</v>
      </c>
      <c r="AK943" s="10">
        <f t="shared" si="1978"/>
        <v>-302.40699999999998</v>
      </c>
      <c r="AL943" s="10">
        <f t="shared" si="1979"/>
        <v>-425.59199999999998</v>
      </c>
      <c r="AM943" s="10">
        <f t="shared" si="1980"/>
        <v>0</v>
      </c>
      <c r="AN943" s="10">
        <f t="shared" si="2001"/>
        <v>172950.14348</v>
      </c>
      <c r="AO943" s="10">
        <f t="shared" si="2002"/>
        <v>86493.508000000002</v>
      </c>
      <c r="AP943" s="10">
        <f t="shared" si="2003"/>
        <v>126375</v>
      </c>
      <c r="AQ943" s="10">
        <f t="shared" si="1981"/>
        <v>0</v>
      </c>
      <c r="AR943" s="10">
        <f t="shared" si="1982"/>
        <v>0</v>
      </c>
      <c r="AS943" s="10">
        <f t="shared" si="1983"/>
        <v>0</v>
      </c>
      <c r="AT943" s="10">
        <f t="shared" si="2004"/>
        <v>172950.14348</v>
      </c>
      <c r="AU943" s="10">
        <f t="shared" si="2005"/>
        <v>86493.508000000002</v>
      </c>
      <c r="AV943" s="10">
        <f t="shared" si="2006"/>
        <v>126375</v>
      </c>
      <c r="AW943" s="10">
        <f t="shared" si="1984"/>
        <v>-834.779</v>
      </c>
      <c r="AX943" s="10">
        <f t="shared" si="1985"/>
        <v>-815.32399999999996</v>
      </c>
      <c r="AY943" s="10">
        <f t="shared" si="1986"/>
        <v>0</v>
      </c>
      <c r="AZ943" s="10">
        <f t="shared" si="2007"/>
        <v>172115.36447999999</v>
      </c>
      <c r="BA943" s="10">
        <f t="shared" si="1987"/>
        <v>0</v>
      </c>
      <c r="BB943" s="65">
        <f t="shared" si="1888"/>
        <v>172115.36447999999</v>
      </c>
      <c r="BC943" s="10">
        <f t="shared" si="2008"/>
        <v>85678.184000000008</v>
      </c>
      <c r="BD943" s="10">
        <f t="shared" si="1988"/>
        <v>0</v>
      </c>
      <c r="BE943" s="65">
        <f t="shared" si="1889"/>
        <v>85678.184000000008</v>
      </c>
      <c r="BF943" s="10">
        <f t="shared" si="2009"/>
        <v>126375</v>
      </c>
      <c r="BG943" s="10">
        <f t="shared" si="1988"/>
        <v>0</v>
      </c>
      <c r="BH943" s="65">
        <f t="shared" si="1890"/>
        <v>126375</v>
      </c>
      <c r="BI943" s="10">
        <f t="shared" si="1988"/>
        <v>0</v>
      </c>
      <c r="BJ943" s="20"/>
      <c r="BK943" s="20"/>
    </row>
    <row r="944" spans="1:68" ht="31.2" x14ac:dyDescent="0.3">
      <c r="A944" s="58" t="s">
        <v>618</v>
      </c>
      <c r="B944" s="59" t="s">
        <v>66</v>
      </c>
      <c r="C944" s="58"/>
      <c r="D944" s="58"/>
      <c r="E944" s="60" t="s">
        <v>67</v>
      </c>
      <c r="F944" s="10">
        <f t="shared" si="1962"/>
        <v>123891.8</v>
      </c>
      <c r="G944" s="10">
        <f t="shared" si="1963"/>
        <v>86919.1</v>
      </c>
      <c r="H944" s="10">
        <f t="shared" si="1964"/>
        <v>126375</v>
      </c>
      <c r="I944" s="10">
        <f t="shared" si="1965"/>
        <v>0</v>
      </c>
      <c r="J944" s="10">
        <f t="shared" si="1966"/>
        <v>0</v>
      </c>
      <c r="K944" s="10">
        <f t="shared" si="1967"/>
        <v>0</v>
      </c>
      <c r="L944" s="10">
        <f t="shared" si="1910"/>
        <v>123891.8</v>
      </c>
      <c r="M944" s="10">
        <f t="shared" si="1911"/>
        <v>86919.1</v>
      </c>
      <c r="N944" s="10">
        <f t="shared" si="1912"/>
        <v>126375</v>
      </c>
      <c r="O944" s="10">
        <f t="shared" si="1968"/>
        <v>49360.750480000002</v>
      </c>
      <c r="P944" s="10">
        <f t="shared" si="1969"/>
        <v>0</v>
      </c>
      <c r="Q944" s="10">
        <f t="shared" si="1970"/>
        <v>0</v>
      </c>
      <c r="R944" s="10">
        <f t="shared" si="1989"/>
        <v>173252.55048000001</v>
      </c>
      <c r="S944" s="10">
        <f t="shared" si="1990"/>
        <v>86919.1</v>
      </c>
      <c r="T944" s="10">
        <f t="shared" si="1991"/>
        <v>126375</v>
      </c>
      <c r="U944" s="10">
        <f t="shared" si="1971"/>
        <v>0</v>
      </c>
      <c r="V944" s="10">
        <f t="shared" si="1972"/>
        <v>0</v>
      </c>
      <c r="W944" s="10">
        <f t="shared" si="1973"/>
        <v>0</v>
      </c>
      <c r="X944" s="10">
        <f t="shared" si="1992"/>
        <v>173252.55048000001</v>
      </c>
      <c r="Y944" s="10">
        <f t="shared" si="1993"/>
        <v>86919.1</v>
      </c>
      <c r="Z944" s="10">
        <f t="shared" si="1994"/>
        <v>126375</v>
      </c>
      <c r="AA944" s="10">
        <f t="shared" si="1974"/>
        <v>0</v>
      </c>
      <c r="AB944" s="10">
        <f t="shared" si="1975"/>
        <v>0</v>
      </c>
      <c r="AC944" s="10">
        <f t="shared" si="1976"/>
        <v>0</v>
      </c>
      <c r="AD944" s="10">
        <f t="shared" si="1995"/>
        <v>173252.55048000001</v>
      </c>
      <c r="AE944" s="10">
        <f t="shared" si="1996"/>
        <v>86919.1</v>
      </c>
      <c r="AF944" s="10">
        <f t="shared" si="1997"/>
        <v>126375</v>
      </c>
      <c r="AG944" s="10">
        <f t="shared" si="1977"/>
        <v>0</v>
      </c>
      <c r="AH944" s="10">
        <f t="shared" si="1998"/>
        <v>173252.55048000001</v>
      </c>
      <c r="AI944" s="10">
        <f t="shared" si="1999"/>
        <v>86919.1</v>
      </c>
      <c r="AJ944" s="10">
        <f t="shared" si="2000"/>
        <v>126375</v>
      </c>
      <c r="AK944" s="10">
        <f t="shared" si="1978"/>
        <v>-302.40699999999998</v>
      </c>
      <c r="AL944" s="10">
        <f t="shared" si="1979"/>
        <v>-425.59199999999998</v>
      </c>
      <c r="AM944" s="10">
        <f t="shared" si="1980"/>
        <v>0</v>
      </c>
      <c r="AN944" s="10">
        <f t="shared" si="2001"/>
        <v>172950.14348</v>
      </c>
      <c r="AO944" s="10">
        <f t="shared" si="2002"/>
        <v>86493.508000000002</v>
      </c>
      <c r="AP944" s="10">
        <f t="shared" si="2003"/>
        <v>126375</v>
      </c>
      <c r="AQ944" s="10">
        <f t="shared" si="1981"/>
        <v>0</v>
      </c>
      <c r="AR944" s="10">
        <f t="shared" si="1982"/>
        <v>0</v>
      </c>
      <c r="AS944" s="10">
        <f t="shared" si="1983"/>
        <v>0</v>
      </c>
      <c r="AT944" s="10">
        <f t="shared" si="2004"/>
        <v>172950.14348</v>
      </c>
      <c r="AU944" s="10">
        <f t="shared" si="2005"/>
        <v>86493.508000000002</v>
      </c>
      <c r="AV944" s="10">
        <f t="shared" si="2006"/>
        <v>126375</v>
      </c>
      <c r="AW944" s="10">
        <f t="shared" si="1984"/>
        <v>-834.779</v>
      </c>
      <c r="AX944" s="10">
        <f t="shared" si="1985"/>
        <v>-815.32399999999996</v>
      </c>
      <c r="AY944" s="10">
        <f t="shared" si="1986"/>
        <v>0</v>
      </c>
      <c r="AZ944" s="10">
        <f t="shared" si="2007"/>
        <v>172115.36447999999</v>
      </c>
      <c r="BA944" s="10">
        <f t="shared" si="1987"/>
        <v>0</v>
      </c>
      <c r="BB944" s="65">
        <f t="shared" si="1888"/>
        <v>172115.36447999999</v>
      </c>
      <c r="BC944" s="10">
        <f t="shared" si="2008"/>
        <v>85678.184000000008</v>
      </c>
      <c r="BD944" s="10">
        <f t="shared" si="1988"/>
        <v>0</v>
      </c>
      <c r="BE944" s="65">
        <f t="shared" si="1889"/>
        <v>85678.184000000008</v>
      </c>
      <c r="BF944" s="10">
        <f t="shared" si="2009"/>
        <v>126375</v>
      </c>
      <c r="BG944" s="10">
        <f t="shared" si="1988"/>
        <v>0</v>
      </c>
      <c r="BH944" s="65">
        <f t="shared" si="1890"/>
        <v>126375</v>
      </c>
      <c r="BI944" s="10">
        <f t="shared" si="1988"/>
        <v>0</v>
      </c>
      <c r="BJ944" s="20"/>
      <c r="BK944" s="20"/>
    </row>
    <row r="945" spans="1:63" x14ac:dyDescent="0.3">
      <c r="A945" s="58" t="s">
        <v>618</v>
      </c>
      <c r="B945" s="59">
        <v>200</v>
      </c>
      <c r="C945" s="58" t="s">
        <v>242</v>
      </c>
      <c r="D945" s="58" t="s">
        <v>74</v>
      </c>
      <c r="E945" s="60" t="s">
        <v>540</v>
      </c>
      <c r="F945" s="10">
        <v>123891.8</v>
      </c>
      <c r="G945" s="10">
        <v>86919.1</v>
      </c>
      <c r="H945" s="10">
        <v>126375</v>
      </c>
      <c r="I945" s="10"/>
      <c r="J945" s="10"/>
      <c r="K945" s="10"/>
      <c r="L945" s="10">
        <f t="shared" si="1910"/>
        <v>123891.8</v>
      </c>
      <c r="M945" s="10">
        <f t="shared" si="1911"/>
        <v>86919.1</v>
      </c>
      <c r="N945" s="10">
        <f t="shared" si="1912"/>
        <v>126375</v>
      </c>
      <c r="O945" s="10">
        <v>49360.750480000002</v>
      </c>
      <c r="P945" s="10"/>
      <c r="Q945" s="10"/>
      <c r="R945" s="10">
        <f t="shared" si="1989"/>
        <v>173252.55048000001</v>
      </c>
      <c r="S945" s="10">
        <f t="shared" si="1990"/>
        <v>86919.1</v>
      </c>
      <c r="T945" s="10">
        <f t="shared" si="1991"/>
        <v>126375</v>
      </c>
      <c r="U945" s="10"/>
      <c r="V945" s="10"/>
      <c r="W945" s="10"/>
      <c r="X945" s="10">
        <f t="shared" si="1992"/>
        <v>173252.55048000001</v>
      </c>
      <c r="Y945" s="10">
        <f t="shared" si="1993"/>
        <v>86919.1</v>
      </c>
      <c r="Z945" s="10">
        <f t="shared" si="1994"/>
        <v>126375</v>
      </c>
      <c r="AA945" s="10"/>
      <c r="AB945" s="10"/>
      <c r="AC945" s="10"/>
      <c r="AD945" s="10">
        <f t="shared" si="1995"/>
        <v>173252.55048000001</v>
      </c>
      <c r="AE945" s="10">
        <f t="shared" si="1996"/>
        <v>86919.1</v>
      </c>
      <c r="AF945" s="10">
        <f t="shared" si="1997"/>
        <v>126375</v>
      </c>
      <c r="AG945" s="10"/>
      <c r="AH945" s="10">
        <f t="shared" si="1998"/>
        <v>173252.55048000001</v>
      </c>
      <c r="AI945" s="10">
        <f t="shared" si="1999"/>
        <v>86919.1</v>
      </c>
      <c r="AJ945" s="10">
        <f t="shared" si="2000"/>
        <v>126375</v>
      </c>
      <c r="AK945" s="10">
        <v>-302.40699999999998</v>
      </c>
      <c r="AL945" s="10">
        <v>-425.59199999999998</v>
      </c>
      <c r="AM945" s="10"/>
      <c r="AN945" s="10">
        <f t="shared" si="2001"/>
        <v>172950.14348</v>
      </c>
      <c r="AO945" s="10">
        <f t="shared" si="2002"/>
        <v>86493.508000000002</v>
      </c>
      <c r="AP945" s="10">
        <f t="shared" si="2003"/>
        <v>126375</v>
      </c>
      <c r="AQ945" s="10"/>
      <c r="AR945" s="10"/>
      <c r="AS945" s="10"/>
      <c r="AT945" s="10">
        <f t="shared" si="2004"/>
        <v>172950.14348</v>
      </c>
      <c r="AU945" s="10">
        <f t="shared" si="2005"/>
        <v>86493.508000000002</v>
      </c>
      <c r="AV945" s="10">
        <f t="shared" si="2006"/>
        <v>126375</v>
      </c>
      <c r="AW945" s="10">
        <f>-504.734-330.045</f>
        <v>-834.779</v>
      </c>
      <c r="AX945" s="10">
        <v>-815.32399999999996</v>
      </c>
      <c r="AY945" s="10"/>
      <c r="AZ945" s="10">
        <f t="shared" si="2007"/>
        <v>172115.36447999999</v>
      </c>
      <c r="BA945" s="10"/>
      <c r="BB945" s="65">
        <f t="shared" si="1888"/>
        <v>172115.36447999999</v>
      </c>
      <c r="BC945" s="10">
        <f t="shared" si="2008"/>
        <v>85678.184000000008</v>
      </c>
      <c r="BD945" s="10"/>
      <c r="BE945" s="65">
        <f t="shared" si="1889"/>
        <v>85678.184000000008</v>
      </c>
      <c r="BF945" s="10">
        <f t="shared" si="2009"/>
        <v>126375</v>
      </c>
      <c r="BG945" s="10"/>
      <c r="BH945" s="65">
        <f t="shared" si="1890"/>
        <v>126375</v>
      </c>
      <c r="BI945" s="10"/>
      <c r="BJ945" s="20"/>
      <c r="BK945" s="20"/>
    </row>
    <row r="946" spans="1:63" ht="46.8" x14ac:dyDescent="0.3">
      <c r="A946" s="58" t="s">
        <v>620</v>
      </c>
      <c r="B946" s="59"/>
      <c r="C946" s="58"/>
      <c r="D946" s="58"/>
      <c r="E946" s="60" t="s">
        <v>147</v>
      </c>
      <c r="F946" s="10">
        <f t="shared" ref="F946:K946" si="2010">F947+F949+F951</f>
        <v>65157.8</v>
      </c>
      <c r="G946" s="10">
        <f t="shared" si="2010"/>
        <v>66925.3</v>
      </c>
      <c r="H946" s="10">
        <f t="shared" si="2010"/>
        <v>66925.3</v>
      </c>
      <c r="I946" s="10">
        <f t="shared" si="2010"/>
        <v>0</v>
      </c>
      <c r="J946" s="10">
        <f t="shared" si="2010"/>
        <v>0</v>
      </c>
      <c r="K946" s="10">
        <f t="shared" si="2010"/>
        <v>0</v>
      </c>
      <c r="L946" s="10">
        <f t="shared" si="1910"/>
        <v>65157.8</v>
      </c>
      <c r="M946" s="10">
        <f t="shared" si="1911"/>
        <v>66925.3</v>
      </c>
      <c r="N946" s="10">
        <f t="shared" si="1912"/>
        <v>66925.3</v>
      </c>
      <c r="O946" s="10">
        <f>O947+O949+O951</f>
        <v>14730.2</v>
      </c>
      <c r="P946" s="10">
        <f>P947+P949+P951</f>
        <v>18661.099999999999</v>
      </c>
      <c r="Q946" s="10">
        <f>Q947+Q949+Q951</f>
        <v>18661.099999999999</v>
      </c>
      <c r="R946" s="10">
        <f t="shared" si="1989"/>
        <v>79888</v>
      </c>
      <c r="S946" s="10">
        <f t="shared" si="1990"/>
        <v>85586.4</v>
      </c>
      <c r="T946" s="10">
        <f t="shared" si="1991"/>
        <v>85586.4</v>
      </c>
      <c r="U946" s="10">
        <f>U947+U949+U951</f>
        <v>0</v>
      </c>
      <c r="V946" s="10">
        <f>V947+V949+V951</f>
        <v>0</v>
      </c>
      <c r="W946" s="10">
        <f>W947+W949+W951</f>
        <v>0</v>
      </c>
      <c r="X946" s="10">
        <f t="shared" si="1992"/>
        <v>79888</v>
      </c>
      <c r="Y946" s="10">
        <f t="shared" si="1993"/>
        <v>85586.4</v>
      </c>
      <c r="Z946" s="10">
        <f t="shared" si="1994"/>
        <v>85586.4</v>
      </c>
      <c r="AA946" s="10">
        <f>AA947+AA949+AA951</f>
        <v>4029</v>
      </c>
      <c r="AB946" s="10">
        <f>AB947+AB949+AB951</f>
        <v>4960</v>
      </c>
      <c r="AC946" s="10">
        <f>AC947+AC949+AC951</f>
        <v>4960</v>
      </c>
      <c r="AD946" s="10">
        <f t="shared" si="1995"/>
        <v>83917</v>
      </c>
      <c r="AE946" s="10">
        <f t="shared" si="1996"/>
        <v>90546.4</v>
      </c>
      <c r="AF946" s="10">
        <f t="shared" si="1997"/>
        <v>90546.4</v>
      </c>
      <c r="AG946" s="10">
        <f>AG947+AG949+AG951</f>
        <v>0</v>
      </c>
      <c r="AH946" s="10">
        <f t="shared" si="1998"/>
        <v>83917</v>
      </c>
      <c r="AI946" s="10">
        <f t="shared" si="1999"/>
        <v>90546.4</v>
      </c>
      <c r="AJ946" s="10">
        <f t="shared" si="2000"/>
        <v>90546.4</v>
      </c>
      <c r="AK946" s="10">
        <f>AK947+AK949+AK951</f>
        <v>0</v>
      </c>
      <c r="AL946" s="10">
        <f>AL947+AL949+AL951</f>
        <v>0</v>
      </c>
      <c r="AM946" s="10">
        <f>AM947+AM949+AM951</f>
        <v>0</v>
      </c>
      <c r="AN946" s="10">
        <f t="shared" si="2001"/>
        <v>83917</v>
      </c>
      <c r="AO946" s="10">
        <f t="shared" si="2002"/>
        <v>90546.4</v>
      </c>
      <c r="AP946" s="10">
        <f t="shared" si="2003"/>
        <v>90546.4</v>
      </c>
      <c r="AQ946" s="10">
        <f>AQ947+AQ949+AQ951</f>
        <v>0</v>
      </c>
      <c r="AR946" s="10">
        <f>AR947+AR949+AR951</f>
        <v>0</v>
      </c>
      <c r="AS946" s="10">
        <f>AS947+AS949+AS951</f>
        <v>0</v>
      </c>
      <c r="AT946" s="10">
        <f t="shared" si="2004"/>
        <v>83917</v>
      </c>
      <c r="AU946" s="10">
        <f t="shared" si="2005"/>
        <v>90546.4</v>
      </c>
      <c r="AV946" s="10">
        <f t="shared" si="2006"/>
        <v>90546.4</v>
      </c>
      <c r="AW946" s="10">
        <f>AW947+AW949+AW951</f>
        <v>0</v>
      </c>
      <c r="AX946" s="10">
        <f>AX947+AX949+AX951</f>
        <v>0</v>
      </c>
      <c r="AY946" s="10">
        <f>AY947+AY949+AY951</f>
        <v>0</v>
      </c>
      <c r="AZ946" s="10">
        <f t="shared" si="2007"/>
        <v>83917</v>
      </c>
      <c r="BA946" s="10">
        <f>BA947+BA949+BA951</f>
        <v>0</v>
      </c>
      <c r="BB946" s="65">
        <f t="shared" si="1888"/>
        <v>83917</v>
      </c>
      <c r="BC946" s="10">
        <f t="shared" si="2008"/>
        <v>90546.4</v>
      </c>
      <c r="BD946" s="10">
        <f>BD947+BD949+BD951</f>
        <v>0</v>
      </c>
      <c r="BE946" s="65">
        <f t="shared" si="1889"/>
        <v>90546.4</v>
      </c>
      <c r="BF946" s="10">
        <f t="shared" si="2009"/>
        <v>90546.4</v>
      </c>
      <c r="BG946" s="10">
        <f>BG947+BG949+BG951</f>
        <v>0</v>
      </c>
      <c r="BH946" s="65">
        <f t="shared" si="1890"/>
        <v>90546.4</v>
      </c>
      <c r="BI946" s="10">
        <f>BI947+BI949+BI951</f>
        <v>0</v>
      </c>
      <c r="BJ946" s="20"/>
      <c r="BK946" s="20"/>
    </row>
    <row r="947" spans="1:63" ht="78" x14ac:dyDescent="0.3">
      <c r="A947" s="58" t="s">
        <v>620</v>
      </c>
      <c r="B947" s="59" t="s">
        <v>148</v>
      </c>
      <c r="C947" s="58"/>
      <c r="D947" s="58"/>
      <c r="E947" s="60" t="s">
        <v>149</v>
      </c>
      <c r="F947" s="10">
        <f t="shared" ref="F947:K947" si="2011">F948</f>
        <v>57484.4</v>
      </c>
      <c r="G947" s="10">
        <f t="shared" si="2011"/>
        <v>59251.9</v>
      </c>
      <c r="H947" s="10">
        <f t="shared" si="2011"/>
        <v>59251.9</v>
      </c>
      <c r="I947" s="10">
        <f t="shared" si="2011"/>
        <v>0</v>
      </c>
      <c r="J947" s="10">
        <f t="shared" si="2011"/>
        <v>0</v>
      </c>
      <c r="K947" s="10">
        <f t="shared" si="2011"/>
        <v>0</v>
      </c>
      <c r="L947" s="10">
        <f t="shared" si="1910"/>
        <v>57484.4</v>
      </c>
      <c r="M947" s="10">
        <f t="shared" si="1911"/>
        <v>59251.9</v>
      </c>
      <c r="N947" s="10">
        <f t="shared" si="1912"/>
        <v>59251.9</v>
      </c>
      <c r="O947" s="10">
        <f>O948</f>
        <v>14730.2</v>
      </c>
      <c r="P947" s="10">
        <f>P948</f>
        <v>18661.099999999999</v>
      </c>
      <c r="Q947" s="10">
        <f>Q948</f>
        <v>18661.099999999999</v>
      </c>
      <c r="R947" s="10">
        <f t="shared" si="1989"/>
        <v>72214.600000000006</v>
      </c>
      <c r="S947" s="10">
        <f t="shared" si="1990"/>
        <v>77913</v>
      </c>
      <c r="T947" s="10">
        <f t="shared" si="1991"/>
        <v>77913</v>
      </c>
      <c r="U947" s="10">
        <f>U948</f>
        <v>0</v>
      </c>
      <c r="V947" s="10">
        <f>V948</f>
        <v>0</v>
      </c>
      <c r="W947" s="10">
        <f>W948</f>
        <v>0</v>
      </c>
      <c r="X947" s="10">
        <f t="shared" si="1992"/>
        <v>72214.600000000006</v>
      </c>
      <c r="Y947" s="10">
        <f t="shared" si="1993"/>
        <v>77913</v>
      </c>
      <c r="Z947" s="10">
        <f t="shared" si="1994"/>
        <v>77913</v>
      </c>
      <c r="AA947" s="10">
        <f>AA948</f>
        <v>2712.6</v>
      </c>
      <c r="AB947" s="10">
        <f>AB948</f>
        <v>4649.5</v>
      </c>
      <c r="AC947" s="10">
        <f>AC948</f>
        <v>4649.5</v>
      </c>
      <c r="AD947" s="10">
        <f t="shared" si="1995"/>
        <v>74927.200000000012</v>
      </c>
      <c r="AE947" s="10">
        <f t="shared" si="1996"/>
        <v>82562.5</v>
      </c>
      <c r="AF947" s="10">
        <f t="shared" si="1997"/>
        <v>82562.5</v>
      </c>
      <c r="AG947" s="10">
        <f>AG948</f>
        <v>0</v>
      </c>
      <c r="AH947" s="10">
        <f t="shared" si="1998"/>
        <v>74927.200000000012</v>
      </c>
      <c r="AI947" s="10">
        <f t="shared" si="1999"/>
        <v>82562.5</v>
      </c>
      <c r="AJ947" s="10">
        <f t="shared" si="2000"/>
        <v>82562.5</v>
      </c>
      <c r="AK947" s="10">
        <f>AK948</f>
        <v>0</v>
      </c>
      <c r="AL947" s="10">
        <f>AL948</f>
        <v>0</v>
      </c>
      <c r="AM947" s="10">
        <f>AM948</f>
        <v>0</v>
      </c>
      <c r="AN947" s="10">
        <f t="shared" si="2001"/>
        <v>74927.200000000012</v>
      </c>
      <c r="AO947" s="10">
        <f t="shared" si="2002"/>
        <v>82562.5</v>
      </c>
      <c r="AP947" s="10">
        <f t="shared" si="2003"/>
        <v>82562.5</v>
      </c>
      <c r="AQ947" s="10">
        <f>AQ948</f>
        <v>0</v>
      </c>
      <c r="AR947" s="10">
        <f>AR948</f>
        <v>0</v>
      </c>
      <c r="AS947" s="10">
        <f>AS948</f>
        <v>0</v>
      </c>
      <c r="AT947" s="10">
        <f t="shared" si="2004"/>
        <v>74927.200000000012</v>
      </c>
      <c r="AU947" s="10">
        <f t="shared" si="2005"/>
        <v>82562.5</v>
      </c>
      <c r="AV947" s="10">
        <f t="shared" si="2006"/>
        <v>82562.5</v>
      </c>
      <c r="AW947" s="10">
        <f>AW948</f>
        <v>0</v>
      </c>
      <c r="AX947" s="10">
        <f>AX948</f>
        <v>0</v>
      </c>
      <c r="AY947" s="10">
        <f>AY948</f>
        <v>0</v>
      </c>
      <c r="AZ947" s="10">
        <f t="shared" si="2007"/>
        <v>74927.200000000012</v>
      </c>
      <c r="BA947" s="10">
        <f>BA948</f>
        <v>0</v>
      </c>
      <c r="BB947" s="65">
        <f t="shared" si="1888"/>
        <v>74927.200000000012</v>
      </c>
      <c r="BC947" s="10">
        <f t="shared" si="2008"/>
        <v>82562.5</v>
      </c>
      <c r="BD947" s="10">
        <f>BD948</f>
        <v>0</v>
      </c>
      <c r="BE947" s="65">
        <f t="shared" si="1889"/>
        <v>82562.5</v>
      </c>
      <c r="BF947" s="10">
        <f t="shared" si="2009"/>
        <v>82562.5</v>
      </c>
      <c r="BG947" s="10">
        <f>BG948</f>
        <v>0</v>
      </c>
      <c r="BH947" s="65">
        <f t="shared" si="1890"/>
        <v>82562.5</v>
      </c>
      <c r="BI947" s="10">
        <f>BI948</f>
        <v>0</v>
      </c>
      <c r="BJ947" s="20"/>
      <c r="BK947" s="20"/>
    </row>
    <row r="948" spans="1:63" x14ac:dyDescent="0.3">
      <c r="A948" s="58" t="s">
        <v>620</v>
      </c>
      <c r="B948" s="59">
        <v>100</v>
      </c>
      <c r="C948" s="58" t="s">
        <v>242</v>
      </c>
      <c r="D948" s="58" t="s">
        <v>74</v>
      </c>
      <c r="E948" s="60" t="s">
        <v>540</v>
      </c>
      <c r="F948" s="10">
        <v>57484.4</v>
      </c>
      <c r="G948" s="10">
        <v>59251.9</v>
      </c>
      <c r="H948" s="10">
        <v>59251.9</v>
      </c>
      <c r="I948" s="10"/>
      <c r="J948" s="10"/>
      <c r="K948" s="10"/>
      <c r="L948" s="10">
        <f t="shared" si="1910"/>
        <v>57484.4</v>
      </c>
      <c r="M948" s="10">
        <f t="shared" si="1911"/>
        <v>59251.9</v>
      </c>
      <c r="N948" s="10">
        <f t="shared" si="1912"/>
        <v>59251.9</v>
      </c>
      <c r="O948" s="10">
        <v>14730.2</v>
      </c>
      <c r="P948" s="10">
        <v>18661.099999999999</v>
      </c>
      <c r="Q948" s="10">
        <v>18661.099999999999</v>
      </c>
      <c r="R948" s="10">
        <f t="shared" si="1989"/>
        <v>72214.600000000006</v>
      </c>
      <c r="S948" s="10">
        <f t="shared" si="1990"/>
        <v>77913</v>
      </c>
      <c r="T948" s="10">
        <f t="shared" si="1991"/>
        <v>77913</v>
      </c>
      <c r="U948" s="10"/>
      <c r="V948" s="10"/>
      <c r="W948" s="10"/>
      <c r="X948" s="10">
        <f t="shared" si="1992"/>
        <v>72214.600000000006</v>
      </c>
      <c r="Y948" s="10">
        <f t="shared" si="1993"/>
        <v>77913</v>
      </c>
      <c r="Z948" s="10">
        <f t="shared" si="1994"/>
        <v>77913</v>
      </c>
      <c r="AA948" s="10">
        <v>2712.6</v>
      </c>
      <c r="AB948" s="10">
        <v>4649.5</v>
      </c>
      <c r="AC948" s="10">
        <v>4649.5</v>
      </c>
      <c r="AD948" s="10">
        <f t="shared" si="1995"/>
        <v>74927.200000000012</v>
      </c>
      <c r="AE948" s="10">
        <f t="shared" si="1996"/>
        <v>82562.5</v>
      </c>
      <c r="AF948" s="10">
        <f t="shared" si="1997"/>
        <v>82562.5</v>
      </c>
      <c r="AG948" s="10"/>
      <c r="AH948" s="10">
        <f t="shared" si="1998"/>
        <v>74927.200000000012</v>
      </c>
      <c r="AI948" s="10">
        <f t="shared" si="1999"/>
        <v>82562.5</v>
      </c>
      <c r="AJ948" s="10">
        <f t="shared" si="2000"/>
        <v>82562.5</v>
      </c>
      <c r="AK948" s="10"/>
      <c r="AL948" s="10"/>
      <c r="AM948" s="10"/>
      <c r="AN948" s="10">
        <f t="shared" si="2001"/>
        <v>74927.200000000012</v>
      </c>
      <c r="AO948" s="10">
        <f t="shared" si="2002"/>
        <v>82562.5</v>
      </c>
      <c r="AP948" s="10">
        <f t="shared" si="2003"/>
        <v>82562.5</v>
      </c>
      <c r="AQ948" s="10"/>
      <c r="AR948" s="10"/>
      <c r="AS948" s="10"/>
      <c r="AT948" s="10">
        <f t="shared" si="2004"/>
        <v>74927.200000000012</v>
      </c>
      <c r="AU948" s="10">
        <f t="shared" si="2005"/>
        <v>82562.5</v>
      </c>
      <c r="AV948" s="10">
        <f t="shared" si="2006"/>
        <v>82562.5</v>
      </c>
      <c r="AW948" s="10"/>
      <c r="AX948" s="10"/>
      <c r="AY948" s="10"/>
      <c r="AZ948" s="10">
        <f t="shared" si="2007"/>
        <v>74927.200000000012</v>
      </c>
      <c r="BA948" s="10"/>
      <c r="BB948" s="65">
        <f t="shared" si="1888"/>
        <v>74927.200000000012</v>
      </c>
      <c r="BC948" s="10">
        <f t="shared" si="2008"/>
        <v>82562.5</v>
      </c>
      <c r="BD948" s="10"/>
      <c r="BE948" s="65">
        <f t="shared" si="1889"/>
        <v>82562.5</v>
      </c>
      <c r="BF948" s="10">
        <f t="shared" si="2009"/>
        <v>82562.5</v>
      </c>
      <c r="BG948" s="10"/>
      <c r="BH948" s="65">
        <f t="shared" si="1890"/>
        <v>82562.5</v>
      </c>
      <c r="BI948" s="10"/>
      <c r="BJ948" s="20"/>
      <c r="BK948" s="20"/>
    </row>
    <row r="949" spans="1:63" ht="31.2" x14ac:dyDescent="0.3">
      <c r="A949" s="58" t="s">
        <v>620</v>
      </c>
      <c r="B949" s="59" t="s">
        <v>66</v>
      </c>
      <c r="C949" s="58"/>
      <c r="D949" s="58"/>
      <c r="E949" s="60" t="s">
        <v>67</v>
      </c>
      <c r="F949" s="10">
        <f t="shared" ref="F949:K949" si="2012">F950</f>
        <v>7570.1</v>
      </c>
      <c r="G949" s="10">
        <f t="shared" si="2012"/>
        <v>7570.1</v>
      </c>
      <c r="H949" s="10">
        <f t="shared" si="2012"/>
        <v>7570.1</v>
      </c>
      <c r="I949" s="10">
        <f t="shared" si="2012"/>
        <v>0</v>
      </c>
      <c r="J949" s="10">
        <f t="shared" si="2012"/>
        <v>0</v>
      </c>
      <c r="K949" s="10">
        <f t="shared" si="2012"/>
        <v>0</v>
      </c>
      <c r="L949" s="10">
        <f t="shared" si="1910"/>
        <v>7570.1</v>
      </c>
      <c r="M949" s="10">
        <f t="shared" si="1911"/>
        <v>7570.1</v>
      </c>
      <c r="N949" s="10">
        <f t="shared" si="1912"/>
        <v>7570.1</v>
      </c>
      <c r="O949" s="10">
        <f>O950</f>
        <v>0</v>
      </c>
      <c r="P949" s="10">
        <f>P950</f>
        <v>0</v>
      </c>
      <c r="Q949" s="10">
        <f>Q950</f>
        <v>0</v>
      </c>
      <c r="R949" s="10">
        <f t="shared" si="1989"/>
        <v>7570.1</v>
      </c>
      <c r="S949" s="10">
        <f t="shared" si="1990"/>
        <v>7570.1</v>
      </c>
      <c r="T949" s="10">
        <f t="shared" si="1991"/>
        <v>7570.1</v>
      </c>
      <c r="U949" s="10">
        <f>U950</f>
        <v>0</v>
      </c>
      <c r="V949" s="10">
        <f>V950</f>
        <v>0</v>
      </c>
      <c r="W949" s="10">
        <f>W950</f>
        <v>0</v>
      </c>
      <c r="X949" s="10">
        <f t="shared" si="1992"/>
        <v>7570.1</v>
      </c>
      <c r="Y949" s="10">
        <f t="shared" si="1993"/>
        <v>7570.1</v>
      </c>
      <c r="Z949" s="10">
        <f t="shared" si="1994"/>
        <v>7570.1</v>
      </c>
      <c r="AA949" s="10">
        <f>AA950</f>
        <v>1276.4000000000001</v>
      </c>
      <c r="AB949" s="10">
        <f>AB950</f>
        <v>270.5</v>
      </c>
      <c r="AC949" s="10">
        <f>AC950</f>
        <v>270.5</v>
      </c>
      <c r="AD949" s="10">
        <f t="shared" si="1995"/>
        <v>8846.5</v>
      </c>
      <c r="AE949" s="10">
        <f t="shared" si="1996"/>
        <v>7840.6</v>
      </c>
      <c r="AF949" s="10">
        <f t="shared" si="1997"/>
        <v>7840.6</v>
      </c>
      <c r="AG949" s="10">
        <f>AG950</f>
        <v>0</v>
      </c>
      <c r="AH949" s="10">
        <f t="shared" si="1998"/>
        <v>8846.5</v>
      </c>
      <c r="AI949" s="10">
        <f t="shared" si="1999"/>
        <v>7840.6</v>
      </c>
      <c r="AJ949" s="10">
        <f t="shared" si="2000"/>
        <v>7840.6</v>
      </c>
      <c r="AK949" s="10">
        <f>AK950</f>
        <v>0</v>
      </c>
      <c r="AL949" s="10">
        <f>AL950</f>
        <v>0</v>
      </c>
      <c r="AM949" s="10">
        <f>AM950</f>
        <v>0</v>
      </c>
      <c r="AN949" s="10">
        <f t="shared" si="2001"/>
        <v>8846.5</v>
      </c>
      <c r="AO949" s="10">
        <f t="shared" si="2002"/>
        <v>7840.6</v>
      </c>
      <c r="AP949" s="10">
        <f t="shared" si="2003"/>
        <v>7840.6</v>
      </c>
      <c r="AQ949" s="10">
        <f>AQ950</f>
        <v>0</v>
      </c>
      <c r="AR949" s="10">
        <f>AR950</f>
        <v>0</v>
      </c>
      <c r="AS949" s="10">
        <f>AS950</f>
        <v>0</v>
      </c>
      <c r="AT949" s="10">
        <f t="shared" si="2004"/>
        <v>8846.5</v>
      </c>
      <c r="AU949" s="10">
        <f t="shared" si="2005"/>
        <v>7840.6</v>
      </c>
      <c r="AV949" s="10">
        <f t="shared" si="2006"/>
        <v>7840.6</v>
      </c>
      <c r="AW949" s="10">
        <f>AW950</f>
        <v>0</v>
      </c>
      <c r="AX949" s="10">
        <f>AX950</f>
        <v>0</v>
      </c>
      <c r="AY949" s="10">
        <f>AY950</f>
        <v>0</v>
      </c>
      <c r="AZ949" s="10">
        <f t="shared" si="2007"/>
        <v>8846.5</v>
      </c>
      <c r="BA949" s="10">
        <f>BA950</f>
        <v>0</v>
      </c>
      <c r="BB949" s="65">
        <f t="shared" si="1888"/>
        <v>8846.5</v>
      </c>
      <c r="BC949" s="10">
        <f t="shared" si="2008"/>
        <v>7840.6</v>
      </c>
      <c r="BD949" s="10">
        <f>BD950</f>
        <v>0</v>
      </c>
      <c r="BE949" s="65">
        <f t="shared" si="1889"/>
        <v>7840.6</v>
      </c>
      <c r="BF949" s="10">
        <f t="shared" si="2009"/>
        <v>7840.6</v>
      </c>
      <c r="BG949" s="10">
        <f>BG950</f>
        <v>0</v>
      </c>
      <c r="BH949" s="65">
        <f t="shared" si="1890"/>
        <v>7840.6</v>
      </c>
      <c r="BI949" s="10">
        <f>BI950</f>
        <v>0</v>
      </c>
      <c r="BJ949" s="20"/>
      <c r="BK949" s="20"/>
    </row>
    <row r="950" spans="1:63" x14ac:dyDescent="0.3">
      <c r="A950" s="58" t="s">
        <v>620</v>
      </c>
      <c r="B950" s="59">
        <v>200</v>
      </c>
      <c r="C950" s="58" t="s">
        <v>242</v>
      </c>
      <c r="D950" s="58" t="s">
        <v>74</v>
      </c>
      <c r="E950" s="60" t="s">
        <v>540</v>
      </c>
      <c r="F950" s="10">
        <v>7570.1</v>
      </c>
      <c r="G950" s="10">
        <v>7570.1</v>
      </c>
      <c r="H950" s="10">
        <v>7570.1</v>
      </c>
      <c r="I950" s="10"/>
      <c r="J950" s="10"/>
      <c r="K950" s="10"/>
      <c r="L950" s="10">
        <f t="shared" si="1910"/>
        <v>7570.1</v>
      </c>
      <c r="M950" s="10">
        <f t="shared" si="1911"/>
        <v>7570.1</v>
      </c>
      <c r="N950" s="10">
        <f t="shared" si="1912"/>
        <v>7570.1</v>
      </c>
      <c r="O950" s="10"/>
      <c r="P950" s="10"/>
      <c r="Q950" s="10"/>
      <c r="R950" s="10">
        <f t="shared" si="1989"/>
        <v>7570.1</v>
      </c>
      <c r="S950" s="10">
        <f t="shared" si="1990"/>
        <v>7570.1</v>
      </c>
      <c r="T950" s="10">
        <f t="shared" si="1991"/>
        <v>7570.1</v>
      </c>
      <c r="U950" s="10"/>
      <c r="V950" s="10"/>
      <c r="W950" s="10"/>
      <c r="X950" s="10">
        <f t="shared" si="1992"/>
        <v>7570.1</v>
      </c>
      <c r="Y950" s="10">
        <f t="shared" si="1993"/>
        <v>7570.1</v>
      </c>
      <c r="Z950" s="10">
        <f t="shared" si="1994"/>
        <v>7570.1</v>
      </c>
      <c r="AA950" s="10">
        <v>1276.4000000000001</v>
      </c>
      <c r="AB950" s="10">
        <v>270.5</v>
      </c>
      <c r="AC950" s="10">
        <v>270.5</v>
      </c>
      <c r="AD950" s="10">
        <f t="shared" si="1995"/>
        <v>8846.5</v>
      </c>
      <c r="AE950" s="10">
        <f t="shared" si="1996"/>
        <v>7840.6</v>
      </c>
      <c r="AF950" s="10">
        <f t="shared" si="1997"/>
        <v>7840.6</v>
      </c>
      <c r="AG950" s="10"/>
      <c r="AH950" s="10">
        <f t="shared" si="1998"/>
        <v>8846.5</v>
      </c>
      <c r="AI950" s="10">
        <f t="shared" si="1999"/>
        <v>7840.6</v>
      </c>
      <c r="AJ950" s="10">
        <f t="shared" si="2000"/>
        <v>7840.6</v>
      </c>
      <c r="AK950" s="10"/>
      <c r="AL950" s="10"/>
      <c r="AM950" s="10"/>
      <c r="AN950" s="10">
        <f t="shared" si="2001"/>
        <v>8846.5</v>
      </c>
      <c r="AO950" s="10">
        <f t="shared" si="2002"/>
        <v>7840.6</v>
      </c>
      <c r="AP950" s="10">
        <f t="shared" si="2003"/>
        <v>7840.6</v>
      </c>
      <c r="AQ950" s="10"/>
      <c r="AR950" s="10"/>
      <c r="AS950" s="10"/>
      <c r="AT950" s="10">
        <f t="shared" si="2004"/>
        <v>8846.5</v>
      </c>
      <c r="AU950" s="10">
        <f t="shared" si="2005"/>
        <v>7840.6</v>
      </c>
      <c r="AV950" s="10">
        <f t="shared" si="2006"/>
        <v>7840.6</v>
      </c>
      <c r="AW950" s="10"/>
      <c r="AX950" s="10"/>
      <c r="AY950" s="10"/>
      <c r="AZ950" s="10">
        <f t="shared" si="2007"/>
        <v>8846.5</v>
      </c>
      <c r="BA950" s="10"/>
      <c r="BB950" s="65">
        <f t="shared" si="1888"/>
        <v>8846.5</v>
      </c>
      <c r="BC950" s="10">
        <f t="shared" si="2008"/>
        <v>7840.6</v>
      </c>
      <c r="BD950" s="10"/>
      <c r="BE950" s="65">
        <f t="shared" si="1889"/>
        <v>7840.6</v>
      </c>
      <c r="BF950" s="10">
        <f t="shared" si="2009"/>
        <v>7840.6</v>
      </c>
      <c r="BG950" s="10"/>
      <c r="BH950" s="65">
        <f t="shared" si="1890"/>
        <v>7840.6</v>
      </c>
      <c r="BI950" s="10"/>
      <c r="BJ950" s="20"/>
      <c r="BK950" s="20"/>
    </row>
    <row r="951" spans="1:63" x14ac:dyDescent="0.3">
      <c r="A951" s="58" t="s">
        <v>620</v>
      </c>
      <c r="B951" s="59" t="s">
        <v>52</v>
      </c>
      <c r="C951" s="58"/>
      <c r="D951" s="58"/>
      <c r="E951" s="60" t="s">
        <v>53</v>
      </c>
      <c r="F951" s="10">
        <f t="shared" ref="F951:K951" si="2013">F952</f>
        <v>103.3</v>
      </c>
      <c r="G951" s="10">
        <f t="shared" si="2013"/>
        <v>103.3</v>
      </c>
      <c r="H951" s="10">
        <f t="shared" si="2013"/>
        <v>103.3</v>
      </c>
      <c r="I951" s="10">
        <f t="shared" si="2013"/>
        <v>0</v>
      </c>
      <c r="J951" s="10">
        <f t="shared" si="2013"/>
        <v>0</v>
      </c>
      <c r="K951" s="10">
        <f t="shared" si="2013"/>
        <v>0</v>
      </c>
      <c r="L951" s="10">
        <f t="shared" si="1910"/>
        <v>103.3</v>
      </c>
      <c r="M951" s="10">
        <f t="shared" si="1911"/>
        <v>103.3</v>
      </c>
      <c r="N951" s="10">
        <f t="shared" si="1912"/>
        <v>103.3</v>
      </c>
      <c r="O951" s="10">
        <f>O952</f>
        <v>0</v>
      </c>
      <c r="P951" s="10">
        <f>P952</f>
        <v>0</v>
      </c>
      <c r="Q951" s="10">
        <f>Q952</f>
        <v>0</v>
      </c>
      <c r="R951" s="10">
        <f t="shared" si="1989"/>
        <v>103.3</v>
      </c>
      <c r="S951" s="10">
        <f t="shared" si="1990"/>
        <v>103.3</v>
      </c>
      <c r="T951" s="10">
        <f t="shared" si="1991"/>
        <v>103.3</v>
      </c>
      <c r="U951" s="10">
        <f>U952</f>
        <v>0</v>
      </c>
      <c r="V951" s="10">
        <f>V952</f>
        <v>0</v>
      </c>
      <c r="W951" s="10">
        <f>W952</f>
        <v>0</v>
      </c>
      <c r="X951" s="10">
        <f t="shared" si="1992"/>
        <v>103.3</v>
      </c>
      <c r="Y951" s="10">
        <f t="shared" si="1993"/>
        <v>103.3</v>
      </c>
      <c r="Z951" s="10">
        <f t="shared" si="1994"/>
        <v>103.3</v>
      </c>
      <c r="AA951" s="10">
        <f>AA952</f>
        <v>40</v>
      </c>
      <c r="AB951" s="10">
        <f>AB952</f>
        <v>40</v>
      </c>
      <c r="AC951" s="10">
        <f>AC952</f>
        <v>40</v>
      </c>
      <c r="AD951" s="10">
        <f t="shared" si="1995"/>
        <v>143.30000000000001</v>
      </c>
      <c r="AE951" s="10">
        <f t="shared" si="1996"/>
        <v>143.30000000000001</v>
      </c>
      <c r="AF951" s="10">
        <f t="shared" si="1997"/>
        <v>143.30000000000001</v>
      </c>
      <c r="AG951" s="10">
        <f>AG952</f>
        <v>0</v>
      </c>
      <c r="AH951" s="10">
        <f t="shared" si="1998"/>
        <v>143.30000000000001</v>
      </c>
      <c r="AI951" s="10">
        <f t="shared" si="1999"/>
        <v>143.30000000000001</v>
      </c>
      <c r="AJ951" s="10">
        <f t="shared" si="2000"/>
        <v>143.30000000000001</v>
      </c>
      <c r="AK951" s="10">
        <f>AK952</f>
        <v>0</v>
      </c>
      <c r="AL951" s="10">
        <f>AL952</f>
        <v>0</v>
      </c>
      <c r="AM951" s="10">
        <f>AM952</f>
        <v>0</v>
      </c>
      <c r="AN951" s="10">
        <f t="shared" si="2001"/>
        <v>143.30000000000001</v>
      </c>
      <c r="AO951" s="10">
        <f t="shared" si="2002"/>
        <v>143.30000000000001</v>
      </c>
      <c r="AP951" s="10">
        <f t="shared" si="2003"/>
        <v>143.30000000000001</v>
      </c>
      <c r="AQ951" s="10">
        <f>AQ952</f>
        <v>0</v>
      </c>
      <c r="AR951" s="10">
        <f>AR952</f>
        <v>0</v>
      </c>
      <c r="AS951" s="10">
        <f>AS952</f>
        <v>0</v>
      </c>
      <c r="AT951" s="10">
        <f t="shared" si="2004"/>
        <v>143.30000000000001</v>
      </c>
      <c r="AU951" s="10">
        <f t="shared" si="2005"/>
        <v>143.30000000000001</v>
      </c>
      <c r="AV951" s="10">
        <f t="shared" si="2006"/>
        <v>143.30000000000001</v>
      </c>
      <c r="AW951" s="10">
        <f>AW952</f>
        <v>0</v>
      </c>
      <c r="AX951" s="10">
        <f>AX952</f>
        <v>0</v>
      </c>
      <c r="AY951" s="10">
        <f>AY952</f>
        <v>0</v>
      </c>
      <c r="AZ951" s="10">
        <f t="shared" si="2007"/>
        <v>143.30000000000001</v>
      </c>
      <c r="BA951" s="10">
        <f>BA952</f>
        <v>0</v>
      </c>
      <c r="BB951" s="65">
        <f t="shared" si="1888"/>
        <v>143.30000000000001</v>
      </c>
      <c r="BC951" s="10">
        <f t="shared" si="2008"/>
        <v>143.30000000000001</v>
      </c>
      <c r="BD951" s="10">
        <f>BD952</f>
        <v>0</v>
      </c>
      <c r="BE951" s="65">
        <f t="shared" si="1889"/>
        <v>143.30000000000001</v>
      </c>
      <c r="BF951" s="10">
        <f t="shared" si="2009"/>
        <v>143.30000000000001</v>
      </c>
      <c r="BG951" s="10">
        <f>BG952</f>
        <v>0</v>
      </c>
      <c r="BH951" s="65">
        <f t="shared" si="1890"/>
        <v>143.30000000000001</v>
      </c>
      <c r="BI951" s="10">
        <f>BI952</f>
        <v>0</v>
      </c>
      <c r="BJ951" s="20"/>
      <c r="BK951" s="20"/>
    </row>
    <row r="952" spans="1:63" x14ac:dyDescent="0.3">
      <c r="A952" s="58" t="s">
        <v>620</v>
      </c>
      <c r="B952" s="59">
        <v>800</v>
      </c>
      <c r="C952" s="58" t="s">
        <v>242</v>
      </c>
      <c r="D952" s="58" t="s">
        <v>74</v>
      </c>
      <c r="E952" s="60" t="s">
        <v>540</v>
      </c>
      <c r="F952" s="10">
        <v>103.3</v>
      </c>
      <c r="G952" s="10">
        <v>103.3</v>
      </c>
      <c r="H952" s="10">
        <v>103.3</v>
      </c>
      <c r="I952" s="10"/>
      <c r="J952" s="10"/>
      <c r="K952" s="10"/>
      <c r="L952" s="10">
        <f t="shared" si="1910"/>
        <v>103.3</v>
      </c>
      <c r="M952" s="10">
        <f t="shared" si="1911"/>
        <v>103.3</v>
      </c>
      <c r="N952" s="10">
        <f t="shared" si="1912"/>
        <v>103.3</v>
      </c>
      <c r="O952" s="10"/>
      <c r="P952" s="10"/>
      <c r="Q952" s="10"/>
      <c r="R952" s="10">
        <f t="shared" si="1989"/>
        <v>103.3</v>
      </c>
      <c r="S952" s="10">
        <f t="shared" si="1990"/>
        <v>103.3</v>
      </c>
      <c r="T952" s="10">
        <f t="shared" si="1991"/>
        <v>103.3</v>
      </c>
      <c r="U952" s="10"/>
      <c r="V952" s="10"/>
      <c r="W952" s="10"/>
      <c r="X952" s="10">
        <f t="shared" si="1992"/>
        <v>103.3</v>
      </c>
      <c r="Y952" s="10">
        <f t="shared" si="1993"/>
        <v>103.3</v>
      </c>
      <c r="Z952" s="10">
        <f t="shared" si="1994"/>
        <v>103.3</v>
      </c>
      <c r="AA952" s="10">
        <v>40</v>
      </c>
      <c r="AB952" s="10">
        <v>40</v>
      </c>
      <c r="AC952" s="10">
        <v>40</v>
      </c>
      <c r="AD952" s="10">
        <f t="shared" si="1995"/>
        <v>143.30000000000001</v>
      </c>
      <c r="AE952" s="10">
        <f t="shared" si="1996"/>
        <v>143.30000000000001</v>
      </c>
      <c r="AF952" s="10">
        <f t="shared" si="1997"/>
        <v>143.30000000000001</v>
      </c>
      <c r="AG952" s="10"/>
      <c r="AH952" s="10">
        <f t="shared" si="1998"/>
        <v>143.30000000000001</v>
      </c>
      <c r="AI952" s="10">
        <f t="shared" si="1999"/>
        <v>143.30000000000001</v>
      </c>
      <c r="AJ952" s="10">
        <f t="shared" si="2000"/>
        <v>143.30000000000001</v>
      </c>
      <c r="AK952" s="10"/>
      <c r="AL952" s="10"/>
      <c r="AM952" s="10"/>
      <c r="AN952" s="10">
        <f t="shared" si="2001"/>
        <v>143.30000000000001</v>
      </c>
      <c r="AO952" s="10">
        <f t="shared" si="2002"/>
        <v>143.30000000000001</v>
      </c>
      <c r="AP952" s="10">
        <f t="shared" si="2003"/>
        <v>143.30000000000001</v>
      </c>
      <c r="AQ952" s="10"/>
      <c r="AR952" s="10"/>
      <c r="AS952" s="10"/>
      <c r="AT952" s="10">
        <f t="shared" si="2004"/>
        <v>143.30000000000001</v>
      </c>
      <c r="AU952" s="10">
        <f t="shared" si="2005"/>
        <v>143.30000000000001</v>
      </c>
      <c r="AV952" s="10">
        <f t="shared" si="2006"/>
        <v>143.30000000000001</v>
      </c>
      <c r="AW952" s="10"/>
      <c r="AX952" s="10"/>
      <c r="AY952" s="10"/>
      <c r="AZ952" s="10">
        <f t="shared" si="2007"/>
        <v>143.30000000000001</v>
      </c>
      <c r="BA952" s="10"/>
      <c r="BB952" s="65">
        <f t="shared" si="1888"/>
        <v>143.30000000000001</v>
      </c>
      <c r="BC952" s="10">
        <f t="shared" si="2008"/>
        <v>143.30000000000001</v>
      </c>
      <c r="BD952" s="10"/>
      <c r="BE952" s="65">
        <f t="shared" si="1889"/>
        <v>143.30000000000001</v>
      </c>
      <c r="BF952" s="10">
        <f t="shared" si="2009"/>
        <v>143.30000000000001</v>
      </c>
      <c r="BG952" s="10"/>
      <c r="BH952" s="65">
        <f t="shared" si="1890"/>
        <v>143.30000000000001</v>
      </c>
      <c r="BI952" s="10"/>
      <c r="BJ952" s="20"/>
      <c r="BK952" s="20"/>
    </row>
    <row r="953" spans="1:63" ht="62.4" x14ac:dyDescent="0.3">
      <c r="A953" s="58" t="s">
        <v>621</v>
      </c>
      <c r="B953" s="59"/>
      <c r="C953" s="58"/>
      <c r="D953" s="58"/>
      <c r="E953" s="60" t="s">
        <v>622</v>
      </c>
      <c r="F953" s="10">
        <f t="shared" ref="F953:K953" si="2014">F954+F957+F960+F968</f>
        <v>450148.8</v>
      </c>
      <c r="G953" s="10">
        <f t="shared" si="2014"/>
        <v>450699.1</v>
      </c>
      <c r="H953" s="10">
        <f t="shared" si="2014"/>
        <v>435879</v>
      </c>
      <c r="I953" s="10">
        <f t="shared" si="2014"/>
        <v>0</v>
      </c>
      <c r="J953" s="10">
        <f t="shared" si="2014"/>
        <v>0</v>
      </c>
      <c r="K953" s="10">
        <f t="shared" si="2014"/>
        <v>0</v>
      </c>
      <c r="L953" s="10">
        <f t="shared" si="1910"/>
        <v>450148.8</v>
      </c>
      <c r="M953" s="10">
        <f t="shared" si="1911"/>
        <v>450699.1</v>
      </c>
      <c r="N953" s="10">
        <f t="shared" si="1912"/>
        <v>435879</v>
      </c>
      <c r="O953" s="10">
        <f>O954+O957+O960+O968</f>
        <v>13943.382940000001</v>
      </c>
      <c r="P953" s="10">
        <f>P954+P957+P960+P968</f>
        <v>0</v>
      </c>
      <c r="Q953" s="10">
        <f>Q954+Q957+Q960+Q968</f>
        <v>0</v>
      </c>
      <c r="R953" s="10">
        <f t="shared" si="1989"/>
        <v>464092.18293999997</v>
      </c>
      <c r="S953" s="10">
        <f t="shared" si="1990"/>
        <v>450699.1</v>
      </c>
      <c r="T953" s="10">
        <f t="shared" si="1991"/>
        <v>435879</v>
      </c>
      <c r="U953" s="10">
        <f>U954+U957+U960+U968</f>
        <v>0</v>
      </c>
      <c r="V953" s="10">
        <f>V954+V957+V960+V968</f>
        <v>0</v>
      </c>
      <c r="W953" s="10">
        <f>W954+W957+W960+W968</f>
        <v>0</v>
      </c>
      <c r="X953" s="10">
        <f t="shared" si="1992"/>
        <v>464092.18293999997</v>
      </c>
      <c r="Y953" s="10">
        <f t="shared" si="1993"/>
        <v>450699.1</v>
      </c>
      <c r="Z953" s="10">
        <f t="shared" si="1994"/>
        <v>435879</v>
      </c>
      <c r="AA953" s="10">
        <f>AA954+AA957+AA960+AA968</f>
        <v>0</v>
      </c>
      <c r="AB953" s="10">
        <f>AB954+AB957+AB960+AB968</f>
        <v>0</v>
      </c>
      <c r="AC953" s="10">
        <f>AC954+AC957+AC960+AC968</f>
        <v>0</v>
      </c>
      <c r="AD953" s="10">
        <f t="shared" si="1995"/>
        <v>464092.18293999997</v>
      </c>
      <c r="AE953" s="10">
        <f t="shared" si="1996"/>
        <v>450699.1</v>
      </c>
      <c r="AF953" s="10">
        <f t="shared" si="1997"/>
        <v>435879</v>
      </c>
      <c r="AG953" s="10">
        <f>AG954+AG957+AG960+AG968</f>
        <v>0</v>
      </c>
      <c r="AH953" s="10">
        <f t="shared" si="1998"/>
        <v>464092.18293999997</v>
      </c>
      <c r="AI953" s="10">
        <f t="shared" si="1999"/>
        <v>450699.1</v>
      </c>
      <c r="AJ953" s="10">
        <f t="shared" si="2000"/>
        <v>435879</v>
      </c>
      <c r="AK953" s="10">
        <f>AK954+AK957+AK960+AK968+AK965</f>
        <v>93392</v>
      </c>
      <c r="AL953" s="10">
        <f>AL954+AL957+AL960+AL968+AL965</f>
        <v>0</v>
      </c>
      <c r="AM953" s="10">
        <f>AM954+AM957+AM960+AM968+AM965</f>
        <v>0</v>
      </c>
      <c r="AN953" s="10">
        <f t="shared" si="2001"/>
        <v>557484.18293999997</v>
      </c>
      <c r="AO953" s="10">
        <f t="shared" si="2002"/>
        <v>450699.1</v>
      </c>
      <c r="AP953" s="10">
        <f t="shared" si="2003"/>
        <v>435879</v>
      </c>
      <c r="AQ953" s="10">
        <f>AQ954+AQ957+AQ960+AQ968+AQ965</f>
        <v>0</v>
      </c>
      <c r="AR953" s="10">
        <f>AR954+AR957+AR960+AR968+AR965</f>
        <v>0</v>
      </c>
      <c r="AS953" s="10">
        <f>AS954+AS957+AS960+AS968+AS965</f>
        <v>0</v>
      </c>
      <c r="AT953" s="10">
        <f t="shared" si="2004"/>
        <v>557484.18293999997</v>
      </c>
      <c r="AU953" s="10">
        <f t="shared" si="2005"/>
        <v>450699.1</v>
      </c>
      <c r="AV953" s="10">
        <f t="shared" si="2006"/>
        <v>435879</v>
      </c>
      <c r="AW953" s="10">
        <f>AW954+AW957+AW960+AW968+AW965</f>
        <v>12332.937</v>
      </c>
      <c r="AX953" s="10">
        <f>AX954+AX957+AX960+AX968+AX965</f>
        <v>40941.413</v>
      </c>
      <c r="AY953" s="10">
        <f>AY954+AY957+AY960+AY968+AY965</f>
        <v>20000</v>
      </c>
      <c r="AZ953" s="10">
        <f t="shared" si="2007"/>
        <v>569817.11994</v>
      </c>
      <c r="BA953" s="10">
        <f>BA954+BA957+BA960+BA968+BA965</f>
        <v>0</v>
      </c>
      <c r="BB953" s="65">
        <f t="shared" si="1888"/>
        <v>569817.11994</v>
      </c>
      <c r="BC953" s="10">
        <f t="shared" si="2008"/>
        <v>491640.51299999998</v>
      </c>
      <c r="BD953" s="10">
        <f>BD954+BD957+BD960+BD968+BD965</f>
        <v>0</v>
      </c>
      <c r="BE953" s="65">
        <f t="shared" si="1889"/>
        <v>491640.51299999998</v>
      </c>
      <c r="BF953" s="10">
        <f t="shared" si="2009"/>
        <v>455879</v>
      </c>
      <c r="BG953" s="10">
        <f>BG954+BG957+BG960+BG968+BG965</f>
        <v>0</v>
      </c>
      <c r="BH953" s="65">
        <f t="shared" si="1890"/>
        <v>455879</v>
      </c>
      <c r="BI953" s="10">
        <f>BI954+BI957+BI960+BI968+BI965</f>
        <v>0</v>
      </c>
      <c r="BJ953" s="20"/>
      <c r="BK953" s="20"/>
    </row>
    <row r="954" spans="1:63" x14ac:dyDescent="0.3">
      <c r="A954" s="58" t="s">
        <v>623</v>
      </c>
      <c r="B954" s="59"/>
      <c r="C954" s="58"/>
      <c r="D954" s="58"/>
      <c r="E954" s="60" t="s">
        <v>624</v>
      </c>
      <c r="F954" s="10">
        <f t="shared" ref="F954:F969" si="2015">F955</f>
        <v>122658.9</v>
      </c>
      <c r="G954" s="10">
        <f t="shared" ref="G954:G969" si="2016">G955</f>
        <v>119840.4</v>
      </c>
      <c r="H954" s="10">
        <f t="shared" ref="H954:H969" si="2017">H955</f>
        <v>118139.6</v>
      </c>
      <c r="I954" s="10">
        <f t="shared" ref="I954:I969" si="2018">I955</f>
        <v>0</v>
      </c>
      <c r="J954" s="10">
        <f t="shared" ref="J954:J969" si="2019">J955</f>
        <v>0</v>
      </c>
      <c r="K954" s="10">
        <f t="shared" ref="K954:K969" si="2020">K955</f>
        <v>0</v>
      </c>
      <c r="L954" s="10">
        <f t="shared" si="1910"/>
        <v>122658.9</v>
      </c>
      <c r="M954" s="10">
        <f t="shared" si="1911"/>
        <v>119840.4</v>
      </c>
      <c r="N954" s="10">
        <f t="shared" si="1912"/>
        <v>118139.6</v>
      </c>
      <c r="O954" s="10">
        <f t="shared" ref="O954:O969" si="2021">O955</f>
        <v>0</v>
      </c>
      <c r="P954" s="10">
        <f t="shared" ref="P954:P969" si="2022">P955</f>
        <v>0</v>
      </c>
      <c r="Q954" s="10">
        <f t="shared" ref="Q954:Q969" si="2023">Q955</f>
        <v>0</v>
      </c>
      <c r="R954" s="10">
        <f t="shared" si="1989"/>
        <v>122658.9</v>
      </c>
      <c r="S954" s="10">
        <f t="shared" si="1990"/>
        <v>119840.4</v>
      </c>
      <c r="T954" s="10">
        <f t="shared" si="1991"/>
        <v>118139.6</v>
      </c>
      <c r="U954" s="10">
        <f t="shared" ref="U954:U969" si="2024">U955</f>
        <v>0</v>
      </c>
      <c r="V954" s="10">
        <f t="shared" ref="V954:V969" si="2025">V955</f>
        <v>0</v>
      </c>
      <c r="W954" s="10">
        <f t="shared" ref="W954:W969" si="2026">W955</f>
        <v>0</v>
      </c>
      <c r="X954" s="10">
        <f t="shared" si="1992"/>
        <v>122658.9</v>
      </c>
      <c r="Y954" s="10">
        <f t="shared" si="1993"/>
        <v>119840.4</v>
      </c>
      <c r="Z954" s="10">
        <f t="shared" si="1994"/>
        <v>118139.6</v>
      </c>
      <c r="AA954" s="10">
        <f t="shared" ref="AA954:AA969" si="2027">AA955</f>
        <v>0</v>
      </c>
      <c r="AB954" s="10">
        <f t="shared" ref="AB954:AB969" si="2028">AB955</f>
        <v>0</v>
      </c>
      <c r="AC954" s="10">
        <f t="shared" ref="AC954:AC969" si="2029">AC955</f>
        <v>0</v>
      </c>
      <c r="AD954" s="10">
        <f t="shared" si="1995"/>
        <v>122658.9</v>
      </c>
      <c r="AE954" s="10">
        <f t="shared" si="1996"/>
        <v>119840.4</v>
      </c>
      <c r="AF954" s="10">
        <f t="shared" si="1997"/>
        <v>118139.6</v>
      </c>
      <c r="AG954" s="10">
        <f t="shared" ref="AG954:AG969" si="2030">AG955</f>
        <v>0</v>
      </c>
      <c r="AH954" s="10">
        <f t="shared" si="1998"/>
        <v>122658.9</v>
      </c>
      <c r="AI954" s="10">
        <f t="shared" si="1999"/>
        <v>119840.4</v>
      </c>
      <c r="AJ954" s="10">
        <f t="shared" si="2000"/>
        <v>118139.6</v>
      </c>
      <c r="AK954" s="10">
        <f t="shared" ref="AK954:AK969" si="2031">AK955</f>
        <v>0</v>
      </c>
      <c r="AL954" s="10">
        <f t="shared" ref="AL954:AL969" si="2032">AL955</f>
        <v>0</v>
      </c>
      <c r="AM954" s="10">
        <f t="shared" ref="AM954:AM969" si="2033">AM955</f>
        <v>0</v>
      </c>
      <c r="AN954" s="10">
        <f t="shared" si="2001"/>
        <v>122658.9</v>
      </c>
      <c r="AO954" s="10">
        <f t="shared" si="2002"/>
        <v>119840.4</v>
      </c>
      <c r="AP954" s="10">
        <f t="shared" si="2003"/>
        <v>118139.6</v>
      </c>
      <c r="AQ954" s="10">
        <f t="shared" ref="AQ954:AQ969" si="2034">AQ955</f>
        <v>0</v>
      </c>
      <c r="AR954" s="10">
        <f t="shared" ref="AR954:AR969" si="2035">AR955</f>
        <v>0</v>
      </c>
      <c r="AS954" s="10">
        <f t="shared" ref="AS954:AS969" si="2036">AS955</f>
        <v>0</v>
      </c>
      <c r="AT954" s="10">
        <f t="shared" si="2004"/>
        <v>122658.9</v>
      </c>
      <c r="AU954" s="10">
        <f t="shared" si="2005"/>
        <v>119840.4</v>
      </c>
      <c r="AV954" s="10">
        <f t="shared" si="2006"/>
        <v>118139.6</v>
      </c>
      <c r="AW954" s="10">
        <f t="shared" ref="AW954:AW969" si="2037">AW955</f>
        <v>0</v>
      </c>
      <c r="AX954" s="10">
        <f t="shared" ref="AX954:AX969" si="2038">AX955</f>
        <v>0</v>
      </c>
      <c r="AY954" s="10">
        <f t="shared" ref="AY954:AY969" si="2039">AY955</f>
        <v>0</v>
      </c>
      <c r="AZ954" s="10">
        <f t="shared" si="2007"/>
        <v>122658.9</v>
      </c>
      <c r="BA954" s="10">
        <f t="shared" ref="BA954:BA969" si="2040">BA955</f>
        <v>0</v>
      </c>
      <c r="BB954" s="65">
        <f t="shared" si="1888"/>
        <v>122658.9</v>
      </c>
      <c r="BC954" s="10">
        <f t="shared" si="2008"/>
        <v>119840.4</v>
      </c>
      <c r="BD954" s="10">
        <f t="shared" ref="BD954:BI969" si="2041">BD955</f>
        <v>0</v>
      </c>
      <c r="BE954" s="65">
        <f t="shared" si="1889"/>
        <v>119840.4</v>
      </c>
      <c r="BF954" s="10">
        <f t="shared" si="2009"/>
        <v>118139.6</v>
      </c>
      <c r="BG954" s="10">
        <f t="shared" si="2041"/>
        <v>0</v>
      </c>
      <c r="BH954" s="65">
        <f t="shared" si="1890"/>
        <v>118139.6</v>
      </c>
      <c r="BI954" s="10">
        <f t="shared" si="2041"/>
        <v>0</v>
      </c>
      <c r="BJ954" s="20"/>
      <c r="BK954" s="20"/>
    </row>
    <row r="955" spans="1:63" ht="46.8" x14ac:dyDescent="0.3">
      <c r="A955" s="58" t="s">
        <v>623</v>
      </c>
      <c r="B955" s="59" t="s">
        <v>58</v>
      </c>
      <c r="C955" s="58"/>
      <c r="D955" s="58"/>
      <c r="E955" s="60" t="s">
        <v>59</v>
      </c>
      <c r="F955" s="10">
        <f t="shared" si="2015"/>
        <v>122658.9</v>
      </c>
      <c r="G955" s="10">
        <f t="shared" si="2016"/>
        <v>119840.4</v>
      </c>
      <c r="H955" s="10">
        <f t="shared" si="2017"/>
        <v>118139.6</v>
      </c>
      <c r="I955" s="10">
        <f t="shared" si="2018"/>
        <v>0</v>
      </c>
      <c r="J955" s="10">
        <f t="shared" si="2019"/>
        <v>0</v>
      </c>
      <c r="K955" s="10">
        <f t="shared" si="2020"/>
        <v>0</v>
      </c>
      <c r="L955" s="10">
        <f t="shared" si="1910"/>
        <v>122658.9</v>
      </c>
      <c r="M955" s="10">
        <f t="shared" si="1911"/>
        <v>119840.4</v>
      </c>
      <c r="N955" s="10">
        <f t="shared" si="1912"/>
        <v>118139.6</v>
      </c>
      <c r="O955" s="10">
        <f t="shared" si="2021"/>
        <v>0</v>
      </c>
      <c r="P955" s="10">
        <f t="shared" si="2022"/>
        <v>0</v>
      </c>
      <c r="Q955" s="10">
        <f t="shared" si="2023"/>
        <v>0</v>
      </c>
      <c r="R955" s="10">
        <f t="shared" si="1989"/>
        <v>122658.9</v>
      </c>
      <c r="S955" s="10">
        <f t="shared" si="1990"/>
        <v>119840.4</v>
      </c>
      <c r="T955" s="10">
        <f t="shared" si="1991"/>
        <v>118139.6</v>
      </c>
      <c r="U955" s="10">
        <f t="shared" si="2024"/>
        <v>0</v>
      </c>
      <c r="V955" s="10">
        <f t="shared" si="2025"/>
        <v>0</v>
      </c>
      <c r="W955" s="10">
        <f t="shared" si="2026"/>
        <v>0</v>
      </c>
      <c r="X955" s="10">
        <f t="shared" si="1992"/>
        <v>122658.9</v>
      </c>
      <c r="Y955" s="10">
        <f t="shared" si="1993"/>
        <v>119840.4</v>
      </c>
      <c r="Z955" s="10">
        <f t="shared" si="1994"/>
        <v>118139.6</v>
      </c>
      <c r="AA955" s="10">
        <f t="shared" si="2027"/>
        <v>0</v>
      </c>
      <c r="AB955" s="10">
        <f t="shared" si="2028"/>
        <v>0</v>
      </c>
      <c r="AC955" s="10">
        <f t="shared" si="2029"/>
        <v>0</v>
      </c>
      <c r="AD955" s="10">
        <f t="shared" si="1995"/>
        <v>122658.9</v>
      </c>
      <c r="AE955" s="10">
        <f t="shared" si="1996"/>
        <v>119840.4</v>
      </c>
      <c r="AF955" s="10">
        <f t="shared" si="1997"/>
        <v>118139.6</v>
      </c>
      <c r="AG955" s="10">
        <f t="shared" si="2030"/>
        <v>0</v>
      </c>
      <c r="AH955" s="10">
        <f t="shared" si="1998"/>
        <v>122658.9</v>
      </c>
      <c r="AI955" s="10">
        <f t="shared" si="1999"/>
        <v>119840.4</v>
      </c>
      <c r="AJ955" s="10">
        <f t="shared" si="2000"/>
        <v>118139.6</v>
      </c>
      <c r="AK955" s="10">
        <f t="shared" si="2031"/>
        <v>0</v>
      </c>
      <c r="AL955" s="10">
        <f t="shared" si="2032"/>
        <v>0</v>
      </c>
      <c r="AM955" s="10">
        <f t="shared" si="2033"/>
        <v>0</v>
      </c>
      <c r="AN955" s="10">
        <f t="shared" si="2001"/>
        <v>122658.9</v>
      </c>
      <c r="AO955" s="10">
        <f t="shared" si="2002"/>
        <v>119840.4</v>
      </c>
      <c r="AP955" s="10">
        <f t="shared" si="2003"/>
        <v>118139.6</v>
      </c>
      <c r="AQ955" s="10">
        <f t="shared" si="2034"/>
        <v>0</v>
      </c>
      <c r="AR955" s="10">
        <f t="shared" si="2035"/>
        <v>0</v>
      </c>
      <c r="AS955" s="10">
        <f t="shared" si="2036"/>
        <v>0</v>
      </c>
      <c r="AT955" s="10">
        <f t="shared" si="2004"/>
        <v>122658.9</v>
      </c>
      <c r="AU955" s="10">
        <f t="shared" si="2005"/>
        <v>119840.4</v>
      </c>
      <c r="AV955" s="10">
        <f t="shared" si="2006"/>
        <v>118139.6</v>
      </c>
      <c r="AW955" s="10">
        <f t="shared" si="2037"/>
        <v>0</v>
      </c>
      <c r="AX955" s="10">
        <f t="shared" si="2038"/>
        <v>0</v>
      </c>
      <c r="AY955" s="10">
        <f t="shared" si="2039"/>
        <v>0</v>
      </c>
      <c r="AZ955" s="10">
        <f t="shared" si="2007"/>
        <v>122658.9</v>
      </c>
      <c r="BA955" s="10">
        <f t="shared" si="2040"/>
        <v>0</v>
      </c>
      <c r="BB955" s="65">
        <f t="shared" si="1888"/>
        <v>122658.9</v>
      </c>
      <c r="BC955" s="10">
        <f t="shared" si="2008"/>
        <v>119840.4</v>
      </c>
      <c r="BD955" s="10">
        <f t="shared" si="2041"/>
        <v>0</v>
      </c>
      <c r="BE955" s="65">
        <f t="shared" si="1889"/>
        <v>119840.4</v>
      </c>
      <c r="BF955" s="10">
        <f t="shared" si="2009"/>
        <v>118139.6</v>
      </c>
      <c r="BG955" s="10">
        <f t="shared" si="2041"/>
        <v>0</v>
      </c>
      <c r="BH955" s="65">
        <f t="shared" si="1890"/>
        <v>118139.6</v>
      </c>
      <c r="BI955" s="10">
        <f t="shared" si="2041"/>
        <v>0</v>
      </c>
      <c r="BJ955" s="20"/>
      <c r="BK955" s="20"/>
    </row>
    <row r="956" spans="1:63" x14ac:dyDescent="0.3">
      <c r="A956" s="58" t="s">
        <v>623</v>
      </c>
      <c r="B956" s="59">
        <v>600</v>
      </c>
      <c r="C956" s="58" t="s">
        <v>242</v>
      </c>
      <c r="D956" s="58" t="s">
        <v>74</v>
      </c>
      <c r="E956" s="60" t="s">
        <v>540</v>
      </c>
      <c r="F956" s="10">
        <v>122658.9</v>
      </c>
      <c r="G956" s="10">
        <v>119840.4</v>
      </c>
      <c r="H956" s="10">
        <v>118139.6</v>
      </c>
      <c r="I956" s="10"/>
      <c r="J956" s="10"/>
      <c r="K956" s="10"/>
      <c r="L956" s="10">
        <f t="shared" si="1910"/>
        <v>122658.9</v>
      </c>
      <c r="M956" s="10">
        <f t="shared" si="1911"/>
        <v>119840.4</v>
      </c>
      <c r="N956" s="10">
        <f t="shared" si="1912"/>
        <v>118139.6</v>
      </c>
      <c r="O956" s="10"/>
      <c r="P956" s="10"/>
      <c r="Q956" s="10"/>
      <c r="R956" s="10">
        <f t="shared" si="1989"/>
        <v>122658.9</v>
      </c>
      <c r="S956" s="10">
        <f t="shared" si="1990"/>
        <v>119840.4</v>
      </c>
      <c r="T956" s="10">
        <f t="shared" si="1991"/>
        <v>118139.6</v>
      </c>
      <c r="U956" s="10"/>
      <c r="V956" s="10"/>
      <c r="W956" s="10"/>
      <c r="X956" s="10">
        <f t="shared" si="1992"/>
        <v>122658.9</v>
      </c>
      <c r="Y956" s="10">
        <f t="shared" si="1993"/>
        <v>119840.4</v>
      </c>
      <c r="Z956" s="10">
        <f t="shared" si="1994"/>
        <v>118139.6</v>
      </c>
      <c r="AA956" s="10"/>
      <c r="AB956" s="10"/>
      <c r="AC956" s="10"/>
      <c r="AD956" s="10">
        <f t="shared" si="1995"/>
        <v>122658.9</v>
      </c>
      <c r="AE956" s="10">
        <f t="shared" si="1996"/>
        <v>119840.4</v>
      </c>
      <c r="AF956" s="10">
        <f t="shared" si="1997"/>
        <v>118139.6</v>
      </c>
      <c r="AG956" s="10"/>
      <c r="AH956" s="10">
        <f t="shared" si="1998"/>
        <v>122658.9</v>
      </c>
      <c r="AI956" s="10">
        <f t="shared" si="1999"/>
        <v>119840.4</v>
      </c>
      <c r="AJ956" s="10">
        <f t="shared" si="2000"/>
        <v>118139.6</v>
      </c>
      <c r="AK956" s="10"/>
      <c r="AL956" s="10"/>
      <c r="AM956" s="10"/>
      <c r="AN956" s="10">
        <f t="shared" si="2001"/>
        <v>122658.9</v>
      </c>
      <c r="AO956" s="10">
        <f t="shared" si="2002"/>
        <v>119840.4</v>
      </c>
      <c r="AP956" s="10">
        <f t="shared" si="2003"/>
        <v>118139.6</v>
      </c>
      <c r="AQ956" s="10"/>
      <c r="AR956" s="10"/>
      <c r="AS956" s="10"/>
      <c r="AT956" s="10">
        <f t="shared" si="2004"/>
        <v>122658.9</v>
      </c>
      <c r="AU956" s="10">
        <f t="shared" si="2005"/>
        <v>119840.4</v>
      </c>
      <c r="AV956" s="10">
        <f t="shared" si="2006"/>
        <v>118139.6</v>
      </c>
      <c r="AW956" s="10"/>
      <c r="AX956" s="10"/>
      <c r="AY956" s="10"/>
      <c r="AZ956" s="10">
        <f t="shared" si="2007"/>
        <v>122658.9</v>
      </c>
      <c r="BA956" s="10"/>
      <c r="BB956" s="65">
        <f t="shared" si="1888"/>
        <v>122658.9</v>
      </c>
      <c r="BC956" s="10">
        <f t="shared" si="2008"/>
        <v>119840.4</v>
      </c>
      <c r="BD956" s="10"/>
      <c r="BE956" s="65">
        <f t="shared" si="1889"/>
        <v>119840.4</v>
      </c>
      <c r="BF956" s="10">
        <f t="shared" si="2009"/>
        <v>118139.6</v>
      </c>
      <c r="BG956" s="10"/>
      <c r="BH956" s="65">
        <f t="shared" si="1890"/>
        <v>118139.6</v>
      </c>
      <c r="BI956" s="10"/>
      <c r="BJ956" s="20"/>
      <c r="BK956" s="20"/>
    </row>
    <row r="957" spans="1:63" ht="31.2" x14ac:dyDescent="0.3">
      <c r="A957" s="58" t="s">
        <v>625</v>
      </c>
      <c r="B957" s="59"/>
      <c r="C957" s="58"/>
      <c r="D957" s="58"/>
      <c r="E957" s="60" t="s">
        <v>626</v>
      </c>
      <c r="F957" s="10">
        <f t="shared" si="2015"/>
        <v>14097.6</v>
      </c>
      <c r="G957" s="10">
        <f t="shared" si="2016"/>
        <v>13119.3</v>
      </c>
      <c r="H957" s="10">
        <f t="shared" si="2017"/>
        <v>0</v>
      </c>
      <c r="I957" s="10">
        <f t="shared" si="2018"/>
        <v>0</v>
      </c>
      <c r="J957" s="10">
        <f t="shared" si="2019"/>
        <v>0</v>
      </c>
      <c r="K957" s="10">
        <f t="shared" si="2020"/>
        <v>0</v>
      </c>
      <c r="L957" s="10">
        <f t="shared" si="1910"/>
        <v>14097.6</v>
      </c>
      <c r="M957" s="10">
        <f t="shared" si="1911"/>
        <v>13119.3</v>
      </c>
      <c r="N957" s="10">
        <f t="shared" si="1912"/>
        <v>0</v>
      </c>
      <c r="O957" s="10">
        <f t="shared" si="2021"/>
        <v>12000.682940000001</v>
      </c>
      <c r="P957" s="10">
        <f t="shared" si="2022"/>
        <v>0</v>
      </c>
      <c r="Q957" s="10">
        <f t="shared" si="2023"/>
        <v>0</v>
      </c>
      <c r="R957" s="10">
        <f t="shared" si="1989"/>
        <v>26098.282940000001</v>
      </c>
      <c r="S957" s="10">
        <f t="shared" si="1990"/>
        <v>13119.3</v>
      </c>
      <c r="T957" s="10">
        <f t="shared" si="1991"/>
        <v>0</v>
      </c>
      <c r="U957" s="10">
        <f t="shared" si="2024"/>
        <v>0</v>
      </c>
      <c r="V957" s="10">
        <f t="shared" si="2025"/>
        <v>0</v>
      </c>
      <c r="W957" s="10">
        <f t="shared" si="2026"/>
        <v>0</v>
      </c>
      <c r="X957" s="10">
        <f t="shared" si="1992"/>
        <v>26098.282940000001</v>
      </c>
      <c r="Y957" s="10">
        <f t="shared" si="1993"/>
        <v>13119.3</v>
      </c>
      <c r="Z957" s="10">
        <f t="shared" si="1994"/>
        <v>0</v>
      </c>
      <c r="AA957" s="10">
        <f t="shared" si="2027"/>
        <v>0</v>
      </c>
      <c r="AB957" s="10">
        <f t="shared" si="2028"/>
        <v>0</v>
      </c>
      <c r="AC957" s="10">
        <f t="shared" si="2029"/>
        <v>0</v>
      </c>
      <c r="AD957" s="10">
        <f t="shared" si="1995"/>
        <v>26098.282940000001</v>
      </c>
      <c r="AE957" s="10">
        <f t="shared" si="1996"/>
        <v>13119.3</v>
      </c>
      <c r="AF957" s="10">
        <f t="shared" si="1997"/>
        <v>0</v>
      </c>
      <c r="AG957" s="10">
        <f t="shared" si="2030"/>
        <v>0</v>
      </c>
      <c r="AH957" s="10">
        <f t="shared" si="1998"/>
        <v>26098.282940000001</v>
      </c>
      <c r="AI957" s="10">
        <f t="shared" si="1999"/>
        <v>13119.3</v>
      </c>
      <c r="AJ957" s="10">
        <f t="shared" si="2000"/>
        <v>0</v>
      </c>
      <c r="AK957" s="10">
        <f t="shared" si="2031"/>
        <v>0</v>
      </c>
      <c r="AL957" s="10">
        <f t="shared" si="2032"/>
        <v>0</v>
      </c>
      <c r="AM957" s="10">
        <f t="shared" si="2033"/>
        <v>0</v>
      </c>
      <c r="AN957" s="10">
        <f t="shared" si="2001"/>
        <v>26098.282940000001</v>
      </c>
      <c r="AO957" s="10">
        <f t="shared" si="2002"/>
        <v>13119.3</v>
      </c>
      <c r="AP957" s="10">
        <f t="shared" si="2003"/>
        <v>0</v>
      </c>
      <c r="AQ957" s="10">
        <f t="shared" si="2034"/>
        <v>0</v>
      </c>
      <c r="AR957" s="10">
        <f t="shared" si="2035"/>
        <v>0</v>
      </c>
      <c r="AS957" s="10">
        <f t="shared" si="2036"/>
        <v>0</v>
      </c>
      <c r="AT957" s="10">
        <f t="shared" si="2004"/>
        <v>26098.282940000001</v>
      </c>
      <c r="AU957" s="10">
        <f t="shared" si="2005"/>
        <v>13119.3</v>
      </c>
      <c r="AV957" s="10">
        <f t="shared" si="2006"/>
        <v>0</v>
      </c>
      <c r="AW957" s="10">
        <f t="shared" si="2037"/>
        <v>0</v>
      </c>
      <c r="AX957" s="10">
        <f t="shared" si="2038"/>
        <v>0</v>
      </c>
      <c r="AY957" s="10">
        <f t="shared" si="2039"/>
        <v>0</v>
      </c>
      <c r="AZ957" s="10">
        <f t="shared" si="2007"/>
        <v>26098.282940000001</v>
      </c>
      <c r="BA957" s="10">
        <f t="shared" si="2040"/>
        <v>0</v>
      </c>
      <c r="BB957" s="65">
        <f t="shared" ref="BB957:BB1020" si="2042">AZ957+BA957</f>
        <v>26098.282940000001</v>
      </c>
      <c r="BC957" s="10">
        <f t="shared" si="2008"/>
        <v>13119.3</v>
      </c>
      <c r="BD957" s="10">
        <f t="shared" si="2041"/>
        <v>0</v>
      </c>
      <c r="BE957" s="65">
        <f t="shared" ref="BE957:BE1020" si="2043">BC957+BD957</f>
        <v>13119.3</v>
      </c>
      <c r="BF957" s="10">
        <f t="shared" si="2009"/>
        <v>0</v>
      </c>
      <c r="BG957" s="10">
        <f t="shared" si="2041"/>
        <v>0</v>
      </c>
      <c r="BH957" s="65">
        <f t="shared" ref="BH957:BH1020" si="2044">BF957+BG957</f>
        <v>0</v>
      </c>
      <c r="BI957" s="10">
        <f t="shared" si="2041"/>
        <v>0</v>
      </c>
      <c r="BJ957" s="20"/>
      <c r="BK957" s="20"/>
    </row>
    <row r="958" spans="1:63" ht="31.2" x14ac:dyDescent="0.3">
      <c r="A958" s="58" t="s">
        <v>625</v>
      </c>
      <c r="B958" s="59" t="s">
        <v>66</v>
      </c>
      <c r="C958" s="58"/>
      <c r="D958" s="58"/>
      <c r="E958" s="60" t="s">
        <v>67</v>
      </c>
      <c r="F958" s="10">
        <f t="shared" si="2015"/>
        <v>14097.6</v>
      </c>
      <c r="G958" s="10">
        <f t="shared" si="2016"/>
        <v>13119.3</v>
      </c>
      <c r="H958" s="10">
        <f t="shared" si="2017"/>
        <v>0</v>
      </c>
      <c r="I958" s="10">
        <f t="shared" si="2018"/>
        <v>0</v>
      </c>
      <c r="J958" s="10">
        <f t="shared" si="2019"/>
        <v>0</v>
      </c>
      <c r="K958" s="10">
        <f t="shared" si="2020"/>
        <v>0</v>
      </c>
      <c r="L958" s="10">
        <f t="shared" si="1910"/>
        <v>14097.6</v>
      </c>
      <c r="M958" s="10">
        <f t="shared" si="1911"/>
        <v>13119.3</v>
      </c>
      <c r="N958" s="10">
        <f t="shared" si="1912"/>
        <v>0</v>
      </c>
      <c r="O958" s="10">
        <f t="shared" si="2021"/>
        <v>12000.682940000001</v>
      </c>
      <c r="P958" s="10">
        <f t="shared" si="2022"/>
        <v>0</v>
      </c>
      <c r="Q958" s="10">
        <f t="shared" si="2023"/>
        <v>0</v>
      </c>
      <c r="R958" s="10">
        <f t="shared" si="1989"/>
        <v>26098.282940000001</v>
      </c>
      <c r="S958" s="10">
        <f t="shared" si="1990"/>
        <v>13119.3</v>
      </c>
      <c r="T958" s="10">
        <f t="shared" si="1991"/>
        <v>0</v>
      </c>
      <c r="U958" s="10">
        <f t="shared" si="2024"/>
        <v>0</v>
      </c>
      <c r="V958" s="10">
        <f t="shared" si="2025"/>
        <v>0</v>
      </c>
      <c r="W958" s="10">
        <f t="shared" si="2026"/>
        <v>0</v>
      </c>
      <c r="X958" s="10">
        <f t="shared" si="1992"/>
        <v>26098.282940000001</v>
      </c>
      <c r="Y958" s="10">
        <f t="shared" si="1993"/>
        <v>13119.3</v>
      </c>
      <c r="Z958" s="10">
        <f t="shared" si="1994"/>
        <v>0</v>
      </c>
      <c r="AA958" s="10">
        <f t="shared" si="2027"/>
        <v>0</v>
      </c>
      <c r="AB958" s="10">
        <f t="shared" si="2028"/>
        <v>0</v>
      </c>
      <c r="AC958" s="10">
        <f t="shared" si="2029"/>
        <v>0</v>
      </c>
      <c r="AD958" s="10">
        <f t="shared" si="1995"/>
        <v>26098.282940000001</v>
      </c>
      <c r="AE958" s="10">
        <f t="shared" si="1996"/>
        <v>13119.3</v>
      </c>
      <c r="AF958" s="10">
        <f t="shared" si="1997"/>
        <v>0</v>
      </c>
      <c r="AG958" s="10">
        <f t="shared" si="2030"/>
        <v>0</v>
      </c>
      <c r="AH958" s="10">
        <f t="shared" si="1998"/>
        <v>26098.282940000001</v>
      </c>
      <c r="AI958" s="10">
        <f t="shared" si="1999"/>
        <v>13119.3</v>
      </c>
      <c r="AJ958" s="10">
        <f t="shared" si="2000"/>
        <v>0</v>
      </c>
      <c r="AK958" s="10">
        <f t="shared" si="2031"/>
        <v>0</v>
      </c>
      <c r="AL958" s="10">
        <f t="shared" si="2032"/>
        <v>0</v>
      </c>
      <c r="AM958" s="10">
        <f t="shared" si="2033"/>
        <v>0</v>
      </c>
      <c r="AN958" s="10">
        <f t="shared" si="2001"/>
        <v>26098.282940000001</v>
      </c>
      <c r="AO958" s="10">
        <f t="shared" si="2002"/>
        <v>13119.3</v>
      </c>
      <c r="AP958" s="10">
        <f t="shared" si="2003"/>
        <v>0</v>
      </c>
      <c r="AQ958" s="10">
        <f t="shared" si="2034"/>
        <v>0</v>
      </c>
      <c r="AR958" s="10">
        <f t="shared" si="2035"/>
        <v>0</v>
      </c>
      <c r="AS958" s="10">
        <f t="shared" si="2036"/>
        <v>0</v>
      </c>
      <c r="AT958" s="10">
        <f t="shared" si="2004"/>
        <v>26098.282940000001</v>
      </c>
      <c r="AU958" s="10">
        <f t="shared" si="2005"/>
        <v>13119.3</v>
      </c>
      <c r="AV958" s="10">
        <f t="shared" si="2006"/>
        <v>0</v>
      </c>
      <c r="AW958" s="10">
        <f t="shared" si="2037"/>
        <v>0</v>
      </c>
      <c r="AX958" s="10">
        <f t="shared" si="2038"/>
        <v>0</v>
      </c>
      <c r="AY958" s="10">
        <f t="shared" si="2039"/>
        <v>0</v>
      </c>
      <c r="AZ958" s="10">
        <f t="shared" si="2007"/>
        <v>26098.282940000001</v>
      </c>
      <c r="BA958" s="10">
        <f t="shared" si="2040"/>
        <v>0</v>
      </c>
      <c r="BB958" s="65">
        <f t="shared" si="2042"/>
        <v>26098.282940000001</v>
      </c>
      <c r="BC958" s="10">
        <f t="shared" si="2008"/>
        <v>13119.3</v>
      </c>
      <c r="BD958" s="10">
        <f t="shared" si="2041"/>
        <v>0</v>
      </c>
      <c r="BE958" s="65">
        <f t="shared" si="2043"/>
        <v>13119.3</v>
      </c>
      <c r="BF958" s="10">
        <f t="shared" si="2009"/>
        <v>0</v>
      </c>
      <c r="BG958" s="10">
        <f t="shared" si="2041"/>
        <v>0</v>
      </c>
      <c r="BH958" s="65">
        <f t="shared" si="2044"/>
        <v>0</v>
      </c>
      <c r="BI958" s="10">
        <f t="shared" si="2041"/>
        <v>0</v>
      </c>
      <c r="BJ958" s="20"/>
      <c r="BK958" s="20"/>
    </row>
    <row r="959" spans="1:63" x14ac:dyDescent="0.3">
      <c r="A959" s="58" t="s">
        <v>625</v>
      </c>
      <c r="B959" s="59">
        <v>200</v>
      </c>
      <c r="C959" s="58" t="s">
        <v>242</v>
      </c>
      <c r="D959" s="58" t="s">
        <v>74</v>
      </c>
      <c r="E959" s="60" t="s">
        <v>540</v>
      </c>
      <c r="F959" s="10">
        <v>14097.6</v>
      </c>
      <c r="G959" s="10">
        <v>13119.3</v>
      </c>
      <c r="H959" s="10">
        <v>0</v>
      </c>
      <c r="I959" s="10"/>
      <c r="J959" s="10"/>
      <c r="K959" s="10"/>
      <c r="L959" s="10">
        <f t="shared" si="1910"/>
        <v>14097.6</v>
      </c>
      <c r="M959" s="10">
        <f t="shared" si="1911"/>
        <v>13119.3</v>
      </c>
      <c r="N959" s="10">
        <f t="shared" si="1912"/>
        <v>0</v>
      </c>
      <c r="O959" s="10">
        <v>12000.682940000001</v>
      </c>
      <c r="P959" s="10"/>
      <c r="Q959" s="10"/>
      <c r="R959" s="10">
        <f t="shared" si="1989"/>
        <v>26098.282940000001</v>
      </c>
      <c r="S959" s="10">
        <f t="shared" si="1990"/>
        <v>13119.3</v>
      </c>
      <c r="T959" s="10">
        <f t="shared" si="1991"/>
        <v>0</v>
      </c>
      <c r="U959" s="10"/>
      <c r="V959" s="10"/>
      <c r="W959" s="10"/>
      <c r="X959" s="10">
        <f t="shared" si="1992"/>
        <v>26098.282940000001</v>
      </c>
      <c r="Y959" s="10">
        <f t="shared" si="1993"/>
        <v>13119.3</v>
      </c>
      <c r="Z959" s="10">
        <f t="shared" si="1994"/>
        <v>0</v>
      </c>
      <c r="AA959" s="10"/>
      <c r="AB959" s="10"/>
      <c r="AC959" s="10"/>
      <c r="AD959" s="10">
        <f t="shared" si="1995"/>
        <v>26098.282940000001</v>
      </c>
      <c r="AE959" s="10">
        <f t="shared" si="1996"/>
        <v>13119.3</v>
      </c>
      <c r="AF959" s="10">
        <f t="shared" si="1997"/>
        <v>0</v>
      </c>
      <c r="AG959" s="10"/>
      <c r="AH959" s="10">
        <f t="shared" si="1998"/>
        <v>26098.282940000001</v>
      </c>
      <c r="AI959" s="10">
        <f t="shared" si="1999"/>
        <v>13119.3</v>
      </c>
      <c r="AJ959" s="10">
        <f t="shared" si="2000"/>
        <v>0</v>
      </c>
      <c r="AK959" s="10"/>
      <c r="AL959" s="10"/>
      <c r="AM959" s="10"/>
      <c r="AN959" s="10">
        <f t="shared" si="2001"/>
        <v>26098.282940000001</v>
      </c>
      <c r="AO959" s="10">
        <f t="shared" si="2002"/>
        <v>13119.3</v>
      </c>
      <c r="AP959" s="10">
        <f t="shared" si="2003"/>
        <v>0</v>
      </c>
      <c r="AQ959" s="10"/>
      <c r="AR959" s="10"/>
      <c r="AS959" s="10"/>
      <c r="AT959" s="10">
        <f t="shared" si="2004"/>
        <v>26098.282940000001</v>
      </c>
      <c r="AU959" s="10">
        <f t="shared" si="2005"/>
        <v>13119.3</v>
      </c>
      <c r="AV959" s="10">
        <f t="shared" si="2006"/>
        <v>0</v>
      </c>
      <c r="AW959" s="10"/>
      <c r="AX959" s="10"/>
      <c r="AY959" s="10"/>
      <c r="AZ959" s="10">
        <f t="shared" si="2007"/>
        <v>26098.282940000001</v>
      </c>
      <c r="BA959" s="10"/>
      <c r="BB959" s="65">
        <f t="shared" si="2042"/>
        <v>26098.282940000001</v>
      </c>
      <c r="BC959" s="10">
        <f t="shared" si="2008"/>
        <v>13119.3</v>
      </c>
      <c r="BD959" s="10"/>
      <c r="BE959" s="65">
        <f t="shared" si="2043"/>
        <v>13119.3</v>
      </c>
      <c r="BF959" s="10">
        <f t="shared" si="2009"/>
        <v>0</v>
      </c>
      <c r="BG959" s="10"/>
      <c r="BH959" s="65">
        <f t="shared" si="2044"/>
        <v>0</v>
      </c>
      <c r="BI959" s="10"/>
      <c r="BJ959" s="20"/>
      <c r="BK959" s="20"/>
    </row>
    <row r="960" spans="1:63" ht="31.2" x14ac:dyDescent="0.3">
      <c r="A960" s="58" t="s">
        <v>627</v>
      </c>
      <c r="B960" s="59"/>
      <c r="C960" s="58"/>
      <c r="D960" s="58"/>
      <c r="E960" s="74" t="s">
        <v>1096</v>
      </c>
      <c r="F960" s="10">
        <f t="shared" ref="F960:K960" si="2045">F963</f>
        <v>310423</v>
      </c>
      <c r="G960" s="10">
        <f t="shared" si="2045"/>
        <v>317739.40000000002</v>
      </c>
      <c r="H960" s="10">
        <f t="shared" si="2045"/>
        <v>317739.40000000002</v>
      </c>
      <c r="I960" s="10">
        <f t="shared" si="2045"/>
        <v>0</v>
      </c>
      <c r="J960" s="10">
        <f t="shared" si="2045"/>
        <v>0</v>
      </c>
      <c r="K960" s="10">
        <f t="shared" si="2045"/>
        <v>0</v>
      </c>
      <c r="L960" s="10">
        <f t="shared" si="1910"/>
        <v>310423</v>
      </c>
      <c r="M960" s="10">
        <f t="shared" si="1911"/>
        <v>317739.40000000002</v>
      </c>
      <c r="N960" s="10">
        <f t="shared" si="1912"/>
        <v>317739.40000000002</v>
      </c>
      <c r="O960" s="10">
        <f>O963</f>
        <v>0</v>
      </c>
      <c r="P960" s="10">
        <f>P963</f>
        <v>0</v>
      </c>
      <c r="Q960" s="10">
        <f>Q963</f>
        <v>0</v>
      </c>
      <c r="R960" s="10">
        <f t="shared" si="1989"/>
        <v>310423</v>
      </c>
      <c r="S960" s="10">
        <f t="shared" si="1990"/>
        <v>317739.40000000002</v>
      </c>
      <c r="T960" s="10">
        <f t="shared" si="1991"/>
        <v>317739.40000000002</v>
      </c>
      <c r="U960" s="10">
        <f>U963</f>
        <v>0</v>
      </c>
      <c r="V960" s="10">
        <f>V963</f>
        <v>0</v>
      </c>
      <c r="W960" s="10">
        <f>W963</f>
        <v>0</v>
      </c>
      <c r="X960" s="10">
        <f t="shared" si="1992"/>
        <v>310423</v>
      </c>
      <c r="Y960" s="10">
        <f t="shared" si="1993"/>
        <v>317739.40000000002</v>
      </c>
      <c r="Z960" s="10">
        <f t="shared" si="1994"/>
        <v>317739.40000000002</v>
      </c>
      <c r="AA960" s="10">
        <f>AA963</f>
        <v>0</v>
      </c>
      <c r="AB960" s="10">
        <f>AB963</f>
        <v>0</v>
      </c>
      <c r="AC960" s="10">
        <f>AC963</f>
        <v>0</v>
      </c>
      <c r="AD960" s="10">
        <f t="shared" si="1995"/>
        <v>310423</v>
      </c>
      <c r="AE960" s="10">
        <f t="shared" si="1996"/>
        <v>317739.40000000002</v>
      </c>
      <c r="AF960" s="10">
        <f t="shared" si="1997"/>
        <v>317739.40000000002</v>
      </c>
      <c r="AG960" s="10">
        <f>AG963</f>
        <v>0</v>
      </c>
      <c r="AH960" s="10">
        <f t="shared" si="1998"/>
        <v>310423</v>
      </c>
      <c r="AI960" s="10">
        <f t="shared" si="1999"/>
        <v>317739.40000000002</v>
      </c>
      <c r="AJ960" s="10">
        <f t="shared" si="2000"/>
        <v>317739.40000000002</v>
      </c>
      <c r="AK960" s="10">
        <f>AK963</f>
        <v>0</v>
      </c>
      <c r="AL960" s="10">
        <f>AL963</f>
        <v>0</v>
      </c>
      <c r="AM960" s="10">
        <f>AM963</f>
        <v>0</v>
      </c>
      <c r="AN960" s="10">
        <f t="shared" si="2001"/>
        <v>310423</v>
      </c>
      <c r="AO960" s="10">
        <f t="shared" si="2002"/>
        <v>317739.40000000002</v>
      </c>
      <c r="AP960" s="10">
        <f t="shared" si="2003"/>
        <v>317739.40000000002</v>
      </c>
      <c r="AQ960" s="10">
        <f>AQ963</f>
        <v>0</v>
      </c>
      <c r="AR960" s="10">
        <f>AR963</f>
        <v>0</v>
      </c>
      <c r="AS960" s="10">
        <f>AS963</f>
        <v>0</v>
      </c>
      <c r="AT960" s="10">
        <f t="shared" si="2004"/>
        <v>310423</v>
      </c>
      <c r="AU960" s="10">
        <f t="shared" si="2005"/>
        <v>317739.40000000002</v>
      </c>
      <c r="AV960" s="10">
        <f t="shared" si="2006"/>
        <v>317739.40000000002</v>
      </c>
      <c r="AW960" s="10">
        <f>AW963+AW961</f>
        <v>12332.937</v>
      </c>
      <c r="AX960" s="10">
        <f>AX963+AX961</f>
        <v>40941.413</v>
      </c>
      <c r="AY960" s="10">
        <f>AY963+AY961</f>
        <v>20000</v>
      </c>
      <c r="AZ960" s="10">
        <f t="shared" si="2007"/>
        <v>322755.93699999998</v>
      </c>
      <c r="BA960" s="10">
        <f>BA963+BA961</f>
        <v>0</v>
      </c>
      <c r="BB960" s="65">
        <f t="shared" si="2042"/>
        <v>322755.93699999998</v>
      </c>
      <c r="BC960" s="10">
        <f t="shared" si="2008"/>
        <v>358680.81300000002</v>
      </c>
      <c r="BD960" s="10">
        <f>BD963+BD961</f>
        <v>0</v>
      </c>
      <c r="BE960" s="65">
        <f t="shared" si="2043"/>
        <v>358680.81300000002</v>
      </c>
      <c r="BF960" s="10">
        <f t="shared" si="2009"/>
        <v>337739.4</v>
      </c>
      <c r="BG960" s="10">
        <f>BG963+BG961</f>
        <v>0</v>
      </c>
      <c r="BH960" s="65">
        <f t="shared" si="2044"/>
        <v>337739.4</v>
      </c>
      <c r="BI960" s="10">
        <f>BI963+BI961</f>
        <v>0</v>
      </c>
      <c r="BJ960" s="20"/>
      <c r="BK960" s="20"/>
    </row>
    <row r="961" spans="1:63" ht="31.2" x14ac:dyDescent="0.3">
      <c r="A961" s="58" t="s">
        <v>627</v>
      </c>
      <c r="B961" s="59" t="s">
        <v>66</v>
      </c>
      <c r="C961" s="58"/>
      <c r="D961" s="58"/>
      <c r="E961" s="60" t="s">
        <v>67</v>
      </c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>
        <f>AW962</f>
        <v>188.35</v>
      </c>
      <c r="AX961" s="10">
        <f>AX962</f>
        <v>0</v>
      </c>
      <c r="AY961" s="10">
        <f>AY962</f>
        <v>0</v>
      </c>
      <c r="AZ961" s="10">
        <f t="shared" si="2007"/>
        <v>188.35</v>
      </c>
      <c r="BA961" s="10">
        <f>BA962</f>
        <v>0</v>
      </c>
      <c r="BB961" s="65">
        <f t="shared" si="2042"/>
        <v>188.35</v>
      </c>
      <c r="BC961" s="10">
        <f t="shared" si="2008"/>
        <v>0</v>
      </c>
      <c r="BD961" s="10">
        <f>BD962</f>
        <v>0</v>
      </c>
      <c r="BE961" s="65">
        <f t="shared" si="2043"/>
        <v>0</v>
      </c>
      <c r="BF961" s="10">
        <f t="shared" si="2009"/>
        <v>0</v>
      </c>
      <c r="BG961" s="10">
        <f>BG962</f>
        <v>0</v>
      </c>
      <c r="BH961" s="65">
        <f t="shared" si="2044"/>
        <v>0</v>
      </c>
      <c r="BI961" s="10">
        <f>BI962</f>
        <v>0</v>
      </c>
      <c r="BJ961" s="20"/>
      <c r="BK961" s="20"/>
    </row>
    <row r="962" spans="1:63" x14ac:dyDescent="0.3">
      <c r="A962" s="58" t="s">
        <v>627</v>
      </c>
      <c r="B962" s="59">
        <v>200</v>
      </c>
      <c r="C962" s="58" t="s">
        <v>242</v>
      </c>
      <c r="D962" s="58" t="s">
        <v>74</v>
      </c>
      <c r="E962" s="60" t="s">
        <v>540</v>
      </c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>
        <f>157+31.35</f>
        <v>188.35</v>
      </c>
      <c r="AX962" s="10"/>
      <c r="AY962" s="10"/>
      <c r="AZ962" s="10">
        <f t="shared" si="2007"/>
        <v>188.35</v>
      </c>
      <c r="BA962" s="10"/>
      <c r="BB962" s="65">
        <f t="shared" si="2042"/>
        <v>188.35</v>
      </c>
      <c r="BC962" s="10">
        <f t="shared" si="2008"/>
        <v>0</v>
      </c>
      <c r="BD962" s="10"/>
      <c r="BE962" s="65">
        <f t="shared" si="2043"/>
        <v>0</v>
      </c>
      <c r="BF962" s="10">
        <f t="shared" si="2009"/>
        <v>0</v>
      </c>
      <c r="BG962" s="10"/>
      <c r="BH962" s="65">
        <f t="shared" si="2044"/>
        <v>0</v>
      </c>
      <c r="BI962" s="10"/>
      <c r="BJ962" s="20"/>
      <c r="BK962" s="20"/>
    </row>
    <row r="963" spans="1:63" ht="46.8" x14ac:dyDescent="0.3">
      <c r="A963" s="58" t="s">
        <v>627</v>
      </c>
      <c r="B963" s="59" t="s">
        <v>58</v>
      </c>
      <c r="C963" s="58"/>
      <c r="D963" s="58"/>
      <c r="E963" s="60" t="s">
        <v>59</v>
      </c>
      <c r="F963" s="10">
        <f t="shared" si="2015"/>
        <v>310423</v>
      </c>
      <c r="G963" s="10">
        <f t="shared" si="2016"/>
        <v>317739.40000000002</v>
      </c>
      <c r="H963" s="10">
        <f t="shared" si="2017"/>
        <v>317739.40000000002</v>
      </c>
      <c r="I963" s="10">
        <f t="shared" si="2018"/>
        <v>0</v>
      </c>
      <c r="J963" s="10">
        <f t="shared" si="2019"/>
        <v>0</v>
      </c>
      <c r="K963" s="10">
        <f t="shared" si="2020"/>
        <v>0</v>
      </c>
      <c r="L963" s="10">
        <f t="shared" si="1910"/>
        <v>310423</v>
      </c>
      <c r="M963" s="10">
        <f t="shared" si="1911"/>
        <v>317739.40000000002</v>
      </c>
      <c r="N963" s="10">
        <f t="shared" si="1912"/>
        <v>317739.40000000002</v>
      </c>
      <c r="O963" s="10">
        <f t="shared" si="2021"/>
        <v>0</v>
      </c>
      <c r="P963" s="10">
        <f t="shared" si="2022"/>
        <v>0</v>
      </c>
      <c r="Q963" s="10">
        <f t="shared" si="2023"/>
        <v>0</v>
      </c>
      <c r="R963" s="10">
        <f t="shared" si="1989"/>
        <v>310423</v>
      </c>
      <c r="S963" s="10">
        <f t="shared" si="1990"/>
        <v>317739.40000000002</v>
      </c>
      <c r="T963" s="10">
        <f t="shared" si="1991"/>
        <v>317739.40000000002</v>
      </c>
      <c r="U963" s="10">
        <f t="shared" si="2024"/>
        <v>0</v>
      </c>
      <c r="V963" s="10">
        <f t="shared" si="2025"/>
        <v>0</v>
      </c>
      <c r="W963" s="10">
        <f t="shared" si="2026"/>
        <v>0</v>
      </c>
      <c r="X963" s="10">
        <f t="shared" si="1992"/>
        <v>310423</v>
      </c>
      <c r="Y963" s="10">
        <f t="shared" si="1993"/>
        <v>317739.40000000002</v>
      </c>
      <c r="Z963" s="10">
        <f t="shared" si="1994"/>
        <v>317739.40000000002</v>
      </c>
      <c r="AA963" s="10">
        <f t="shared" si="2027"/>
        <v>0</v>
      </c>
      <c r="AB963" s="10">
        <f t="shared" si="2028"/>
        <v>0</v>
      </c>
      <c r="AC963" s="10">
        <f t="shared" si="2029"/>
        <v>0</v>
      </c>
      <c r="AD963" s="10">
        <f t="shared" si="1995"/>
        <v>310423</v>
      </c>
      <c r="AE963" s="10">
        <f t="shared" si="1996"/>
        <v>317739.40000000002</v>
      </c>
      <c r="AF963" s="10">
        <f t="shared" si="1997"/>
        <v>317739.40000000002</v>
      </c>
      <c r="AG963" s="10">
        <f t="shared" si="2030"/>
        <v>0</v>
      </c>
      <c r="AH963" s="10">
        <f t="shared" si="1998"/>
        <v>310423</v>
      </c>
      <c r="AI963" s="10">
        <f t="shared" si="1999"/>
        <v>317739.40000000002</v>
      </c>
      <c r="AJ963" s="10">
        <f t="shared" si="2000"/>
        <v>317739.40000000002</v>
      </c>
      <c r="AK963" s="10">
        <f t="shared" si="2031"/>
        <v>0</v>
      </c>
      <c r="AL963" s="10">
        <f t="shared" si="2032"/>
        <v>0</v>
      </c>
      <c r="AM963" s="10">
        <f t="shared" si="2033"/>
        <v>0</v>
      </c>
      <c r="AN963" s="10">
        <f t="shared" si="2001"/>
        <v>310423</v>
      </c>
      <c r="AO963" s="10">
        <f t="shared" si="2002"/>
        <v>317739.40000000002</v>
      </c>
      <c r="AP963" s="10">
        <f t="shared" si="2003"/>
        <v>317739.40000000002</v>
      </c>
      <c r="AQ963" s="10">
        <f t="shared" si="2034"/>
        <v>0</v>
      </c>
      <c r="AR963" s="10">
        <f t="shared" si="2035"/>
        <v>0</v>
      </c>
      <c r="AS963" s="10">
        <f t="shared" si="2036"/>
        <v>0</v>
      </c>
      <c r="AT963" s="10">
        <f t="shared" si="2004"/>
        <v>310423</v>
      </c>
      <c r="AU963" s="10">
        <f t="shared" si="2005"/>
        <v>317739.40000000002</v>
      </c>
      <c r="AV963" s="10">
        <f t="shared" si="2006"/>
        <v>317739.40000000002</v>
      </c>
      <c r="AW963" s="10">
        <f t="shared" si="2037"/>
        <v>12144.587</v>
      </c>
      <c r="AX963" s="10">
        <f t="shared" si="2038"/>
        <v>40941.413</v>
      </c>
      <c r="AY963" s="10">
        <f t="shared" si="2039"/>
        <v>20000</v>
      </c>
      <c r="AZ963" s="10">
        <f t="shared" si="2007"/>
        <v>322567.587</v>
      </c>
      <c r="BA963" s="10">
        <f t="shared" si="2040"/>
        <v>0</v>
      </c>
      <c r="BB963" s="65">
        <f t="shared" si="2042"/>
        <v>322567.587</v>
      </c>
      <c r="BC963" s="10">
        <f t="shared" si="2008"/>
        <v>358680.81300000002</v>
      </c>
      <c r="BD963" s="10">
        <f t="shared" si="2041"/>
        <v>0</v>
      </c>
      <c r="BE963" s="65">
        <f t="shared" si="2043"/>
        <v>358680.81300000002</v>
      </c>
      <c r="BF963" s="10">
        <f t="shared" si="2009"/>
        <v>337739.4</v>
      </c>
      <c r="BG963" s="10">
        <f t="shared" si="2041"/>
        <v>0</v>
      </c>
      <c r="BH963" s="65">
        <f t="shared" si="2044"/>
        <v>337739.4</v>
      </c>
      <c r="BI963" s="10">
        <f t="shared" si="2041"/>
        <v>0</v>
      </c>
      <c r="BJ963" s="20"/>
      <c r="BK963" s="20"/>
    </row>
    <row r="964" spans="1:63" x14ac:dyDescent="0.3">
      <c r="A964" s="58" t="s">
        <v>627</v>
      </c>
      <c r="B964" s="59">
        <v>600</v>
      </c>
      <c r="C964" s="58" t="s">
        <v>242</v>
      </c>
      <c r="D964" s="58" t="s">
        <v>74</v>
      </c>
      <c r="E964" s="60" t="s">
        <v>540</v>
      </c>
      <c r="F964" s="10">
        <f>309972.6+450.4</f>
        <v>310423</v>
      </c>
      <c r="G964" s="10">
        <v>317739.40000000002</v>
      </c>
      <c r="H964" s="10">
        <v>317739.40000000002</v>
      </c>
      <c r="I964" s="10"/>
      <c r="J964" s="10"/>
      <c r="K964" s="10"/>
      <c r="L964" s="10">
        <f t="shared" si="1910"/>
        <v>310423</v>
      </c>
      <c r="M964" s="10">
        <f t="shared" si="1911"/>
        <v>317739.40000000002</v>
      </c>
      <c r="N964" s="10">
        <f t="shared" si="1912"/>
        <v>317739.40000000002</v>
      </c>
      <c r="O964" s="10"/>
      <c r="P964" s="10"/>
      <c r="Q964" s="10"/>
      <c r="R964" s="10">
        <f t="shared" si="1989"/>
        <v>310423</v>
      </c>
      <c r="S964" s="10">
        <f t="shared" si="1990"/>
        <v>317739.40000000002</v>
      </c>
      <c r="T964" s="10">
        <f t="shared" si="1991"/>
        <v>317739.40000000002</v>
      </c>
      <c r="U964" s="10"/>
      <c r="V964" s="10"/>
      <c r="W964" s="10"/>
      <c r="X964" s="10">
        <f t="shared" si="1992"/>
        <v>310423</v>
      </c>
      <c r="Y964" s="10">
        <f t="shared" si="1993"/>
        <v>317739.40000000002</v>
      </c>
      <c r="Z964" s="10">
        <f t="shared" si="1994"/>
        <v>317739.40000000002</v>
      </c>
      <c r="AA964" s="10"/>
      <c r="AB964" s="10"/>
      <c r="AC964" s="10"/>
      <c r="AD964" s="10">
        <f t="shared" si="1995"/>
        <v>310423</v>
      </c>
      <c r="AE964" s="10">
        <f t="shared" si="1996"/>
        <v>317739.40000000002</v>
      </c>
      <c r="AF964" s="10">
        <f t="shared" si="1997"/>
        <v>317739.40000000002</v>
      </c>
      <c r="AG964" s="10"/>
      <c r="AH964" s="10">
        <f t="shared" si="1998"/>
        <v>310423</v>
      </c>
      <c r="AI964" s="10">
        <f t="shared" si="1999"/>
        <v>317739.40000000002</v>
      </c>
      <c r="AJ964" s="10">
        <f t="shared" si="2000"/>
        <v>317739.40000000002</v>
      </c>
      <c r="AK964" s="10"/>
      <c r="AL964" s="10"/>
      <c r="AM964" s="10"/>
      <c r="AN964" s="10">
        <f t="shared" si="2001"/>
        <v>310423</v>
      </c>
      <c r="AO964" s="10">
        <f t="shared" si="2002"/>
        <v>317739.40000000002</v>
      </c>
      <c r="AP964" s="10">
        <f t="shared" si="2003"/>
        <v>317739.40000000002</v>
      </c>
      <c r="AQ964" s="10"/>
      <c r="AR964" s="10"/>
      <c r="AS964" s="10"/>
      <c r="AT964" s="10">
        <f t="shared" si="2004"/>
        <v>310423</v>
      </c>
      <c r="AU964" s="10">
        <f t="shared" si="2005"/>
        <v>317739.40000000002</v>
      </c>
      <c r="AV964" s="10">
        <f t="shared" si="2006"/>
        <v>317739.40000000002</v>
      </c>
      <c r="AW964" s="10">
        <v>12144.587</v>
      </c>
      <c r="AX964" s="10">
        <f>20941.413+20000</f>
        <v>40941.413</v>
      </c>
      <c r="AY964" s="10">
        <v>20000</v>
      </c>
      <c r="AZ964" s="10">
        <f t="shared" si="2007"/>
        <v>322567.587</v>
      </c>
      <c r="BA964" s="10"/>
      <c r="BB964" s="65">
        <f t="shared" si="2042"/>
        <v>322567.587</v>
      </c>
      <c r="BC964" s="10">
        <f t="shared" si="2008"/>
        <v>358680.81300000002</v>
      </c>
      <c r="BD964" s="10"/>
      <c r="BE964" s="65">
        <f t="shared" si="2043"/>
        <v>358680.81300000002</v>
      </c>
      <c r="BF964" s="10">
        <f t="shared" si="2009"/>
        <v>337739.4</v>
      </c>
      <c r="BG964" s="10"/>
      <c r="BH964" s="65">
        <f t="shared" si="2044"/>
        <v>337739.4</v>
      </c>
      <c r="BI964" s="10"/>
      <c r="BJ964" s="20"/>
      <c r="BK964" s="20"/>
    </row>
    <row r="965" spans="1:63" x14ac:dyDescent="0.3">
      <c r="A965" s="58" t="s">
        <v>628</v>
      </c>
      <c r="B965" s="59"/>
      <c r="C965" s="58"/>
      <c r="D965" s="58"/>
      <c r="E965" s="61" t="s">
        <v>629</v>
      </c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>
        <f t="shared" si="2031"/>
        <v>93392</v>
      </c>
      <c r="AL965" s="10">
        <f t="shared" si="2032"/>
        <v>0</v>
      </c>
      <c r="AM965" s="10">
        <f t="shared" si="2033"/>
        <v>0</v>
      </c>
      <c r="AN965" s="10">
        <f t="shared" si="2001"/>
        <v>93392</v>
      </c>
      <c r="AO965" s="10">
        <f t="shared" si="2002"/>
        <v>0</v>
      </c>
      <c r="AP965" s="10">
        <f t="shared" si="2003"/>
        <v>0</v>
      </c>
      <c r="AQ965" s="10">
        <f t="shared" si="2034"/>
        <v>0</v>
      </c>
      <c r="AR965" s="10">
        <f t="shared" si="2035"/>
        <v>0</v>
      </c>
      <c r="AS965" s="10">
        <f t="shared" si="2036"/>
        <v>0</v>
      </c>
      <c r="AT965" s="10">
        <f t="shared" si="2004"/>
        <v>93392</v>
      </c>
      <c r="AU965" s="10">
        <f t="shared" si="2005"/>
        <v>0</v>
      </c>
      <c r="AV965" s="10">
        <f t="shared" si="2006"/>
        <v>0</v>
      </c>
      <c r="AW965" s="10">
        <f t="shared" si="2037"/>
        <v>0</v>
      </c>
      <c r="AX965" s="10">
        <f t="shared" si="2038"/>
        <v>0</v>
      </c>
      <c r="AY965" s="10">
        <f t="shared" si="2039"/>
        <v>0</v>
      </c>
      <c r="AZ965" s="10">
        <f t="shared" si="2007"/>
        <v>93392</v>
      </c>
      <c r="BA965" s="10">
        <f t="shared" si="2040"/>
        <v>0</v>
      </c>
      <c r="BB965" s="65">
        <f t="shared" si="2042"/>
        <v>93392</v>
      </c>
      <c r="BC965" s="10">
        <f t="shared" si="2008"/>
        <v>0</v>
      </c>
      <c r="BD965" s="10">
        <f t="shared" si="2041"/>
        <v>0</v>
      </c>
      <c r="BE965" s="65">
        <f t="shared" si="2043"/>
        <v>0</v>
      </c>
      <c r="BF965" s="10">
        <f t="shared" si="2009"/>
        <v>0</v>
      </c>
      <c r="BG965" s="10">
        <f t="shared" si="2041"/>
        <v>0</v>
      </c>
      <c r="BH965" s="65">
        <f t="shared" si="2044"/>
        <v>0</v>
      </c>
      <c r="BI965" s="10">
        <f t="shared" si="2041"/>
        <v>0</v>
      </c>
      <c r="BJ965" s="20"/>
      <c r="BK965" s="20"/>
    </row>
    <row r="966" spans="1:63" ht="46.8" x14ac:dyDescent="0.3">
      <c r="A966" s="58" t="s">
        <v>628</v>
      </c>
      <c r="B966" s="59" t="s">
        <v>58</v>
      </c>
      <c r="C966" s="58"/>
      <c r="D966" s="58"/>
      <c r="E966" s="60" t="s">
        <v>59</v>
      </c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>
        <f t="shared" si="2031"/>
        <v>93392</v>
      </c>
      <c r="AL966" s="10">
        <f t="shared" si="2032"/>
        <v>0</v>
      </c>
      <c r="AM966" s="10">
        <f t="shared" si="2033"/>
        <v>0</v>
      </c>
      <c r="AN966" s="10">
        <f t="shared" si="2001"/>
        <v>93392</v>
      </c>
      <c r="AO966" s="10">
        <f t="shared" si="2002"/>
        <v>0</v>
      </c>
      <c r="AP966" s="10">
        <f t="shared" si="2003"/>
        <v>0</v>
      </c>
      <c r="AQ966" s="10">
        <f t="shared" si="2034"/>
        <v>0</v>
      </c>
      <c r="AR966" s="10">
        <f t="shared" si="2035"/>
        <v>0</v>
      </c>
      <c r="AS966" s="10">
        <f t="shared" si="2036"/>
        <v>0</v>
      </c>
      <c r="AT966" s="10">
        <f t="shared" si="2004"/>
        <v>93392</v>
      </c>
      <c r="AU966" s="10">
        <f t="shared" si="2005"/>
        <v>0</v>
      </c>
      <c r="AV966" s="10">
        <f t="shared" si="2006"/>
        <v>0</v>
      </c>
      <c r="AW966" s="10">
        <f t="shared" si="2037"/>
        <v>0</v>
      </c>
      <c r="AX966" s="10">
        <f t="shared" si="2038"/>
        <v>0</v>
      </c>
      <c r="AY966" s="10">
        <f t="shared" si="2039"/>
        <v>0</v>
      </c>
      <c r="AZ966" s="10">
        <f t="shared" si="2007"/>
        <v>93392</v>
      </c>
      <c r="BA966" s="10">
        <f t="shared" si="2040"/>
        <v>0</v>
      </c>
      <c r="BB966" s="65">
        <f t="shared" si="2042"/>
        <v>93392</v>
      </c>
      <c r="BC966" s="10">
        <f t="shared" si="2008"/>
        <v>0</v>
      </c>
      <c r="BD966" s="10">
        <f t="shared" si="2041"/>
        <v>0</v>
      </c>
      <c r="BE966" s="65">
        <f t="shared" si="2043"/>
        <v>0</v>
      </c>
      <c r="BF966" s="10">
        <f t="shared" si="2009"/>
        <v>0</v>
      </c>
      <c r="BG966" s="10">
        <f t="shared" si="2041"/>
        <v>0</v>
      </c>
      <c r="BH966" s="65">
        <f t="shared" si="2044"/>
        <v>0</v>
      </c>
      <c r="BI966" s="10">
        <f t="shared" si="2041"/>
        <v>0</v>
      </c>
      <c r="BJ966" s="20"/>
      <c r="BK966" s="20"/>
    </row>
    <row r="967" spans="1:63" x14ac:dyDescent="0.3">
      <c r="A967" s="58" t="s">
        <v>628</v>
      </c>
      <c r="B967" s="59">
        <v>600</v>
      </c>
      <c r="C967" s="58" t="s">
        <v>242</v>
      </c>
      <c r="D967" s="58" t="s">
        <v>74</v>
      </c>
      <c r="E967" s="60" t="s">
        <v>540</v>
      </c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>
        <v>93392</v>
      </c>
      <c r="AL967" s="10"/>
      <c r="AM967" s="10"/>
      <c r="AN967" s="10">
        <f t="shared" si="2001"/>
        <v>93392</v>
      </c>
      <c r="AO967" s="10">
        <f t="shared" si="2002"/>
        <v>0</v>
      </c>
      <c r="AP967" s="10">
        <f t="shared" si="2003"/>
        <v>0</v>
      </c>
      <c r="AQ967" s="10"/>
      <c r="AR967" s="10"/>
      <c r="AS967" s="10"/>
      <c r="AT967" s="10">
        <f t="shared" si="2004"/>
        <v>93392</v>
      </c>
      <c r="AU967" s="10">
        <f t="shared" si="2005"/>
        <v>0</v>
      </c>
      <c r="AV967" s="10">
        <f t="shared" si="2006"/>
        <v>0</v>
      </c>
      <c r="AW967" s="10"/>
      <c r="AX967" s="10"/>
      <c r="AY967" s="10"/>
      <c r="AZ967" s="10">
        <f t="shared" si="2007"/>
        <v>93392</v>
      </c>
      <c r="BA967" s="10"/>
      <c r="BB967" s="65">
        <f t="shared" si="2042"/>
        <v>93392</v>
      </c>
      <c r="BC967" s="10">
        <f t="shared" si="2008"/>
        <v>0</v>
      </c>
      <c r="BD967" s="10"/>
      <c r="BE967" s="65">
        <f t="shared" si="2043"/>
        <v>0</v>
      </c>
      <c r="BF967" s="10">
        <f t="shared" si="2009"/>
        <v>0</v>
      </c>
      <c r="BG967" s="10"/>
      <c r="BH967" s="65">
        <f t="shared" si="2044"/>
        <v>0</v>
      </c>
      <c r="BI967" s="10"/>
      <c r="BJ967" s="20"/>
      <c r="BK967" s="20"/>
    </row>
    <row r="968" spans="1:63" x14ac:dyDescent="0.3">
      <c r="A968" s="58" t="s">
        <v>630</v>
      </c>
      <c r="B968" s="59"/>
      <c r="C968" s="58"/>
      <c r="D968" s="58"/>
      <c r="E968" s="60" t="s">
        <v>202</v>
      </c>
      <c r="F968" s="10">
        <f t="shared" si="2015"/>
        <v>2969.2999999999997</v>
      </c>
      <c r="G968" s="10">
        <f t="shared" si="2016"/>
        <v>0</v>
      </c>
      <c r="H968" s="10">
        <f t="shared" si="2017"/>
        <v>0</v>
      </c>
      <c r="I968" s="10">
        <f t="shared" si="2018"/>
        <v>0</v>
      </c>
      <c r="J968" s="10">
        <f t="shared" si="2019"/>
        <v>0</v>
      </c>
      <c r="K968" s="10">
        <f t="shared" si="2020"/>
        <v>0</v>
      </c>
      <c r="L968" s="10">
        <f t="shared" si="1910"/>
        <v>2969.2999999999997</v>
      </c>
      <c r="M968" s="10">
        <f t="shared" si="1911"/>
        <v>0</v>
      </c>
      <c r="N968" s="10">
        <f t="shared" si="1912"/>
        <v>0</v>
      </c>
      <c r="O968" s="10">
        <f t="shared" si="2021"/>
        <v>1942.7</v>
      </c>
      <c r="P968" s="10">
        <f t="shared" si="2022"/>
        <v>0</v>
      </c>
      <c r="Q968" s="10">
        <f t="shared" si="2023"/>
        <v>0</v>
      </c>
      <c r="R968" s="10">
        <f t="shared" si="1989"/>
        <v>4912</v>
      </c>
      <c r="S968" s="10">
        <f t="shared" si="1990"/>
        <v>0</v>
      </c>
      <c r="T968" s="10">
        <f t="shared" si="1991"/>
        <v>0</v>
      </c>
      <c r="U968" s="10">
        <f t="shared" si="2024"/>
        <v>0</v>
      </c>
      <c r="V968" s="10">
        <f t="shared" si="2025"/>
        <v>0</v>
      </c>
      <c r="W968" s="10">
        <f t="shared" si="2026"/>
        <v>0</v>
      </c>
      <c r="X968" s="10">
        <f t="shared" si="1992"/>
        <v>4912</v>
      </c>
      <c r="Y968" s="10">
        <f t="shared" si="1993"/>
        <v>0</v>
      </c>
      <c r="Z968" s="10">
        <f t="shared" si="1994"/>
        <v>0</v>
      </c>
      <c r="AA968" s="10">
        <f t="shared" si="2027"/>
        <v>0</v>
      </c>
      <c r="AB968" s="10">
        <f t="shared" si="2028"/>
        <v>0</v>
      </c>
      <c r="AC968" s="10">
        <f t="shared" si="2029"/>
        <v>0</v>
      </c>
      <c r="AD968" s="10">
        <f t="shared" si="1995"/>
        <v>4912</v>
      </c>
      <c r="AE968" s="10">
        <f t="shared" si="1996"/>
        <v>0</v>
      </c>
      <c r="AF968" s="10">
        <f t="shared" si="1997"/>
        <v>0</v>
      </c>
      <c r="AG968" s="10">
        <f t="shared" si="2030"/>
        <v>0</v>
      </c>
      <c r="AH968" s="10">
        <f t="shared" si="1998"/>
        <v>4912</v>
      </c>
      <c r="AI968" s="10">
        <f t="shared" si="1999"/>
        <v>0</v>
      </c>
      <c r="AJ968" s="10">
        <f t="shared" si="2000"/>
        <v>0</v>
      </c>
      <c r="AK968" s="10">
        <f t="shared" si="2031"/>
        <v>0</v>
      </c>
      <c r="AL968" s="10">
        <f t="shared" si="2032"/>
        <v>0</v>
      </c>
      <c r="AM968" s="10">
        <f t="shared" si="2033"/>
        <v>0</v>
      </c>
      <c r="AN968" s="10">
        <f t="shared" si="2001"/>
        <v>4912</v>
      </c>
      <c r="AO968" s="10">
        <f t="shared" si="2002"/>
        <v>0</v>
      </c>
      <c r="AP968" s="10">
        <f t="shared" si="2003"/>
        <v>0</v>
      </c>
      <c r="AQ968" s="10">
        <f t="shared" si="2034"/>
        <v>0</v>
      </c>
      <c r="AR968" s="10">
        <f t="shared" si="2035"/>
        <v>0</v>
      </c>
      <c r="AS968" s="10">
        <f t="shared" si="2036"/>
        <v>0</v>
      </c>
      <c r="AT968" s="10">
        <f t="shared" si="2004"/>
        <v>4912</v>
      </c>
      <c r="AU968" s="10">
        <f t="shared" si="2005"/>
        <v>0</v>
      </c>
      <c r="AV968" s="10">
        <f t="shared" si="2006"/>
        <v>0</v>
      </c>
      <c r="AW968" s="10">
        <f t="shared" si="2037"/>
        <v>0</v>
      </c>
      <c r="AX968" s="10">
        <f t="shared" si="2038"/>
        <v>0</v>
      </c>
      <c r="AY968" s="10">
        <f t="shared" si="2039"/>
        <v>0</v>
      </c>
      <c r="AZ968" s="10">
        <f t="shared" si="2007"/>
        <v>4912</v>
      </c>
      <c r="BA968" s="10">
        <f t="shared" si="2040"/>
        <v>0</v>
      </c>
      <c r="BB968" s="65">
        <f t="shared" si="2042"/>
        <v>4912</v>
      </c>
      <c r="BC968" s="10">
        <f t="shared" si="2008"/>
        <v>0</v>
      </c>
      <c r="BD968" s="10">
        <f t="shared" si="2041"/>
        <v>0</v>
      </c>
      <c r="BE968" s="65">
        <f t="shared" si="2043"/>
        <v>0</v>
      </c>
      <c r="BF968" s="10">
        <f t="shared" si="2009"/>
        <v>0</v>
      </c>
      <c r="BG968" s="10">
        <f t="shared" si="2041"/>
        <v>0</v>
      </c>
      <c r="BH968" s="65">
        <f t="shared" si="2044"/>
        <v>0</v>
      </c>
      <c r="BI968" s="10">
        <f t="shared" si="2041"/>
        <v>0</v>
      </c>
      <c r="BJ968" s="20"/>
      <c r="BK968" s="20"/>
    </row>
    <row r="969" spans="1:63" ht="46.8" x14ac:dyDescent="0.3">
      <c r="A969" s="58" t="s">
        <v>630</v>
      </c>
      <c r="B969" s="59" t="s">
        <v>58</v>
      </c>
      <c r="C969" s="58"/>
      <c r="D969" s="58"/>
      <c r="E969" s="60" t="s">
        <v>59</v>
      </c>
      <c r="F969" s="10">
        <f t="shared" si="2015"/>
        <v>2969.2999999999997</v>
      </c>
      <c r="G969" s="10">
        <f t="shared" si="2016"/>
        <v>0</v>
      </c>
      <c r="H969" s="10">
        <f t="shared" si="2017"/>
        <v>0</v>
      </c>
      <c r="I969" s="10">
        <f t="shared" si="2018"/>
        <v>0</v>
      </c>
      <c r="J969" s="10">
        <f t="shared" si="2019"/>
        <v>0</v>
      </c>
      <c r="K969" s="10">
        <f t="shared" si="2020"/>
        <v>0</v>
      </c>
      <c r="L969" s="10">
        <f t="shared" si="1910"/>
        <v>2969.2999999999997</v>
      </c>
      <c r="M969" s="10">
        <f t="shared" si="1911"/>
        <v>0</v>
      </c>
      <c r="N969" s="10">
        <f t="shared" si="1912"/>
        <v>0</v>
      </c>
      <c r="O969" s="10">
        <f t="shared" si="2021"/>
        <v>1942.7</v>
      </c>
      <c r="P969" s="10">
        <f t="shared" si="2022"/>
        <v>0</v>
      </c>
      <c r="Q969" s="10">
        <f t="shared" si="2023"/>
        <v>0</v>
      </c>
      <c r="R969" s="10">
        <f t="shared" si="1989"/>
        <v>4912</v>
      </c>
      <c r="S969" s="10">
        <f t="shared" si="1990"/>
        <v>0</v>
      </c>
      <c r="T969" s="10">
        <f t="shared" si="1991"/>
        <v>0</v>
      </c>
      <c r="U969" s="10">
        <f t="shared" si="2024"/>
        <v>0</v>
      </c>
      <c r="V969" s="10">
        <f t="shared" si="2025"/>
        <v>0</v>
      </c>
      <c r="W969" s="10">
        <f t="shared" si="2026"/>
        <v>0</v>
      </c>
      <c r="X969" s="10">
        <f t="shared" si="1992"/>
        <v>4912</v>
      </c>
      <c r="Y969" s="10">
        <f t="shared" si="1993"/>
        <v>0</v>
      </c>
      <c r="Z969" s="10">
        <f t="shared" si="1994"/>
        <v>0</v>
      </c>
      <c r="AA969" s="10">
        <f t="shared" si="2027"/>
        <v>0</v>
      </c>
      <c r="AB969" s="10">
        <f t="shared" si="2028"/>
        <v>0</v>
      </c>
      <c r="AC969" s="10">
        <f t="shared" si="2029"/>
        <v>0</v>
      </c>
      <c r="AD969" s="10">
        <f t="shared" si="1995"/>
        <v>4912</v>
      </c>
      <c r="AE969" s="10">
        <f t="shared" si="1996"/>
        <v>0</v>
      </c>
      <c r="AF969" s="10">
        <f t="shared" si="1997"/>
        <v>0</v>
      </c>
      <c r="AG969" s="10">
        <f t="shared" si="2030"/>
        <v>0</v>
      </c>
      <c r="AH969" s="10">
        <f t="shared" si="1998"/>
        <v>4912</v>
      </c>
      <c r="AI969" s="10">
        <f t="shared" si="1999"/>
        <v>0</v>
      </c>
      <c r="AJ969" s="10">
        <f t="shared" si="2000"/>
        <v>0</v>
      </c>
      <c r="AK969" s="10">
        <f t="shared" si="2031"/>
        <v>0</v>
      </c>
      <c r="AL969" s="10">
        <f t="shared" si="2032"/>
        <v>0</v>
      </c>
      <c r="AM969" s="10">
        <f t="shared" si="2033"/>
        <v>0</v>
      </c>
      <c r="AN969" s="10">
        <f t="shared" si="2001"/>
        <v>4912</v>
      </c>
      <c r="AO969" s="10">
        <f t="shared" si="2002"/>
        <v>0</v>
      </c>
      <c r="AP969" s="10">
        <f t="shared" si="2003"/>
        <v>0</v>
      </c>
      <c r="AQ969" s="10">
        <f t="shared" si="2034"/>
        <v>0</v>
      </c>
      <c r="AR969" s="10">
        <f t="shared" si="2035"/>
        <v>0</v>
      </c>
      <c r="AS969" s="10">
        <f t="shared" si="2036"/>
        <v>0</v>
      </c>
      <c r="AT969" s="10">
        <f t="shared" si="2004"/>
        <v>4912</v>
      </c>
      <c r="AU969" s="10">
        <f t="shared" si="2005"/>
        <v>0</v>
      </c>
      <c r="AV969" s="10">
        <f t="shared" si="2006"/>
        <v>0</v>
      </c>
      <c r="AW969" s="10">
        <f t="shared" si="2037"/>
        <v>0</v>
      </c>
      <c r="AX969" s="10">
        <f t="shared" si="2038"/>
        <v>0</v>
      </c>
      <c r="AY969" s="10">
        <f t="shared" si="2039"/>
        <v>0</v>
      </c>
      <c r="AZ969" s="10">
        <f t="shared" si="2007"/>
        <v>4912</v>
      </c>
      <c r="BA969" s="10">
        <f t="shared" si="2040"/>
        <v>0</v>
      </c>
      <c r="BB969" s="65">
        <f t="shared" si="2042"/>
        <v>4912</v>
      </c>
      <c r="BC969" s="10">
        <f t="shared" si="2008"/>
        <v>0</v>
      </c>
      <c r="BD969" s="10">
        <f t="shared" si="2041"/>
        <v>0</v>
      </c>
      <c r="BE969" s="65">
        <f t="shared" si="2043"/>
        <v>0</v>
      </c>
      <c r="BF969" s="10">
        <f t="shared" si="2009"/>
        <v>0</v>
      </c>
      <c r="BG969" s="10">
        <f t="shared" si="2041"/>
        <v>0</v>
      </c>
      <c r="BH969" s="65">
        <f t="shared" si="2044"/>
        <v>0</v>
      </c>
      <c r="BI969" s="10">
        <f t="shared" si="2041"/>
        <v>0</v>
      </c>
      <c r="BJ969" s="20"/>
      <c r="BK969" s="20"/>
    </row>
    <row r="970" spans="1:63" x14ac:dyDescent="0.3">
      <c r="A970" s="58" t="s">
        <v>630</v>
      </c>
      <c r="B970" s="59">
        <v>600</v>
      </c>
      <c r="C970" s="58" t="s">
        <v>242</v>
      </c>
      <c r="D970" s="58" t="s">
        <v>74</v>
      </c>
      <c r="E970" s="60" t="s">
        <v>540</v>
      </c>
      <c r="F970" s="10">
        <f>3419.7-450.4</f>
        <v>2969.2999999999997</v>
      </c>
      <c r="G970" s="10">
        <v>0</v>
      </c>
      <c r="H970" s="10">
        <v>0</v>
      </c>
      <c r="I970" s="10"/>
      <c r="J970" s="10"/>
      <c r="K970" s="10"/>
      <c r="L970" s="10">
        <f t="shared" si="1910"/>
        <v>2969.2999999999997</v>
      </c>
      <c r="M970" s="10">
        <f t="shared" si="1911"/>
        <v>0</v>
      </c>
      <c r="N970" s="10">
        <f t="shared" si="1912"/>
        <v>0</v>
      </c>
      <c r="O970" s="10">
        <v>1942.7</v>
      </c>
      <c r="P970" s="10"/>
      <c r="Q970" s="10"/>
      <c r="R970" s="10">
        <f t="shared" si="1989"/>
        <v>4912</v>
      </c>
      <c r="S970" s="10">
        <f t="shared" si="1990"/>
        <v>0</v>
      </c>
      <c r="T970" s="10">
        <f t="shared" si="1991"/>
        <v>0</v>
      </c>
      <c r="U970" s="10"/>
      <c r="V970" s="10"/>
      <c r="W970" s="10"/>
      <c r="X970" s="10">
        <f t="shared" si="1992"/>
        <v>4912</v>
      </c>
      <c r="Y970" s="10">
        <f t="shared" si="1993"/>
        <v>0</v>
      </c>
      <c r="Z970" s="10">
        <f t="shared" si="1994"/>
        <v>0</v>
      </c>
      <c r="AA970" s="10"/>
      <c r="AB970" s="10"/>
      <c r="AC970" s="10"/>
      <c r="AD970" s="10">
        <f t="shared" si="1995"/>
        <v>4912</v>
      </c>
      <c r="AE970" s="10">
        <f t="shared" si="1996"/>
        <v>0</v>
      </c>
      <c r="AF970" s="10">
        <f t="shared" si="1997"/>
        <v>0</v>
      </c>
      <c r="AG970" s="10"/>
      <c r="AH970" s="10">
        <f t="shared" si="1998"/>
        <v>4912</v>
      </c>
      <c r="AI970" s="10">
        <f t="shared" si="1999"/>
        <v>0</v>
      </c>
      <c r="AJ970" s="10">
        <f t="shared" si="2000"/>
        <v>0</v>
      </c>
      <c r="AK970" s="10"/>
      <c r="AL970" s="10"/>
      <c r="AM970" s="10"/>
      <c r="AN970" s="10">
        <f t="shared" si="2001"/>
        <v>4912</v>
      </c>
      <c r="AO970" s="10">
        <f t="shared" si="2002"/>
        <v>0</v>
      </c>
      <c r="AP970" s="10">
        <f t="shared" si="2003"/>
        <v>0</v>
      </c>
      <c r="AQ970" s="10"/>
      <c r="AR970" s="10"/>
      <c r="AS970" s="10"/>
      <c r="AT970" s="10">
        <f t="shared" si="2004"/>
        <v>4912</v>
      </c>
      <c r="AU970" s="10">
        <f t="shared" si="2005"/>
        <v>0</v>
      </c>
      <c r="AV970" s="10">
        <f t="shared" si="2006"/>
        <v>0</v>
      </c>
      <c r="AW970" s="10"/>
      <c r="AX970" s="10"/>
      <c r="AY970" s="10"/>
      <c r="AZ970" s="10">
        <f t="shared" si="2007"/>
        <v>4912</v>
      </c>
      <c r="BA970" s="10"/>
      <c r="BB970" s="65">
        <f t="shared" si="2042"/>
        <v>4912</v>
      </c>
      <c r="BC970" s="10">
        <f t="shared" si="2008"/>
        <v>0</v>
      </c>
      <c r="BD970" s="10"/>
      <c r="BE970" s="65">
        <f t="shared" si="2043"/>
        <v>0</v>
      </c>
      <c r="BF970" s="10">
        <f t="shared" si="2009"/>
        <v>0</v>
      </c>
      <c r="BG970" s="10"/>
      <c r="BH970" s="65">
        <f t="shared" si="2044"/>
        <v>0</v>
      </c>
      <c r="BI970" s="10"/>
      <c r="BJ970" s="20"/>
      <c r="BK970" s="20"/>
    </row>
    <row r="971" spans="1:63" ht="46.8" x14ac:dyDescent="0.3">
      <c r="A971" s="58" t="s">
        <v>631</v>
      </c>
      <c r="B971" s="59"/>
      <c r="C971" s="58"/>
      <c r="D971" s="58"/>
      <c r="E971" s="60" t="s">
        <v>632</v>
      </c>
      <c r="F971" s="10">
        <f>F972+F977+F980+F983+F986+F989+F992+F998+F1004</f>
        <v>793979.39999999991</v>
      </c>
      <c r="G971" s="10">
        <f>G972+G977+G980+G983+G986+G989+G992+G998+G1004</f>
        <v>1020905.6</v>
      </c>
      <c r="H971" s="10">
        <f>H972+H977+H980+H983+H986+H989+H992+H998+H1004</f>
        <v>908995.1</v>
      </c>
      <c r="I971" s="10">
        <f>I972+I977+I980+I983+I986+I989+I992+I998+I1004+I1001</f>
        <v>-33644.199999999997</v>
      </c>
      <c r="J971" s="10">
        <f>J972+J977+J980+J983+J986+J989+J992+J998+J1004+J1001</f>
        <v>47231.199999999997</v>
      </c>
      <c r="K971" s="10">
        <f>K972+K977+K980+K983+K986+K989+K992+K998+K1004+K1001</f>
        <v>-53910.400000000001</v>
      </c>
      <c r="L971" s="10">
        <f t="shared" si="1910"/>
        <v>760335.2</v>
      </c>
      <c r="M971" s="10">
        <f t="shared" si="1911"/>
        <v>1068136.8</v>
      </c>
      <c r="N971" s="10">
        <f t="shared" si="1912"/>
        <v>855084.7</v>
      </c>
      <c r="O971" s="10">
        <f>O972+O977+O980+O983+O986+O989+O992+O998+O1004+O1001+O995</f>
        <v>376461.16235</v>
      </c>
      <c r="P971" s="10">
        <f>P972+P977+P980+P983+P986+P989+P992+P998+P1004+P1001+P995</f>
        <v>28895.330999999998</v>
      </c>
      <c r="Q971" s="10">
        <f>Q972+Q977+Q980+Q983+Q986+Q989+Q992+Q998+Q1004+Q1001+Q995</f>
        <v>-6147.1</v>
      </c>
      <c r="R971" s="10">
        <f t="shared" si="1989"/>
        <v>1136796.3623500001</v>
      </c>
      <c r="S971" s="10">
        <f t="shared" si="1990"/>
        <v>1097032.1310000001</v>
      </c>
      <c r="T971" s="10">
        <f t="shared" si="1991"/>
        <v>848937.6</v>
      </c>
      <c r="U971" s="10">
        <f>U972+U977+U980+U983+U986+U989+U992+U998+U1004+U1001+U995</f>
        <v>-1700.729</v>
      </c>
      <c r="V971" s="10">
        <f>V972+V977+V980+V983+V986+V989+V992+V998+V1004+V1001+V995</f>
        <v>0</v>
      </c>
      <c r="W971" s="10">
        <f>W972+W977+W980+W983+W986+W989+W992+W998+W1004+W1001+W995</f>
        <v>0</v>
      </c>
      <c r="X971" s="10">
        <f t="shared" si="1992"/>
        <v>1135095.63335</v>
      </c>
      <c r="Y971" s="10">
        <f t="shared" si="1993"/>
        <v>1097032.1310000001</v>
      </c>
      <c r="Z971" s="10">
        <f t="shared" si="1994"/>
        <v>848937.6</v>
      </c>
      <c r="AA971" s="10">
        <f>AA972+AA977+AA980+AA983+AA986+AA989+AA992+AA998+AA1004+AA1001+AA995</f>
        <v>1079.7</v>
      </c>
      <c r="AB971" s="10">
        <f>AB972+AB977+AB980+AB983+AB986+AB989+AB992+AB998+AB1004+AB1001+AB995</f>
        <v>0</v>
      </c>
      <c r="AC971" s="10">
        <f>AC972+AC977+AC980+AC983+AC986+AC989+AC992+AC998+AC1004+AC1001+AC995</f>
        <v>0</v>
      </c>
      <c r="AD971" s="10">
        <f t="shared" si="1995"/>
        <v>1136175.33335</v>
      </c>
      <c r="AE971" s="10">
        <f t="shared" si="1996"/>
        <v>1097032.1310000001</v>
      </c>
      <c r="AF971" s="10">
        <f t="shared" si="1997"/>
        <v>848937.6</v>
      </c>
      <c r="AG971" s="10">
        <f>AG972+AG977+AG980+AG983+AG986+AG989+AG992+AG998+AG1004+AG1001+AG995</f>
        <v>0</v>
      </c>
      <c r="AH971" s="10">
        <f t="shared" si="1998"/>
        <v>1136175.33335</v>
      </c>
      <c r="AI971" s="10">
        <f t="shared" si="1999"/>
        <v>1097032.1310000001</v>
      </c>
      <c r="AJ971" s="10">
        <f t="shared" si="2000"/>
        <v>848937.6</v>
      </c>
      <c r="AK971" s="10">
        <f>AK972+AK977+AK980+AK983+AK986+AK989+AK992+AK998+AK1004+AK1001+AK995</f>
        <v>42257.132000000005</v>
      </c>
      <c r="AL971" s="10">
        <f>AL972+AL977+AL980+AL983+AL986+AL989+AL992+AL998+AL1004+AL1001+AL995</f>
        <v>-302348.717</v>
      </c>
      <c r="AM971" s="10">
        <f>AM972+AM977+AM980+AM983+AM986+AM989+AM992+AM998+AM1004+AM1001+AM995</f>
        <v>-83441.516999999993</v>
      </c>
      <c r="AN971" s="10">
        <f t="shared" si="2001"/>
        <v>1178432.46535</v>
      </c>
      <c r="AO971" s="10">
        <f t="shared" si="2002"/>
        <v>794683.41400000011</v>
      </c>
      <c r="AP971" s="10">
        <f t="shared" si="2003"/>
        <v>765496.08299999998</v>
      </c>
      <c r="AQ971" s="10">
        <f>AQ972+AQ977+AQ980+AQ983+AQ986+AQ989+AQ992+AQ998+AQ1004+AQ1001+AQ995</f>
        <v>-5943.5219999999999</v>
      </c>
      <c r="AR971" s="10">
        <f>AR972+AR977+AR980+AR983+AR986+AR989+AR992+AR998+AR1004+AR1001+AR995</f>
        <v>-10411.383</v>
      </c>
      <c r="AS971" s="10">
        <f>AS972+AS977+AS980+AS983+AS986+AS989+AS992+AS998+AS1004+AS1001+AS995</f>
        <v>-10411.383</v>
      </c>
      <c r="AT971" s="10">
        <f t="shared" si="2004"/>
        <v>1172488.9433499998</v>
      </c>
      <c r="AU971" s="10">
        <f t="shared" si="2005"/>
        <v>784272.03100000008</v>
      </c>
      <c r="AV971" s="10">
        <f t="shared" si="2006"/>
        <v>755084.7</v>
      </c>
      <c r="AW971" s="10">
        <f>AW972+AW977+AW980+AW983+AW986+AW989+AW992+AW998+AW1004+AW1001+AW995</f>
        <v>-90.232999999999947</v>
      </c>
      <c r="AX971" s="10">
        <f>AX972+AX977+AX980+AX983+AX986+AX989+AX992+AX998+AX1004+AX1001+AX995</f>
        <v>0</v>
      </c>
      <c r="AY971" s="10">
        <f>AY972+AY977+AY980+AY983+AY986+AY989+AY992+AY998+AY1004+AY1001+AY995</f>
        <v>0</v>
      </c>
      <c r="AZ971" s="10">
        <f t="shared" si="2007"/>
        <v>1172398.7103499998</v>
      </c>
      <c r="BA971" s="10">
        <f>BA972+BA977+BA980+BA983+BA986+BA989+BA992+BA998+BA1004+BA1001+BA995</f>
        <v>0</v>
      </c>
      <c r="BB971" s="65">
        <f t="shared" si="2042"/>
        <v>1172398.7103499998</v>
      </c>
      <c r="BC971" s="10">
        <f t="shared" si="2008"/>
        <v>784272.03100000008</v>
      </c>
      <c r="BD971" s="10">
        <f>BD972+BD977+BD980+BD983+BD986+BD989+BD992+BD998+BD1004+BD1001+BD995</f>
        <v>0</v>
      </c>
      <c r="BE971" s="65">
        <f t="shared" si="2043"/>
        <v>784272.03100000008</v>
      </c>
      <c r="BF971" s="10">
        <f t="shared" si="2009"/>
        <v>755084.7</v>
      </c>
      <c r="BG971" s="10">
        <f>BG972+BG977+BG980+BG983+BG986+BG989+BG992+BG998+BG1004+BG1001+BG995</f>
        <v>0</v>
      </c>
      <c r="BH971" s="65">
        <f t="shared" si="2044"/>
        <v>755084.7</v>
      </c>
      <c r="BI971" s="10">
        <f>BI972+BI977+BI980+BI983+BI986+BI989+BI992+BI998+BI1004+BI1001+BI995</f>
        <v>0</v>
      </c>
      <c r="BJ971" s="20"/>
      <c r="BK971" s="20"/>
    </row>
    <row r="972" spans="1:63" ht="31.2" x14ac:dyDescent="0.3">
      <c r="A972" s="58" t="s">
        <v>633</v>
      </c>
      <c r="B972" s="59"/>
      <c r="C972" s="58"/>
      <c r="D972" s="58"/>
      <c r="E972" s="60" t="s">
        <v>634</v>
      </c>
      <c r="F972" s="10">
        <f t="shared" ref="F972:K972" si="2046">F973+F975</f>
        <v>520684.3</v>
      </c>
      <c r="G972" s="10">
        <f t="shared" si="2046"/>
        <v>490684.3</v>
      </c>
      <c r="H972" s="10">
        <f t="shared" si="2046"/>
        <v>491056.8</v>
      </c>
      <c r="I972" s="10">
        <f t="shared" si="2046"/>
        <v>-48910.6</v>
      </c>
      <c r="J972" s="10">
        <f t="shared" si="2046"/>
        <v>-52768.800000000003</v>
      </c>
      <c r="K972" s="10">
        <f t="shared" si="2046"/>
        <v>-53910.400000000001</v>
      </c>
      <c r="L972" s="10">
        <f t="shared" si="1910"/>
        <v>471773.7</v>
      </c>
      <c r="M972" s="10">
        <f t="shared" si="1911"/>
        <v>437915.5</v>
      </c>
      <c r="N972" s="10">
        <f t="shared" si="1912"/>
        <v>437146.39999999997</v>
      </c>
      <c r="O972" s="10">
        <f>O973+O975</f>
        <v>29105.670999999998</v>
      </c>
      <c r="P972" s="10">
        <f>P973+P975</f>
        <v>28895.330999999998</v>
      </c>
      <c r="Q972" s="10">
        <f>Q973+Q975</f>
        <v>0</v>
      </c>
      <c r="R972" s="10">
        <f t="shared" si="1989"/>
        <v>500879.37099999998</v>
      </c>
      <c r="S972" s="10">
        <f t="shared" si="1990"/>
        <v>466810.83100000001</v>
      </c>
      <c r="T972" s="10">
        <f t="shared" si="1991"/>
        <v>437146.39999999997</v>
      </c>
      <c r="U972" s="10">
        <f>U973+U975</f>
        <v>-352.22899999999998</v>
      </c>
      <c r="V972" s="10">
        <f>V973+V975</f>
        <v>0</v>
      </c>
      <c r="W972" s="10">
        <f>W973+W975</f>
        <v>0</v>
      </c>
      <c r="X972" s="10">
        <f t="shared" si="1992"/>
        <v>500527.14199999999</v>
      </c>
      <c r="Y972" s="10">
        <f t="shared" si="1993"/>
        <v>466810.83100000001</v>
      </c>
      <c r="Z972" s="10">
        <f t="shared" si="1994"/>
        <v>437146.39999999997</v>
      </c>
      <c r="AA972" s="10">
        <f>AA973+AA975</f>
        <v>0</v>
      </c>
      <c r="AB972" s="10">
        <f>AB973+AB975</f>
        <v>0</v>
      </c>
      <c r="AC972" s="10">
        <f>AC973+AC975</f>
        <v>0</v>
      </c>
      <c r="AD972" s="10">
        <f t="shared" si="1995"/>
        <v>500527.14199999999</v>
      </c>
      <c r="AE972" s="10">
        <f t="shared" si="1996"/>
        <v>466810.83100000001</v>
      </c>
      <c r="AF972" s="10">
        <f t="shared" si="1997"/>
        <v>437146.39999999997</v>
      </c>
      <c r="AG972" s="10">
        <f>AG973+AG975</f>
        <v>0</v>
      </c>
      <c r="AH972" s="10">
        <f t="shared" si="1998"/>
        <v>500527.14199999999</v>
      </c>
      <c r="AI972" s="10">
        <f t="shared" si="1999"/>
        <v>466810.83100000001</v>
      </c>
      <c r="AJ972" s="10">
        <f t="shared" si="2000"/>
        <v>437146.39999999997</v>
      </c>
      <c r="AK972" s="10">
        <f>AK973+AK975</f>
        <v>43651.665000000001</v>
      </c>
      <c r="AL972" s="10">
        <f>AL973+AL975</f>
        <v>10411.383</v>
      </c>
      <c r="AM972" s="10">
        <f>AM973+AM975</f>
        <v>10411.383</v>
      </c>
      <c r="AN972" s="10">
        <f t="shared" si="2001"/>
        <v>544178.80700000003</v>
      </c>
      <c r="AO972" s="10">
        <f t="shared" si="2002"/>
        <v>477222.21399999998</v>
      </c>
      <c r="AP972" s="10">
        <f t="shared" si="2003"/>
        <v>447557.78299999994</v>
      </c>
      <c r="AQ972" s="10">
        <f>AQ973+AQ975</f>
        <v>-5943.5219999999999</v>
      </c>
      <c r="AR972" s="10">
        <f>AR973+AR975</f>
        <v>-10411.383</v>
      </c>
      <c r="AS972" s="10">
        <f>AS973+AS975</f>
        <v>-10411.383</v>
      </c>
      <c r="AT972" s="10">
        <f t="shared" si="2004"/>
        <v>538235.28500000003</v>
      </c>
      <c r="AU972" s="10">
        <f t="shared" si="2005"/>
        <v>466810.83100000001</v>
      </c>
      <c r="AV972" s="10">
        <f t="shared" si="2006"/>
        <v>437146.39999999997</v>
      </c>
      <c r="AW972" s="10">
        <f>AW973+AW975</f>
        <v>0</v>
      </c>
      <c r="AX972" s="10">
        <f>AX973+AX975</f>
        <v>0</v>
      </c>
      <c r="AY972" s="10">
        <f>AY973+AY975</f>
        <v>0</v>
      </c>
      <c r="AZ972" s="10">
        <f t="shared" si="2007"/>
        <v>538235.28500000003</v>
      </c>
      <c r="BA972" s="10">
        <f>BA973+BA975</f>
        <v>0</v>
      </c>
      <c r="BB972" s="65">
        <f t="shared" si="2042"/>
        <v>538235.28500000003</v>
      </c>
      <c r="BC972" s="10">
        <f t="shared" si="2008"/>
        <v>466810.83100000001</v>
      </c>
      <c r="BD972" s="10">
        <f>BD973+BD975</f>
        <v>0</v>
      </c>
      <c r="BE972" s="65">
        <f t="shared" si="2043"/>
        <v>466810.83100000001</v>
      </c>
      <c r="BF972" s="10">
        <f t="shared" si="2009"/>
        <v>437146.39999999997</v>
      </c>
      <c r="BG972" s="10">
        <f>BG973+BG975</f>
        <v>0</v>
      </c>
      <c r="BH972" s="65">
        <f t="shared" si="2044"/>
        <v>437146.39999999997</v>
      </c>
      <c r="BI972" s="10">
        <f>BI973+BI975</f>
        <v>0</v>
      </c>
      <c r="BJ972" s="20"/>
      <c r="BK972" s="20"/>
    </row>
    <row r="973" spans="1:63" ht="31.2" x14ac:dyDescent="0.3">
      <c r="A973" s="58" t="s">
        <v>633</v>
      </c>
      <c r="B973" s="59" t="s">
        <v>66</v>
      </c>
      <c r="C973" s="58"/>
      <c r="D973" s="58"/>
      <c r="E973" s="60" t="s">
        <v>67</v>
      </c>
      <c r="F973" s="10">
        <f t="shared" ref="F973:K973" si="2047">F974</f>
        <v>519632</v>
      </c>
      <c r="G973" s="10">
        <f t="shared" si="2047"/>
        <v>490490.5</v>
      </c>
      <c r="H973" s="10">
        <f t="shared" si="2047"/>
        <v>490850</v>
      </c>
      <c r="I973" s="10">
        <f t="shared" si="2047"/>
        <v>-48910.6</v>
      </c>
      <c r="J973" s="10">
        <f t="shared" si="2047"/>
        <v>-52768.800000000003</v>
      </c>
      <c r="K973" s="10">
        <f t="shared" si="2047"/>
        <v>-53910.400000000001</v>
      </c>
      <c r="L973" s="10">
        <f t="shared" si="1910"/>
        <v>470721.4</v>
      </c>
      <c r="M973" s="10">
        <f t="shared" si="1911"/>
        <v>437721.7</v>
      </c>
      <c r="N973" s="10">
        <f t="shared" si="1912"/>
        <v>436939.6</v>
      </c>
      <c r="O973" s="10">
        <f>O974</f>
        <v>29105.670999999998</v>
      </c>
      <c r="P973" s="10">
        <f>P974</f>
        <v>28895.330999999998</v>
      </c>
      <c r="Q973" s="10">
        <f>Q974</f>
        <v>0</v>
      </c>
      <c r="R973" s="10">
        <f t="shared" si="1989"/>
        <v>499827.071</v>
      </c>
      <c r="S973" s="10">
        <f t="shared" si="1990"/>
        <v>466617.03100000002</v>
      </c>
      <c r="T973" s="10">
        <f t="shared" si="1991"/>
        <v>436939.6</v>
      </c>
      <c r="U973" s="10">
        <f>U974</f>
        <v>-352.22899999999998</v>
      </c>
      <c r="V973" s="10">
        <f>V974</f>
        <v>0</v>
      </c>
      <c r="W973" s="10">
        <f>W974</f>
        <v>0</v>
      </c>
      <c r="X973" s="10">
        <f t="shared" si="1992"/>
        <v>499474.842</v>
      </c>
      <c r="Y973" s="10">
        <f t="shared" si="1993"/>
        <v>466617.03100000002</v>
      </c>
      <c r="Z973" s="10">
        <f t="shared" si="1994"/>
        <v>436939.6</v>
      </c>
      <c r="AA973" s="10">
        <f>AA974</f>
        <v>0</v>
      </c>
      <c r="AB973" s="10">
        <f>AB974</f>
        <v>0</v>
      </c>
      <c r="AC973" s="10">
        <f>AC974</f>
        <v>0</v>
      </c>
      <c r="AD973" s="10">
        <f t="shared" si="1995"/>
        <v>499474.842</v>
      </c>
      <c r="AE973" s="10">
        <f t="shared" si="1996"/>
        <v>466617.03100000002</v>
      </c>
      <c r="AF973" s="10">
        <f t="shared" si="1997"/>
        <v>436939.6</v>
      </c>
      <c r="AG973" s="10">
        <f>AG974</f>
        <v>0</v>
      </c>
      <c r="AH973" s="10">
        <f t="shared" si="1998"/>
        <v>499474.842</v>
      </c>
      <c r="AI973" s="10">
        <f t="shared" si="1999"/>
        <v>466617.03100000002</v>
      </c>
      <c r="AJ973" s="10">
        <f t="shared" si="2000"/>
        <v>436939.6</v>
      </c>
      <c r="AK973" s="10">
        <f>AK974</f>
        <v>43651.665000000001</v>
      </c>
      <c r="AL973" s="10">
        <f>AL974</f>
        <v>10411.383</v>
      </c>
      <c r="AM973" s="10">
        <f>AM974</f>
        <v>10411.383</v>
      </c>
      <c r="AN973" s="10">
        <f t="shared" si="2001"/>
        <v>543126.50699999998</v>
      </c>
      <c r="AO973" s="10">
        <f t="shared" si="2002"/>
        <v>477028.41399999999</v>
      </c>
      <c r="AP973" s="10">
        <f t="shared" si="2003"/>
        <v>447350.98299999995</v>
      </c>
      <c r="AQ973" s="10">
        <f>AQ974</f>
        <v>-5943.5219999999999</v>
      </c>
      <c r="AR973" s="10">
        <f>AR974</f>
        <v>-10411.383</v>
      </c>
      <c r="AS973" s="10">
        <f>AS974</f>
        <v>-10411.383</v>
      </c>
      <c r="AT973" s="10">
        <f t="shared" si="2004"/>
        <v>537182.98499999999</v>
      </c>
      <c r="AU973" s="10">
        <f t="shared" si="2005"/>
        <v>466617.03100000002</v>
      </c>
      <c r="AV973" s="10">
        <f t="shared" si="2006"/>
        <v>436939.6</v>
      </c>
      <c r="AW973" s="10">
        <f>AW974</f>
        <v>0</v>
      </c>
      <c r="AX973" s="10">
        <f>AX974</f>
        <v>0</v>
      </c>
      <c r="AY973" s="10">
        <f>AY974</f>
        <v>0</v>
      </c>
      <c r="AZ973" s="10">
        <f t="shared" si="2007"/>
        <v>537182.98499999999</v>
      </c>
      <c r="BA973" s="10">
        <f>BA974</f>
        <v>0</v>
      </c>
      <c r="BB973" s="65">
        <f t="shared" si="2042"/>
        <v>537182.98499999999</v>
      </c>
      <c r="BC973" s="10">
        <f t="shared" si="2008"/>
        <v>466617.03100000002</v>
      </c>
      <c r="BD973" s="10">
        <f>BD974</f>
        <v>0</v>
      </c>
      <c r="BE973" s="65">
        <f t="shared" si="2043"/>
        <v>466617.03100000002</v>
      </c>
      <c r="BF973" s="10">
        <f t="shared" si="2009"/>
        <v>436939.6</v>
      </c>
      <c r="BG973" s="10">
        <f>BG974</f>
        <v>0</v>
      </c>
      <c r="BH973" s="65">
        <f t="shared" si="2044"/>
        <v>436939.6</v>
      </c>
      <c r="BI973" s="10">
        <f>BI974</f>
        <v>0</v>
      </c>
      <c r="BJ973" s="20"/>
      <c r="BK973" s="20"/>
    </row>
    <row r="974" spans="1:63" x14ac:dyDescent="0.3">
      <c r="A974" s="58" t="s">
        <v>633</v>
      </c>
      <c r="B974" s="59">
        <v>200</v>
      </c>
      <c r="C974" s="58" t="s">
        <v>327</v>
      </c>
      <c r="D974" s="58" t="s">
        <v>106</v>
      </c>
      <c r="E974" s="60" t="s">
        <v>535</v>
      </c>
      <c r="F974" s="10">
        <v>519632</v>
      </c>
      <c r="G974" s="10">
        <v>490490.5</v>
      </c>
      <c r="H974" s="10">
        <v>490850</v>
      </c>
      <c r="I974" s="10">
        <v>-48910.6</v>
      </c>
      <c r="J974" s="10">
        <v>-52768.800000000003</v>
      </c>
      <c r="K974" s="10">
        <v>-53910.400000000001</v>
      </c>
      <c r="L974" s="10">
        <f t="shared" si="1910"/>
        <v>470721.4</v>
      </c>
      <c r="M974" s="10">
        <f t="shared" si="1911"/>
        <v>437721.7</v>
      </c>
      <c r="N974" s="10">
        <f t="shared" si="1912"/>
        <v>436939.6</v>
      </c>
      <c r="O974" s="10">
        <v>29105.670999999998</v>
      </c>
      <c r="P974" s="10">
        <v>28895.330999999998</v>
      </c>
      <c r="Q974" s="10"/>
      <c r="R974" s="10">
        <f t="shared" si="1989"/>
        <v>499827.071</v>
      </c>
      <c r="S974" s="10">
        <f t="shared" si="1990"/>
        <v>466617.03100000002</v>
      </c>
      <c r="T974" s="10">
        <f t="shared" si="1991"/>
        <v>436939.6</v>
      </c>
      <c r="U974" s="10">
        <v>-352.22899999999998</v>
      </c>
      <c r="V974" s="10"/>
      <c r="W974" s="10"/>
      <c r="X974" s="10">
        <f t="shared" si="1992"/>
        <v>499474.842</v>
      </c>
      <c r="Y974" s="10">
        <f t="shared" si="1993"/>
        <v>466617.03100000002</v>
      </c>
      <c r="Z974" s="10">
        <f t="shared" si="1994"/>
        <v>436939.6</v>
      </c>
      <c r="AA974" s="10"/>
      <c r="AB974" s="10"/>
      <c r="AC974" s="10"/>
      <c r="AD974" s="10">
        <f t="shared" si="1995"/>
        <v>499474.842</v>
      </c>
      <c r="AE974" s="10">
        <f t="shared" si="1996"/>
        <v>466617.03100000002</v>
      </c>
      <c r="AF974" s="10">
        <f t="shared" si="1997"/>
        <v>436939.6</v>
      </c>
      <c r="AG974" s="10"/>
      <c r="AH974" s="10">
        <f t="shared" si="1998"/>
        <v>499474.842</v>
      </c>
      <c r="AI974" s="10">
        <f t="shared" si="1999"/>
        <v>466617.03100000002</v>
      </c>
      <c r="AJ974" s="10">
        <f t="shared" si="2000"/>
        <v>436939.6</v>
      </c>
      <c r="AK974" s="10">
        <f>10411.383+33240.282</f>
        <v>43651.665000000001</v>
      </c>
      <c r="AL974" s="10">
        <v>10411.383</v>
      </c>
      <c r="AM974" s="10">
        <v>10411.383</v>
      </c>
      <c r="AN974" s="10">
        <f t="shared" si="2001"/>
        <v>543126.50699999998</v>
      </c>
      <c r="AO974" s="10">
        <f t="shared" si="2002"/>
        <v>477028.41399999999</v>
      </c>
      <c r="AP974" s="10">
        <f t="shared" si="2003"/>
        <v>447350.98299999995</v>
      </c>
      <c r="AQ974" s="10">
        <v>-5943.5219999999999</v>
      </c>
      <c r="AR974" s="10">
        <v>-10411.383</v>
      </c>
      <c r="AS974" s="10">
        <v>-10411.383</v>
      </c>
      <c r="AT974" s="10">
        <f t="shared" si="2004"/>
        <v>537182.98499999999</v>
      </c>
      <c r="AU974" s="10">
        <f t="shared" si="2005"/>
        <v>466617.03100000002</v>
      </c>
      <c r="AV974" s="10">
        <f t="shared" si="2006"/>
        <v>436939.6</v>
      </c>
      <c r="AW974" s="10"/>
      <c r="AX974" s="10"/>
      <c r="AY974" s="10"/>
      <c r="AZ974" s="10">
        <f t="shared" si="2007"/>
        <v>537182.98499999999</v>
      </c>
      <c r="BA974" s="10"/>
      <c r="BB974" s="65">
        <f t="shared" si="2042"/>
        <v>537182.98499999999</v>
      </c>
      <c r="BC974" s="10">
        <f t="shared" si="2008"/>
        <v>466617.03100000002</v>
      </c>
      <c r="BD974" s="10"/>
      <c r="BE974" s="65">
        <f t="shared" si="2043"/>
        <v>466617.03100000002</v>
      </c>
      <c r="BF974" s="10">
        <f t="shared" si="2009"/>
        <v>436939.6</v>
      </c>
      <c r="BG974" s="10"/>
      <c r="BH974" s="65">
        <f t="shared" si="2044"/>
        <v>436939.6</v>
      </c>
      <c r="BI974" s="10"/>
      <c r="BJ974" s="20"/>
      <c r="BK974" s="20">
        <v>92</v>
      </c>
    </row>
    <row r="975" spans="1:63" x14ac:dyDescent="0.3">
      <c r="A975" s="58" t="s">
        <v>633</v>
      </c>
      <c r="B975" s="59" t="s">
        <v>52</v>
      </c>
      <c r="C975" s="58"/>
      <c r="D975" s="58"/>
      <c r="E975" s="60" t="s">
        <v>53</v>
      </c>
      <c r="F975" s="10">
        <f t="shared" ref="F975:K975" si="2048">F976</f>
        <v>1052.3</v>
      </c>
      <c r="G975" s="10">
        <f t="shared" si="2048"/>
        <v>193.8</v>
      </c>
      <c r="H975" s="10">
        <f t="shared" si="2048"/>
        <v>206.8</v>
      </c>
      <c r="I975" s="10">
        <f t="shared" si="2048"/>
        <v>0</v>
      </c>
      <c r="J975" s="10">
        <f t="shared" si="2048"/>
        <v>0</v>
      </c>
      <c r="K975" s="10">
        <f t="shared" si="2048"/>
        <v>0</v>
      </c>
      <c r="L975" s="10">
        <f t="shared" si="1910"/>
        <v>1052.3</v>
      </c>
      <c r="M975" s="10">
        <f t="shared" si="1911"/>
        <v>193.8</v>
      </c>
      <c r="N975" s="10">
        <f t="shared" si="1912"/>
        <v>206.8</v>
      </c>
      <c r="O975" s="10">
        <f>O976</f>
        <v>0</v>
      </c>
      <c r="P975" s="10">
        <f>P976</f>
        <v>0</v>
      </c>
      <c r="Q975" s="10">
        <f>Q976</f>
        <v>0</v>
      </c>
      <c r="R975" s="10">
        <f t="shared" si="1989"/>
        <v>1052.3</v>
      </c>
      <c r="S975" s="10">
        <f t="shared" si="1990"/>
        <v>193.8</v>
      </c>
      <c r="T975" s="10">
        <f t="shared" si="1991"/>
        <v>206.8</v>
      </c>
      <c r="U975" s="10">
        <f>U976</f>
        <v>0</v>
      </c>
      <c r="V975" s="10">
        <f>V976</f>
        <v>0</v>
      </c>
      <c r="W975" s="10">
        <f>W976</f>
        <v>0</v>
      </c>
      <c r="X975" s="10">
        <f t="shared" si="1992"/>
        <v>1052.3</v>
      </c>
      <c r="Y975" s="10">
        <f t="shared" si="1993"/>
        <v>193.8</v>
      </c>
      <c r="Z975" s="10">
        <f t="shared" si="1994"/>
        <v>206.8</v>
      </c>
      <c r="AA975" s="10">
        <f>AA976</f>
        <v>0</v>
      </c>
      <c r="AB975" s="10">
        <f>AB976</f>
        <v>0</v>
      </c>
      <c r="AC975" s="10">
        <f>AC976</f>
        <v>0</v>
      </c>
      <c r="AD975" s="10">
        <f t="shared" si="1995"/>
        <v>1052.3</v>
      </c>
      <c r="AE975" s="10">
        <f t="shared" si="1996"/>
        <v>193.8</v>
      </c>
      <c r="AF975" s="10">
        <f t="shared" si="1997"/>
        <v>206.8</v>
      </c>
      <c r="AG975" s="10">
        <f>AG976</f>
        <v>0</v>
      </c>
      <c r="AH975" s="10">
        <f t="shared" si="1998"/>
        <v>1052.3</v>
      </c>
      <c r="AI975" s="10">
        <f t="shared" si="1999"/>
        <v>193.8</v>
      </c>
      <c r="AJ975" s="10">
        <f t="shared" si="2000"/>
        <v>206.8</v>
      </c>
      <c r="AK975" s="10">
        <f>AK976</f>
        <v>0</v>
      </c>
      <c r="AL975" s="10">
        <f>AL976</f>
        <v>0</v>
      </c>
      <c r="AM975" s="10">
        <f>AM976</f>
        <v>0</v>
      </c>
      <c r="AN975" s="10">
        <f t="shared" si="2001"/>
        <v>1052.3</v>
      </c>
      <c r="AO975" s="10">
        <f t="shared" si="2002"/>
        <v>193.8</v>
      </c>
      <c r="AP975" s="10">
        <f t="shared" si="2003"/>
        <v>206.8</v>
      </c>
      <c r="AQ975" s="10">
        <f>AQ976</f>
        <v>0</v>
      </c>
      <c r="AR975" s="10">
        <f>AR976</f>
        <v>0</v>
      </c>
      <c r="AS975" s="10">
        <f>AS976</f>
        <v>0</v>
      </c>
      <c r="AT975" s="10">
        <f t="shared" si="2004"/>
        <v>1052.3</v>
      </c>
      <c r="AU975" s="10">
        <f t="shared" si="2005"/>
        <v>193.8</v>
      </c>
      <c r="AV975" s="10">
        <f t="shared" si="2006"/>
        <v>206.8</v>
      </c>
      <c r="AW975" s="10">
        <f>AW976</f>
        <v>0</v>
      </c>
      <c r="AX975" s="10">
        <f>AX976</f>
        <v>0</v>
      </c>
      <c r="AY975" s="10">
        <f>AY976</f>
        <v>0</v>
      </c>
      <c r="AZ975" s="10">
        <f t="shared" si="2007"/>
        <v>1052.3</v>
      </c>
      <c r="BA975" s="10">
        <f>BA976</f>
        <v>0</v>
      </c>
      <c r="BB975" s="65">
        <f t="shared" si="2042"/>
        <v>1052.3</v>
      </c>
      <c r="BC975" s="10">
        <f t="shared" si="2008"/>
        <v>193.8</v>
      </c>
      <c r="BD975" s="10">
        <f>BD976</f>
        <v>0</v>
      </c>
      <c r="BE975" s="65">
        <f t="shared" si="2043"/>
        <v>193.8</v>
      </c>
      <c r="BF975" s="10">
        <f t="shared" si="2009"/>
        <v>206.8</v>
      </c>
      <c r="BG975" s="10">
        <f>BG976</f>
        <v>0</v>
      </c>
      <c r="BH975" s="65">
        <f t="shared" si="2044"/>
        <v>206.8</v>
      </c>
      <c r="BI975" s="10">
        <f>BI976</f>
        <v>0</v>
      </c>
      <c r="BJ975" s="20"/>
      <c r="BK975" s="20"/>
    </row>
    <row r="976" spans="1:63" x14ac:dyDescent="0.3">
      <c r="A976" s="58" t="s">
        <v>633</v>
      </c>
      <c r="B976" s="59">
        <v>800</v>
      </c>
      <c r="C976" s="58" t="s">
        <v>327</v>
      </c>
      <c r="D976" s="58" t="s">
        <v>106</v>
      </c>
      <c r="E976" s="60" t="s">
        <v>535</v>
      </c>
      <c r="F976" s="10">
        <v>1052.3</v>
      </c>
      <c r="G976" s="10">
        <v>193.8</v>
      </c>
      <c r="H976" s="10">
        <v>206.8</v>
      </c>
      <c r="I976" s="10"/>
      <c r="J976" s="10"/>
      <c r="K976" s="10"/>
      <c r="L976" s="10">
        <f t="shared" si="1910"/>
        <v>1052.3</v>
      </c>
      <c r="M976" s="10">
        <f t="shared" si="1911"/>
        <v>193.8</v>
      </c>
      <c r="N976" s="10">
        <f t="shared" si="1912"/>
        <v>206.8</v>
      </c>
      <c r="O976" s="10"/>
      <c r="P976" s="10"/>
      <c r="Q976" s="10"/>
      <c r="R976" s="10">
        <f t="shared" si="1989"/>
        <v>1052.3</v>
      </c>
      <c r="S976" s="10">
        <f t="shared" si="1990"/>
        <v>193.8</v>
      </c>
      <c r="T976" s="10">
        <f t="shared" si="1991"/>
        <v>206.8</v>
      </c>
      <c r="U976" s="10"/>
      <c r="V976" s="10"/>
      <c r="W976" s="10"/>
      <c r="X976" s="10">
        <f t="shared" si="1992"/>
        <v>1052.3</v>
      </c>
      <c r="Y976" s="10">
        <f t="shared" si="1993"/>
        <v>193.8</v>
      </c>
      <c r="Z976" s="10">
        <f t="shared" si="1994"/>
        <v>206.8</v>
      </c>
      <c r="AA976" s="10"/>
      <c r="AB976" s="10"/>
      <c r="AC976" s="10"/>
      <c r="AD976" s="10">
        <f t="shared" si="1995"/>
        <v>1052.3</v>
      </c>
      <c r="AE976" s="10">
        <f t="shared" si="1996"/>
        <v>193.8</v>
      </c>
      <c r="AF976" s="10">
        <f t="shared" si="1997"/>
        <v>206.8</v>
      </c>
      <c r="AG976" s="10"/>
      <c r="AH976" s="10">
        <f t="shared" si="1998"/>
        <v>1052.3</v>
      </c>
      <c r="AI976" s="10">
        <f t="shared" si="1999"/>
        <v>193.8</v>
      </c>
      <c r="AJ976" s="10">
        <f t="shared" si="2000"/>
        <v>206.8</v>
      </c>
      <c r="AK976" s="10"/>
      <c r="AL976" s="10"/>
      <c r="AM976" s="10"/>
      <c r="AN976" s="10">
        <f t="shared" si="2001"/>
        <v>1052.3</v>
      </c>
      <c r="AO976" s="10">
        <f t="shared" si="2002"/>
        <v>193.8</v>
      </c>
      <c r="AP976" s="10">
        <f t="shared" si="2003"/>
        <v>206.8</v>
      </c>
      <c r="AQ976" s="10"/>
      <c r="AR976" s="10"/>
      <c r="AS976" s="10"/>
      <c r="AT976" s="10">
        <f t="shared" si="2004"/>
        <v>1052.3</v>
      </c>
      <c r="AU976" s="10">
        <f t="shared" si="2005"/>
        <v>193.8</v>
      </c>
      <c r="AV976" s="10">
        <f t="shared" si="2006"/>
        <v>206.8</v>
      </c>
      <c r="AW976" s="10"/>
      <c r="AX976" s="10"/>
      <c r="AY976" s="10"/>
      <c r="AZ976" s="10">
        <f t="shared" si="2007"/>
        <v>1052.3</v>
      </c>
      <c r="BA976" s="10"/>
      <c r="BB976" s="65">
        <f t="shared" si="2042"/>
        <v>1052.3</v>
      </c>
      <c r="BC976" s="10">
        <f t="shared" si="2008"/>
        <v>193.8</v>
      </c>
      <c r="BD976" s="10"/>
      <c r="BE976" s="65">
        <f t="shared" si="2043"/>
        <v>193.8</v>
      </c>
      <c r="BF976" s="10">
        <f t="shared" si="2009"/>
        <v>206.8</v>
      </c>
      <c r="BG976" s="10"/>
      <c r="BH976" s="65">
        <f t="shared" si="2044"/>
        <v>206.8</v>
      </c>
      <c r="BI976" s="10"/>
      <c r="BJ976" s="20"/>
      <c r="BK976" s="20"/>
    </row>
    <row r="977" spans="1:63" ht="46.8" x14ac:dyDescent="0.3">
      <c r="A977" s="58" t="s">
        <v>635</v>
      </c>
      <c r="B977" s="59"/>
      <c r="C977" s="58"/>
      <c r="D977" s="58"/>
      <c r="E977" s="60" t="s">
        <v>636</v>
      </c>
      <c r="F977" s="10">
        <f t="shared" ref="F977:F1005" si="2049">F978</f>
        <v>54102.399999999994</v>
      </c>
      <c r="G977" s="10">
        <f t="shared" ref="G977:G1005" si="2050">G978</f>
        <v>54362.1</v>
      </c>
      <c r="H977" s="10">
        <f t="shared" ref="H977:H1005" si="2051">H978</f>
        <v>54362.1</v>
      </c>
      <c r="I977" s="10">
        <f t="shared" ref="I977:I1005" si="2052">I978</f>
        <v>0</v>
      </c>
      <c r="J977" s="10">
        <f t="shared" ref="J977:J1005" si="2053">J978</f>
        <v>0</v>
      </c>
      <c r="K977" s="10">
        <f t="shared" ref="K977:K1005" si="2054">K978</f>
        <v>0</v>
      </c>
      <c r="L977" s="10">
        <f t="shared" si="1910"/>
        <v>54102.399999999994</v>
      </c>
      <c r="M977" s="10">
        <f t="shared" si="1911"/>
        <v>54362.1</v>
      </c>
      <c r="N977" s="10">
        <f t="shared" si="1912"/>
        <v>54362.1</v>
      </c>
      <c r="O977" s="10">
        <f t="shared" ref="O977:O1005" si="2055">O978</f>
        <v>0</v>
      </c>
      <c r="P977" s="10">
        <f t="shared" ref="P977:P1005" si="2056">P978</f>
        <v>0</v>
      </c>
      <c r="Q977" s="10">
        <f t="shared" ref="Q977:Q1005" si="2057">Q978</f>
        <v>0</v>
      </c>
      <c r="R977" s="10">
        <f t="shared" si="1989"/>
        <v>54102.399999999994</v>
      </c>
      <c r="S977" s="10">
        <f t="shared" si="1990"/>
        <v>54362.1</v>
      </c>
      <c r="T977" s="10">
        <f t="shared" si="1991"/>
        <v>54362.1</v>
      </c>
      <c r="U977" s="10">
        <f t="shared" ref="U977:U1005" si="2058">U978</f>
        <v>0</v>
      </c>
      <c r="V977" s="10">
        <f t="shared" ref="V977:V1005" si="2059">V978</f>
        <v>0</v>
      </c>
      <c r="W977" s="10">
        <f t="shared" ref="W977:W1005" si="2060">W978</f>
        <v>0</v>
      </c>
      <c r="X977" s="10">
        <f t="shared" si="1992"/>
        <v>54102.399999999994</v>
      </c>
      <c r="Y977" s="10">
        <f t="shared" si="1993"/>
        <v>54362.1</v>
      </c>
      <c r="Z977" s="10">
        <f t="shared" si="1994"/>
        <v>54362.1</v>
      </c>
      <c r="AA977" s="10">
        <f t="shared" ref="AA977:AA1005" si="2061">AA978</f>
        <v>0</v>
      </c>
      <c r="AB977" s="10">
        <f t="shared" ref="AB977:AB1005" si="2062">AB978</f>
        <v>0</v>
      </c>
      <c r="AC977" s="10">
        <f t="shared" ref="AC977:AC1005" si="2063">AC978</f>
        <v>0</v>
      </c>
      <c r="AD977" s="10">
        <f t="shared" si="1995"/>
        <v>54102.399999999994</v>
      </c>
      <c r="AE977" s="10">
        <f t="shared" si="1996"/>
        <v>54362.1</v>
      </c>
      <c r="AF977" s="10">
        <f t="shared" si="1997"/>
        <v>54362.1</v>
      </c>
      <c r="AG977" s="10">
        <f t="shared" ref="AG977:AG1005" si="2064">AG978</f>
        <v>0</v>
      </c>
      <c r="AH977" s="10">
        <f t="shared" si="1998"/>
        <v>54102.399999999994</v>
      </c>
      <c r="AI977" s="10">
        <f t="shared" si="1999"/>
        <v>54362.1</v>
      </c>
      <c r="AJ977" s="10">
        <f t="shared" si="2000"/>
        <v>54362.1</v>
      </c>
      <c r="AK977" s="10">
        <f t="shared" ref="AK977:AK1005" si="2065">AK978</f>
        <v>0</v>
      </c>
      <c r="AL977" s="10">
        <f t="shared" ref="AL977:AL1005" si="2066">AL978</f>
        <v>0</v>
      </c>
      <c r="AM977" s="10">
        <f t="shared" ref="AM977:AM1005" si="2067">AM978</f>
        <v>0</v>
      </c>
      <c r="AN977" s="10">
        <f t="shared" si="2001"/>
        <v>54102.399999999994</v>
      </c>
      <c r="AO977" s="10">
        <f t="shared" si="2002"/>
        <v>54362.1</v>
      </c>
      <c r="AP977" s="10">
        <f t="shared" si="2003"/>
        <v>54362.1</v>
      </c>
      <c r="AQ977" s="10">
        <f t="shared" ref="AQ977:AQ1005" si="2068">AQ978</f>
        <v>0</v>
      </c>
      <c r="AR977" s="10">
        <f t="shared" ref="AR977:AR1005" si="2069">AR978</f>
        <v>0</v>
      </c>
      <c r="AS977" s="10">
        <f t="shared" ref="AS977:AS1005" si="2070">AS978</f>
        <v>0</v>
      </c>
      <c r="AT977" s="10">
        <f t="shared" si="2004"/>
        <v>54102.399999999994</v>
      </c>
      <c r="AU977" s="10">
        <f t="shared" si="2005"/>
        <v>54362.1</v>
      </c>
      <c r="AV977" s="10">
        <f t="shared" si="2006"/>
        <v>54362.1</v>
      </c>
      <c r="AW977" s="10">
        <f t="shared" ref="AW977:AW1005" si="2071">AW978</f>
        <v>1109.7670000000001</v>
      </c>
      <c r="AX977" s="10">
        <f t="shared" ref="AX977:AX1005" si="2072">AX978</f>
        <v>0</v>
      </c>
      <c r="AY977" s="10">
        <f t="shared" ref="AY977:AY1005" si="2073">AY978</f>
        <v>0</v>
      </c>
      <c r="AZ977" s="10">
        <f t="shared" si="2007"/>
        <v>55212.166999999994</v>
      </c>
      <c r="BA977" s="10">
        <f t="shared" ref="BA977:BA1005" si="2074">BA978</f>
        <v>0</v>
      </c>
      <c r="BB977" s="65">
        <f t="shared" si="2042"/>
        <v>55212.166999999994</v>
      </c>
      <c r="BC977" s="10">
        <f t="shared" si="2008"/>
        <v>54362.1</v>
      </c>
      <c r="BD977" s="10">
        <f t="shared" ref="BD977:BI1005" si="2075">BD978</f>
        <v>0</v>
      </c>
      <c r="BE977" s="65">
        <f t="shared" si="2043"/>
        <v>54362.1</v>
      </c>
      <c r="BF977" s="10">
        <f t="shared" si="2009"/>
        <v>54362.1</v>
      </c>
      <c r="BG977" s="10">
        <f t="shared" si="2075"/>
        <v>0</v>
      </c>
      <c r="BH977" s="65">
        <f t="shared" si="2044"/>
        <v>54362.1</v>
      </c>
      <c r="BI977" s="10">
        <f t="shared" si="2075"/>
        <v>0</v>
      </c>
      <c r="BJ977" s="20"/>
      <c r="BK977" s="20"/>
    </row>
    <row r="978" spans="1:63" ht="31.2" x14ac:dyDescent="0.3">
      <c r="A978" s="58" t="s">
        <v>635</v>
      </c>
      <c r="B978" s="59" t="s">
        <v>66</v>
      </c>
      <c r="C978" s="58"/>
      <c r="D978" s="58"/>
      <c r="E978" s="60" t="s">
        <v>67</v>
      </c>
      <c r="F978" s="10">
        <f t="shared" si="2049"/>
        <v>54102.399999999994</v>
      </c>
      <c r="G978" s="10">
        <f t="shared" si="2050"/>
        <v>54362.1</v>
      </c>
      <c r="H978" s="10">
        <f t="shared" si="2051"/>
        <v>54362.1</v>
      </c>
      <c r="I978" s="10">
        <f t="shared" si="2052"/>
        <v>0</v>
      </c>
      <c r="J978" s="10">
        <f t="shared" si="2053"/>
        <v>0</v>
      </c>
      <c r="K978" s="10">
        <f t="shared" si="2054"/>
        <v>0</v>
      </c>
      <c r="L978" s="10">
        <f t="shared" si="1910"/>
        <v>54102.399999999994</v>
      </c>
      <c r="M978" s="10">
        <f t="shared" si="1911"/>
        <v>54362.1</v>
      </c>
      <c r="N978" s="10">
        <f t="shared" si="1912"/>
        <v>54362.1</v>
      </c>
      <c r="O978" s="10">
        <f t="shared" si="2055"/>
        <v>0</v>
      </c>
      <c r="P978" s="10">
        <f t="shared" si="2056"/>
        <v>0</v>
      </c>
      <c r="Q978" s="10">
        <f t="shared" si="2057"/>
        <v>0</v>
      </c>
      <c r="R978" s="10">
        <f t="shared" si="1989"/>
        <v>54102.399999999994</v>
      </c>
      <c r="S978" s="10">
        <f t="shared" si="1990"/>
        <v>54362.1</v>
      </c>
      <c r="T978" s="10">
        <f t="shared" si="1991"/>
        <v>54362.1</v>
      </c>
      <c r="U978" s="10">
        <f t="shared" si="2058"/>
        <v>0</v>
      </c>
      <c r="V978" s="10">
        <f t="shared" si="2059"/>
        <v>0</v>
      </c>
      <c r="W978" s="10">
        <f t="shared" si="2060"/>
        <v>0</v>
      </c>
      <c r="X978" s="10">
        <f t="shared" si="1992"/>
        <v>54102.399999999994</v>
      </c>
      <c r="Y978" s="10">
        <f t="shared" si="1993"/>
        <v>54362.1</v>
      </c>
      <c r="Z978" s="10">
        <f t="shared" si="1994"/>
        <v>54362.1</v>
      </c>
      <c r="AA978" s="10">
        <f t="shared" si="2061"/>
        <v>0</v>
      </c>
      <c r="AB978" s="10">
        <f t="shared" si="2062"/>
        <v>0</v>
      </c>
      <c r="AC978" s="10">
        <f t="shared" si="2063"/>
        <v>0</v>
      </c>
      <c r="AD978" s="10">
        <f t="shared" si="1995"/>
        <v>54102.399999999994</v>
      </c>
      <c r="AE978" s="10">
        <f t="shared" si="1996"/>
        <v>54362.1</v>
      </c>
      <c r="AF978" s="10">
        <f t="shared" si="1997"/>
        <v>54362.1</v>
      </c>
      <c r="AG978" s="10">
        <f t="shared" si="2064"/>
        <v>0</v>
      </c>
      <c r="AH978" s="10">
        <f t="shared" si="1998"/>
        <v>54102.399999999994</v>
      </c>
      <c r="AI978" s="10">
        <f t="shared" si="1999"/>
        <v>54362.1</v>
      </c>
      <c r="AJ978" s="10">
        <f t="shared" si="2000"/>
        <v>54362.1</v>
      </c>
      <c r="AK978" s="10">
        <f t="shared" si="2065"/>
        <v>0</v>
      </c>
      <c r="AL978" s="10">
        <f t="shared" si="2066"/>
        <v>0</v>
      </c>
      <c r="AM978" s="10">
        <f t="shared" si="2067"/>
        <v>0</v>
      </c>
      <c r="AN978" s="10">
        <f t="shared" si="2001"/>
        <v>54102.399999999994</v>
      </c>
      <c r="AO978" s="10">
        <f t="shared" si="2002"/>
        <v>54362.1</v>
      </c>
      <c r="AP978" s="10">
        <f t="shared" si="2003"/>
        <v>54362.1</v>
      </c>
      <c r="AQ978" s="10">
        <f t="shared" si="2068"/>
        <v>0</v>
      </c>
      <c r="AR978" s="10">
        <f t="shared" si="2069"/>
        <v>0</v>
      </c>
      <c r="AS978" s="10">
        <f t="shared" si="2070"/>
        <v>0</v>
      </c>
      <c r="AT978" s="10">
        <f t="shared" si="2004"/>
        <v>54102.399999999994</v>
      </c>
      <c r="AU978" s="10">
        <f t="shared" si="2005"/>
        <v>54362.1</v>
      </c>
      <c r="AV978" s="10">
        <f t="shared" si="2006"/>
        <v>54362.1</v>
      </c>
      <c r="AW978" s="10">
        <f t="shared" si="2071"/>
        <v>1109.7670000000001</v>
      </c>
      <c r="AX978" s="10">
        <f t="shared" si="2072"/>
        <v>0</v>
      </c>
      <c r="AY978" s="10">
        <f t="shared" si="2073"/>
        <v>0</v>
      </c>
      <c r="AZ978" s="10">
        <f t="shared" si="2007"/>
        <v>55212.166999999994</v>
      </c>
      <c r="BA978" s="10">
        <f t="shared" si="2074"/>
        <v>0</v>
      </c>
      <c r="BB978" s="65">
        <f t="shared" si="2042"/>
        <v>55212.166999999994</v>
      </c>
      <c r="BC978" s="10">
        <f t="shared" si="2008"/>
        <v>54362.1</v>
      </c>
      <c r="BD978" s="10">
        <f t="shared" si="2075"/>
        <v>0</v>
      </c>
      <c r="BE978" s="65">
        <f t="shared" si="2043"/>
        <v>54362.1</v>
      </c>
      <c r="BF978" s="10">
        <f t="shared" si="2009"/>
        <v>54362.1</v>
      </c>
      <c r="BG978" s="10">
        <f t="shared" si="2075"/>
        <v>0</v>
      </c>
      <c r="BH978" s="65">
        <f t="shared" si="2044"/>
        <v>54362.1</v>
      </c>
      <c r="BI978" s="10">
        <f t="shared" si="2075"/>
        <v>0</v>
      </c>
      <c r="BJ978" s="20"/>
      <c r="BK978" s="20"/>
    </row>
    <row r="979" spans="1:63" x14ac:dyDescent="0.3">
      <c r="A979" s="58" t="s">
        <v>635</v>
      </c>
      <c r="B979" s="59">
        <v>200</v>
      </c>
      <c r="C979" s="58" t="s">
        <v>327</v>
      </c>
      <c r="D979" s="58" t="s">
        <v>106</v>
      </c>
      <c r="E979" s="60" t="s">
        <v>535</v>
      </c>
      <c r="F979" s="10">
        <v>54102.399999999994</v>
      </c>
      <c r="G979" s="10">
        <v>54362.1</v>
      </c>
      <c r="H979" s="10">
        <v>54362.1</v>
      </c>
      <c r="I979" s="10"/>
      <c r="J979" s="10"/>
      <c r="K979" s="10"/>
      <c r="L979" s="10">
        <f t="shared" ref="L979:L1042" si="2076">F979+I979</f>
        <v>54102.399999999994</v>
      </c>
      <c r="M979" s="10">
        <f t="shared" ref="M979:M1042" si="2077">G979+J979</f>
        <v>54362.1</v>
      </c>
      <c r="N979" s="10">
        <f t="shared" ref="N979:N1042" si="2078">H979+K979</f>
        <v>54362.1</v>
      </c>
      <c r="O979" s="10"/>
      <c r="P979" s="10"/>
      <c r="Q979" s="10"/>
      <c r="R979" s="10">
        <f t="shared" si="1989"/>
        <v>54102.399999999994</v>
      </c>
      <c r="S979" s="10">
        <f t="shared" si="1990"/>
        <v>54362.1</v>
      </c>
      <c r="T979" s="10">
        <f t="shared" si="1991"/>
        <v>54362.1</v>
      </c>
      <c r="U979" s="10"/>
      <c r="V979" s="10"/>
      <c r="W979" s="10"/>
      <c r="X979" s="10">
        <f t="shared" si="1992"/>
        <v>54102.399999999994</v>
      </c>
      <c r="Y979" s="10">
        <f t="shared" si="1993"/>
        <v>54362.1</v>
      </c>
      <c r="Z979" s="10">
        <f t="shared" si="1994"/>
        <v>54362.1</v>
      </c>
      <c r="AA979" s="10"/>
      <c r="AB979" s="10"/>
      <c r="AC979" s="10"/>
      <c r="AD979" s="10">
        <f t="shared" si="1995"/>
        <v>54102.399999999994</v>
      </c>
      <c r="AE979" s="10">
        <f t="shared" si="1996"/>
        <v>54362.1</v>
      </c>
      <c r="AF979" s="10">
        <f t="shared" si="1997"/>
        <v>54362.1</v>
      </c>
      <c r="AG979" s="10"/>
      <c r="AH979" s="10">
        <f t="shared" si="1998"/>
        <v>54102.399999999994</v>
      </c>
      <c r="AI979" s="10">
        <f t="shared" si="1999"/>
        <v>54362.1</v>
      </c>
      <c r="AJ979" s="10">
        <f t="shared" si="2000"/>
        <v>54362.1</v>
      </c>
      <c r="AK979" s="10"/>
      <c r="AL979" s="10"/>
      <c r="AM979" s="10"/>
      <c r="AN979" s="10">
        <f t="shared" si="2001"/>
        <v>54102.399999999994</v>
      </c>
      <c r="AO979" s="10">
        <f t="shared" si="2002"/>
        <v>54362.1</v>
      </c>
      <c r="AP979" s="10">
        <f t="shared" si="2003"/>
        <v>54362.1</v>
      </c>
      <c r="AQ979" s="10"/>
      <c r="AR979" s="10"/>
      <c r="AS979" s="10"/>
      <c r="AT979" s="10">
        <f t="shared" si="2004"/>
        <v>54102.399999999994</v>
      </c>
      <c r="AU979" s="10">
        <f t="shared" si="2005"/>
        <v>54362.1</v>
      </c>
      <c r="AV979" s="10">
        <f t="shared" si="2006"/>
        <v>54362.1</v>
      </c>
      <c r="AW979" s="10">
        <v>1109.7670000000001</v>
      </c>
      <c r="AX979" s="10"/>
      <c r="AY979" s="10"/>
      <c r="AZ979" s="10">
        <f t="shared" si="2007"/>
        <v>55212.166999999994</v>
      </c>
      <c r="BA979" s="10"/>
      <c r="BB979" s="65">
        <f t="shared" si="2042"/>
        <v>55212.166999999994</v>
      </c>
      <c r="BC979" s="10">
        <f t="shared" si="2008"/>
        <v>54362.1</v>
      </c>
      <c r="BD979" s="10"/>
      <c r="BE979" s="65">
        <f t="shared" si="2043"/>
        <v>54362.1</v>
      </c>
      <c r="BF979" s="10">
        <f t="shared" si="2009"/>
        <v>54362.1</v>
      </c>
      <c r="BG979" s="10"/>
      <c r="BH979" s="65">
        <f t="shared" si="2044"/>
        <v>54362.1</v>
      </c>
      <c r="BI979" s="10"/>
      <c r="BJ979" s="20"/>
      <c r="BK979" s="20"/>
    </row>
    <row r="980" spans="1:63" ht="46.8" x14ac:dyDescent="0.3">
      <c r="A980" s="58" t="s">
        <v>637</v>
      </c>
      <c r="B980" s="59"/>
      <c r="C980" s="58"/>
      <c r="D980" s="58"/>
      <c r="E980" s="60" t="s">
        <v>638</v>
      </c>
      <c r="F980" s="10">
        <f t="shared" si="2049"/>
        <v>43099.7</v>
      </c>
      <c r="G980" s="10">
        <f t="shared" si="2050"/>
        <v>43099.7</v>
      </c>
      <c r="H980" s="10">
        <f t="shared" si="2051"/>
        <v>43099.7</v>
      </c>
      <c r="I980" s="10">
        <f t="shared" si="2052"/>
        <v>0</v>
      </c>
      <c r="J980" s="10">
        <f t="shared" si="2053"/>
        <v>0</v>
      </c>
      <c r="K980" s="10">
        <f t="shared" si="2054"/>
        <v>0</v>
      </c>
      <c r="L980" s="10">
        <f t="shared" si="2076"/>
        <v>43099.7</v>
      </c>
      <c r="M980" s="10">
        <f t="shared" si="2077"/>
        <v>43099.7</v>
      </c>
      <c r="N980" s="10">
        <f t="shared" si="2078"/>
        <v>43099.7</v>
      </c>
      <c r="O980" s="10">
        <f t="shared" si="2055"/>
        <v>0</v>
      </c>
      <c r="P980" s="10">
        <f t="shared" si="2056"/>
        <v>0</v>
      </c>
      <c r="Q980" s="10">
        <f t="shared" si="2057"/>
        <v>0</v>
      </c>
      <c r="R980" s="10">
        <f t="shared" si="1989"/>
        <v>43099.7</v>
      </c>
      <c r="S980" s="10">
        <f t="shared" si="1990"/>
        <v>43099.7</v>
      </c>
      <c r="T980" s="10">
        <f t="shared" si="1991"/>
        <v>43099.7</v>
      </c>
      <c r="U980" s="10">
        <f t="shared" si="2058"/>
        <v>0</v>
      </c>
      <c r="V980" s="10">
        <f t="shared" si="2059"/>
        <v>0</v>
      </c>
      <c r="W980" s="10">
        <f t="shared" si="2060"/>
        <v>0</v>
      </c>
      <c r="X980" s="10">
        <f t="shared" si="1992"/>
        <v>43099.7</v>
      </c>
      <c r="Y980" s="10">
        <f t="shared" si="1993"/>
        <v>43099.7</v>
      </c>
      <c r="Z980" s="10">
        <f t="shared" si="1994"/>
        <v>43099.7</v>
      </c>
      <c r="AA980" s="10">
        <f t="shared" si="2061"/>
        <v>0</v>
      </c>
      <c r="AB980" s="10">
        <f t="shared" si="2062"/>
        <v>0</v>
      </c>
      <c r="AC980" s="10">
        <f t="shared" si="2063"/>
        <v>0</v>
      </c>
      <c r="AD980" s="10">
        <f t="shared" si="1995"/>
        <v>43099.7</v>
      </c>
      <c r="AE980" s="10">
        <f t="shared" si="1996"/>
        <v>43099.7</v>
      </c>
      <c r="AF980" s="10">
        <f t="shared" si="1997"/>
        <v>43099.7</v>
      </c>
      <c r="AG980" s="10">
        <f t="shared" si="2064"/>
        <v>0</v>
      </c>
      <c r="AH980" s="10">
        <f t="shared" si="1998"/>
        <v>43099.7</v>
      </c>
      <c r="AI980" s="10">
        <f t="shared" si="1999"/>
        <v>43099.7</v>
      </c>
      <c r="AJ980" s="10">
        <f t="shared" si="2000"/>
        <v>43099.7</v>
      </c>
      <c r="AK980" s="10">
        <f t="shared" si="2065"/>
        <v>0</v>
      </c>
      <c r="AL980" s="10">
        <f t="shared" si="2066"/>
        <v>0</v>
      </c>
      <c r="AM980" s="10">
        <f t="shared" si="2067"/>
        <v>0</v>
      </c>
      <c r="AN980" s="10">
        <f t="shared" si="2001"/>
        <v>43099.7</v>
      </c>
      <c r="AO980" s="10">
        <f t="shared" si="2002"/>
        <v>43099.7</v>
      </c>
      <c r="AP980" s="10">
        <f t="shared" si="2003"/>
        <v>43099.7</v>
      </c>
      <c r="AQ980" s="10">
        <f t="shared" si="2068"/>
        <v>0</v>
      </c>
      <c r="AR980" s="10">
        <f t="shared" si="2069"/>
        <v>0</v>
      </c>
      <c r="AS980" s="10">
        <f t="shared" si="2070"/>
        <v>0</v>
      </c>
      <c r="AT980" s="10">
        <f t="shared" si="2004"/>
        <v>43099.7</v>
      </c>
      <c r="AU980" s="10">
        <f t="shared" si="2005"/>
        <v>43099.7</v>
      </c>
      <c r="AV980" s="10">
        <f t="shared" si="2006"/>
        <v>43099.7</v>
      </c>
      <c r="AW980" s="10">
        <f t="shared" si="2071"/>
        <v>0</v>
      </c>
      <c r="AX980" s="10">
        <f t="shared" si="2072"/>
        <v>0</v>
      </c>
      <c r="AY980" s="10">
        <f t="shared" si="2073"/>
        <v>0</v>
      </c>
      <c r="AZ980" s="10">
        <f t="shared" si="2007"/>
        <v>43099.7</v>
      </c>
      <c r="BA980" s="10">
        <f t="shared" si="2074"/>
        <v>0</v>
      </c>
      <c r="BB980" s="65">
        <f t="shared" si="2042"/>
        <v>43099.7</v>
      </c>
      <c r="BC980" s="10">
        <f t="shared" si="2008"/>
        <v>43099.7</v>
      </c>
      <c r="BD980" s="10">
        <f t="shared" si="2075"/>
        <v>0</v>
      </c>
      <c r="BE980" s="65">
        <f t="shared" si="2043"/>
        <v>43099.7</v>
      </c>
      <c r="BF980" s="10">
        <f t="shared" si="2009"/>
        <v>43099.7</v>
      </c>
      <c r="BG980" s="10">
        <f t="shared" si="2075"/>
        <v>0</v>
      </c>
      <c r="BH980" s="65">
        <f t="shared" si="2044"/>
        <v>43099.7</v>
      </c>
      <c r="BI980" s="10">
        <f t="shared" si="2075"/>
        <v>0</v>
      </c>
      <c r="BJ980" s="20"/>
      <c r="BK980" s="20"/>
    </row>
    <row r="981" spans="1:63" ht="31.2" x14ac:dyDescent="0.3">
      <c r="A981" s="58" t="s">
        <v>637</v>
      </c>
      <c r="B981" s="59" t="s">
        <v>66</v>
      </c>
      <c r="C981" s="58"/>
      <c r="D981" s="58"/>
      <c r="E981" s="60" t="s">
        <v>67</v>
      </c>
      <c r="F981" s="10">
        <f t="shared" si="2049"/>
        <v>43099.7</v>
      </c>
      <c r="G981" s="10">
        <f t="shared" si="2050"/>
        <v>43099.7</v>
      </c>
      <c r="H981" s="10">
        <f t="shared" si="2051"/>
        <v>43099.7</v>
      </c>
      <c r="I981" s="10">
        <f t="shared" si="2052"/>
        <v>0</v>
      </c>
      <c r="J981" s="10">
        <f t="shared" si="2053"/>
        <v>0</v>
      </c>
      <c r="K981" s="10">
        <f t="shared" si="2054"/>
        <v>0</v>
      </c>
      <c r="L981" s="10">
        <f t="shared" si="2076"/>
        <v>43099.7</v>
      </c>
      <c r="M981" s="10">
        <f t="shared" si="2077"/>
        <v>43099.7</v>
      </c>
      <c r="N981" s="10">
        <f t="shared" si="2078"/>
        <v>43099.7</v>
      </c>
      <c r="O981" s="10">
        <f t="shared" si="2055"/>
        <v>0</v>
      </c>
      <c r="P981" s="10">
        <f t="shared" si="2056"/>
        <v>0</v>
      </c>
      <c r="Q981" s="10">
        <f t="shared" si="2057"/>
        <v>0</v>
      </c>
      <c r="R981" s="10">
        <f t="shared" si="1989"/>
        <v>43099.7</v>
      </c>
      <c r="S981" s="10">
        <f t="shared" si="1990"/>
        <v>43099.7</v>
      </c>
      <c r="T981" s="10">
        <f t="shared" si="1991"/>
        <v>43099.7</v>
      </c>
      <c r="U981" s="10">
        <f t="shared" si="2058"/>
        <v>0</v>
      </c>
      <c r="V981" s="10">
        <f t="shared" si="2059"/>
        <v>0</v>
      </c>
      <c r="W981" s="10">
        <f t="shared" si="2060"/>
        <v>0</v>
      </c>
      <c r="X981" s="10">
        <f t="shared" si="1992"/>
        <v>43099.7</v>
      </c>
      <c r="Y981" s="10">
        <f t="shared" si="1993"/>
        <v>43099.7</v>
      </c>
      <c r="Z981" s="10">
        <f t="shared" si="1994"/>
        <v>43099.7</v>
      </c>
      <c r="AA981" s="10">
        <f t="shared" si="2061"/>
        <v>0</v>
      </c>
      <c r="AB981" s="10">
        <f t="shared" si="2062"/>
        <v>0</v>
      </c>
      <c r="AC981" s="10">
        <f t="shared" si="2063"/>
        <v>0</v>
      </c>
      <c r="AD981" s="10">
        <f t="shared" si="1995"/>
        <v>43099.7</v>
      </c>
      <c r="AE981" s="10">
        <f t="shared" si="1996"/>
        <v>43099.7</v>
      </c>
      <c r="AF981" s="10">
        <f t="shared" si="1997"/>
        <v>43099.7</v>
      </c>
      <c r="AG981" s="10">
        <f t="shared" si="2064"/>
        <v>0</v>
      </c>
      <c r="AH981" s="10">
        <f t="shared" si="1998"/>
        <v>43099.7</v>
      </c>
      <c r="AI981" s="10">
        <f t="shared" si="1999"/>
        <v>43099.7</v>
      </c>
      <c r="AJ981" s="10">
        <f t="shared" si="2000"/>
        <v>43099.7</v>
      </c>
      <c r="AK981" s="10">
        <f t="shared" si="2065"/>
        <v>0</v>
      </c>
      <c r="AL981" s="10">
        <f t="shared" si="2066"/>
        <v>0</v>
      </c>
      <c r="AM981" s="10">
        <f t="shared" si="2067"/>
        <v>0</v>
      </c>
      <c r="AN981" s="10">
        <f t="shared" si="2001"/>
        <v>43099.7</v>
      </c>
      <c r="AO981" s="10">
        <f t="shared" si="2002"/>
        <v>43099.7</v>
      </c>
      <c r="AP981" s="10">
        <f t="shared" si="2003"/>
        <v>43099.7</v>
      </c>
      <c r="AQ981" s="10">
        <f t="shared" si="2068"/>
        <v>0</v>
      </c>
      <c r="AR981" s="10">
        <f t="shared" si="2069"/>
        <v>0</v>
      </c>
      <c r="AS981" s="10">
        <f t="shared" si="2070"/>
        <v>0</v>
      </c>
      <c r="AT981" s="10">
        <f t="shared" si="2004"/>
        <v>43099.7</v>
      </c>
      <c r="AU981" s="10">
        <f t="shared" si="2005"/>
        <v>43099.7</v>
      </c>
      <c r="AV981" s="10">
        <f t="shared" si="2006"/>
        <v>43099.7</v>
      </c>
      <c r="AW981" s="10">
        <f t="shared" si="2071"/>
        <v>0</v>
      </c>
      <c r="AX981" s="10">
        <f t="shared" si="2072"/>
        <v>0</v>
      </c>
      <c r="AY981" s="10">
        <f t="shared" si="2073"/>
        <v>0</v>
      </c>
      <c r="AZ981" s="10">
        <f t="shared" si="2007"/>
        <v>43099.7</v>
      </c>
      <c r="BA981" s="10">
        <f t="shared" si="2074"/>
        <v>0</v>
      </c>
      <c r="BB981" s="65">
        <f t="shared" si="2042"/>
        <v>43099.7</v>
      </c>
      <c r="BC981" s="10">
        <f t="shared" si="2008"/>
        <v>43099.7</v>
      </c>
      <c r="BD981" s="10">
        <f t="shared" si="2075"/>
        <v>0</v>
      </c>
      <c r="BE981" s="65">
        <f t="shared" si="2043"/>
        <v>43099.7</v>
      </c>
      <c r="BF981" s="10">
        <f t="shared" si="2009"/>
        <v>43099.7</v>
      </c>
      <c r="BG981" s="10">
        <f t="shared" si="2075"/>
        <v>0</v>
      </c>
      <c r="BH981" s="65">
        <f t="shared" si="2044"/>
        <v>43099.7</v>
      </c>
      <c r="BI981" s="10">
        <f t="shared" si="2075"/>
        <v>0</v>
      </c>
      <c r="BJ981" s="20"/>
      <c r="BK981" s="20"/>
    </row>
    <row r="982" spans="1:63" x14ac:dyDescent="0.3">
      <c r="A982" s="58" t="s">
        <v>637</v>
      </c>
      <c r="B982" s="59">
        <v>200</v>
      </c>
      <c r="C982" s="58" t="s">
        <v>327</v>
      </c>
      <c r="D982" s="58" t="s">
        <v>106</v>
      </c>
      <c r="E982" s="60" t="s">
        <v>535</v>
      </c>
      <c r="F982" s="10">
        <v>43099.7</v>
      </c>
      <c r="G982" s="10">
        <v>43099.7</v>
      </c>
      <c r="H982" s="10">
        <v>43099.7</v>
      </c>
      <c r="I982" s="10"/>
      <c r="J982" s="10"/>
      <c r="K982" s="10"/>
      <c r="L982" s="10">
        <f t="shared" si="2076"/>
        <v>43099.7</v>
      </c>
      <c r="M982" s="10">
        <f t="shared" si="2077"/>
        <v>43099.7</v>
      </c>
      <c r="N982" s="10">
        <f t="shared" si="2078"/>
        <v>43099.7</v>
      </c>
      <c r="O982" s="10"/>
      <c r="P982" s="10"/>
      <c r="Q982" s="10"/>
      <c r="R982" s="10">
        <f t="shared" si="1989"/>
        <v>43099.7</v>
      </c>
      <c r="S982" s="10">
        <f t="shared" si="1990"/>
        <v>43099.7</v>
      </c>
      <c r="T982" s="10">
        <f t="shared" si="1991"/>
        <v>43099.7</v>
      </c>
      <c r="U982" s="10"/>
      <c r="V982" s="10"/>
      <c r="W982" s="10"/>
      <c r="X982" s="10">
        <f t="shared" si="1992"/>
        <v>43099.7</v>
      </c>
      <c r="Y982" s="10">
        <f t="shared" si="1993"/>
        <v>43099.7</v>
      </c>
      <c r="Z982" s="10">
        <f t="shared" si="1994"/>
        <v>43099.7</v>
      </c>
      <c r="AA982" s="10"/>
      <c r="AB982" s="10"/>
      <c r="AC982" s="10"/>
      <c r="AD982" s="10">
        <f t="shared" si="1995"/>
        <v>43099.7</v>
      </c>
      <c r="AE982" s="10">
        <f t="shared" si="1996"/>
        <v>43099.7</v>
      </c>
      <c r="AF982" s="10">
        <f t="shared" si="1997"/>
        <v>43099.7</v>
      </c>
      <c r="AG982" s="10"/>
      <c r="AH982" s="10">
        <f t="shared" si="1998"/>
        <v>43099.7</v>
      </c>
      <c r="AI982" s="10">
        <f t="shared" si="1999"/>
        <v>43099.7</v>
      </c>
      <c r="AJ982" s="10">
        <f t="shared" si="2000"/>
        <v>43099.7</v>
      </c>
      <c r="AK982" s="10"/>
      <c r="AL982" s="10"/>
      <c r="AM982" s="10"/>
      <c r="AN982" s="10">
        <f t="shared" si="2001"/>
        <v>43099.7</v>
      </c>
      <c r="AO982" s="10">
        <f t="shared" si="2002"/>
        <v>43099.7</v>
      </c>
      <c r="AP982" s="10">
        <f t="shared" si="2003"/>
        <v>43099.7</v>
      </c>
      <c r="AQ982" s="10"/>
      <c r="AR982" s="10"/>
      <c r="AS982" s="10"/>
      <c r="AT982" s="10">
        <f t="shared" si="2004"/>
        <v>43099.7</v>
      </c>
      <c r="AU982" s="10">
        <f t="shared" si="2005"/>
        <v>43099.7</v>
      </c>
      <c r="AV982" s="10">
        <f t="shared" si="2006"/>
        <v>43099.7</v>
      </c>
      <c r="AW982" s="10"/>
      <c r="AX982" s="10"/>
      <c r="AY982" s="10"/>
      <c r="AZ982" s="10">
        <f t="shared" si="2007"/>
        <v>43099.7</v>
      </c>
      <c r="BA982" s="10"/>
      <c r="BB982" s="65">
        <f t="shared" si="2042"/>
        <v>43099.7</v>
      </c>
      <c r="BC982" s="10">
        <f t="shared" si="2008"/>
        <v>43099.7</v>
      </c>
      <c r="BD982" s="10"/>
      <c r="BE982" s="65">
        <f t="shared" si="2043"/>
        <v>43099.7</v>
      </c>
      <c r="BF982" s="10">
        <f t="shared" si="2009"/>
        <v>43099.7</v>
      </c>
      <c r="BG982" s="10"/>
      <c r="BH982" s="65">
        <f t="shared" si="2044"/>
        <v>43099.7</v>
      </c>
      <c r="BI982" s="10"/>
      <c r="BJ982" s="20"/>
      <c r="BK982" s="20"/>
    </row>
    <row r="983" spans="1:63" ht="46.8" x14ac:dyDescent="0.3">
      <c r="A983" s="58" t="s">
        <v>639</v>
      </c>
      <c r="B983" s="59"/>
      <c r="C983" s="58"/>
      <c r="D983" s="58"/>
      <c r="E983" s="60" t="s">
        <v>640</v>
      </c>
      <c r="F983" s="10">
        <f t="shared" si="2049"/>
        <v>1782.8</v>
      </c>
      <c r="G983" s="10">
        <f t="shared" si="2050"/>
        <v>1782.8</v>
      </c>
      <c r="H983" s="10">
        <f t="shared" si="2051"/>
        <v>1782.8000000000002</v>
      </c>
      <c r="I983" s="10">
        <f t="shared" si="2052"/>
        <v>0</v>
      </c>
      <c r="J983" s="10">
        <f t="shared" si="2053"/>
        <v>0</v>
      </c>
      <c r="K983" s="10">
        <f t="shared" si="2054"/>
        <v>0</v>
      </c>
      <c r="L983" s="10">
        <f t="shared" si="2076"/>
        <v>1782.8</v>
      </c>
      <c r="M983" s="10">
        <f t="shared" si="2077"/>
        <v>1782.8</v>
      </c>
      <c r="N983" s="10">
        <f t="shared" si="2078"/>
        <v>1782.8000000000002</v>
      </c>
      <c r="O983" s="10">
        <f t="shared" si="2055"/>
        <v>0</v>
      </c>
      <c r="P983" s="10">
        <f t="shared" si="2056"/>
        <v>0</v>
      </c>
      <c r="Q983" s="10">
        <f t="shared" si="2057"/>
        <v>0</v>
      </c>
      <c r="R983" s="10">
        <f t="shared" si="1989"/>
        <v>1782.8</v>
      </c>
      <c r="S983" s="10">
        <f t="shared" si="1990"/>
        <v>1782.8</v>
      </c>
      <c r="T983" s="10">
        <f t="shared" si="1991"/>
        <v>1782.8000000000002</v>
      </c>
      <c r="U983" s="10">
        <f t="shared" si="2058"/>
        <v>0</v>
      </c>
      <c r="V983" s="10">
        <f t="shared" si="2059"/>
        <v>0</v>
      </c>
      <c r="W983" s="10">
        <f t="shared" si="2060"/>
        <v>0</v>
      </c>
      <c r="X983" s="10">
        <f t="shared" si="1992"/>
        <v>1782.8</v>
      </c>
      <c r="Y983" s="10">
        <f t="shared" si="1993"/>
        <v>1782.8</v>
      </c>
      <c r="Z983" s="10">
        <f t="shared" si="1994"/>
        <v>1782.8000000000002</v>
      </c>
      <c r="AA983" s="10">
        <f t="shared" si="2061"/>
        <v>-268.8</v>
      </c>
      <c r="AB983" s="10">
        <f t="shared" si="2062"/>
        <v>0</v>
      </c>
      <c r="AC983" s="10">
        <f t="shared" si="2063"/>
        <v>0</v>
      </c>
      <c r="AD983" s="10">
        <f t="shared" si="1995"/>
        <v>1514</v>
      </c>
      <c r="AE983" s="10">
        <f t="shared" si="1996"/>
        <v>1782.8</v>
      </c>
      <c r="AF983" s="10">
        <f t="shared" si="1997"/>
        <v>1782.8000000000002</v>
      </c>
      <c r="AG983" s="10">
        <f t="shared" si="2064"/>
        <v>0</v>
      </c>
      <c r="AH983" s="10">
        <f t="shared" si="1998"/>
        <v>1514</v>
      </c>
      <c r="AI983" s="10">
        <f t="shared" si="1999"/>
        <v>1782.8</v>
      </c>
      <c r="AJ983" s="10">
        <f t="shared" si="2000"/>
        <v>1782.8000000000002</v>
      </c>
      <c r="AK983" s="10">
        <f t="shared" si="2065"/>
        <v>3531.8109999999997</v>
      </c>
      <c r="AL983" s="10">
        <f t="shared" si="2066"/>
        <v>0</v>
      </c>
      <c r="AM983" s="10">
        <f t="shared" si="2067"/>
        <v>0</v>
      </c>
      <c r="AN983" s="10">
        <f t="shared" si="2001"/>
        <v>5045.8109999999997</v>
      </c>
      <c r="AO983" s="10">
        <f t="shared" si="2002"/>
        <v>1782.8</v>
      </c>
      <c r="AP983" s="10">
        <f t="shared" si="2003"/>
        <v>1782.8000000000002</v>
      </c>
      <c r="AQ983" s="10">
        <f t="shared" si="2068"/>
        <v>0</v>
      </c>
      <c r="AR983" s="10">
        <f t="shared" si="2069"/>
        <v>0</v>
      </c>
      <c r="AS983" s="10">
        <f t="shared" si="2070"/>
        <v>0</v>
      </c>
      <c r="AT983" s="10">
        <f t="shared" si="2004"/>
        <v>5045.8109999999997</v>
      </c>
      <c r="AU983" s="10">
        <f t="shared" si="2005"/>
        <v>1782.8</v>
      </c>
      <c r="AV983" s="10">
        <f t="shared" si="2006"/>
        <v>1782.8000000000002</v>
      </c>
      <c r="AW983" s="10">
        <f t="shared" si="2071"/>
        <v>0</v>
      </c>
      <c r="AX983" s="10">
        <f t="shared" si="2072"/>
        <v>0</v>
      </c>
      <c r="AY983" s="10">
        <f t="shared" si="2073"/>
        <v>0</v>
      </c>
      <c r="AZ983" s="10">
        <f t="shared" si="2007"/>
        <v>5045.8109999999997</v>
      </c>
      <c r="BA983" s="10">
        <f t="shared" si="2074"/>
        <v>0</v>
      </c>
      <c r="BB983" s="65">
        <f t="shared" si="2042"/>
        <v>5045.8109999999997</v>
      </c>
      <c r="BC983" s="10">
        <f t="shared" si="2008"/>
        <v>1782.8</v>
      </c>
      <c r="BD983" s="10">
        <f t="shared" si="2075"/>
        <v>0</v>
      </c>
      <c r="BE983" s="65">
        <f t="shared" si="2043"/>
        <v>1782.8</v>
      </c>
      <c r="BF983" s="10">
        <f t="shared" si="2009"/>
        <v>1782.8000000000002</v>
      </c>
      <c r="BG983" s="10">
        <f t="shared" si="2075"/>
        <v>0</v>
      </c>
      <c r="BH983" s="65">
        <f t="shared" si="2044"/>
        <v>1782.8000000000002</v>
      </c>
      <c r="BI983" s="10">
        <f t="shared" si="2075"/>
        <v>0</v>
      </c>
      <c r="BJ983" s="20"/>
      <c r="BK983" s="20"/>
    </row>
    <row r="984" spans="1:63" ht="31.2" x14ac:dyDescent="0.3">
      <c r="A984" s="58" t="s">
        <v>639</v>
      </c>
      <c r="B984" s="59" t="s">
        <v>66</v>
      </c>
      <c r="C984" s="58"/>
      <c r="D984" s="58"/>
      <c r="E984" s="60" t="s">
        <v>67</v>
      </c>
      <c r="F984" s="10">
        <f t="shared" si="2049"/>
        <v>1782.8</v>
      </c>
      <c r="G984" s="10">
        <f t="shared" si="2050"/>
        <v>1782.8</v>
      </c>
      <c r="H984" s="10">
        <f t="shared" si="2051"/>
        <v>1782.8000000000002</v>
      </c>
      <c r="I984" s="10">
        <f t="shared" si="2052"/>
        <v>0</v>
      </c>
      <c r="J984" s="10">
        <f t="shared" si="2053"/>
        <v>0</v>
      </c>
      <c r="K984" s="10">
        <f t="shared" si="2054"/>
        <v>0</v>
      </c>
      <c r="L984" s="10">
        <f t="shared" si="2076"/>
        <v>1782.8</v>
      </c>
      <c r="M984" s="10">
        <f t="shared" si="2077"/>
        <v>1782.8</v>
      </c>
      <c r="N984" s="10">
        <f t="shared" si="2078"/>
        <v>1782.8000000000002</v>
      </c>
      <c r="O984" s="10">
        <f t="shared" si="2055"/>
        <v>0</v>
      </c>
      <c r="P984" s="10">
        <f t="shared" si="2056"/>
        <v>0</v>
      </c>
      <c r="Q984" s="10">
        <f t="shared" si="2057"/>
        <v>0</v>
      </c>
      <c r="R984" s="10">
        <f t="shared" si="1989"/>
        <v>1782.8</v>
      </c>
      <c r="S984" s="10">
        <f t="shared" si="1990"/>
        <v>1782.8</v>
      </c>
      <c r="T984" s="10">
        <f t="shared" si="1991"/>
        <v>1782.8000000000002</v>
      </c>
      <c r="U984" s="10">
        <f t="shared" si="2058"/>
        <v>0</v>
      </c>
      <c r="V984" s="10">
        <f t="shared" si="2059"/>
        <v>0</v>
      </c>
      <c r="W984" s="10">
        <f t="shared" si="2060"/>
        <v>0</v>
      </c>
      <c r="X984" s="10">
        <f t="shared" si="1992"/>
        <v>1782.8</v>
      </c>
      <c r="Y984" s="10">
        <f t="shared" si="1993"/>
        <v>1782.8</v>
      </c>
      <c r="Z984" s="10">
        <f t="shared" si="1994"/>
        <v>1782.8000000000002</v>
      </c>
      <c r="AA984" s="10">
        <f t="shared" si="2061"/>
        <v>-268.8</v>
      </c>
      <c r="AB984" s="10">
        <f t="shared" si="2062"/>
        <v>0</v>
      </c>
      <c r="AC984" s="10">
        <f t="shared" si="2063"/>
        <v>0</v>
      </c>
      <c r="AD984" s="10">
        <f t="shared" si="1995"/>
        <v>1514</v>
      </c>
      <c r="AE984" s="10">
        <f t="shared" si="1996"/>
        <v>1782.8</v>
      </c>
      <c r="AF984" s="10">
        <f t="shared" si="1997"/>
        <v>1782.8000000000002</v>
      </c>
      <c r="AG984" s="10">
        <f t="shared" si="2064"/>
        <v>0</v>
      </c>
      <c r="AH984" s="10">
        <f t="shared" si="1998"/>
        <v>1514</v>
      </c>
      <c r="AI984" s="10">
        <f t="shared" si="1999"/>
        <v>1782.8</v>
      </c>
      <c r="AJ984" s="10">
        <f t="shared" si="2000"/>
        <v>1782.8000000000002</v>
      </c>
      <c r="AK984" s="10">
        <f t="shared" si="2065"/>
        <v>3531.8109999999997</v>
      </c>
      <c r="AL984" s="10">
        <f t="shared" si="2066"/>
        <v>0</v>
      </c>
      <c r="AM984" s="10">
        <f t="shared" si="2067"/>
        <v>0</v>
      </c>
      <c r="AN984" s="10">
        <f t="shared" si="2001"/>
        <v>5045.8109999999997</v>
      </c>
      <c r="AO984" s="10">
        <f t="shared" si="2002"/>
        <v>1782.8</v>
      </c>
      <c r="AP984" s="10">
        <f t="shared" si="2003"/>
        <v>1782.8000000000002</v>
      </c>
      <c r="AQ984" s="10">
        <f t="shared" si="2068"/>
        <v>0</v>
      </c>
      <c r="AR984" s="10">
        <f t="shared" si="2069"/>
        <v>0</v>
      </c>
      <c r="AS984" s="10">
        <f t="shared" si="2070"/>
        <v>0</v>
      </c>
      <c r="AT984" s="10">
        <f t="shared" si="2004"/>
        <v>5045.8109999999997</v>
      </c>
      <c r="AU984" s="10">
        <f t="shared" si="2005"/>
        <v>1782.8</v>
      </c>
      <c r="AV984" s="10">
        <f t="shared" si="2006"/>
        <v>1782.8000000000002</v>
      </c>
      <c r="AW984" s="10">
        <f t="shared" si="2071"/>
        <v>0</v>
      </c>
      <c r="AX984" s="10">
        <f t="shared" si="2072"/>
        <v>0</v>
      </c>
      <c r="AY984" s="10">
        <f t="shared" si="2073"/>
        <v>0</v>
      </c>
      <c r="AZ984" s="10">
        <f t="shared" si="2007"/>
        <v>5045.8109999999997</v>
      </c>
      <c r="BA984" s="10">
        <f t="shared" si="2074"/>
        <v>0</v>
      </c>
      <c r="BB984" s="65">
        <f t="shared" si="2042"/>
        <v>5045.8109999999997</v>
      </c>
      <c r="BC984" s="10">
        <f t="shared" si="2008"/>
        <v>1782.8</v>
      </c>
      <c r="BD984" s="10">
        <f t="shared" si="2075"/>
        <v>0</v>
      </c>
      <c r="BE984" s="65">
        <f t="shared" si="2043"/>
        <v>1782.8</v>
      </c>
      <c r="BF984" s="10">
        <f t="shared" si="2009"/>
        <v>1782.8000000000002</v>
      </c>
      <c r="BG984" s="10">
        <f t="shared" si="2075"/>
        <v>0</v>
      </c>
      <c r="BH984" s="65">
        <f t="shared" si="2044"/>
        <v>1782.8000000000002</v>
      </c>
      <c r="BI984" s="10">
        <f t="shared" si="2075"/>
        <v>0</v>
      </c>
      <c r="BJ984" s="20"/>
      <c r="BK984" s="20"/>
    </row>
    <row r="985" spans="1:63" x14ac:dyDescent="0.3">
      <c r="A985" s="58" t="s">
        <v>639</v>
      </c>
      <c r="B985" s="59">
        <v>200</v>
      </c>
      <c r="C985" s="58" t="s">
        <v>327</v>
      </c>
      <c r="D985" s="58" t="s">
        <v>106</v>
      </c>
      <c r="E985" s="60" t="s">
        <v>535</v>
      </c>
      <c r="F985" s="10">
        <v>1782.8</v>
      </c>
      <c r="G985" s="10">
        <v>1782.8</v>
      </c>
      <c r="H985" s="10">
        <v>1782.8000000000002</v>
      </c>
      <c r="I985" s="10"/>
      <c r="J985" s="10"/>
      <c r="K985" s="10"/>
      <c r="L985" s="10">
        <f t="shared" si="2076"/>
        <v>1782.8</v>
      </c>
      <c r="M985" s="10">
        <f t="shared" si="2077"/>
        <v>1782.8</v>
      </c>
      <c r="N985" s="10">
        <f t="shared" si="2078"/>
        <v>1782.8000000000002</v>
      </c>
      <c r="O985" s="10"/>
      <c r="P985" s="10"/>
      <c r="Q985" s="10"/>
      <c r="R985" s="10">
        <f t="shared" si="1989"/>
        <v>1782.8</v>
      </c>
      <c r="S985" s="10">
        <f t="shared" si="1990"/>
        <v>1782.8</v>
      </c>
      <c r="T985" s="10">
        <f t="shared" si="1991"/>
        <v>1782.8000000000002</v>
      </c>
      <c r="U985" s="10"/>
      <c r="V985" s="10"/>
      <c r="W985" s="10"/>
      <c r="X985" s="10">
        <f t="shared" si="1992"/>
        <v>1782.8</v>
      </c>
      <c r="Y985" s="10">
        <f t="shared" si="1993"/>
        <v>1782.8</v>
      </c>
      <c r="Z985" s="10">
        <f t="shared" si="1994"/>
        <v>1782.8000000000002</v>
      </c>
      <c r="AA985" s="10">
        <v>-268.8</v>
      </c>
      <c r="AB985" s="10"/>
      <c r="AC985" s="10"/>
      <c r="AD985" s="10">
        <f t="shared" si="1995"/>
        <v>1514</v>
      </c>
      <c r="AE985" s="10">
        <f t="shared" si="1996"/>
        <v>1782.8</v>
      </c>
      <c r="AF985" s="10">
        <f t="shared" si="1997"/>
        <v>1782.8000000000002</v>
      </c>
      <c r="AG985" s="10"/>
      <c r="AH985" s="10">
        <f t="shared" si="1998"/>
        <v>1514</v>
      </c>
      <c r="AI985" s="10">
        <f t="shared" si="1999"/>
        <v>1782.8</v>
      </c>
      <c r="AJ985" s="10">
        <f t="shared" si="2000"/>
        <v>1782.8000000000002</v>
      </c>
      <c r="AK985" s="10">
        <f>323.165+1362.676+981.061+494.912+369.997</f>
        <v>3531.8109999999997</v>
      </c>
      <c r="AL985" s="10"/>
      <c r="AM985" s="10"/>
      <c r="AN985" s="10">
        <f t="shared" si="2001"/>
        <v>5045.8109999999997</v>
      </c>
      <c r="AO985" s="10">
        <f t="shared" si="2002"/>
        <v>1782.8</v>
      </c>
      <c r="AP985" s="10">
        <f t="shared" si="2003"/>
        <v>1782.8000000000002</v>
      </c>
      <c r="AQ985" s="10"/>
      <c r="AR985" s="10"/>
      <c r="AS985" s="10"/>
      <c r="AT985" s="10">
        <f t="shared" si="2004"/>
        <v>5045.8109999999997</v>
      </c>
      <c r="AU985" s="10">
        <f t="shared" si="2005"/>
        <v>1782.8</v>
      </c>
      <c r="AV985" s="10">
        <f t="shared" si="2006"/>
        <v>1782.8000000000002</v>
      </c>
      <c r="AW985" s="10"/>
      <c r="AX985" s="10"/>
      <c r="AY985" s="10"/>
      <c r="AZ985" s="10">
        <f t="shared" si="2007"/>
        <v>5045.8109999999997</v>
      </c>
      <c r="BA985" s="10"/>
      <c r="BB985" s="65">
        <f t="shared" si="2042"/>
        <v>5045.8109999999997</v>
      </c>
      <c r="BC985" s="10">
        <f t="shared" si="2008"/>
        <v>1782.8</v>
      </c>
      <c r="BD985" s="10"/>
      <c r="BE985" s="65">
        <f t="shared" si="2043"/>
        <v>1782.8</v>
      </c>
      <c r="BF985" s="10">
        <f t="shared" si="2009"/>
        <v>1782.8000000000002</v>
      </c>
      <c r="BG985" s="10"/>
      <c r="BH985" s="65">
        <f t="shared" si="2044"/>
        <v>1782.8000000000002</v>
      </c>
      <c r="BI985" s="10"/>
      <c r="BJ985" s="20"/>
      <c r="BK985" s="20"/>
    </row>
    <row r="986" spans="1:63" ht="31.2" x14ac:dyDescent="0.3">
      <c r="A986" s="58" t="s">
        <v>641</v>
      </c>
      <c r="B986" s="59"/>
      <c r="C986" s="58"/>
      <c r="D986" s="58"/>
      <c r="E986" s="60" t="s">
        <v>642</v>
      </c>
      <c r="F986" s="10">
        <f t="shared" si="2049"/>
        <v>13303</v>
      </c>
      <c r="G986" s="10">
        <f t="shared" si="2050"/>
        <v>6288.6</v>
      </c>
      <c r="H986" s="10">
        <f t="shared" si="2051"/>
        <v>6288.6</v>
      </c>
      <c r="I986" s="10">
        <f t="shared" si="2052"/>
        <v>0</v>
      </c>
      <c r="J986" s="10">
        <f t="shared" si="2053"/>
        <v>0</v>
      </c>
      <c r="K986" s="10">
        <f t="shared" si="2054"/>
        <v>0</v>
      </c>
      <c r="L986" s="10">
        <f t="shared" si="2076"/>
        <v>13303</v>
      </c>
      <c r="M986" s="10">
        <f t="shared" si="2077"/>
        <v>6288.6</v>
      </c>
      <c r="N986" s="10">
        <f t="shared" si="2078"/>
        <v>6288.6</v>
      </c>
      <c r="O986" s="10">
        <f t="shared" si="2055"/>
        <v>26728.70117</v>
      </c>
      <c r="P986" s="10">
        <f t="shared" si="2056"/>
        <v>0</v>
      </c>
      <c r="Q986" s="10">
        <f t="shared" si="2057"/>
        <v>0</v>
      </c>
      <c r="R986" s="10">
        <f t="shared" si="1989"/>
        <v>40031.70117</v>
      </c>
      <c r="S986" s="10">
        <f t="shared" si="1990"/>
        <v>6288.6</v>
      </c>
      <c r="T986" s="10">
        <f t="shared" si="1991"/>
        <v>6288.6</v>
      </c>
      <c r="U986" s="10">
        <f t="shared" si="2058"/>
        <v>0</v>
      </c>
      <c r="V986" s="10">
        <f t="shared" si="2059"/>
        <v>0</v>
      </c>
      <c r="W986" s="10">
        <f t="shared" si="2060"/>
        <v>0</v>
      </c>
      <c r="X986" s="10">
        <f t="shared" si="1992"/>
        <v>40031.70117</v>
      </c>
      <c r="Y986" s="10">
        <f t="shared" si="1993"/>
        <v>6288.6</v>
      </c>
      <c r="Z986" s="10">
        <f t="shared" si="1994"/>
        <v>6288.6</v>
      </c>
      <c r="AA986" s="10">
        <f t="shared" si="2061"/>
        <v>0</v>
      </c>
      <c r="AB986" s="10">
        <f t="shared" si="2062"/>
        <v>0</v>
      </c>
      <c r="AC986" s="10">
        <f t="shared" si="2063"/>
        <v>0</v>
      </c>
      <c r="AD986" s="10">
        <f t="shared" si="1995"/>
        <v>40031.70117</v>
      </c>
      <c r="AE986" s="10">
        <f t="shared" si="1996"/>
        <v>6288.6</v>
      </c>
      <c r="AF986" s="10">
        <f t="shared" si="1997"/>
        <v>6288.6</v>
      </c>
      <c r="AG986" s="10">
        <f t="shared" si="2064"/>
        <v>0</v>
      </c>
      <c r="AH986" s="10">
        <f t="shared" si="1998"/>
        <v>40031.70117</v>
      </c>
      <c r="AI986" s="10">
        <f t="shared" si="1999"/>
        <v>6288.6</v>
      </c>
      <c r="AJ986" s="10">
        <f t="shared" si="2000"/>
        <v>6288.6</v>
      </c>
      <c r="AK986" s="10">
        <f t="shared" si="2065"/>
        <v>0</v>
      </c>
      <c r="AL986" s="10">
        <f t="shared" si="2066"/>
        <v>0</v>
      </c>
      <c r="AM986" s="10">
        <f t="shared" si="2067"/>
        <v>0</v>
      </c>
      <c r="AN986" s="10">
        <f t="shared" si="2001"/>
        <v>40031.70117</v>
      </c>
      <c r="AO986" s="10">
        <f t="shared" si="2002"/>
        <v>6288.6</v>
      </c>
      <c r="AP986" s="10">
        <f t="shared" si="2003"/>
        <v>6288.6</v>
      </c>
      <c r="AQ986" s="10">
        <f t="shared" si="2068"/>
        <v>0</v>
      </c>
      <c r="AR986" s="10">
        <f t="shared" si="2069"/>
        <v>0</v>
      </c>
      <c r="AS986" s="10">
        <f t="shared" si="2070"/>
        <v>0</v>
      </c>
      <c r="AT986" s="10">
        <f t="shared" si="2004"/>
        <v>40031.70117</v>
      </c>
      <c r="AU986" s="10">
        <f t="shared" si="2005"/>
        <v>6288.6</v>
      </c>
      <c r="AV986" s="10">
        <f t="shared" si="2006"/>
        <v>6288.6</v>
      </c>
      <c r="AW986" s="10">
        <f t="shared" si="2071"/>
        <v>0</v>
      </c>
      <c r="AX986" s="10">
        <f t="shared" si="2072"/>
        <v>0</v>
      </c>
      <c r="AY986" s="10">
        <f t="shared" si="2073"/>
        <v>0</v>
      </c>
      <c r="AZ986" s="10">
        <f t="shared" si="2007"/>
        <v>40031.70117</v>
      </c>
      <c r="BA986" s="10">
        <f t="shared" si="2074"/>
        <v>0</v>
      </c>
      <c r="BB986" s="65">
        <f t="shared" si="2042"/>
        <v>40031.70117</v>
      </c>
      <c r="BC986" s="10">
        <f t="shared" si="2008"/>
        <v>6288.6</v>
      </c>
      <c r="BD986" s="10">
        <f t="shared" si="2075"/>
        <v>0</v>
      </c>
      <c r="BE986" s="65">
        <f t="shared" si="2043"/>
        <v>6288.6</v>
      </c>
      <c r="BF986" s="10">
        <f t="shared" si="2009"/>
        <v>6288.6</v>
      </c>
      <c r="BG986" s="10">
        <f t="shared" si="2075"/>
        <v>0</v>
      </c>
      <c r="BH986" s="65">
        <f t="shared" si="2044"/>
        <v>6288.6</v>
      </c>
      <c r="BI986" s="10">
        <f t="shared" si="2075"/>
        <v>0</v>
      </c>
      <c r="BJ986" s="20"/>
      <c r="BK986" s="20"/>
    </row>
    <row r="987" spans="1:63" ht="31.2" x14ac:dyDescent="0.3">
      <c r="A987" s="58" t="s">
        <v>641</v>
      </c>
      <c r="B987" s="59" t="s">
        <v>66</v>
      </c>
      <c r="C987" s="58"/>
      <c r="D987" s="58"/>
      <c r="E987" s="60" t="s">
        <v>67</v>
      </c>
      <c r="F987" s="10">
        <f t="shared" si="2049"/>
        <v>13303</v>
      </c>
      <c r="G987" s="10">
        <f t="shared" si="2050"/>
        <v>6288.6</v>
      </c>
      <c r="H987" s="10">
        <f t="shared" si="2051"/>
        <v>6288.6</v>
      </c>
      <c r="I987" s="10">
        <f t="shared" si="2052"/>
        <v>0</v>
      </c>
      <c r="J987" s="10">
        <f t="shared" si="2053"/>
        <v>0</v>
      </c>
      <c r="K987" s="10">
        <f t="shared" si="2054"/>
        <v>0</v>
      </c>
      <c r="L987" s="10">
        <f t="shared" si="2076"/>
        <v>13303</v>
      </c>
      <c r="M987" s="10">
        <f t="shared" si="2077"/>
        <v>6288.6</v>
      </c>
      <c r="N987" s="10">
        <f t="shared" si="2078"/>
        <v>6288.6</v>
      </c>
      <c r="O987" s="10">
        <f t="shared" si="2055"/>
        <v>26728.70117</v>
      </c>
      <c r="P987" s="10">
        <f t="shared" si="2056"/>
        <v>0</v>
      </c>
      <c r="Q987" s="10">
        <f t="shared" si="2057"/>
        <v>0</v>
      </c>
      <c r="R987" s="10">
        <f t="shared" si="1989"/>
        <v>40031.70117</v>
      </c>
      <c r="S987" s="10">
        <f t="shared" si="1990"/>
        <v>6288.6</v>
      </c>
      <c r="T987" s="10">
        <f t="shared" si="1991"/>
        <v>6288.6</v>
      </c>
      <c r="U987" s="10">
        <f t="shared" si="2058"/>
        <v>0</v>
      </c>
      <c r="V987" s="10">
        <f t="shared" si="2059"/>
        <v>0</v>
      </c>
      <c r="W987" s="10">
        <f t="shared" si="2060"/>
        <v>0</v>
      </c>
      <c r="X987" s="10">
        <f t="shared" si="1992"/>
        <v>40031.70117</v>
      </c>
      <c r="Y987" s="10">
        <f t="shared" si="1993"/>
        <v>6288.6</v>
      </c>
      <c r="Z987" s="10">
        <f t="shared" si="1994"/>
        <v>6288.6</v>
      </c>
      <c r="AA987" s="10">
        <f t="shared" si="2061"/>
        <v>0</v>
      </c>
      <c r="AB987" s="10">
        <f t="shared" si="2062"/>
        <v>0</v>
      </c>
      <c r="AC987" s="10">
        <f t="shared" si="2063"/>
        <v>0</v>
      </c>
      <c r="AD987" s="10">
        <f t="shared" si="1995"/>
        <v>40031.70117</v>
      </c>
      <c r="AE987" s="10">
        <f t="shared" si="1996"/>
        <v>6288.6</v>
      </c>
      <c r="AF987" s="10">
        <f t="shared" si="1997"/>
        <v>6288.6</v>
      </c>
      <c r="AG987" s="10">
        <f t="shared" si="2064"/>
        <v>0</v>
      </c>
      <c r="AH987" s="10">
        <f t="shared" si="1998"/>
        <v>40031.70117</v>
      </c>
      <c r="AI987" s="10">
        <f t="shared" si="1999"/>
        <v>6288.6</v>
      </c>
      <c r="AJ987" s="10">
        <f t="shared" si="2000"/>
        <v>6288.6</v>
      </c>
      <c r="AK987" s="10">
        <f t="shared" si="2065"/>
        <v>0</v>
      </c>
      <c r="AL987" s="10">
        <f t="shared" si="2066"/>
        <v>0</v>
      </c>
      <c r="AM987" s="10">
        <f t="shared" si="2067"/>
        <v>0</v>
      </c>
      <c r="AN987" s="10">
        <f t="shared" si="2001"/>
        <v>40031.70117</v>
      </c>
      <c r="AO987" s="10">
        <f t="shared" si="2002"/>
        <v>6288.6</v>
      </c>
      <c r="AP987" s="10">
        <f t="shared" si="2003"/>
        <v>6288.6</v>
      </c>
      <c r="AQ987" s="10">
        <f t="shared" si="2068"/>
        <v>0</v>
      </c>
      <c r="AR987" s="10">
        <f t="shared" si="2069"/>
        <v>0</v>
      </c>
      <c r="AS987" s="10">
        <f t="shared" si="2070"/>
        <v>0</v>
      </c>
      <c r="AT987" s="10">
        <f t="shared" si="2004"/>
        <v>40031.70117</v>
      </c>
      <c r="AU987" s="10">
        <f t="shared" si="2005"/>
        <v>6288.6</v>
      </c>
      <c r="AV987" s="10">
        <f t="shared" si="2006"/>
        <v>6288.6</v>
      </c>
      <c r="AW987" s="10">
        <f t="shared" si="2071"/>
        <v>0</v>
      </c>
      <c r="AX987" s="10">
        <f t="shared" si="2072"/>
        <v>0</v>
      </c>
      <c r="AY987" s="10">
        <f t="shared" si="2073"/>
        <v>0</v>
      </c>
      <c r="AZ987" s="10">
        <f t="shared" si="2007"/>
        <v>40031.70117</v>
      </c>
      <c r="BA987" s="10">
        <f t="shared" si="2074"/>
        <v>0</v>
      </c>
      <c r="BB987" s="65">
        <f t="shared" si="2042"/>
        <v>40031.70117</v>
      </c>
      <c r="BC987" s="10">
        <f t="shared" si="2008"/>
        <v>6288.6</v>
      </c>
      <c r="BD987" s="10">
        <f t="shared" si="2075"/>
        <v>0</v>
      </c>
      <c r="BE987" s="65">
        <f t="shared" si="2043"/>
        <v>6288.6</v>
      </c>
      <c r="BF987" s="10">
        <f t="shared" si="2009"/>
        <v>6288.6</v>
      </c>
      <c r="BG987" s="10">
        <f t="shared" si="2075"/>
        <v>0</v>
      </c>
      <c r="BH987" s="65">
        <f t="shared" si="2044"/>
        <v>6288.6</v>
      </c>
      <c r="BI987" s="10">
        <f t="shared" si="2075"/>
        <v>0</v>
      </c>
      <c r="BJ987" s="20"/>
      <c r="BK987" s="20"/>
    </row>
    <row r="988" spans="1:63" x14ac:dyDescent="0.3">
      <c r="A988" s="58" t="s">
        <v>641</v>
      </c>
      <c r="B988" s="59">
        <v>200</v>
      </c>
      <c r="C988" s="58" t="s">
        <v>327</v>
      </c>
      <c r="D988" s="58" t="s">
        <v>106</v>
      </c>
      <c r="E988" s="60" t="s">
        <v>535</v>
      </c>
      <c r="F988" s="10">
        <v>13303</v>
      </c>
      <c r="G988" s="10">
        <v>6288.6</v>
      </c>
      <c r="H988" s="10">
        <v>6288.6</v>
      </c>
      <c r="I988" s="10"/>
      <c r="J988" s="10"/>
      <c r="K988" s="10"/>
      <c r="L988" s="10">
        <f t="shared" si="2076"/>
        <v>13303</v>
      </c>
      <c r="M988" s="10">
        <f t="shared" si="2077"/>
        <v>6288.6</v>
      </c>
      <c r="N988" s="10">
        <f t="shared" si="2078"/>
        <v>6288.6</v>
      </c>
      <c r="O988" s="10">
        <v>26728.70117</v>
      </c>
      <c r="P988" s="10"/>
      <c r="Q988" s="10"/>
      <c r="R988" s="10">
        <f t="shared" si="1989"/>
        <v>40031.70117</v>
      </c>
      <c r="S988" s="10">
        <f t="shared" si="1990"/>
        <v>6288.6</v>
      </c>
      <c r="T988" s="10">
        <f t="shared" si="1991"/>
        <v>6288.6</v>
      </c>
      <c r="U988" s="10"/>
      <c r="V988" s="10"/>
      <c r="W988" s="10"/>
      <c r="X988" s="10">
        <f t="shared" si="1992"/>
        <v>40031.70117</v>
      </c>
      <c r="Y988" s="10">
        <f t="shared" si="1993"/>
        <v>6288.6</v>
      </c>
      <c r="Z988" s="10">
        <f t="shared" si="1994"/>
        <v>6288.6</v>
      </c>
      <c r="AA988" s="10"/>
      <c r="AB988" s="10"/>
      <c r="AC988" s="10"/>
      <c r="AD988" s="10">
        <f t="shared" si="1995"/>
        <v>40031.70117</v>
      </c>
      <c r="AE988" s="10">
        <f t="shared" si="1996"/>
        <v>6288.6</v>
      </c>
      <c r="AF988" s="10">
        <f t="shared" si="1997"/>
        <v>6288.6</v>
      </c>
      <c r="AG988" s="10"/>
      <c r="AH988" s="10">
        <f t="shared" si="1998"/>
        <v>40031.70117</v>
      </c>
      <c r="AI988" s="10">
        <f t="shared" si="1999"/>
        <v>6288.6</v>
      </c>
      <c r="AJ988" s="10">
        <f t="shared" si="2000"/>
        <v>6288.6</v>
      </c>
      <c r="AK988" s="10"/>
      <c r="AL988" s="10"/>
      <c r="AM988" s="10"/>
      <c r="AN988" s="10">
        <f t="shared" si="2001"/>
        <v>40031.70117</v>
      </c>
      <c r="AO988" s="10">
        <f t="shared" si="2002"/>
        <v>6288.6</v>
      </c>
      <c r="AP988" s="10">
        <f t="shared" si="2003"/>
        <v>6288.6</v>
      </c>
      <c r="AQ988" s="10"/>
      <c r="AR988" s="10"/>
      <c r="AS988" s="10"/>
      <c r="AT988" s="10">
        <f t="shared" si="2004"/>
        <v>40031.70117</v>
      </c>
      <c r="AU988" s="10">
        <f t="shared" si="2005"/>
        <v>6288.6</v>
      </c>
      <c r="AV988" s="10">
        <f t="shared" si="2006"/>
        <v>6288.6</v>
      </c>
      <c r="AW988" s="10"/>
      <c r="AX988" s="10"/>
      <c r="AY988" s="10"/>
      <c r="AZ988" s="10">
        <f t="shared" si="2007"/>
        <v>40031.70117</v>
      </c>
      <c r="BA988" s="10"/>
      <c r="BB988" s="65">
        <f t="shared" si="2042"/>
        <v>40031.70117</v>
      </c>
      <c r="BC988" s="10">
        <f t="shared" si="2008"/>
        <v>6288.6</v>
      </c>
      <c r="BD988" s="10"/>
      <c r="BE988" s="65">
        <f t="shared" si="2043"/>
        <v>6288.6</v>
      </c>
      <c r="BF988" s="10">
        <f t="shared" si="2009"/>
        <v>6288.6</v>
      </c>
      <c r="BG988" s="10"/>
      <c r="BH988" s="65">
        <f t="shared" si="2044"/>
        <v>6288.6</v>
      </c>
      <c r="BI988" s="10"/>
      <c r="BJ988" s="20"/>
      <c r="BK988" s="20"/>
    </row>
    <row r="989" spans="1:63" ht="31.2" x14ac:dyDescent="0.3">
      <c r="A989" s="58" t="s">
        <v>643</v>
      </c>
      <c r="B989" s="59"/>
      <c r="C989" s="58"/>
      <c r="D989" s="58"/>
      <c r="E989" s="60" t="s">
        <v>644</v>
      </c>
      <c r="F989" s="10">
        <f t="shared" si="2049"/>
        <v>11943.899999999994</v>
      </c>
      <c r="G989" s="10">
        <f t="shared" si="2050"/>
        <v>312760.09999999998</v>
      </c>
      <c r="H989" s="10">
        <f t="shared" si="2051"/>
        <v>100000</v>
      </c>
      <c r="I989" s="10">
        <f t="shared" si="2052"/>
        <v>0</v>
      </c>
      <c r="J989" s="10">
        <f t="shared" si="2053"/>
        <v>0</v>
      </c>
      <c r="K989" s="10">
        <f t="shared" si="2054"/>
        <v>0</v>
      </c>
      <c r="L989" s="10">
        <f t="shared" si="2076"/>
        <v>11943.899999999994</v>
      </c>
      <c r="M989" s="10">
        <f t="shared" si="2077"/>
        <v>312760.09999999998</v>
      </c>
      <c r="N989" s="10">
        <f t="shared" si="2078"/>
        <v>100000</v>
      </c>
      <c r="O989" s="10">
        <f t="shared" si="2055"/>
        <v>-1410.16382</v>
      </c>
      <c r="P989" s="10">
        <f t="shared" si="2056"/>
        <v>0</v>
      </c>
      <c r="Q989" s="10">
        <f t="shared" si="2057"/>
        <v>-6147.1</v>
      </c>
      <c r="R989" s="10">
        <f t="shared" si="1989"/>
        <v>10533.736179999994</v>
      </c>
      <c r="S989" s="10">
        <f t="shared" si="1990"/>
        <v>312760.09999999998</v>
      </c>
      <c r="T989" s="10">
        <f t="shared" si="1991"/>
        <v>93852.9</v>
      </c>
      <c r="U989" s="10">
        <f t="shared" si="2058"/>
        <v>0</v>
      </c>
      <c r="V989" s="10">
        <f t="shared" si="2059"/>
        <v>0</v>
      </c>
      <c r="W989" s="10">
        <f t="shared" si="2060"/>
        <v>0</v>
      </c>
      <c r="X989" s="10">
        <f t="shared" si="1992"/>
        <v>10533.736179999994</v>
      </c>
      <c r="Y989" s="10">
        <f t="shared" si="1993"/>
        <v>312760.09999999998</v>
      </c>
      <c r="Z989" s="10">
        <f t="shared" si="1994"/>
        <v>93852.9</v>
      </c>
      <c r="AA989" s="10">
        <f t="shared" si="2061"/>
        <v>0</v>
      </c>
      <c r="AB989" s="10">
        <f t="shared" si="2062"/>
        <v>0</v>
      </c>
      <c r="AC989" s="10">
        <f t="shared" si="2063"/>
        <v>0</v>
      </c>
      <c r="AD989" s="10">
        <f t="shared" si="1995"/>
        <v>10533.736179999994</v>
      </c>
      <c r="AE989" s="10">
        <f t="shared" si="1996"/>
        <v>312760.09999999998</v>
      </c>
      <c r="AF989" s="10">
        <f t="shared" si="1997"/>
        <v>93852.9</v>
      </c>
      <c r="AG989" s="10">
        <f t="shared" si="2064"/>
        <v>0</v>
      </c>
      <c r="AH989" s="10">
        <f t="shared" si="1998"/>
        <v>10533.736179999994</v>
      </c>
      <c r="AI989" s="10">
        <f t="shared" si="1999"/>
        <v>312760.09999999998</v>
      </c>
      <c r="AJ989" s="10">
        <f t="shared" si="2000"/>
        <v>93852.9</v>
      </c>
      <c r="AK989" s="10">
        <f t="shared" si="2065"/>
        <v>-4926.3440000000001</v>
      </c>
      <c r="AL989" s="10">
        <f t="shared" si="2066"/>
        <v>-312760.09999999998</v>
      </c>
      <c r="AM989" s="10">
        <f t="shared" si="2067"/>
        <v>-93852.9</v>
      </c>
      <c r="AN989" s="10">
        <f t="shared" si="2001"/>
        <v>5607.3921799999944</v>
      </c>
      <c r="AO989" s="10">
        <f t="shared" si="2002"/>
        <v>0</v>
      </c>
      <c r="AP989" s="10">
        <f t="shared" si="2003"/>
        <v>0</v>
      </c>
      <c r="AQ989" s="10">
        <f t="shared" si="2068"/>
        <v>0</v>
      </c>
      <c r="AR989" s="10">
        <f t="shared" si="2069"/>
        <v>0</v>
      </c>
      <c r="AS989" s="10">
        <f t="shared" si="2070"/>
        <v>0</v>
      </c>
      <c r="AT989" s="10">
        <f t="shared" si="2004"/>
        <v>5607.3921799999944</v>
      </c>
      <c r="AU989" s="10">
        <f t="shared" si="2005"/>
        <v>0</v>
      </c>
      <c r="AV989" s="10">
        <f t="shared" si="2006"/>
        <v>0</v>
      </c>
      <c r="AW989" s="10">
        <f t="shared" si="2071"/>
        <v>0</v>
      </c>
      <c r="AX989" s="10">
        <f t="shared" si="2072"/>
        <v>0</v>
      </c>
      <c r="AY989" s="10">
        <f t="shared" si="2073"/>
        <v>0</v>
      </c>
      <c r="AZ989" s="10">
        <f t="shared" si="2007"/>
        <v>5607.3921799999944</v>
      </c>
      <c r="BA989" s="10">
        <f t="shared" si="2074"/>
        <v>0</v>
      </c>
      <c r="BB989" s="65">
        <f t="shared" si="2042"/>
        <v>5607.3921799999944</v>
      </c>
      <c r="BC989" s="10">
        <f t="shared" si="2008"/>
        <v>0</v>
      </c>
      <c r="BD989" s="10">
        <f t="shared" si="2075"/>
        <v>0</v>
      </c>
      <c r="BE989" s="65">
        <f t="shared" si="2043"/>
        <v>0</v>
      </c>
      <c r="BF989" s="10">
        <f t="shared" si="2009"/>
        <v>0</v>
      </c>
      <c r="BG989" s="10">
        <f t="shared" si="2075"/>
        <v>0</v>
      </c>
      <c r="BH989" s="65">
        <f t="shared" si="2044"/>
        <v>0</v>
      </c>
      <c r="BI989" s="10">
        <f t="shared" si="2075"/>
        <v>0</v>
      </c>
      <c r="BJ989" s="20"/>
      <c r="BK989" s="20"/>
    </row>
    <row r="990" spans="1:63" ht="31.2" x14ac:dyDescent="0.3">
      <c r="A990" s="58" t="s">
        <v>643</v>
      </c>
      <c r="B990" s="59" t="s">
        <v>66</v>
      </c>
      <c r="C990" s="58"/>
      <c r="D990" s="58"/>
      <c r="E990" s="60" t="s">
        <v>67</v>
      </c>
      <c r="F990" s="10">
        <f t="shared" si="2049"/>
        <v>11943.899999999994</v>
      </c>
      <c r="G990" s="10">
        <f t="shared" si="2050"/>
        <v>312760.09999999998</v>
      </c>
      <c r="H990" s="10">
        <f t="shared" si="2051"/>
        <v>100000</v>
      </c>
      <c r="I990" s="10">
        <f t="shared" si="2052"/>
        <v>0</v>
      </c>
      <c r="J990" s="10">
        <f t="shared" si="2053"/>
        <v>0</v>
      </c>
      <c r="K990" s="10">
        <f t="shared" si="2054"/>
        <v>0</v>
      </c>
      <c r="L990" s="10">
        <f t="shared" si="2076"/>
        <v>11943.899999999994</v>
      </c>
      <c r="M990" s="10">
        <f t="shared" si="2077"/>
        <v>312760.09999999998</v>
      </c>
      <c r="N990" s="10">
        <f t="shared" si="2078"/>
        <v>100000</v>
      </c>
      <c r="O990" s="10">
        <f t="shared" si="2055"/>
        <v>-1410.16382</v>
      </c>
      <c r="P990" s="10">
        <f t="shared" si="2056"/>
        <v>0</v>
      </c>
      <c r="Q990" s="10">
        <f t="shared" si="2057"/>
        <v>-6147.1</v>
      </c>
      <c r="R990" s="10">
        <f t="shared" si="1989"/>
        <v>10533.736179999994</v>
      </c>
      <c r="S990" s="10">
        <f t="shared" si="1990"/>
        <v>312760.09999999998</v>
      </c>
      <c r="T990" s="10">
        <f t="shared" si="1991"/>
        <v>93852.9</v>
      </c>
      <c r="U990" s="10">
        <f t="shared" si="2058"/>
        <v>0</v>
      </c>
      <c r="V990" s="10">
        <f t="shared" si="2059"/>
        <v>0</v>
      </c>
      <c r="W990" s="10">
        <f t="shared" si="2060"/>
        <v>0</v>
      </c>
      <c r="X990" s="10">
        <f t="shared" si="1992"/>
        <v>10533.736179999994</v>
      </c>
      <c r="Y990" s="10">
        <f t="shared" si="1993"/>
        <v>312760.09999999998</v>
      </c>
      <c r="Z990" s="10">
        <f t="shared" si="1994"/>
        <v>93852.9</v>
      </c>
      <c r="AA990" s="10">
        <f t="shared" si="2061"/>
        <v>0</v>
      </c>
      <c r="AB990" s="10">
        <f t="shared" si="2062"/>
        <v>0</v>
      </c>
      <c r="AC990" s="10">
        <f t="shared" si="2063"/>
        <v>0</v>
      </c>
      <c r="AD990" s="10">
        <f t="shared" si="1995"/>
        <v>10533.736179999994</v>
      </c>
      <c r="AE990" s="10">
        <f t="shared" si="1996"/>
        <v>312760.09999999998</v>
      </c>
      <c r="AF990" s="10">
        <f t="shared" si="1997"/>
        <v>93852.9</v>
      </c>
      <c r="AG990" s="10">
        <f t="shared" si="2064"/>
        <v>0</v>
      </c>
      <c r="AH990" s="10">
        <f t="shared" si="1998"/>
        <v>10533.736179999994</v>
      </c>
      <c r="AI990" s="10">
        <f t="shared" si="1999"/>
        <v>312760.09999999998</v>
      </c>
      <c r="AJ990" s="10">
        <f t="shared" si="2000"/>
        <v>93852.9</v>
      </c>
      <c r="AK990" s="10">
        <f t="shared" si="2065"/>
        <v>-4926.3440000000001</v>
      </c>
      <c r="AL990" s="10">
        <f t="shared" si="2066"/>
        <v>-312760.09999999998</v>
      </c>
      <c r="AM990" s="10">
        <f t="shared" si="2067"/>
        <v>-93852.9</v>
      </c>
      <c r="AN990" s="10">
        <f t="shared" si="2001"/>
        <v>5607.3921799999944</v>
      </c>
      <c r="AO990" s="10">
        <f t="shared" si="2002"/>
        <v>0</v>
      </c>
      <c r="AP990" s="10">
        <f t="shared" si="2003"/>
        <v>0</v>
      </c>
      <c r="AQ990" s="10">
        <f t="shared" si="2068"/>
        <v>0</v>
      </c>
      <c r="AR990" s="10">
        <f t="shared" si="2069"/>
        <v>0</v>
      </c>
      <c r="AS990" s="10">
        <f t="shared" si="2070"/>
        <v>0</v>
      </c>
      <c r="AT990" s="10">
        <f t="shared" si="2004"/>
        <v>5607.3921799999944</v>
      </c>
      <c r="AU990" s="10">
        <f t="shared" si="2005"/>
        <v>0</v>
      </c>
      <c r="AV990" s="10">
        <f t="shared" si="2006"/>
        <v>0</v>
      </c>
      <c r="AW990" s="10">
        <f t="shared" si="2071"/>
        <v>0</v>
      </c>
      <c r="AX990" s="10">
        <f t="shared" si="2072"/>
        <v>0</v>
      </c>
      <c r="AY990" s="10">
        <f t="shared" si="2073"/>
        <v>0</v>
      </c>
      <c r="AZ990" s="10">
        <f t="shared" si="2007"/>
        <v>5607.3921799999944</v>
      </c>
      <c r="BA990" s="10">
        <f t="shared" si="2074"/>
        <v>0</v>
      </c>
      <c r="BB990" s="65">
        <f t="shared" si="2042"/>
        <v>5607.3921799999944</v>
      </c>
      <c r="BC990" s="10">
        <f t="shared" si="2008"/>
        <v>0</v>
      </c>
      <c r="BD990" s="10">
        <f t="shared" si="2075"/>
        <v>0</v>
      </c>
      <c r="BE990" s="65">
        <f t="shared" si="2043"/>
        <v>0</v>
      </c>
      <c r="BF990" s="10">
        <f t="shared" si="2009"/>
        <v>0</v>
      </c>
      <c r="BG990" s="10">
        <f t="shared" si="2075"/>
        <v>0</v>
      </c>
      <c r="BH990" s="65">
        <f t="shared" si="2044"/>
        <v>0</v>
      </c>
      <c r="BI990" s="10">
        <f t="shared" si="2075"/>
        <v>0</v>
      </c>
      <c r="BJ990" s="20"/>
      <c r="BK990" s="20"/>
    </row>
    <row r="991" spans="1:63" x14ac:dyDescent="0.3">
      <c r="A991" s="58" t="s">
        <v>643</v>
      </c>
      <c r="B991" s="59">
        <v>200</v>
      </c>
      <c r="C991" s="58" t="s">
        <v>327</v>
      </c>
      <c r="D991" s="58" t="s">
        <v>106</v>
      </c>
      <c r="E991" s="60" t="s">
        <v>535</v>
      </c>
      <c r="F991" s="10">
        <v>11943.899999999994</v>
      </c>
      <c r="G991" s="10">
        <v>312760.09999999998</v>
      </c>
      <c r="H991" s="10">
        <v>100000</v>
      </c>
      <c r="I991" s="10"/>
      <c r="J991" s="10"/>
      <c r="K991" s="10"/>
      <c r="L991" s="10">
        <f t="shared" si="2076"/>
        <v>11943.899999999994</v>
      </c>
      <c r="M991" s="10">
        <f t="shared" si="2077"/>
        <v>312760.09999999998</v>
      </c>
      <c r="N991" s="10">
        <f t="shared" si="2078"/>
        <v>100000</v>
      </c>
      <c r="O991" s="10">
        <f>70.23618-1480.4</f>
        <v>-1410.16382</v>
      </c>
      <c r="P991" s="10"/>
      <c r="Q991" s="10">
        <v>-6147.1</v>
      </c>
      <c r="R991" s="10">
        <f t="shared" si="1989"/>
        <v>10533.736179999994</v>
      </c>
      <c r="S991" s="10">
        <f t="shared" si="1990"/>
        <v>312760.09999999998</v>
      </c>
      <c r="T991" s="10">
        <f t="shared" si="1991"/>
        <v>93852.9</v>
      </c>
      <c r="U991" s="10"/>
      <c r="V991" s="10"/>
      <c r="W991" s="10"/>
      <c r="X991" s="10">
        <f t="shared" si="1992"/>
        <v>10533.736179999994</v>
      </c>
      <c r="Y991" s="10">
        <f t="shared" si="1993"/>
        <v>312760.09999999998</v>
      </c>
      <c r="Z991" s="10">
        <f t="shared" si="1994"/>
        <v>93852.9</v>
      </c>
      <c r="AA991" s="10"/>
      <c r="AB991" s="10"/>
      <c r="AC991" s="10"/>
      <c r="AD991" s="10">
        <f t="shared" si="1995"/>
        <v>10533.736179999994</v>
      </c>
      <c r="AE991" s="10">
        <f t="shared" si="1996"/>
        <v>312760.09999999998</v>
      </c>
      <c r="AF991" s="10">
        <f t="shared" si="1997"/>
        <v>93852.9</v>
      </c>
      <c r="AG991" s="10"/>
      <c r="AH991" s="10">
        <f t="shared" si="1998"/>
        <v>10533.736179999994</v>
      </c>
      <c r="AI991" s="10">
        <f t="shared" si="1999"/>
        <v>312760.09999999998</v>
      </c>
      <c r="AJ991" s="10">
        <f t="shared" si="2000"/>
        <v>93852.9</v>
      </c>
      <c r="AK991" s="10">
        <v>-4926.3440000000001</v>
      </c>
      <c r="AL991" s="10">
        <v>-312760.09999999998</v>
      </c>
      <c r="AM991" s="10">
        <v>-93852.9</v>
      </c>
      <c r="AN991" s="10">
        <f t="shared" si="2001"/>
        <v>5607.3921799999944</v>
      </c>
      <c r="AO991" s="10">
        <f t="shared" si="2002"/>
        <v>0</v>
      </c>
      <c r="AP991" s="10">
        <f t="shared" si="2003"/>
        <v>0</v>
      </c>
      <c r="AQ991" s="10"/>
      <c r="AR991" s="10"/>
      <c r="AS991" s="10"/>
      <c r="AT991" s="10">
        <f t="shared" si="2004"/>
        <v>5607.3921799999944</v>
      </c>
      <c r="AU991" s="10">
        <f t="shared" si="2005"/>
        <v>0</v>
      </c>
      <c r="AV991" s="10">
        <f t="shared" si="2006"/>
        <v>0</v>
      </c>
      <c r="AW991" s="10"/>
      <c r="AX991" s="10"/>
      <c r="AY991" s="10"/>
      <c r="AZ991" s="10">
        <f t="shared" si="2007"/>
        <v>5607.3921799999944</v>
      </c>
      <c r="BA991" s="10"/>
      <c r="BB991" s="65">
        <f t="shared" si="2042"/>
        <v>5607.3921799999944</v>
      </c>
      <c r="BC991" s="10">
        <f t="shared" si="2008"/>
        <v>0</v>
      </c>
      <c r="BD991" s="10"/>
      <c r="BE991" s="65">
        <f t="shared" si="2043"/>
        <v>0</v>
      </c>
      <c r="BF991" s="10">
        <f t="shared" si="2009"/>
        <v>0</v>
      </c>
      <c r="BG991" s="10"/>
      <c r="BH991" s="65">
        <f t="shared" si="2044"/>
        <v>0</v>
      </c>
      <c r="BI991" s="10"/>
      <c r="BJ991" s="20"/>
      <c r="BK991" s="20"/>
    </row>
    <row r="992" spans="1:63" ht="31.2" x14ac:dyDescent="0.3">
      <c r="A992" s="58" t="s">
        <v>645</v>
      </c>
      <c r="B992" s="59"/>
      <c r="C992" s="58"/>
      <c r="D992" s="58"/>
      <c r="E992" s="60" t="s">
        <v>646</v>
      </c>
      <c r="F992" s="10">
        <f t="shared" si="2049"/>
        <v>11784.6</v>
      </c>
      <c r="G992" s="10">
        <f t="shared" si="2050"/>
        <v>11928</v>
      </c>
      <c r="H992" s="10">
        <f t="shared" si="2051"/>
        <v>12405.1</v>
      </c>
      <c r="I992" s="10">
        <f t="shared" si="2052"/>
        <v>0</v>
      </c>
      <c r="J992" s="10">
        <f t="shared" si="2053"/>
        <v>0</v>
      </c>
      <c r="K992" s="10">
        <f t="shared" si="2054"/>
        <v>0</v>
      </c>
      <c r="L992" s="10">
        <f t="shared" si="2076"/>
        <v>11784.6</v>
      </c>
      <c r="M992" s="10">
        <f t="shared" si="2077"/>
        <v>11928</v>
      </c>
      <c r="N992" s="10">
        <f t="shared" si="2078"/>
        <v>12405.1</v>
      </c>
      <c r="O992" s="10">
        <f t="shared" si="2055"/>
        <v>0</v>
      </c>
      <c r="P992" s="10">
        <f t="shared" si="2056"/>
        <v>0</v>
      </c>
      <c r="Q992" s="10">
        <f t="shared" si="2057"/>
        <v>0</v>
      </c>
      <c r="R992" s="10">
        <f t="shared" si="1989"/>
        <v>11784.6</v>
      </c>
      <c r="S992" s="10">
        <f t="shared" si="1990"/>
        <v>11928</v>
      </c>
      <c r="T992" s="10">
        <f t="shared" si="1991"/>
        <v>12405.1</v>
      </c>
      <c r="U992" s="10">
        <f t="shared" si="2058"/>
        <v>0</v>
      </c>
      <c r="V992" s="10">
        <f t="shared" si="2059"/>
        <v>0</v>
      </c>
      <c r="W992" s="10">
        <f t="shared" si="2060"/>
        <v>0</v>
      </c>
      <c r="X992" s="10">
        <f t="shared" si="1992"/>
        <v>11784.6</v>
      </c>
      <c r="Y992" s="10">
        <f t="shared" si="1993"/>
        <v>11928</v>
      </c>
      <c r="Z992" s="10">
        <f t="shared" si="1994"/>
        <v>12405.1</v>
      </c>
      <c r="AA992" s="10">
        <f t="shared" si="2061"/>
        <v>0</v>
      </c>
      <c r="AB992" s="10">
        <f t="shared" si="2062"/>
        <v>0</v>
      </c>
      <c r="AC992" s="10">
        <f t="shared" si="2063"/>
        <v>0</v>
      </c>
      <c r="AD992" s="10">
        <f t="shared" si="1995"/>
        <v>11784.6</v>
      </c>
      <c r="AE992" s="10">
        <f t="shared" si="1996"/>
        <v>11928</v>
      </c>
      <c r="AF992" s="10">
        <f t="shared" si="1997"/>
        <v>12405.1</v>
      </c>
      <c r="AG992" s="10">
        <f t="shared" si="2064"/>
        <v>0</v>
      </c>
      <c r="AH992" s="10">
        <f t="shared" si="1998"/>
        <v>11784.6</v>
      </c>
      <c r="AI992" s="10">
        <f t="shared" si="1999"/>
        <v>11928</v>
      </c>
      <c r="AJ992" s="10">
        <f t="shared" si="2000"/>
        <v>12405.1</v>
      </c>
      <c r="AK992" s="10">
        <f t="shared" si="2065"/>
        <v>0</v>
      </c>
      <c r="AL992" s="10">
        <f t="shared" si="2066"/>
        <v>0</v>
      </c>
      <c r="AM992" s="10">
        <f t="shared" si="2067"/>
        <v>0</v>
      </c>
      <c r="AN992" s="10">
        <f t="shared" si="2001"/>
        <v>11784.6</v>
      </c>
      <c r="AO992" s="10">
        <f t="shared" si="2002"/>
        <v>11928</v>
      </c>
      <c r="AP992" s="10">
        <f t="shared" si="2003"/>
        <v>12405.1</v>
      </c>
      <c r="AQ992" s="10">
        <f t="shared" si="2068"/>
        <v>0</v>
      </c>
      <c r="AR992" s="10">
        <f t="shared" si="2069"/>
        <v>0</v>
      </c>
      <c r="AS992" s="10">
        <f t="shared" si="2070"/>
        <v>0</v>
      </c>
      <c r="AT992" s="10">
        <f t="shared" si="2004"/>
        <v>11784.6</v>
      </c>
      <c r="AU992" s="10">
        <f t="shared" si="2005"/>
        <v>11928</v>
      </c>
      <c r="AV992" s="10">
        <f t="shared" si="2006"/>
        <v>12405.1</v>
      </c>
      <c r="AW992" s="10">
        <f t="shared" si="2071"/>
        <v>0</v>
      </c>
      <c r="AX992" s="10">
        <f t="shared" si="2072"/>
        <v>0</v>
      </c>
      <c r="AY992" s="10">
        <f t="shared" si="2073"/>
        <v>0</v>
      </c>
      <c r="AZ992" s="10">
        <f t="shared" si="2007"/>
        <v>11784.6</v>
      </c>
      <c r="BA992" s="10">
        <f t="shared" si="2074"/>
        <v>0</v>
      </c>
      <c r="BB992" s="65">
        <f t="shared" si="2042"/>
        <v>11784.6</v>
      </c>
      <c r="BC992" s="10">
        <f t="shared" si="2008"/>
        <v>11928</v>
      </c>
      <c r="BD992" s="10">
        <f t="shared" si="2075"/>
        <v>0</v>
      </c>
      <c r="BE992" s="65">
        <f t="shared" si="2043"/>
        <v>11928</v>
      </c>
      <c r="BF992" s="10">
        <f t="shared" si="2009"/>
        <v>12405.1</v>
      </c>
      <c r="BG992" s="10">
        <f t="shared" si="2075"/>
        <v>0</v>
      </c>
      <c r="BH992" s="65">
        <f t="shared" si="2044"/>
        <v>12405.1</v>
      </c>
      <c r="BI992" s="10">
        <f t="shared" si="2075"/>
        <v>0</v>
      </c>
      <c r="BJ992" s="20"/>
      <c r="BK992" s="20"/>
    </row>
    <row r="993" spans="1:63" ht="31.2" x14ac:dyDescent="0.3">
      <c r="A993" s="58" t="s">
        <v>645</v>
      </c>
      <c r="B993" s="59" t="s">
        <v>66</v>
      </c>
      <c r="C993" s="58"/>
      <c r="D993" s="58"/>
      <c r="E993" s="60" t="s">
        <v>67</v>
      </c>
      <c r="F993" s="10">
        <f t="shared" si="2049"/>
        <v>11784.6</v>
      </c>
      <c r="G993" s="10">
        <f t="shared" si="2050"/>
        <v>11928</v>
      </c>
      <c r="H993" s="10">
        <f t="shared" si="2051"/>
        <v>12405.1</v>
      </c>
      <c r="I993" s="10">
        <f t="shared" si="2052"/>
        <v>0</v>
      </c>
      <c r="J993" s="10">
        <f t="shared" si="2053"/>
        <v>0</v>
      </c>
      <c r="K993" s="10">
        <f t="shared" si="2054"/>
        <v>0</v>
      </c>
      <c r="L993" s="10">
        <f t="shared" si="2076"/>
        <v>11784.6</v>
      </c>
      <c r="M993" s="10">
        <f t="shared" si="2077"/>
        <v>11928</v>
      </c>
      <c r="N993" s="10">
        <f t="shared" si="2078"/>
        <v>12405.1</v>
      </c>
      <c r="O993" s="10">
        <f t="shared" si="2055"/>
        <v>0</v>
      </c>
      <c r="P993" s="10">
        <f t="shared" si="2056"/>
        <v>0</v>
      </c>
      <c r="Q993" s="10">
        <f t="shared" si="2057"/>
        <v>0</v>
      </c>
      <c r="R993" s="10">
        <f t="shared" si="1989"/>
        <v>11784.6</v>
      </c>
      <c r="S993" s="10">
        <f t="shared" si="1990"/>
        <v>11928</v>
      </c>
      <c r="T993" s="10">
        <f t="shared" si="1991"/>
        <v>12405.1</v>
      </c>
      <c r="U993" s="10">
        <f t="shared" si="2058"/>
        <v>0</v>
      </c>
      <c r="V993" s="10">
        <f t="shared" si="2059"/>
        <v>0</v>
      </c>
      <c r="W993" s="10">
        <f t="shared" si="2060"/>
        <v>0</v>
      </c>
      <c r="X993" s="10">
        <f t="shared" si="1992"/>
        <v>11784.6</v>
      </c>
      <c r="Y993" s="10">
        <f t="shared" si="1993"/>
        <v>11928</v>
      </c>
      <c r="Z993" s="10">
        <f t="shared" si="1994"/>
        <v>12405.1</v>
      </c>
      <c r="AA993" s="10">
        <f t="shared" si="2061"/>
        <v>0</v>
      </c>
      <c r="AB993" s="10">
        <f t="shared" si="2062"/>
        <v>0</v>
      </c>
      <c r="AC993" s="10">
        <f t="shared" si="2063"/>
        <v>0</v>
      </c>
      <c r="AD993" s="10">
        <f t="shared" si="1995"/>
        <v>11784.6</v>
      </c>
      <c r="AE993" s="10">
        <f t="shared" si="1996"/>
        <v>11928</v>
      </c>
      <c r="AF993" s="10">
        <f t="shared" si="1997"/>
        <v>12405.1</v>
      </c>
      <c r="AG993" s="10">
        <f t="shared" si="2064"/>
        <v>0</v>
      </c>
      <c r="AH993" s="10">
        <f t="shared" si="1998"/>
        <v>11784.6</v>
      </c>
      <c r="AI993" s="10">
        <f t="shared" si="1999"/>
        <v>11928</v>
      </c>
      <c r="AJ993" s="10">
        <f t="shared" si="2000"/>
        <v>12405.1</v>
      </c>
      <c r="AK993" s="10">
        <f t="shared" si="2065"/>
        <v>0</v>
      </c>
      <c r="AL993" s="10">
        <f t="shared" si="2066"/>
        <v>0</v>
      </c>
      <c r="AM993" s="10">
        <f t="shared" si="2067"/>
        <v>0</v>
      </c>
      <c r="AN993" s="10">
        <f t="shared" si="2001"/>
        <v>11784.6</v>
      </c>
      <c r="AO993" s="10">
        <f t="shared" si="2002"/>
        <v>11928</v>
      </c>
      <c r="AP993" s="10">
        <f t="shared" si="2003"/>
        <v>12405.1</v>
      </c>
      <c r="AQ993" s="10">
        <f t="shared" si="2068"/>
        <v>0</v>
      </c>
      <c r="AR993" s="10">
        <f t="shared" si="2069"/>
        <v>0</v>
      </c>
      <c r="AS993" s="10">
        <f t="shared" si="2070"/>
        <v>0</v>
      </c>
      <c r="AT993" s="10">
        <f t="shared" si="2004"/>
        <v>11784.6</v>
      </c>
      <c r="AU993" s="10">
        <f t="shared" si="2005"/>
        <v>11928</v>
      </c>
      <c r="AV993" s="10">
        <f t="shared" si="2006"/>
        <v>12405.1</v>
      </c>
      <c r="AW993" s="10">
        <f t="shared" si="2071"/>
        <v>0</v>
      </c>
      <c r="AX993" s="10">
        <f t="shared" si="2072"/>
        <v>0</v>
      </c>
      <c r="AY993" s="10">
        <f t="shared" si="2073"/>
        <v>0</v>
      </c>
      <c r="AZ993" s="10">
        <f t="shared" si="2007"/>
        <v>11784.6</v>
      </c>
      <c r="BA993" s="10">
        <f t="shared" si="2074"/>
        <v>0</v>
      </c>
      <c r="BB993" s="65">
        <f t="shared" si="2042"/>
        <v>11784.6</v>
      </c>
      <c r="BC993" s="10">
        <f t="shared" si="2008"/>
        <v>11928</v>
      </c>
      <c r="BD993" s="10">
        <f t="shared" si="2075"/>
        <v>0</v>
      </c>
      <c r="BE993" s="65">
        <f t="shared" si="2043"/>
        <v>11928</v>
      </c>
      <c r="BF993" s="10">
        <f t="shared" si="2009"/>
        <v>12405.1</v>
      </c>
      <c r="BG993" s="10">
        <f t="shared" si="2075"/>
        <v>0</v>
      </c>
      <c r="BH993" s="65">
        <f t="shared" si="2044"/>
        <v>12405.1</v>
      </c>
      <c r="BI993" s="10">
        <f t="shared" si="2075"/>
        <v>0</v>
      </c>
      <c r="BJ993" s="20"/>
      <c r="BK993" s="20"/>
    </row>
    <row r="994" spans="1:63" x14ac:dyDescent="0.3">
      <c r="A994" s="58" t="s">
        <v>645</v>
      </c>
      <c r="B994" s="59">
        <v>200</v>
      </c>
      <c r="C994" s="58" t="s">
        <v>242</v>
      </c>
      <c r="D994" s="58" t="s">
        <v>337</v>
      </c>
      <c r="E994" s="60" t="s">
        <v>647</v>
      </c>
      <c r="F994" s="10">
        <v>11784.6</v>
      </c>
      <c r="G994" s="10">
        <v>11928</v>
      </c>
      <c r="H994" s="10">
        <v>12405.1</v>
      </c>
      <c r="I994" s="10"/>
      <c r="J994" s="10"/>
      <c r="K994" s="10"/>
      <c r="L994" s="10">
        <f t="shared" si="2076"/>
        <v>11784.6</v>
      </c>
      <c r="M994" s="10">
        <f t="shared" si="2077"/>
        <v>11928</v>
      </c>
      <c r="N994" s="10">
        <f t="shared" si="2078"/>
        <v>12405.1</v>
      </c>
      <c r="O994" s="10"/>
      <c r="P994" s="10"/>
      <c r="Q994" s="10"/>
      <c r="R994" s="10">
        <f t="shared" si="1989"/>
        <v>11784.6</v>
      </c>
      <c r="S994" s="10">
        <f t="shared" si="1990"/>
        <v>11928</v>
      </c>
      <c r="T994" s="10">
        <f t="shared" si="1991"/>
        <v>12405.1</v>
      </c>
      <c r="U994" s="10"/>
      <c r="V994" s="10"/>
      <c r="W994" s="10"/>
      <c r="X994" s="10">
        <f t="shared" si="1992"/>
        <v>11784.6</v>
      </c>
      <c r="Y994" s="10">
        <f t="shared" si="1993"/>
        <v>11928</v>
      </c>
      <c r="Z994" s="10">
        <f t="shared" si="1994"/>
        <v>12405.1</v>
      </c>
      <c r="AA994" s="10"/>
      <c r="AB994" s="10"/>
      <c r="AC994" s="10"/>
      <c r="AD994" s="10">
        <f t="shared" si="1995"/>
        <v>11784.6</v>
      </c>
      <c r="AE994" s="10">
        <f t="shared" si="1996"/>
        <v>11928</v>
      </c>
      <c r="AF994" s="10">
        <f t="shared" si="1997"/>
        <v>12405.1</v>
      </c>
      <c r="AG994" s="10"/>
      <c r="AH994" s="10">
        <f t="shared" si="1998"/>
        <v>11784.6</v>
      </c>
      <c r="AI994" s="10">
        <f t="shared" si="1999"/>
        <v>11928</v>
      </c>
      <c r="AJ994" s="10">
        <f t="shared" si="2000"/>
        <v>12405.1</v>
      </c>
      <c r="AK994" s="10"/>
      <c r="AL994" s="10"/>
      <c r="AM994" s="10"/>
      <c r="AN994" s="10">
        <f t="shared" si="2001"/>
        <v>11784.6</v>
      </c>
      <c r="AO994" s="10">
        <f t="shared" si="2002"/>
        <v>11928</v>
      </c>
      <c r="AP994" s="10">
        <f t="shared" si="2003"/>
        <v>12405.1</v>
      </c>
      <c r="AQ994" s="10"/>
      <c r="AR994" s="10"/>
      <c r="AS994" s="10"/>
      <c r="AT994" s="10">
        <f t="shared" si="2004"/>
        <v>11784.6</v>
      </c>
      <c r="AU994" s="10">
        <f t="shared" si="2005"/>
        <v>11928</v>
      </c>
      <c r="AV994" s="10">
        <f t="shared" si="2006"/>
        <v>12405.1</v>
      </c>
      <c r="AW994" s="10"/>
      <c r="AX994" s="10"/>
      <c r="AY994" s="10"/>
      <c r="AZ994" s="10">
        <f t="shared" si="2007"/>
        <v>11784.6</v>
      </c>
      <c r="BA994" s="10"/>
      <c r="BB994" s="65">
        <f t="shared" si="2042"/>
        <v>11784.6</v>
      </c>
      <c r="BC994" s="10">
        <f t="shared" si="2008"/>
        <v>11928</v>
      </c>
      <c r="BD994" s="10"/>
      <c r="BE994" s="65">
        <f t="shared" si="2043"/>
        <v>11928</v>
      </c>
      <c r="BF994" s="10">
        <f t="shared" si="2009"/>
        <v>12405.1</v>
      </c>
      <c r="BG994" s="10"/>
      <c r="BH994" s="65">
        <f t="shared" si="2044"/>
        <v>12405.1</v>
      </c>
      <c r="BI994" s="10"/>
      <c r="BJ994" s="20"/>
      <c r="BK994" s="20"/>
    </row>
    <row r="995" spans="1:63" ht="62.4" x14ac:dyDescent="0.3">
      <c r="A995" s="58" t="s">
        <v>648</v>
      </c>
      <c r="B995" s="59"/>
      <c r="C995" s="58"/>
      <c r="D995" s="58"/>
      <c r="E995" s="61" t="s">
        <v>649</v>
      </c>
      <c r="F995" s="10"/>
      <c r="G995" s="10"/>
      <c r="H995" s="10"/>
      <c r="I995" s="10"/>
      <c r="J995" s="10"/>
      <c r="K995" s="10"/>
      <c r="L995" s="10"/>
      <c r="M995" s="10"/>
      <c r="N995" s="10"/>
      <c r="O995" s="10">
        <f t="shared" si="2055"/>
        <v>1348.5</v>
      </c>
      <c r="P995" s="10">
        <f t="shared" si="2056"/>
        <v>0</v>
      </c>
      <c r="Q995" s="10">
        <f t="shared" si="2057"/>
        <v>0</v>
      </c>
      <c r="R995" s="10">
        <f t="shared" si="1989"/>
        <v>1348.5</v>
      </c>
      <c r="S995" s="10">
        <f t="shared" si="1990"/>
        <v>0</v>
      </c>
      <c r="T995" s="10">
        <f t="shared" si="1991"/>
        <v>0</v>
      </c>
      <c r="U995" s="10">
        <f t="shared" si="2058"/>
        <v>-1348.5</v>
      </c>
      <c r="V995" s="10">
        <f t="shared" si="2059"/>
        <v>0</v>
      </c>
      <c r="W995" s="10">
        <f t="shared" si="2060"/>
        <v>0</v>
      </c>
      <c r="X995" s="10">
        <f t="shared" si="1992"/>
        <v>0</v>
      </c>
      <c r="Y995" s="10">
        <f t="shared" si="1993"/>
        <v>0</v>
      </c>
      <c r="Z995" s="10">
        <f t="shared" si="1994"/>
        <v>0</v>
      </c>
      <c r="AA995" s="10">
        <f t="shared" si="2061"/>
        <v>1348.5</v>
      </c>
      <c r="AB995" s="10">
        <f t="shared" si="2062"/>
        <v>0</v>
      </c>
      <c r="AC995" s="10">
        <f t="shared" si="2063"/>
        <v>0</v>
      </c>
      <c r="AD995" s="10">
        <f t="shared" si="1995"/>
        <v>1348.5</v>
      </c>
      <c r="AE995" s="10">
        <f t="shared" si="1996"/>
        <v>0</v>
      </c>
      <c r="AF995" s="10">
        <f t="shared" si="1997"/>
        <v>0</v>
      </c>
      <c r="AG995" s="10">
        <f t="shared" si="2064"/>
        <v>0</v>
      </c>
      <c r="AH995" s="10">
        <f t="shared" si="1998"/>
        <v>1348.5</v>
      </c>
      <c r="AI995" s="10">
        <f t="shared" si="1999"/>
        <v>0</v>
      </c>
      <c r="AJ995" s="10">
        <f t="shared" si="2000"/>
        <v>0</v>
      </c>
      <c r="AK995" s="10">
        <f t="shared" si="2065"/>
        <v>0</v>
      </c>
      <c r="AL995" s="10">
        <f t="shared" si="2066"/>
        <v>0</v>
      </c>
      <c r="AM995" s="10">
        <f t="shared" si="2067"/>
        <v>0</v>
      </c>
      <c r="AN995" s="10">
        <f t="shared" si="2001"/>
        <v>1348.5</v>
      </c>
      <c r="AO995" s="10">
        <f t="shared" si="2002"/>
        <v>0</v>
      </c>
      <c r="AP995" s="10">
        <f t="shared" si="2003"/>
        <v>0</v>
      </c>
      <c r="AQ995" s="10">
        <f t="shared" si="2068"/>
        <v>0</v>
      </c>
      <c r="AR995" s="10">
        <f t="shared" si="2069"/>
        <v>0</v>
      </c>
      <c r="AS995" s="10">
        <f t="shared" si="2070"/>
        <v>0</v>
      </c>
      <c r="AT995" s="10">
        <f t="shared" si="2004"/>
        <v>1348.5</v>
      </c>
      <c r="AU995" s="10">
        <f t="shared" si="2005"/>
        <v>0</v>
      </c>
      <c r="AV995" s="10">
        <f t="shared" si="2006"/>
        <v>0</v>
      </c>
      <c r="AW995" s="10">
        <f t="shared" si="2071"/>
        <v>0</v>
      </c>
      <c r="AX995" s="10">
        <f t="shared" si="2072"/>
        <v>0</v>
      </c>
      <c r="AY995" s="10">
        <f t="shared" si="2073"/>
        <v>0</v>
      </c>
      <c r="AZ995" s="10">
        <f t="shared" si="2007"/>
        <v>1348.5</v>
      </c>
      <c r="BA995" s="10">
        <f t="shared" si="2074"/>
        <v>0</v>
      </c>
      <c r="BB995" s="65">
        <f t="shared" si="2042"/>
        <v>1348.5</v>
      </c>
      <c r="BC995" s="10">
        <f t="shared" si="2008"/>
        <v>0</v>
      </c>
      <c r="BD995" s="10">
        <f t="shared" si="2075"/>
        <v>0</v>
      </c>
      <c r="BE995" s="65">
        <f t="shared" si="2043"/>
        <v>0</v>
      </c>
      <c r="BF995" s="10">
        <f t="shared" si="2009"/>
        <v>0</v>
      </c>
      <c r="BG995" s="10">
        <f t="shared" si="2075"/>
        <v>0</v>
      </c>
      <c r="BH995" s="65">
        <f t="shared" si="2044"/>
        <v>0</v>
      </c>
      <c r="BI995" s="10">
        <f t="shared" si="2075"/>
        <v>0</v>
      </c>
      <c r="BJ995" s="20"/>
      <c r="BK995" s="20"/>
    </row>
    <row r="996" spans="1:63" ht="31.2" x14ac:dyDescent="0.3">
      <c r="A996" s="58" t="s">
        <v>648</v>
      </c>
      <c r="B996" s="59" t="s">
        <v>66</v>
      </c>
      <c r="C996" s="58"/>
      <c r="D996" s="58"/>
      <c r="E996" s="60" t="s">
        <v>67</v>
      </c>
      <c r="F996" s="10"/>
      <c r="G996" s="10"/>
      <c r="H996" s="10"/>
      <c r="I996" s="10"/>
      <c r="J996" s="10"/>
      <c r="K996" s="10"/>
      <c r="L996" s="10"/>
      <c r="M996" s="10"/>
      <c r="N996" s="10"/>
      <c r="O996" s="10">
        <f t="shared" si="2055"/>
        <v>1348.5</v>
      </c>
      <c r="P996" s="10">
        <f t="shared" si="2056"/>
        <v>0</v>
      </c>
      <c r="Q996" s="10">
        <f t="shared" si="2057"/>
        <v>0</v>
      </c>
      <c r="R996" s="10">
        <f t="shared" si="1989"/>
        <v>1348.5</v>
      </c>
      <c r="S996" s="10">
        <f t="shared" si="1990"/>
        <v>0</v>
      </c>
      <c r="T996" s="10">
        <f t="shared" si="1991"/>
        <v>0</v>
      </c>
      <c r="U996" s="10">
        <f t="shared" si="2058"/>
        <v>-1348.5</v>
      </c>
      <c r="V996" s="10">
        <f t="shared" si="2059"/>
        <v>0</v>
      </c>
      <c r="W996" s="10">
        <f t="shared" si="2060"/>
        <v>0</v>
      </c>
      <c r="X996" s="10">
        <f t="shared" si="1992"/>
        <v>0</v>
      </c>
      <c r="Y996" s="10">
        <f t="shared" si="1993"/>
        <v>0</v>
      </c>
      <c r="Z996" s="10">
        <f t="shared" si="1994"/>
        <v>0</v>
      </c>
      <c r="AA996" s="10">
        <f t="shared" si="2061"/>
        <v>1348.5</v>
      </c>
      <c r="AB996" s="10">
        <f t="shared" si="2062"/>
        <v>0</v>
      </c>
      <c r="AC996" s="10">
        <f t="shared" si="2063"/>
        <v>0</v>
      </c>
      <c r="AD996" s="10">
        <f t="shared" si="1995"/>
        <v>1348.5</v>
      </c>
      <c r="AE996" s="10">
        <f t="shared" si="1996"/>
        <v>0</v>
      </c>
      <c r="AF996" s="10">
        <f t="shared" si="1997"/>
        <v>0</v>
      </c>
      <c r="AG996" s="10">
        <f t="shared" si="2064"/>
        <v>0</v>
      </c>
      <c r="AH996" s="10">
        <f t="shared" si="1998"/>
        <v>1348.5</v>
      </c>
      <c r="AI996" s="10">
        <f t="shared" si="1999"/>
        <v>0</v>
      </c>
      <c r="AJ996" s="10">
        <f t="shared" si="2000"/>
        <v>0</v>
      </c>
      <c r="AK996" s="10">
        <f t="shared" si="2065"/>
        <v>0</v>
      </c>
      <c r="AL996" s="10">
        <f t="shared" si="2066"/>
        <v>0</v>
      </c>
      <c r="AM996" s="10">
        <f t="shared" si="2067"/>
        <v>0</v>
      </c>
      <c r="AN996" s="10">
        <f t="shared" si="2001"/>
        <v>1348.5</v>
      </c>
      <c r="AO996" s="10">
        <f t="shared" si="2002"/>
        <v>0</v>
      </c>
      <c r="AP996" s="10">
        <f t="shared" si="2003"/>
        <v>0</v>
      </c>
      <c r="AQ996" s="10">
        <f t="shared" si="2068"/>
        <v>0</v>
      </c>
      <c r="AR996" s="10">
        <f t="shared" si="2069"/>
        <v>0</v>
      </c>
      <c r="AS996" s="10">
        <f t="shared" si="2070"/>
        <v>0</v>
      </c>
      <c r="AT996" s="10">
        <f t="shared" si="2004"/>
        <v>1348.5</v>
      </c>
      <c r="AU996" s="10">
        <f t="shared" si="2005"/>
        <v>0</v>
      </c>
      <c r="AV996" s="10">
        <f t="shared" si="2006"/>
        <v>0</v>
      </c>
      <c r="AW996" s="10">
        <f t="shared" si="2071"/>
        <v>0</v>
      </c>
      <c r="AX996" s="10">
        <f t="shared" si="2072"/>
        <v>0</v>
      </c>
      <c r="AY996" s="10">
        <f t="shared" si="2073"/>
        <v>0</v>
      </c>
      <c r="AZ996" s="10">
        <f t="shared" si="2007"/>
        <v>1348.5</v>
      </c>
      <c r="BA996" s="10">
        <f t="shared" si="2074"/>
        <v>0</v>
      </c>
      <c r="BB996" s="65">
        <f t="shared" si="2042"/>
        <v>1348.5</v>
      </c>
      <c r="BC996" s="10">
        <f t="shared" si="2008"/>
        <v>0</v>
      </c>
      <c r="BD996" s="10">
        <f t="shared" si="2075"/>
        <v>0</v>
      </c>
      <c r="BE996" s="65">
        <f t="shared" si="2043"/>
        <v>0</v>
      </c>
      <c r="BF996" s="10">
        <f t="shared" si="2009"/>
        <v>0</v>
      </c>
      <c r="BG996" s="10">
        <f t="shared" si="2075"/>
        <v>0</v>
      </c>
      <c r="BH996" s="65">
        <f t="shared" si="2044"/>
        <v>0</v>
      </c>
      <c r="BI996" s="10">
        <f t="shared" si="2075"/>
        <v>0</v>
      </c>
      <c r="BJ996" s="20"/>
      <c r="BK996" s="20"/>
    </row>
    <row r="997" spans="1:63" x14ac:dyDescent="0.3">
      <c r="A997" s="58" t="s">
        <v>648</v>
      </c>
      <c r="B997" s="59">
        <v>200</v>
      </c>
      <c r="C997" s="58" t="s">
        <v>327</v>
      </c>
      <c r="D997" s="58" t="s">
        <v>106</v>
      </c>
      <c r="E997" s="60" t="s">
        <v>535</v>
      </c>
      <c r="F997" s="10"/>
      <c r="G997" s="10"/>
      <c r="H997" s="10"/>
      <c r="I997" s="10"/>
      <c r="J997" s="10"/>
      <c r="K997" s="10"/>
      <c r="L997" s="10"/>
      <c r="M997" s="10"/>
      <c r="N997" s="10"/>
      <c r="O997" s="10">
        <v>1348.5</v>
      </c>
      <c r="P997" s="10"/>
      <c r="Q997" s="10"/>
      <c r="R997" s="10">
        <f t="shared" si="1989"/>
        <v>1348.5</v>
      </c>
      <c r="S997" s="10">
        <f t="shared" si="1990"/>
        <v>0</v>
      </c>
      <c r="T997" s="10">
        <f t="shared" si="1991"/>
        <v>0</v>
      </c>
      <c r="U997" s="10">
        <v>-1348.5</v>
      </c>
      <c r="V997" s="10"/>
      <c r="W997" s="10"/>
      <c r="X997" s="10">
        <f t="shared" si="1992"/>
        <v>0</v>
      </c>
      <c r="Y997" s="10">
        <f t="shared" si="1993"/>
        <v>0</v>
      </c>
      <c r="Z997" s="10">
        <f t="shared" si="1994"/>
        <v>0</v>
      </c>
      <c r="AA997" s="10">
        <v>1348.5</v>
      </c>
      <c r="AB997" s="10"/>
      <c r="AC997" s="10"/>
      <c r="AD997" s="10">
        <f t="shared" si="1995"/>
        <v>1348.5</v>
      </c>
      <c r="AE997" s="10">
        <f t="shared" si="1996"/>
        <v>0</v>
      </c>
      <c r="AF997" s="10">
        <f t="shared" si="1997"/>
        <v>0</v>
      </c>
      <c r="AG997" s="10"/>
      <c r="AH997" s="10">
        <f t="shared" si="1998"/>
        <v>1348.5</v>
      </c>
      <c r="AI997" s="10">
        <f t="shared" si="1999"/>
        <v>0</v>
      </c>
      <c r="AJ997" s="10">
        <f t="shared" si="2000"/>
        <v>0</v>
      </c>
      <c r="AK997" s="10"/>
      <c r="AL997" s="10"/>
      <c r="AM997" s="10"/>
      <c r="AN997" s="10">
        <f t="shared" si="2001"/>
        <v>1348.5</v>
      </c>
      <c r="AO997" s="10">
        <f t="shared" si="2002"/>
        <v>0</v>
      </c>
      <c r="AP997" s="10">
        <f t="shared" si="2003"/>
        <v>0</v>
      </c>
      <c r="AQ997" s="10"/>
      <c r="AR997" s="10"/>
      <c r="AS997" s="10"/>
      <c r="AT997" s="10">
        <f t="shared" si="2004"/>
        <v>1348.5</v>
      </c>
      <c r="AU997" s="10">
        <f t="shared" si="2005"/>
        <v>0</v>
      </c>
      <c r="AV997" s="10">
        <f t="shared" si="2006"/>
        <v>0</v>
      </c>
      <c r="AW997" s="10"/>
      <c r="AX997" s="10"/>
      <c r="AY997" s="10"/>
      <c r="AZ997" s="10">
        <f t="shared" si="2007"/>
        <v>1348.5</v>
      </c>
      <c r="BA997" s="10"/>
      <c r="BB997" s="65">
        <f t="shared" si="2042"/>
        <v>1348.5</v>
      </c>
      <c r="BC997" s="10">
        <f t="shared" si="2008"/>
        <v>0</v>
      </c>
      <c r="BD997" s="10"/>
      <c r="BE997" s="65">
        <f t="shared" si="2043"/>
        <v>0</v>
      </c>
      <c r="BF997" s="10">
        <f t="shared" si="2009"/>
        <v>0</v>
      </c>
      <c r="BG997" s="10"/>
      <c r="BH997" s="65">
        <f t="shared" si="2044"/>
        <v>0</v>
      </c>
      <c r="BI997" s="10"/>
      <c r="BJ997" s="20"/>
      <c r="BK997" s="20"/>
    </row>
    <row r="998" spans="1:63" ht="62.4" x14ac:dyDescent="0.3">
      <c r="A998" s="58" t="s">
        <v>650</v>
      </c>
      <c r="B998" s="59"/>
      <c r="C998" s="58"/>
      <c r="D998" s="58"/>
      <c r="E998" s="60" t="s">
        <v>651</v>
      </c>
      <c r="F998" s="10">
        <f t="shared" si="2049"/>
        <v>37278.699999999997</v>
      </c>
      <c r="G998" s="10">
        <f t="shared" si="2050"/>
        <v>0</v>
      </c>
      <c r="H998" s="10">
        <f t="shared" si="2051"/>
        <v>0</v>
      </c>
      <c r="I998" s="10">
        <f t="shared" si="2052"/>
        <v>0</v>
      </c>
      <c r="J998" s="10">
        <f t="shared" si="2053"/>
        <v>0</v>
      </c>
      <c r="K998" s="10">
        <f t="shared" si="2054"/>
        <v>0</v>
      </c>
      <c r="L998" s="10">
        <f t="shared" si="2076"/>
        <v>37278.699999999997</v>
      </c>
      <c r="M998" s="10">
        <f t="shared" si="2077"/>
        <v>0</v>
      </c>
      <c r="N998" s="10">
        <f t="shared" si="2078"/>
        <v>0</v>
      </c>
      <c r="O998" s="10">
        <f t="shared" si="2055"/>
        <v>320688.45400000003</v>
      </c>
      <c r="P998" s="10">
        <f t="shared" si="2056"/>
        <v>0</v>
      </c>
      <c r="Q998" s="10">
        <f t="shared" si="2057"/>
        <v>0</v>
      </c>
      <c r="R998" s="10">
        <f t="shared" si="1989"/>
        <v>357967.15400000004</v>
      </c>
      <c r="S998" s="10">
        <f t="shared" si="1990"/>
        <v>0</v>
      </c>
      <c r="T998" s="10">
        <f t="shared" si="1991"/>
        <v>0</v>
      </c>
      <c r="U998" s="10">
        <f t="shared" si="2058"/>
        <v>0</v>
      </c>
      <c r="V998" s="10">
        <f t="shared" si="2059"/>
        <v>0</v>
      </c>
      <c r="W998" s="10">
        <f t="shared" si="2060"/>
        <v>0</v>
      </c>
      <c r="X998" s="10">
        <f t="shared" si="1992"/>
        <v>357967.15400000004</v>
      </c>
      <c r="Y998" s="10">
        <f t="shared" si="1993"/>
        <v>0</v>
      </c>
      <c r="Z998" s="10">
        <f t="shared" si="1994"/>
        <v>0</v>
      </c>
      <c r="AA998" s="10">
        <f t="shared" si="2061"/>
        <v>0</v>
      </c>
      <c r="AB998" s="10">
        <f t="shared" si="2062"/>
        <v>0</v>
      </c>
      <c r="AC998" s="10">
        <f t="shared" si="2063"/>
        <v>0</v>
      </c>
      <c r="AD998" s="10">
        <f t="shared" si="1995"/>
        <v>357967.15400000004</v>
      </c>
      <c r="AE998" s="10">
        <f t="shared" si="1996"/>
        <v>0</v>
      </c>
      <c r="AF998" s="10">
        <f t="shared" si="1997"/>
        <v>0</v>
      </c>
      <c r="AG998" s="10">
        <f t="shared" si="2064"/>
        <v>0</v>
      </c>
      <c r="AH998" s="10">
        <f t="shared" si="1998"/>
        <v>357967.15400000004</v>
      </c>
      <c r="AI998" s="10">
        <f t="shared" si="1999"/>
        <v>0</v>
      </c>
      <c r="AJ998" s="10">
        <f t="shared" si="2000"/>
        <v>0</v>
      </c>
      <c r="AK998" s="10">
        <f t="shared" si="2065"/>
        <v>0</v>
      </c>
      <c r="AL998" s="10">
        <f t="shared" si="2066"/>
        <v>0</v>
      </c>
      <c r="AM998" s="10">
        <f t="shared" si="2067"/>
        <v>0</v>
      </c>
      <c r="AN998" s="10">
        <f t="shared" si="2001"/>
        <v>357967.15400000004</v>
      </c>
      <c r="AO998" s="10">
        <f t="shared" si="2002"/>
        <v>0</v>
      </c>
      <c r="AP998" s="10">
        <f t="shared" si="2003"/>
        <v>0</v>
      </c>
      <c r="AQ998" s="10">
        <f t="shared" si="2068"/>
        <v>0</v>
      </c>
      <c r="AR998" s="10">
        <f t="shared" si="2069"/>
        <v>0</v>
      </c>
      <c r="AS998" s="10">
        <f t="shared" si="2070"/>
        <v>0</v>
      </c>
      <c r="AT998" s="10">
        <f t="shared" si="2004"/>
        <v>357967.15400000004</v>
      </c>
      <c r="AU998" s="10">
        <f t="shared" si="2005"/>
        <v>0</v>
      </c>
      <c r="AV998" s="10">
        <f t="shared" si="2006"/>
        <v>0</v>
      </c>
      <c r="AW998" s="10">
        <f t="shared" si="2071"/>
        <v>-1200</v>
      </c>
      <c r="AX998" s="10">
        <f t="shared" si="2072"/>
        <v>0</v>
      </c>
      <c r="AY998" s="10">
        <f t="shared" si="2073"/>
        <v>0</v>
      </c>
      <c r="AZ998" s="10">
        <f t="shared" si="2007"/>
        <v>356767.15400000004</v>
      </c>
      <c r="BA998" s="10">
        <f t="shared" si="2074"/>
        <v>0</v>
      </c>
      <c r="BB998" s="65">
        <f t="shared" si="2042"/>
        <v>356767.15400000004</v>
      </c>
      <c r="BC998" s="10">
        <f t="shared" si="2008"/>
        <v>0</v>
      </c>
      <c r="BD998" s="10">
        <f t="shared" si="2075"/>
        <v>0</v>
      </c>
      <c r="BE998" s="65">
        <f t="shared" si="2043"/>
        <v>0</v>
      </c>
      <c r="BF998" s="10">
        <f t="shared" si="2009"/>
        <v>0</v>
      </c>
      <c r="BG998" s="10">
        <f t="shared" si="2075"/>
        <v>0</v>
      </c>
      <c r="BH998" s="65">
        <f t="shared" si="2044"/>
        <v>0</v>
      </c>
      <c r="BI998" s="10">
        <f t="shared" si="2075"/>
        <v>0</v>
      </c>
      <c r="BJ998" s="20"/>
      <c r="BK998" s="20"/>
    </row>
    <row r="999" spans="1:63" ht="31.2" x14ac:dyDescent="0.3">
      <c r="A999" s="58" t="s">
        <v>650</v>
      </c>
      <c r="B999" s="59" t="s">
        <v>66</v>
      </c>
      <c r="C999" s="58"/>
      <c r="D999" s="58"/>
      <c r="E999" s="60" t="s">
        <v>67</v>
      </c>
      <c r="F999" s="10">
        <f t="shared" si="2049"/>
        <v>37278.699999999997</v>
      </c>
      <c r="G999" s="10">
        <f t="shared" si="2050"/>
        <v>0</v>
      </c>
      <c r="H999" s="10">
        <f t="shared" si="2051"/>
        <v>0</v>
      </c>
      <c r="I999" s="10">
        <f t="shared" si="2052"/>
        <v>0</v>
      </c>
      <c r="J999" s="10">
        <f t="shared" si="2053"/>
        <v>0</v>
      </c>
      <c r="K999" s="10">
        <f t="shared" si="2054"/>
        <v>0</v>
      </c>
      <c r="L999" s="10">
        <f t="shared" si="2076"/>
        <v>37278.699999999997</v>
      </c>
      <c r="M999" s="10">
        <f t="shared" si="2077"/>
        <v>0</v>
      </c>
      <c r="N999" s="10">
        <f t="shared" si="2078"/>
        <v>0</v>
      </c>
      <c r="O999" s="10">
        <f t="shared" si="2055"/>
        <v>320688.45400000003</v>
      </c>
      <c r="P999" s="10">
        <f t="shared" si="2056"/>
        <v>0</v>
      </c>
      <c r="Q999" s="10">
        <f t="shared" si="2057"/>
        <v>0</v>
      </c>
      <c r="R999" s="10">
        <f t="shared" si="1989"/>
        <v>357967.15400000004</v>
      </c>
      <c r="S999" s="10">
        <f t="shared" si="1990"/>
        <v>0</v>
      </c>
      <c r="T999" s="10">
        <f t="shared" si="1991"/>
        <v>0</v>
      </c>
      <c r="U999" s="10">
        <f t="shared" si="2058"/>
        <v>0</v>
      </c>
      <c r="V999" s="10">
        <f t="shared" si="2059"/>
        <v>0</v>
      </c>
      <c r="W999" s="10">
        <f t="shared" si="2060"/>
        <v>0</v>
      </c>
      <c r="X999" s="10">
        <f t="shared" si="1992"/>
        <v>357967.15400000004</v>
      </c>
      <c r="Y999" s="10">
        <f t="shared" si="1993"/>
        <v>0</v>
      </c>
      <c r="Z999" s="10">
        <f t="shared" si="1994"/>
        <v>0</v>
      </c>
      <c r="AA999" s="10">
        <f t="shared" si="2061"/>
        <v>0</v>
      </c>
      <c r="AB999" s="10">
        <f t="shared" si="2062"/>
        <v>0</v>
      </c>
      <c r="AC999" s="10">
        <f t="shared" si="2063"/>
        <v>0</v>
      </c>
      <c r="AD999" s="10">
        <f t="shared" si="1995"/>
        <v>357967.15400000004</v>
      </c>
      <c r="AE999" s="10">
        <f t="shared" si="1996"/>
        <v>0</v>
      </c>
      <c r="AF999" s="10">
        <f t="shared" si="1997"/>
        <v>0</v>
      </c>
      <c r="AG999" s="10">
        <f t="shared" si="2064"/>
        <v>0</v>
      </c>
      <c r="AH999" s="10">
        <f t="shared" si="1998"/>
        <v>357967.15400000004</v>
      </c>
      <c r="AI999" s="10">
        <f t="shared" si="1999"/>
        <v>0</v>
      </c>
      <c r="AJ999" s="10">
        <f t="shared" si="2000"/>
        <v>0</v>
      </c>
      <c r="AK999" s="10">
        <f t="shared" si="2065"/>
        <v>0</v>
      </c>
      <c r="AL999" s="10">
        <f t="shared" si="2066"/>
        <v>0</v>
      </c>
      <c r="AM999" s="10">
        <f t="shared" si="2067"/>
        <v>0</v>
      </c>
      <c r="AN999" s="10">
        <f t="shared" si="2001"/>
        <v>357967.15400000004</v>
      </c>
      <c r="AO999" s="10">
        <f t="shared" si="2002"/>
        <v>0</v>
      </c>
      <c r="AP999" s="10">
        <f t="shared" si="2003"/>
        <v>0</v>
      </c>
      <c r="AQ999" s="10">
        <f t="shared" si="2068"/>
        <v>0</v>
      </c>
      <c r="AR999" s="10">
        <f t="shared" si="2069"/>
        <v>0</v>
      </c>
      <c r="AS999" s="10">
        <f t="shared" si="2070"/>
        <v>0</v>
      </c>
      <c r="AT999" s="10">
        <f t="shared" si="2004"/>
        <v>357967.15400000004</v>
      </c>
      <c r="AU999" s="10">
        <f t="shared" si="2005"/>
        <v>0</v>
      </c>
      <c r="AV999" s="10">
        <f t="shared" si="2006"/>
        <v>0</v>
      </c>
      <c r="AW999" s="10">
        <f t="shared" si="2071"/>
        <v>-1200</v>
      </c>
      <c r="AX999" s="10">
        <f t="shared" si="2072"/>
        <v>0</v>
      </c>
      <c r="AY999" s="10">
        <f t="shared" si="2073"/>
        <v>0</v>
      </c>
      <c r="AZ999" s="10">
        <f t="shared" si="2007"/>
        <v>356767.15400000004</v>
      </c>
      <c r="BA999" s="10">
        <f t="shared" si="2074"/>
        <v>0</v>
      </c>
      <c r="BB999" s="65">
        <f t="shared" si="2042"/>
        <v>356767.15400000004</v>
      </c>
      <c r="BC999" s="10">
        <f t="shared" si="2008"/>
        <v>0</v>
      </c>
      <c r="BD999" s="10">
        <f t="shared" si="2075"/>
        <v>0</v>
      </c>
      <c r="BE999" s="65">
        <f t="shared" si="2043"/>
        <v>0</v>
      </c>
      <c r="BF999" s="10">
        <f t="shared" si="2009"/>
        <v>0</v>
      </c>
      <c r="BG999" s="10">
        <f t="shared" si="2075"/>
        <v>0</v>
      </c>
      <c r="BH999" s="65">
        <f t="shared" si="2044"/>
        <v>0</v>
      </c>
      <c r="BI999" s="10">
        <f t="shared" si="2075"/>
        <v>0</v>
      </c>
      <c r="BJ999" s="20"/>
      <c r="BK999" s="20"/>
    </row>
    <row r="1000" spans="1:63" x14ac:dyDescent="0.3">
      <c r="A1000" s="58" t="s">
        <v>650</v>
      </c>
      <c r="B1000" s="59">
        <v>200</v>
      </c>
      <c r="C1000" s="58" t="s">
        <v>327</v>
      </c>
      <c r="D1000" s="58" t="s">
        <v>106</v>
      </c>
      <c r="E1000" s="60" t="s">
        <v>535</v>
      </c>
      <c r="F1000" s="10">
        <v>37278.699999999997</v>
      </c>
      <c r="G1000" s="10">
        <v>0</v>
      </c>
      <c r="H1000" s="10">
        <v>0</v>
      </c>
      <c r="I1000" s="10"/>
      <c r="J1000" s="10"/>
      <c r="K1000" s="10"/>
      <c r="L1000" s="10">
        <f t="shared" si="2076"/>
        <v>37278.699999999997</v>
      </c>
      <c r="M1000" s="10">
        <f t="shared" si="2077"/>
        <v>0</v>
      </c>
      <c r="N1000" s="10">
        <f t="shared" si="2078"/>
        <v>0</v>
      </c>
      <c r="O1000" s="10">
        <v>320688.45400000003</v>
      </c>
      <c r="P1000" s="10"/>
      <c r="Q1000" s="10"/>
      <c r="R1000" s="10">
        <f t="shared" si="1989"/>
        <v>357967.15400000004</v>
      </c>
      <c r="S1000" s="10">
        <f t="shared" si="1990"/>
        <v>0</v>
      </c>
      <c r="T1000" s="10">
        <f t="shared" si="1991"/>
        <v>0</v>
      </c>
      <c r="U1000" s="10"/>
      <c r="V1000" s="10"/>
      <c r="W1000" s="10"/>
      <c r="X1000" s="10">
        <f t="shared" si="1992"/>
        <v>357967.15400000004</v>
      </c>
      <c r="Y1000" s="10">
        <f t="shared" si="1993"/>
        <v>0</v>
      </c>
      <c r="Z1000" s="10">
        <f t="shared" si="1994"/>
        <v>0</v>
      </c>
      <c r="AA1000" s="10"/>
      <c r="AB1000" s="10"/>
      <c r="AC1000" s="10"/>
      <c r="AD1000" s="10">
        <f t="shared" si="1995"/>
        <v>357967.15400000004</v>
      </c>
      <c r="AE1000" s="10">
        <f t="shared" si="1996"/>
        <v>0</v>
      </c>
      <c r="AF1000" s="10">
        <f t="shared" si="1997"/>
        <v>0</v>
      </c>
      <c r="AG1000" s="10"/>
      <c r="AH1000" s="10">
        <f t="shared" si="1998"/>
        <v>357967.15400000004</v>
      </c>
      <c r="AI1000" s="10">
        <f t="shared" si="1999"/>
        <v>0</v>
      </c>
      <c r="AJ1000" s="10">
        <f t="shared" si="2000"/>
        <v>0</v>
      </c>
      <c r="AK1000" s="10"/>
      <c r="AL1000" s="10"/>
      <c r="AM1000" s="10"/>
      <c r="AN1000" s="10">
        <f t="shared" si="2001"/>
        <v>357967.15400000004</v>
      </c>
      <c r="AO1000" s="10">
        <f t="shared" si="2002"/>
        <v>0</v>
      </c>
      <c r="AP1000" s="10">
        <f t="shared" si="2003"/>
        <v>0</v>
      </c>
      <c r="AQ1000" s="10"/>
      <c r="AR1000" s="10"/>
      <c r="AS1000" s="10"/>
      <c r="AT1000" s="10">
        <f t="shared" si="2004"/>
        <v>357967.15400000004</v>
      </c>
      <c r="AU1000" s="10">
        <f t="shared" si="2005"/>
        <v>0</v>
      </c>
      <c r="AV1000" s="10">
        <f t="shared" si="2006"/>
        <v>0</v>
      </c>
      <c r="AW1000" s="10">
        <v>-1200</v>
      </c>
      <c r="AX1000" s="10"/>
      <c r="AY1000" s="10"/>
      <c r="AZ1000" s="10">
        <f t="shared" si="2007"/>
        <v>356767.15400000004</v>
      </c>
      <c r="BA1000" s="10"/>
      <c r="BB1000" s="65">
        <f t="shared" si="2042"/>
        <v>356767.15400000004</v>
      </c>
      <c r="BC1000" s="10">
        <f t="shared" si="2008"/>
        <v>0</v>
      </c>
      <c r="BD1000" s="10"/>
      <c r="BE1000" s="65">
        <f t="shared" si="2043"/>
        <v>0</v>
      </c>
      <c r="BF1000" s="10">
        <f t="shared" si="2009"/>
        <v>0</v>
      </c>
      <c r="BG1000" s="10"/>
      <c r="BH1000" s="65">
        <f t="shared" si="2044"/>
        <v>0</v>
      </c>
      <c r="BI1000" s="10"/>
      <c r="BJ1000" s="20"/>
      <c r="BK1000" s="20"/>
    </row>
    <row r="1001" spans="1:63" ht="31.2" x14ac:dyDescent="0.3">
      <c r="A1001" s="58" t="s">
        <v>652</v>
      </c>
      <c r="B1001" s="59"/>
      <c r="C1001" s="58"/>
      <c r="D1001" s="58"/>
      <c r="E1001" s="61" t="s">
        <v>653</v>
      </c>
      <c r="F1001" s="10"/>
      <c r="G1001" s="10"/>
      <c r="H1001" s="10"/>
      <c r="I1001" s="10">
        <f t="shared" si="2052"/>
        <v>15266.4</v>
      </c>
      <c r="J1001" s="10">
        <f t="shared" si="2053"/>
        <v>0</v>
      </c>
      <c r="K1001" s="10">
        <f t="shared" si="2054"/>
        <v>0</v>
      </c>
      <c r="L1001" s="10">
        <f t="shared" si="2076"/>
        <v>15266.4</v>
      </c>
      <c r="M1001" s="10">
        <f t="shared" si="2077"/>
        <v>0</v>
      </c>
      <c r="N1001" s="10">
        <f t="shared" si="2078"/>
        <v>0</v>
      </c>
      <c r="O1001" s="10">
        <f t="shared" si="2055"/>
        <v>0</v>
      </c>
      <c r="P1001" s="10">
        <f t="shared" si="2056"/>
        <v>0</v>
      </c>
      <c r="Q1001" s="10">
        <f t="shared" si="2057"/>
        <v>0</v>
      </c>
      <c r="R1001" s="10">
        <f t="shared" si="1989"/>
        <v>15266.4</v>
      </c>
      <c r="S1001" s="10">
        <f t="shared" si="1990"/>
        <v>0</v>
      </c>
      <c r="T1001" s="10">
        <f t="shared" si="1991"/>
        <v>0</v>
      </c>
      <c r="U1001" s="10">
        <f t="shared" si="2058"/>
        <v>0</v>
      </c>
      <c r="V1001" s="10">
        <f t="shared" si="2059"/>
        <v>0</v>
      </c>
      <c r="W1001" s="10">
        <f t="shared" si="2060"/>
        <v>0</v>
      </c>
      <c r="X1001" s="10">
        <f t="shared" si="1992"/>
        <v>15266.4</v>
      </c>
      <c r="Y1001" s="10">
        <f t="shared" si="1993"/>
        <v>0</v>
      </c>
      <c r="Z1001" s="10">
        <f t="shared" si="1994"/>
        <v>0</v>
      </c>
      <c r="AA1001" s="10">
        <f t="shared" si="2061"/>
        <v>0</v>
      </c>
      <c r="AB1001" s="10">
        <f t="shared" si="2062"/>
        <v>0</v>
      </c>
      <c r="AC1001" s="10">
        <f t="shared" si="2063"/>
        <v>0</v>
      </c>
      <c r="AD1001" s="10">
        <f t="shared" si="1995"/>
        <v>15266.4</v>
      </c>
      <c r="AE1001" s="10">
        <f t="shared" si="1996"/>
        <v>0</v>
      </c>
      <c r="AF1001" s="10">
        <f t="shared" si="1997"/>
        <v>0</v>
      </c>
      <c r="AG1001" s="10">
        <f t="shared" si="2064"/>
        <v>0</v>
      </c>
      <c r="AH1001" s="10">
        <f t="shared" si="1998"/>
        <v>15266.4</v>
      </c>
      <c r="AI1001" s="10">
        <f t="shared" si="1999"/>
        <v>0</v>
      </c>
      <c r="AJ1001" s="10">
        <f t="shared" si="2000"/>
        <v>0</v>
      </c>
      <c r="AK1001" s="10">
        <f t="shared" si="2065"/>
        <v>0</v>
      </c>
      <c r="AL1001" s="10">
        <f t="shared" si="2066"/>
        <v>0</v>
      </c>
      <c r="AM1001" s="10">
        <f t="shared" si="2067"/>
        <v>0</v>
      </c>
      <c r="AN1001" s="10">
        <f t="shared" si="2001"/>
        <v>15266.4</v>
      </c>
      <c r="AO1001" s="10">
        <f t="shared" si="2002"/>
        <v>0</v>
      </c>
      <c r="AP1001" s="10">
        <f t="shared" si="2003"/>
        <v>0</v>
      </c>
      <c r="AQ1001" s="10">
        <f t="shared" si="2068"/>
        <v>0</v>
      </c>
      <c r="AR1001" s="10">
        <f t="shared" si="2069"/>
        <v>0</v>
      </c>
      <c r="AS1001" s="10">
        <f t="shared" si="2070"/>
        <v>0</v>
      </c>
      <c r="AT1001" s="10">
        <f t="shared" si="2004"/>
        <v>15266.4</v>
      </c>
      <c r="AU1001" s="10">
        <f t="shared" si="2005"/>
        <v>0</v>
      </c>
      <c r="AV1001" s="10">
        <f t="shared" si="2006"/>
        <v>0</v>
      </c>
      <c r="AW1001" s="10">
        <f t="shared" si="2071"/>
        <v>0</v>
      </c>
      <c r="AX1001" s="10">
        <f t="shared" si="2072"/>
        <v>0</v>
      </c>
      <c r="AY1001" s="10">
        <f t="shared" si="2073"/>
        <v>0</v>
      </c>
      <c r="AZ1001" s="10">
        <f t="shared" si="2007"/>
        <v>15266.4</v>
      </c>
      <c r="BA1001" s="10">
        <f t="shared" si="2074"/>
        <v>0</v>
      </c>
      <c r="BB1001" s="65">
        <f t="shared" si="2042"/>
        <v>15266.4</v>
      </c>
      <c r="BC1001" s="10">
        <f t="shared" si="2008"/>
        <v>0</v>
      </c>
      <c r="BD1001" s="10">
        <f t="shared" si="2075"/>
        <v>0</v>
      </c>
      <c r="BE1001" s="65">
        <f t="shared" si="2043"/>
        <v>0</v>
      </c>
      <c r="BF1001" s="10">
        <f t="shared" si="2009"/>
        <v>0</v>
      </c>
      <c r="BG1001" s="10">
        <f t="shared" si="2075"/>
        <v>0</v>
      </c>
      <c r="BH1001" s="65">
        <f t="shared" si="2044"/>
        <v>0</v>
      </c>
      <c r="BI1001" s="10">
        <f t="shared" si="2075"/>
        <v>0</v>
      </c>
      <c r="BJ1001" s="20"/>
      <c r="BK1001" s="20"/>
    </row>
    <row r="1002" spans="1:63" ht="31.2" x14ac:dyDescent="0.3">
      <c r="A1002" s="58" t="s">
        <v>652</v>
      </c>
      <c r="B1002" s="59" t="s">
        <v>66</v>
      </c>
      <c r="C1002" s="58"/>
      <c r="D1002" s="58"/>
      <c r="E1002" s="60" t="s">
        <v>67</v>
      </c>
      <c r="F1002" s="10"/>
      <c r="G1002" s="10"/>
      <c r="H1002" s="10"/>
      <c r="I1002" s="10">
        <f t="shared" si="2052"/>
        <v>15266.4</v>
      </c>
      <c r="J1002" s="10">
        <f t="shared" si="2053"/>
        <v>0</v>
      </c>
      <c r="K1002" s="10">
        <f t="shared" si="2054"/>
        <v>0</v>
      </c>
      <c r="L1002" s="10">
        <f t="shared" si="2076"/>
        <v>15266.4</v>
      </c>
      <c r="M1002" s="10">
        <f t="shared" si="2077"/>
        <v>0</v>
      </c>
      <c r="N1002" s="10">
        <f t="shared" si="2078"/>
        <v>0</v>
      </c>
      <c r="O1002" s="10">
        <f t="shared" si="2055"/>
        <v>0</v>
      </c>
      <c r="P1002" s="10">
        <f t="shared" si="2056"/>
        <v>0</v>
      </c>
      <c r="Q1002" s="10">
        <f t="shared" si="2057"/>
        <v>0</v>
      </c>
      <c r="R1002" s="10">
        <f t="shared" si="1989"/>
        <v>15266.4</v>
      </c>
      <c r="S1002" s="10">
        <f t="shared" si="1990"/>
        <v>0</v>
      </c>
      <c r="T1002" s="10">
        <f t="shared" si="1991"/>
        <v>0</v>
      </c>
      <c r="U1002" s="10">
        <f t="shared" si="2058"/>
        <v>0</v>
      </c>
      <c r="V1002" s="10">
        <f t="shared" si="2059"/>
        <v>0</v>
      </c>
      <c r="W1002" s="10">
        <f t="shared" si="2060"/>
        <v>0</v>
      </c>
      <c r="X1002" s="10">
        <f t="shared" si="1992"/>
        <v>15266.4</v>
      </c>
      <c r="Y1002" s="10">
        <f t="shared" si="1993"/>
        <v>0</v>
      </c>
      <c r="Z1002" s="10">
        <f t="shared" si="1994"/>
        <v>0</v>
      </c>
      <c r="AA1002" s="10">
        <f t="shared" si="2061"/>
        <v>0</v>
      </c>
      <c r="AB1002" s="10">
        <f t="shared" si="2062"/>
        <v>0</v>
      </c>
      <c r="AC1002" s="10">
        <f t="shared" si="2063"/>
        <v>0</v>
      </c>
      <c r="AD1002" s="10">
        <f t="shared" si="1995"/>
        <v>15266.4</v>
      </c>
      <c r="AE1002" s="10">
        <f t="shared" si="1996"/>
        <v>0</v>
      </c>
      <c r="AF1002" s="10">
        <f t="shared" si="1997"/>
        <v>0</v>
      </c>
      <c r="AG1002" s="10">
        <f t="shared" si="2064"/>
        <v>0</v>
      </c>
      <c r="AH1002" s="10">
        <f t="shared" si="1998"/>
        <v>15266.4</v>
      </c>
      <c r="AI1002" s="10">
        <f t="shared" si="1999"/>
        <v>0</v>
      </c>
      <c r="AJ1002" s="10">
        <f t="shared" si="2000"/>
        <v>0</v>
      </c>
      <c r="AK1002" s="10">
        <f t="shared" si="2065"/>
        <v>0</v>
      </c>
      <c r="AL1002" s="10">
        <f t="shared" si="2066"/>
        <v>0</v>
      </c>
      <c r="AM1002" s="10">
        <f t="shared" si="2067"/>
        <v>0</v>
      </c>
      <c r="AN1002" s="10">
        <f t="shared" si="2001"/>
        <v>15266.4</v>
      </c>
      <c r="AO1002" s="10">
        <f t="shared" si="2002"/>
        <v>0</v>
      </c>
      <c r="AP1002" s="10">
        <f t="shared" si="2003"/>
        <v>0</v>
      </c>
      <c r="AQ1002" s="10">
        <f t="shared" si="2068"/>
        <v>0</v>
      </c>
      <c r="AR1002" s="10">
        <f t="shared" si="2069"/>
        <v>0</v>
      </c>
      <c r="AS1002" s="10">
        <f t="shared" si="2070"/>
        <v>0</v>
      </c>
      <c r="AT1002" s="10">
        <f t="shared" si="2004"/>
        <v>15266.4</v>
      </c>
      <c r="AU1002" s="10">
        <f t="shared" si="2005"/>
        <v>0</v>
      </c>
      <c r="AV1002" s="10">
        <f t="shared" si="2006"/>
        <v>0</v>
      </c>
      <c r="AW1002" s="10">
        <f t="shared" si="2071"/>
        <v>0</v>
      </c>
      <c r="AX1002" s="10">
        <f t="shared" si="2072"/>
        <v>0</v>
      </c>
      <c r="AY1002" s="10">
        <f t="shared" si="2073"/>
        <v>0</v>
      </c>
      <c r="AZ1002" s="10">
        <f t="shared" si="2007"/>
        <v>15266.4</v>
      </c>
      <c r="BA1002" s="10">
        <f t="shared" si="2074"/>
        <v>0</v>
      </c>
      <c r="BB1002" s="65">
        <f t="shared" si="2042"/>
        <v>15266.4</v>
      </c>
      <c r="BC1002" s="10">
        <f t="shared" si="2008"/>
        <v>0</v>
      </c>
      <c r="BD1002" s="10">
        <f t="shared" si="2075"/>
        <v>0</v>
      </c>
      <c r="BE1002" s="65">
        <f t="shared" si="2043"/>
        <v>0</v>
      </c>
      <c r="BF1002" s="10">
        <f t="shared" si="2009"/>
        <v>0</v>
      </c>
      <c r="BG1002" s="10">
        <f t="shared" si="2075"/>
        <v>0</v>
      </c>
      <c r="BH1002" s="65">
        <f t="shared" si="2044"/>
        <v>0</v>
      </c>
      <c r="BI1002" s="10">
        <f t="shared" si="2075"/>
        <v>0</v>
      </c>
      <c r="BJ1002" s="20"/>
      <c r="BK1002" s="20"/>
    </row>
    <row r="1003" spans="1:63" x14ac:dyDescent="0.3">
      <c r="A1003" s="58" t="s">
        <v>652</v>
      </c>
      <c r="B1003" s="59">
        <v>200</v>
      </c>
      <c r="C1003" s="58" t="s">
        <v>242</v>
      </c>
      <c r="D1003" s="58" t="s">
        <v>337</v>
      </c>
      <c r="E1003" s="60" t="s">
        <v>647</v>
      </c>
      <c r="F1003" s="10"/>
      <c r="G1003" s="10"/>
      <c r="H1003" s="10"/>
      <c r="I1003" s="10">
        <v>15266.4</v>
      </c>
      <c r="J1003" s="10"/>
      <c r="K1003" s="10"/>
      <c r="L1003" s="10">
        <f t="shared" si="2076"/>
        <v>15266.4</v>
      </c>
      <c r="M1003" s="10">
        <f t="shared" si="2077"/>
        <v>0</v>
      </c>
      <c r="N1003" s="10">
        <f t="shared" si="2078"/>
        <v>0</v>
      </c>
      <c r="O1003" s="10"/>
      <c r="P1003" s="10"/>
      <c r="Q1003" s="10"/>
      <c r="R1003" s="10">
        <f t="shared" si="1989"/>
        <v>15266.4</v>
      </c>
      <c r="S1003" s="10">
        <f t="shared" si="1990"/>
        <v>0</v>
      </c>
      <c r="T1003" s="10">
        <f t="shared" si="1991"/>
        <v>0</v>
      </c>
      <c r="U1003" s="10"/>
      <c r="V1003" s="10"/>
      <c r="W1003" s="10"/>
      <c r="X1003" s="10">
        <f t="shared" si="1992"/>
        <v>15266.4</v>
      </c>
      <c r="Y1003" s="10">
        <f t="shared" si="1993"/>
        <v>0</v>
      </c>
      <c r="Z1003" s="10">
        <f t="shared" si="1994"/>
        <v>0</v>
      </c>
      <c r="AA1003" s="10"/>
      <c r="AB1003" s="10"/>
      <c r="AC1003" s="10"/>
      <c r="AD1003" s="10">
        <f t="shared" si="1995"/>
        <v>15266.4</v>
      </c>
      <c r="AE1003" s="10">
        <f t="shared" si="1996"/>
        <v>0</v>
      </c>
      <c r="AF1003" s="10">
        <f t="shared" si="1997"/>
        <v>0</v>
      </c>
      <c r="AG1003" s="10"/>
      <c r="AH1003" s="10">
        <f t="shared" si="1998"/>
        <v>15266.4</v>
      </c>
      <c r="AI1003" s="10">
        <f t="shared" si="1999"/>
        <v>0</v>
      </c>
      <c r="AJ1003" s="10">
        <f t="shared" si="2000"/>
        <v>0</v>
      </c>
      <c r="AK1003" s="10"/>
      <c r="AL1003" s="10"/>
      <c r="AM1003" s="10"/>
      <c r="AN1003" s="10">
        <f t="shared" si="2001"/>
        <v>15266.4</v>
      </c>
      <c r="AO1003" s="10">
        <f t="shared" si="2002"/>
        <v>0</v>
      </c>
      <c r="AP1003" s="10">
        <f t="shared" si="2003"/>
        <v>0</v>
      </c>
      <c r="AQ1003" s="10"/>
      <c r="AR1003" s="10"/>
      <c r="AS1003" s="10"/>
      <c r="AT1003" s="10">
        <f t="shared" si="2004"/>
        <v>15266.4</v>
      </c>
      <c r="AU1003" s="10">
        <f t="shared" si="2005"/>
        <v>0</v>
      </c>
      <c r="AV1003" s="10">
        <f t="shared" si="2006"/>
        <v>0</v>
      </c>
      <c r="AW1003" s="10"/>
      <c r="AX1003" s="10"/>
      <c r="AY1003" s="10"/>
      <c r="AZ1003" s="10">
        <f t="shared" si="2007"/>
        <v>15266.4</v>
      </c>
      <c r="BA1003" s="10"/>
      <c r="BB1003" s="65">
        <f t="shared" si="2042"/>
        <v>15266.4</v>
      </c>
      <c r="BC1003" s="10">
        <f t="shared" si="2008"/>
        <v>0</v>
      </c>
      <c r="BD1003" s="10"/>
      <c r="BE1003" s="65">
        <f t="shared" si="2043"/>
        <v>0</v>
      </c>
      <c r="BF1003" s="10">
        <f t="shared" si="2009"/>
        <v>0</v>
      </c>
      <c r="BG1003" s="10"/>
      <c r="BH1003" s="65">
        <f t="shared" si="2044"/>
        <v>0</v>
      </c>
      <c r="BI1003" s="10"/>
      <c r="BJ1003" s="20"/>
      <c r="BK1003" s="20">
        <v>81</v>
      </c>
    </row>
    <row r="1004" spans="1:63" ht="31.2" x14ac:dyDescent="0.3">
      <c r="A1004" s="58" t="s">
        <v>654</v>
      </c>
      <c r="B1004" s="59"/>
      <c r="C1004" s="58"/>
      <c r="D1004" s="58"/>
      <c r="E1004" s="60" t="s">
        <v>655</v>
      </c>
      <c r="F1004" s="10">
        <f t="shared" si="2049"/>
        <v>100000</v>
      </c>
      <c r="G1004" s="10">
        <f t="shared" si="2050"/>
        <v>100000</v>
      </c>
      <c r="H1004" s="10">
        <f t="shared" si="2051"/>
        <v>200000</v>
      </c>
      <c r="I1004" s="10">
        <f t="shared" si="2052"/>
        <v>0</v>
      </c>
      <c r="J1004" s="10">
        <f t="shared" si="2053"/>
        <v>100000</v>
      </c>
      <c r="K1004" s="10">
        <f t="shared" si="2054"/>
        <v>0</v>
      </c>
      <c r="L1004" s="10">
        <f t="shared" si="2076"/>
        <v>100000</v>
      </c>
      <c r="M1004" s="10">
        <f t="shared" si="2077"/>
        <v>200000</v>
      </c>
      <c r="N1004" s="10">
        <f t="shared" si="2078"/>
        <v>200000</v>
      </c>
      <c r="O1004" s="10">
        <f t="shared" si="2055"/>
        <v>0</v>
      </c>
      <c r="P1004" s="10">
        <f t="shared" si="2056"/>
        <v>0</v>
      </c>
      <c r="Q1004" s="10">
        <f t="shared" si="2057"/>
        <v>0</v>
      </c>
      <c r="R1004" s="10">
        <f t="shared" si="1989"/>
        <v>100000</v>
      </c>
      <c r="S1004" s="10">
        <f t="shared" si="1990"/>
        <v>200000</v>
      </c>
      <c r="T1004" s="10">
        <f t="shared" si="1991"/>
        <v>200000</v>
      </c>
      <c r="U1004" s="10">
        <f t="shared" si="2058"/>
        <v>0</v>
      </c>
      <c r="V1004" s="10">
        <f t="shared" si="2059"/>
        <v>0</v>
      </c>
      <c r="W1004" s="10">
        <f t="shared" si="2060"/>
        <v>0</v>
      </c>
      <c r="X1004" s="10">
        <f t="shared" si="1992"/>
        <v>100000</v>
      </c>
      <c r="Y1004" s="10">
        <f t="shared" si="1993"/>
        <v>200000</v>
      </c>
      <c r="Z1004" s="10">
        <f t="shared" si="1994"/>
        <v>200000</v>
      </c>
      <c r="AA1004" s="10">
        <f t="shared" si="2061"/>
        <v>0</v>
      </c>
      <c r="AB1004" s="10">
        <f t="shared" si="2062"/>
        <v>0</v>
      </c>
      <c r="AC1004" s="10">
        <f t="shared" si="2063"/>
        <v>0</v>
      </c>
      <c r="AD1004" s="10">
        <f t="shared" si="1995"/>
        <v>100000</v>
      </c>
      <c r="AE1004" s="10">
        <f t="shared" si="1996"/>
        <v>200000</v>
      </c>
      <c r="AF1004" s="10">
        <f t="shared" si="1997"/>
        <v>200000</v>
      </c>
      <c r="AG1004" s="10">
        <f t="shared" si="2064"/>
        <v>0</v>
      </c>
      <c r="AH1004" s="10">
        <f t="shared" si="1998"/>
        <v>100000</v>
      </c>
      <c r="AI1004" s="10">
        <f t="shared" si="1999"/>
        <v>200000</v>
      </c>
      <c r="AJ1004" s="10">
        <f t="shared" si="2000"/>
        <v>200000</v>
      </c>
      <c r="AK1004" s="10">
        <f t="shared" si="2065"/>
        <v>0</v>
      </c>
      <c r="AL1004" s="10">
        <f t="shared" si="2066"/>
        <v>0</v>
      </c>
      <c r="AM1004" s="10">
        <f t="shared" si="2067"/>
        <v>0</v>
      </c>
      <c r="AN1004" s="10">
        <f t="shared" si="2001"/>
        <v>100000</v>
      </c>
      <c r="AO1004" s="10">
        <f t="shared" si="2002"/>
        <v>200000</v>
      </c>
      <c r="AP1004" s="10">
        <f t="shared" si="2003"/>
        <v>200000</v>
      </c>
      <c r="AQ1004" s="10">
        <f t="shared" si="2068"/>
        <v>0</v>
      </c>
      <c r="AR1004" s="10">
        <f t="shared" si="2069"/>
        <v>0</v>
      </c>
      <c r="AS1004" s="10">
        <f t="shared" si="2070"/>
        <v>0</v>
      </c>
      <c r="AT1004" s="10">
        <f t="shared" si="2004"/>
        <v>100000</v>
      </c>
      <c r="AU1004" s="10">
        <f t="shared" si="2005"/>
        <v>200000</v>
      </c>
      <c r="AV1004" s="10">
        <f t="shared" si="2006"/>
        <v>200000</v>
      </c>
      <c r="AW1004" s="10">
        <f t="shared" si="2071"/>
        <v>0</v>
      </c>
      <c r="AX1004" s="10">
        <f t="shared" si="2072"/>
        <v>0</v>
      </c>
      <c r="AY1004" s="10">
        <f t="shared" si="2073"/>
        <v>0</v>
      </c>
      <c r="AZ1004" s="10">
        <f t="shared" si="2007"/>
        <v>100000</v>
      </c>
      <c r="BA1004" s="10">
        <f t="shared" si="2074"/>
        <v>0</v>
      </c>
      <c r="BB1004" s="65">
        <f t="shared" si="2042"/>
        <v>100000</v>
      </c>
      <c r="BC1004" s="10">
        <f t="shared" si="2008"/>
        <v>200000</v>
      </c>
      <c r="BD1004" s="10">
        <f t="shared" si="2075"/>
        <v>0</v>
      </c>
      <c r="BE1004" s="65">
        <f t="shared" si="2043"/>
        <v>200000</v>
      </c>
      <c r="BF1004" s="10">
        <f t="shared" si="2009"/>
        <v>200000</v>
      </c>
      <c r="BG1004" s="10">
        <f t="shared" si="2075"/>
        <v>0</v>
      </c>
      <c r="BH1004" s="65">
        <f t="shared" si="2044"/>
        <v>200000</v>
      </c>
      <c r="BI1004" s="10">
        <f t="shared" si="2075"/>
        <v>0</v>
      </c>
      <c r="BJ1004" s="20"/>
      <c r="BK1004" s="20"/>
    </row>
    <row r="1005" spans="1:63" ht="31.2" x14ac:dyDescent="0.3">
      <c r="A1005" s="58" t="s">
        <v>654</v>
      </c>
      <c r="B1005" s="59" t="s">
        <v>66</v>
      </c>
      <c r="C1005" s="58"/>
      <c r="D1005" s="58"/>
      <c r="E1005" s="60" t="s">
        <v>67</v>
      </c>
      <c r="F1005" s="10">
        <f t="shared" si="2049"/>
        <v>100000</v>
      </c>
      <c r="G1005" s="10">
        <f t="shared" si="2050"/>
        <v>100000</v>
      </c>
      <c r="H1005" s="10">
        <f t="shared" si="2051"/>
        <v>200000</v>
      </c>
      <c r="I1005" s="10">
        <f t="shared" si="2052"/>
        <v>0</v>
      </c>
      <c r="J1005" s="10">
        <f t="shared" si="2053"/>
        <v>100000</v>
      </c>
      <c r="K1005" s="10">
        <f t="shared" si="2054"/>
        <v>0</v>
      </c>
      <c r="L1005" s="10">
        <f t="shared" si="2076"/>
        <v>100000</v>
      </c>
      <c r="M1005" s="10">
        <f t="shared" si="2077"/>
        <v>200000</v>
      </c>
      <c r="N1005" s="10">
        <f t="shared" si="2078"/>
        <v>200000</v>
      </c>
      <c r="O1005" s="10">
        <f t="shared" si="2055"/>
        <v>0</v>
      </c>
      <c r="P1005" s="10">
        <f t="shared" si="2056"/>
        <v>0</v>
      </c>
      <c r="Q1005" s="10">
        <f t="shared" si="2057"/>
        <v>0</v>
      </c>
      <c r="R1005" s="10">
        <f t="shared" si="1989"/>
        <v>100000</v>
      </c>
      <c r="S1005" s="10">
        <f t="shared" si="1990"/>
        <v>200000</v>
      </c>
      <c r="T1005" s="10">
        <f t="shared" si="1991"/>
        <v>200000</v>
      </c>
      <c r="U1005" s="10">
        <f t="shared" si="2058"/>
        <v>0</v>
      </c>
      <c r="V1005" s="10">
        <f t="shared" si="2059"/>
        <v>0</v>
      </c>
      <c r="W1005" s="10">
        <f t="shared" si="2060"/>
        <v>0</v>
      </c>
      <c r="X1005" s="10">
        <f t="shared" si="1992"/>
        <v>100000</v>
      </c>
      <c r="Y1005" s="10">
        <f t="shared" si="1993"/>
        <v>200000</v>
      </c>
      <c r="Z1005" s="10">
        <f t="shared" si="1994"/>
        <v>200000</v>
      </c>
      <c r="AA1005" s="10">
        <f t="shared" si="2061"/>
        <v>0</v>
      </c>
      <c r="AB1005" s="10">
        <f t="shared" si="2062"/>
        <v>0</v>
      </c>
      <c r="AC1005" s="10">
        <f t="shared" si="2063"/>
        <v>0</v>
      </c>
      <c r="AD1005" s="10">
        <f t="shared" si="1995"/>
        <v>100000</v>
      </c>
      <c r="AE1005" s="10">
        <f t="shared" si="1996"/>
        <v>200000</v>
      </c>
      <c r="AF1005" s="10">
        <f t="shared" si="1997"/>
        <v>200000</v>
      </c>
      <c r="AG1005" s="10">
        <f t="shared" si="2064"/>
        <v>0</v>
      </c>
      <c r="AH1005" s="10">
        <f t="shared" si="1998"/>
        <v>100000</v>
      </c>
      <c r="AI1005" s="10">
        <f t="shared" si="1999"/>
        <v>200000</v>
      </c>
      <c r="AJ1005" s="10">
        <f t="shared" si="2000"/>
        <v>200000</v>
      </c>
      <c r="AK1005" s="10">
        <f t="shared" si="2065"/>
        <v>0</v>
      </c>
      <c r="AL1005" s="10">
        <f t="shared" si="2066"/>
        <v>0</v>
      </c>
      <c r="AM1005" s="10">
        <f t="shared" si="2067"/>
        <v>0</v>
      </c>
      <c r="AN1005" s="10">
        <f t="shared" si="2001"/>
        <v>100000</v>
      </c>
      <c r="AO1005" s="10">
        <f t="shared" si="2002"/>
        <v>200000</v>
      </c>
      <c r="AP1005" s="10">
        <f t="shared" si="2003"/>
        <v>200000</v>
      </c>
      <c r="AQ1005" s="10">
        <f t="shared" si="2068"/>
        <v>0</v>
      </c>
      <c r="AR1005" s="10">
        <f t="shared" si="2069"/>
        <v>0</v>
      </c>
      <c r="AS1005" s="10">
        <f t="shared" si="2070"/>
        <v>0</v>
      </c>
      <c r="AT1005" s="10">
        <f t="shared" si="2004"/>
        <v>100000</v>
      </c>
      <c r="AU1005" s="10">
        <f t="shared" si="2005"/>
        <v>200000</v>
      </c>
      <c r="AV1005" s="10">
        <f t="shared" si="2006"/>
        <v>200000</v>
      </c>
      <c r="AW1005" s="10">
        <f t="shared" si="2071"/>
        <v>0</v>
      </c>
      <c r="AX1005" s="10">
        <f t="shared" si="2072"/>
        <v>0</v>
      </c>
      <c r="AY1005" s="10">
        <f t="shared" si="2073"/>
        <v>0</v>
      </c>
      <c r="AZ1005" s="10">
        <f t="shared" si="2007"/>
        <v>100000</v>
      </c>
      <c r="BA1005" s="10">
        <f t="shared" si="2074"/>
        <v>0</v>
      </c>
      <c r="BB1005" s="65">
        <f t="shared" si="2042"/>
        <v>100000</v>
      </c>
      <c r="BC1005" s="10">
        <f t="shared" si="2008"/>
        <v>200000</v>
      </c>
      <c r="BD1005" s="10">
        <f t="shared" si="2075"/>
        <v>0</v>
      </c>
      <c r="BE1005" s="65">
        <f t="shared" si="2043"/>
        <v>200000</v>
      </c>
      <c r="BF1005" s="10">
        <f t="shared" si="2009"/>
        <v>200000</v>
      </c>
      <c r="BG1005" s="10">
        <f t="shared" si="2075"/>
        <v>0</v>
      </c>
      <c r="BH1005" s="65">
        <f t="shared" si="2044"/>
        <v>200000</v>
      </c>
      <c r="BI1005" s="10">
        <f t="shared" si="2075"/>
        <v>0</v>
      </c>
      <c r="BJ1005" s="20"/>
      <c r="BK1005" s="20"/>
    </row>
    <row r="1006" spans="1:63" x14ac:dyDescent="0.3">
      <c r="A1006" s="58" t="s">
        <v>654</v>
      </c>
      <c r="B1006" s="59">
        <v>200</v>
      </c>
      <c r="C1006" s="58" t="s">
        <v>242</v>
      </c>
      <c r="D1006" s="58" t="s">
        <v>74</v>
      </c>
      <c r="E1006" s="60" t="s">
        <v>540</v>
      </c>
      <c r="F1006" s="10">
        <v>100000</v>
      </c>
      <c r="G1006" s="10">
        <v>100000</v>
      </c>
      <c r="H1006" s="10">
        <v>200000</v>
      </c>
      <c r="I1006" s="10"/>
      <c r="J1006" s="10">
        <v>100000</v>
      </c>
      <c r="K1006" s="10"/>
      <c r="L1006" s="10">
        <f t="shared" si="2076"/>
        <v>100000</v>
      </c>
      <c r="M1006" s="10">
        <f t="shared" si="2077"/>
        <v>200000</v>
      </c>
      <c r="N1006" s="10">
        <f t="shared" si="2078"/>
        <v>200000</v>
      </c>
      <c r="O1006" s="10"/>
      <c r="P1006" s="10"/>
      <c r="Q1006" s="10"/>
      <c r="R1006" s="10">
        <f t="shared" ref="R1006:R1069" si="2079">L1006+O1006</f>
        <v>100000</v>
      </c>
      <c r="S1006" s="10">
        <f t="shared" ref="S1006:S1069" si="2080">M1006+P1006</f>
        <v>200000</v>
      </c>
      <c r="T1006" s="10">
        <f t="shared" ref="T1006:T1069" si="2081">N1006+Q1006</f>
        <v>200000</v>
      </c>
      <c r="U1006" s="10"/>
      <c r="V1006" s="10"/>
      <c r="W1006" s="10"/>
      <c r="X1006" s="10">
        <f t="shared" ref="X1006:X1069" si="2082">R1006+U1006</f>
        <v>100000</v>
      </c>
      <c r="Y1006" s="10">
        <f t="shared" ref="Y1006:Y1069" si="2083">S1006+V1006</f>
        <v>200000</v>
      </c>
      <c r="Z1006" s="10">
        <f t="shared" ref="Z1006:Z1069" si="2084">T1006+W1006</f>
        <v>200000</v>
      </c>
      <c r="AA1006" s="10"/>
      <c r="AB1006" s="10"/>
      <c r="AC1006" s="10"/>
      <c r="AD1006" s="10">
        <f t="shared" ref="AD1006:AD1069" si="2085">X1006+AA1006</f>
        <v>100000</v>
      </c>
      <c r="AE1006" s="10">
        <f t="shared" ref="AE1006:AE1069" si="2086">Y1006+AB1006</f>
        <v>200000</v>
      </c>
      <c r="AF1006" s="10">
        <f t="shared" ref="AF1006:AF1069" si="2087">Z1006+AC1006</f>
        <v>200000</v>
      </c>
      <c r="AG1006" s="10"/>
      <c r="AH1006" s="10">
        <f t="shared" ref="AH1006:AH1069" si="2088">AD1006+AG1006</f>
        <v>100000</v>
      </c>
      <c r="AI1006" s="10">
        <f t="shared" ref="AI1006:AI1069" si="2089">AE1006</f>
        <v>200000</v>
      </c>
      <c r="AJ1006" s="10">
        <f t="shared" ref="AJ1006:AJ1069" si="2090">AF1006</f>
        <v>200000</v>
      </c>
      <c r="AK1006" s="10"/>
      <c r="AL1006" s="10"/>
      <c r="AM1006" s="10"/>
      <c r="AN1006" s="10">
        <f t="shared" ref="AN1006:AN1069" si="2091">AH1006+AK1006</f>
        <v>100000</v>
      </c>
      <c r="AO1006" s="10">
        <f t="shared" ref="AO1006:AO1069" si="2092">AI1006+AL1006</f>
        <v>200000</v>
      </c>
      <c r="AP1006" s="10">
        <f t="shared" ref="AP1006:AP1069" si="2093">AJ1006+AM1006</f>
        <v>200000</v>
      </c>
      <c r="AQ1006" s="10"/>
      <c r="AR1006" s="10"/>
      <c r="AS1006" s="10"/>
      <c r="AT1006" s="10">
        <f t="shared" ref="AT1006:AT1069" si="2094">AN1006+AQ1006</f>
        <v>100000</v>
      </c>
      <c r="AU1006" s="10">
        <f t="shared" ref="AU1006:AU1069" si="2095">AO1006+AR1006</f>
        <v>200000</v>
      </c>
      <c r="AV1006" s="10">
        <f t="shared" ref="AV1006:AV1069" si="2096">AP1006+AS1006</f>
        <v>200000</v>
      </c>
      <c r="AW1006" s="10"/>
      <c r="AX1006" s="10"/>
      <c r="AY1006" s="10"/>
      <c r="AZ1006" s="10">
        <f t="shared" ref="AZ1006:AZ1069" si="2097">AT1006+AW1006</f>
        <v>100000</v>
      </c>
      <c r="BA1006" s="10"/>
      <c r="BB1006" s="65">
        <f t="shared" si="2042"/>
        <v>100000</v>
      </c>
      <c r="BC1006" s="10">
        <f t="shared" ref="BC1006:BC1069" si="2098">AU1006+AX1006</f>
        <v>200000</v>
      </c>
      <c r="BD1006" s="10"/>
      <c r="BE1006" s="65">
        <f t="shared" si="2043"/>
        <v>200000</v>
      </c>
      <c r="BF1006" s="10">
        <f t="shared" ref="BF1006:BF1069" si="2099">AV1006+AY1006</f>
        <v>200000</v>
      </c>
      <c r="BG1006" s="10"/>
      <c r="BH1006" s="65">
        <f t="shared" si="2044"/>
        <v>200000</v>
      </c>
      <c r="BI1006" s="10"/>
      <c r="BJ1006" s="20"/>
      <c r="BK1006" s="20">
        <v>80</v>
      </c>
    </row>
    <row r="1007" spans="1:63" ht="46.8" x14ac:dyDescent="0.3">
      <c r="A1007" s="58" t="s">
        <v>656</v>
      </c>
      <c r="B1007" s="59"/>
      <c r="C1007" s="58"/>
      <c r="D1007" s="58"/>
      <c r="E1007" s="60" t="s">
        <v>657</v>
      </c>
      <c r="F1007" s="10">
        <f t="shared" ref="F1007:K1007" si="2100">F1008+F1011+F1014+F1017+F1020+F1023</f>
        <v>214317.59999999998</v>
      </c>
      <c r="G1007" s="10">
        <f t="shared" si="2100"/>
        <v>264341</v>
      </c>
      <c r="H1007" s="10">
        <f t="shared" si="2100"/>
        <v>159639.6</v>
      </c>
      <c r="I1007" s="10">
        <f t="shared" si="2100"/>
        <v>0</v>
      </c>
      <c r="J1007" s="10">
        <f t="shared" si="2100"/>
        <v>0</v>
      </c>
      <c r="K1007" s="10">
        <f t="shared" si="2100"/>
        <v>0</v>
      </c>
      <c r="L1007" s="10">
        <f t="shared" si="2076"/>
        <v>214317.59999999998</v>
      </c>
      <c r="M1007" s="10">
        <f t="shared" si="2077"/>
        <v>264341</v>
      </c>
      <c r="N1007" s="10">
        <f t="shared" si="2078"/>
        <v>159639.6</v>
      </c>
      <c r="O1007" s="10">
        <f>O1008+O1011+O1014+O1017+O1020+O1023+O1026</f>
        <v>12975.858270000001</v>
      </c>
      <c r="P1007" s="10">
        <f>P1008+P1011+P1014+P1017+P1020+P1023+P1026</f>
        <v>0</v>
      </c>
      <c r="Q1007" s="10">
        <f>Q1008+Q1011+Q1014+Q1017+Q1020+Q1023+Q1026</f>
        <v>0</v>
      </c>
      <c r="R1007" s="10">
        <f t="shared" si="2079"/>
        <v>227293.45826999997</v>
      </c>
      <c r="S1007" s="10">
        <f t="shared" si="2080"/>
        <v>264341</v>
      </c>
      <c r="T1007" s="10">
        <f t="shared" si="2081"/>
        <v>159639.6</v>
      </c>
      <c r="U1007" s="10">
        <f>U1008+U1011+U1014+U1017+U1020+U1023+U1026</f>
        <v>0</v>
      </c>
      <c r="V1007" s="10">
        <f>V1008+V1011+V1014+V1017+V1020+V1023+V1026</f>
        <v>0</v>
      </c>
      <c r="W1007" s="10">
        <f>W1008+W1011+W1014+W1017+W1020+W1023+W1026</f>
        <v>0</v>
      </c>
      <c r="X1007" s="10">
        <f t="shared" si="2082"/>
        <v>227293.45826999997</v>
      </c>
      <c r="Y1007" s="10">
        <f t="shared" si="2083"/>
        <v>264341</v>
      </c>
      <c r="Z1007" s="10">
        <f t="shared" si="2084"/>
        <v>159639.6</v>
      </c>
      <c r="AA1007" s="10">
        <f>AA1008+AA1011+AA1014+AA1017+AA1020+AA1023+AA1026</f>
        <v>-99403</v>
      </c>
      <c r="AB1007" s="10">
        <f>AB1008+AB1011+AB1014+AB1017+AB1020+AB1023+AB1026</f>
        <v>123598.626</v>
      </c>
      <c r="AC1007" s="10">
        <f>AC1008+AC1011+AC1014+AC1017+AC1020+AC1023+AC1026</f>
        <v>0</v>
      </c>
      <c r="AD1007" s="10">
        <f t="shared" si="2085"/>
        <v>127890.45826999997</v>
      </c>
      <c r="AE1007" s="10">
        <f t="shared" si="2086"/>
        <v>387939.62599999999</v>
      </c>
      <c r="AF1007" s="10">
        <f t="shared" si="2087"/>
        <v>159639.6</v>
      </c>
      <c r="AG1007" s="10">
        <f>AG1008+AG1011+AG1014+AG1017+AG1020+AG1023+AG1026</f>
        <v>0</v>
      </c>
      <c r="AH1007" s="10">
        <f t="shared" si="2088"/>
        <v>127890.45826999997</v>
      </c>
      <c r="AI1007" s="10">
        <f t="shared" si="2089"/>
        <v>387939.62599999999</v>
      </c>
      <c r="AJ1007" s="10">
        <f t="shared" si="2090"/>
        <v>159639.6</v>
      </c>
      <c r="AK1007" s="10">
        <f>AK1008+AK1011+AK1014+AK1017+AK1020+AK1023+AK1026</f>
        <v>-3998</v>
      </c>
      <c r="AL1007" s="10">
        <f>AL1008+AL1011+AL1014+AL1017+AL1020+AL1023+AL1026</f>
        <v>0</v>
      </c>
      <c r="AM1007" s="10">
        <f>AM1008+AM1011+AM1014+AM1017+AM1020+AM1023+AM1026</f>
        <v>0</v>
      </c>
      <c r="AN1007" s="10">
        <f t="shared" si="2091"/>
        <v>123892.45826999997</v>
      </c>
      <c r="AO1007" s="10">
        <f t="shared" si="2092"/>
        <v>387939.62599999999</v>
      </c>
      <c r="AP1007" s="10">
        <f t="shared" si="2093"/>
        <v>159639.6</v>
      </c>
      <c r="AQ1007" s="10">
        <f>AQ1008+AQ1011+AQ1014+AQ1017+AQ1020+AQ1023+AQ1026</f>
        <v>0</v>
      </c>
      <c r="AR1007" s="10">
        <f>AR1008+AR1011+AR1014+AR1017+AR1020+AR1023+AR1026</f>
        <v>0</v>
      </c>
      <c r="AS1007" s="10">
        <f>AS1008+AS1011+AS1014+AS1017+AS1020+AS1023+AS1026</f>
        <v>0</v>
      </c>
      <c r="AT1007" s="10">
        <f t="shared" si="2094"/>
        <v>123892.45826999997</v>
      </c>
      <c r="AU1007" s="10">
        <f t="shared" si="2095"/>
        <v>387939.62599999999</v>
      </c>
      <c r="AV1007" s="10">
        <f t="shared" si="2096"/>
        <v>159639.6</v>
      </c>
      <c r="AW1007" s="10">
        <f>AW1008+AW1011+AW1014+AW1017+AW1020+AW1023+AW1026</f>
        <v>0</v>
      </c>
      <c r="AX1007" s="10">
        <f>AX1008+AX1011+AX1014+AX1017+AX1020+AX1023+AX1026</f>
        <v>-204104.4</v>
      </c>
      <c r="AY1007" s="10">
        <f>AY1008+AY1011+AY1014+AY1017+AY1020+AY1023+AY1026</f>
        <v>0</v>
      </c>
      <c r="AZ1007" s="10">
        <f t="shared" si="2097"/>
        <v>123892.45826999997</v>
      </c>
      <c r="BA1007" s="10">
        <f>BA1008+BA1011+BA1014+BA1017+BA1020+BA1023+BA1026</f>
        <v>0</v>
      </c>
      <c r="BB1007" s="65">
        <f t="shared" si="2042"/>
        <v>123892.45826999997</v>
      </c>
      <c r="BC1007" s="10">
        <f t="shared" si="2098"/>
        <v>183835.226</v>
      </c>
      <c r="BD1007" s="10">
        <f>BD1008+BD1011+BD1014+BD1017+BD1020+BD1023+BD1026</f>
        <v>0</v>
      </c>
      <c r="BE1007" s="65">
        <f t="shared" si="2043"/>
        <v>183835.226</v>
      </c>
      <c r="BF1007" s="10">
        <f t="shared" si="2099"/>
        <v>159639.6</v>
      </c>
      <c r="BG1007" s="10">
        <f>BG1008+BG1011+BG1014+BG1017+BG1020+BG1023+BG1026</f>
        <v>0</v>
      </c>
      <c r="BH1007" s="65">
        <f t="shared" si="2044"/>
        <v>159639.6</v>
      </c>
      <c r="BI1007" s="10">
        <f>BI1008+BI1011+BI1014+BI1017+BI1020+BI1023+BI1026</f>
        <v>0</v>
      </c>
      <c r="BJ1007" s="20"/>
      <c r="BK1007" s="20"/>
    </row>
    <row r="1008" spans="1:63" ht="46.8" x14ac:dyDescent="0.3">
      <c r="A1008" s="58" t="s">
        <v>658</v>
      </c>
      <c r="B1008" s="59"/>
      <c r="C1008" s="58"/>
      <c r="D1008" s="58"/>
      <c r="E1008" s="60" t="s">
        <v>147</v>
      </c>
      <c r="F1008" s="10">
        <f t="shared" ref="F1008:F1024" si="2101">F1009</f>
        <v>1181.4000000000001</v>
      </c>
      <c r="G1008" s="10">
        <f t="shared" ref="G1008:G1024" si="2102">G1009</f>
        <v>1181.4000000000001</v>
      </c>
      <c r="H1008" s="10">
        <f t="shared" ref="H1008:H1024" si="2103">H1009</f>
        <v>1181.4000000000001</v>
      </c>
      <c r="I1008" s="10">
        <f t="shared" ref="I1008:I1024" si="2104">I1009</f>
        <v>0</v>
      </c>
      <c r="J1008" s="10">
        <f t="shared" ref="J1008:J1024" si="2105">J1009</f>
        <v>0</v>
      </c>
      <c r="K1008" s="10">
        <f t="shared" ref="K1008:K1024" si="2106">K1009</f>
        <v>0</v>
      </c>
      <c r="L1008" s="10">
        <f t="shared" si="2076"/>
        <v>1181.4000000000001</v>
      </c>
      <c r="M1008" s="10">
        <f t="shared" si="2077"/>
        <v>1181.4000000000001</v>
      </c>
      <c r="N1008" s="10">
        <f t="shared" si="2078"/>
        <v>1181.4000000000001</v>
      </c>
      <c r="O1008" s="10">
        <f t="shared" ref="O1008:O1027" si="2107">O1009</f>
        <v>0</v>
      </c>
      <c r="P1008" s="10">
        <f t="shared" ref="P1008:P1027" si="2108">P1009</f>
        <v>0</v>
      </c>
      <c r="Q1008" s="10">
        <f t="shared" ref="Q1008:Q1027" si="2109">Q1009</f>
        <v>0</v>
      </c>
      <c r="R1008" s="10">
        <f t="shared" si="2079"/>
        <v>1181.4000000000001</v>
      </c>
      <c r="S1008" s="10">
        <f t="shared" si="2080"/>
        <v>1181.4000000000001</v>
      </c>
      <c r="T1008" s="10">
        <f t="shared" si="2081"/>
        <v>1181.4000000000001</v>
      </c>
      <c r="U1008" s="10">
        <f t="shared" ref="U1008:U1027" si="2110">U1009</f>
        <v>0</v>
      </c>
      <c r="V1008" s="10">
        <f t="shared" ref="V1008:V1027" si="2111">V1009</f>
        <v>0</v>
      </c>
      <c r="W1008" s="10">
        <f t="shared" ref="W1008:W1027" si="2112">W1009</f>
        <v>0</v>
      </c>
      <c r="X1008" s="10">
        <f t="shared" si="2082"/>
        <v>1181.4000000000001</v>
      </c>
      <c r="Y1008" s="10">
        <f t="shared" si="2083"/>
        <v>1181.4000000000001</v>
      </c>
      <c r="Z1008" s="10">
        <f t="shared" si="2084"/>
        <v>1181.4000000000001</v>
      </c>
      <c r="AA1008" s="10">
        <f t="shared" ref="AA1008:AA1027" si="2113">AA1009</f>
        <v>0</v>
      </c>
      <c r="AB1008" s="10">
        <f t="shared" ref="AB1008:AB1027" si="2114">AB1009</f>
        <v>0</v>
      </c>
      <c r="AC1008" s="10">
        <f t="shared" ref="AC1008:AC1027" si="2115">AC1009</f>
        <v>0</v>
      </c>
      <c r="AD1008" s="10">
        <f t="shared" si="2085"/>
        <v>1181.4000000000001</v>
      </c>
      <c r="AE1008" s="10">
        <f t="shared" si="2086"/>
        <v>1181.4000000000001</v>
      </c>
      <c r="AF1008" s="10">
        <f t="shared" si="2087"/>
        <v>1181.4000000000001</v>
      </c>
      <c r="AG1008" s="10">
        <f t="shared" ref="AG1008:AG1027" si="2116">AG1009</f>
        <v>0</v>
      </c>
      <c r="AH1008" s="10">
        <f t="shared" si="2088"/>
        <v>1181.4000000000001</v>
      </c>
      <c r="AI1008" s="10">
        <f t="shared" si="2089"/>
        <v>1181.4000000000001</v>
      </c>
      <c r="AJ1008" s="10">
        <f t="shared" si="2090"/>
        <v>1181.4000000000001</v>
      </c>
      <c r="AK1008" s="10">
        <f t="shared" ref="AK1008:AK1027" si="2117">AK1009</f>
        <v>0</v>
      </c>
      <c r="AL1008" s="10">
        <f t="shared" ref="AL1008:AL1027" si="2118">AL1009</f>
        <v>0</v>
      </c>
      <c r="AM1008" s="10">
        <f t="shared" ref="AM1008:AM1027" si="2119">AM1009</f>
        <v>0</v>
      </c>
      <c r="AN1008" s="10">
        <f t="shared" si="2091"/>
        <v>1181.4000000000001</v>
      </c>
      <c r="AO1008" s="10">
        <f t="shared" si="2092"/>
        <v>1181.4000000000001</v>
      </c>
      <c r="AP1008" s="10">
        <f t="shared" si="2093"/>
        <v>1181.4000000000001</v>
      </c>
      <c r="AQ1008" s="10">
        <f t="shared" ref="AQ1008:AQ1027" si="2120">AQ1009</f>
        <v>0</v>
      </c>
      <c r="AR1008" s="10">
        <f t="shared" ref="AR1008:AR1027" si="2121">AR1009</f>
        <v>0</v>
      </c>
      <c r="AS1008" s="10">
        <f t="shared" ref="AS1008:AS1027" si="2122">AS1009</f>
        <v>0</v>
      </c>
      <c r="AT1008" s="10">
        <f t="shared" si="2094"/>
        <v>1181.4000000000001</v>
      </c>
      <c r="AU1008" s="10">
        <f t="shared" si="2095"/>
        <v>1181.4000000000001</v>
      </c>
      <c r="AV1008" s="10">
        <f t="shared" si="2096"/>
        <v>1181.4000000000001</v>
      </c>
      <c r="AW1008" s="10">
        <f t="shared" ref="AW1008:AW1027" si="2123">AW1009</f>
        <v>0</v>
      </c>
      <c r="AX1008" s="10">
        <f t="shared" ref="AX1008:AX1027" si="2124">AX1009</f>
        <v>0</v>
      </c>
      <c r="AY1008" s="10">
        <f t="shared" ref="AY1008:AY1027" si="2125">AY1009</f>
        <v>0</v>
      </c>
      <c r="AZ1008" s="10">
        <f t="shared" si="2097"/>
        <v>1181.4000000000001</v>
      </c>
      <c r="BA1008" s="10">
        <f t="shared" ref="BA1008:BA1027" si="2126">BA1009</f>
        <v>0</v>
      </c>
      <c r="BB1008" s="65">
        <f t="shared" si="2042"/>
        <v>1181.4000000000001</v>
      </c>
      <c r="BC1008" s="10">
        <f t="shared" si="2098"/>
        <v>1181.4000000000001</v>
      </c>
      <c r="BD1008" s="10">
        <f t="shared" ref="BD1008:BI1027" si="2127">BD1009</f>
        <v>0</v>
      </c>
      <c r="BE1008" s="65">
        <f t="shared" si="2043"/>
        <v>1181.4000000000001</v>
      </c>
      <c r="BF1008" s="10">
        <f t="shared" si="2099"/>
        <v>1181.4000000000001</v>
      </c>
      <c r="BG1008" s="10">
        <f t="shared" si="2127"/>
        <v>0</v>
      </c>
      <c r="BH1008" s="65">
        <f t="shared" si="2044"/>
        <v>1181.4000000000001</v>
      </c>
      <c r="BI1008" s="10">
        <f t="shared" si="2127"/>
        <v>0</v>
      </c>
      <c r="BJ1008" s="20"/>
      <c r="BK1008" s="20"/>
    </row>
    <row r="1009" spans="1:63" ht="46.8" x14ac:dyDescent="0.3">
      <c r="A1009" s="58" t="s">
        <v>658</v>
      </c>
      <c r="B1009" s="59" t="s">
        <v>58</v>
      </c>
      <c r="C1009" s="58"/>
      <c r="D1009" s="58"/>
      <c r="E1009" s="60" t="s">
        <v>59</v>
      </c>
      <c r="F1009" s="10">
        <f t="shared" si="2101"/>
        <v>1181.4000000000001</v>
      </c>
      <c r="G1009" s="10">
        <f t="shared" si="2102"/>
        <v>1181.4000000000001</v>
      </c>
      <c r="H1009" s="10">
        <f t="shared" si="2103"/>
        <v>1181.4000000000001</v>
      </c>
      <c r="I1009" s="10">
        <f t="shared" si="2104"/>
        <v>0</v>
      </c>
      <c r="J1009" s="10">
        <f t="shared" si="2105"/>
        <v>0</v>
      </c>
      <c r="K1009" s="10">
        <f t="shared" si="2106"/>
        <v>0</v>
      </c>
      <c r="L1009" s="10">
        <f t="shared" si="2076"/>
        <v>1181.4000000000001</v>
      </c>
      <c r="M1009" s="10">
        <f t="shared" si="2077"/>
        <v>1181.4000000000001</v>
      </c>
      <c r="N1009" s="10">
        <f t="shared" si="2078"/>
        <v>1181.4000000000001</v>
      </c>
      <c r="O1009" s="10">
        <f t="shared" si="2107"/>
        <v>0</v>
      </c>
      <c r="P1009" s="10">
        <f t="shared" si="2108"/>
        <v>0</v>
      </c>
      <c r="Q1009" s="10">
        <f t="shared" si="2109"/>
        <v>0</v>
      </c>
      <c r="R1009" s="10">
        <f t="shared" si="2079"/>
        <v>1181.4000000000001</v>
      </c>
      <c r="S1009" s="10">
        <f t="shared" si="2080"/>
        <v>1181.4000000000001</v>
      </c>
      <c r="T1009" s="10">
        <f t="shared" si="2081"/>
        <v>1181.4000000000001</v>
      </c>
      <c r="U1009" s="10">
        <f t="shared" si="2110"/>
        <v>0</v>
      </c>
      <c r="V1009" s="10">
        <f t="shared" si="2111"/>
        <v>0</v>
      </c>
      <c r="W1009" s="10">
        <f t="shared" si="2112"/>
        <v>0</v>
      </c>
      <c r="X1009" s="10">
        <f t="shared" si="2082"/>
        <v>1181.4000000000001</v>
      </c>
      <c r="Y1009" s="10">
        <f t="shared" si="2083"/>
        <v>1181.4000000000001</v>
      </c>
      <c r="Z1009" s="10">
        <f t="shared" si="2084"/>
        <v>1181.4000000000001</v>
      </c>
      <c r="AA1009" s="10">
        <f t="shared" si="2113"/>
        <v>0</v>
      </c>
      <c r="AB1009" s="10">
        <f t="shared" si="2114"/>
        <v>0</v>
      </c>
      <c r="AC1009" s="10">
        <f t="shared" si="2115"/>
        <v>0</v>
      </c>
      <c r="AD1009" s="10">
        <f t="shared" si="2085"/>
        <v>1181.4000000000001</v>
      </c>
      <c r="AE1009" s="10">
        <f t="shared" si="2086"/>
        <v>1181.4000000000001</v>
      </c>
      <c r="AF1009" s="10">
        <f t="shared" si="2087"/>
        <v>1181.4000000000001</v>
      </c>
      <c r="AG1009" s="10">
        <f t="shared" si="2116"/>
        <v>0</v>
      </c>
      <c r="AH1009" s="10">
        <f t="shared" si="2088"/>
        <v>1181.4000000000001</v>
      </c>
      <c r="AI1009" s="10">
        <f t="shared" si="2089"/>
        <v>1181.4000000000001</v>
      </c>
      <c r="AJ1009" s="10">
        <f t="shared" si="2090"/>
        <v>1181.4000000000001</v>
      </c>
      <c r="AK1009" s="10">
        <f t="shared" si="2117"/>
        <v>0</v>
      </c>
      <c r="AL1009" s="10">
        <f t="shared" si="2118"/>
        <v>0</v>
      </c>
      <c r="AM1009" s="10">
        <f t="shared" si="2119"/>
        <v>0</v>
      </c>
      <c r="AN1009" s="10">
        <f t="shared" si="2091"/>
        <v>1181.4000000000001</v>
      </c>
      <c r="AO1009" s="10">
        <f t="shared" si="2092"/>
        <v>1181.4000000000001</v>
      </c>
      <c r="AP1009" s="10">
        <f t="shared" si="2093"/>
        <v>1181.4000000000001</v>
      </c>
      <c r="AQ1009" s="10">
        <f t="shared" si="2120"/>
        <v>0</v>
      </c>
      <c r="AR1009" s="10">
        <f t="shared" si="2121"/>
        <v>0</v>
      </c>
      <c r="AS1009" s="10">
        <f t="shared" si="2122"/>
        <v>0</v>
      </c>
      <c r="AT1009" s="10">
        <f t="shared" si="2094"/>
        <v>1181.4000000000001</v>
      </c>
      <c r="AU1009" s="10">
        <f t="shared" si="2095"/>
        <v>1181.4000000000001</v>
      </c>
      <c r="AV1009" s="10">
        <f t="shared" si="2096"/>
        <v>1181.4000000000001</v>
      </c>
      <c r="AW1009" s="10">
        <f t="shared" si="2123"/>
        <v>0</v>
      </c>
      <c r="AX1009" s="10">
        <f t="shared" si="2124"/>
        <v>0</v>
      </c>
      <c r="AY1009" s="10">
        <f t="shared" si="2125"/>
        <v>0</v>
      </c>
      <c r="AZ1009" s="10">
        <f t="shared" si="2097"/>
        <v>1181.4000000000001</v>
      </c>
      <c r="BA1009" s="10">
        <f t="shared" si="2126"/>
        <v>0</v>
      </c>
      <c r="BB1009" s="65">
        <f t="shared" si="2042"/>
        <v>1181.4000000000001</v>
      </c>
      <c r="BC1009" s="10">
        <f t="shared" si="2098"/>
        <v>1181.4000000000001</v>
      </c>
      <c r="BD1009" s="10">
        <f t="shared" si="2127"/>
        <v>0</v>
      </c>
      <c r="BE1009" s="65">
        <f t="shared" si="2043"/>
        <v>1181.4000000000001</v>
      </c>
      <c r="BF1009" s="10">
        <f t="shared" si="2099"/>
        <v>1181.4000000000001</v>
      </c>
      <c r="BG1009" s="10">
        <f t="shared" si="2127"/>
        <v>0</v>
      </c>
      <c r="BH1009" s="65">
        <f t="shared" si="2044"/>
        <v>1181.4000000000001</v>
      </c>
      <c r="BI1009" s="10">
        <f t="shared" si="2127"/>
        <v>0</v>
      </c>
      <c r="BJ1009" s="20"/>
      <c r="BK1009" s="20"/>
    </row>
    <row r="1010" spans="1:63" x14ac:dyDescent="0.3">
      <c r="A1010" s="58" t="s">
        <v>658</v>
      </c>
      <c r="B1010" s="59">
        <v>600</v>
      </c>
      <c r="C1010" s="58" t="s">
        <v>327</v>
      </c>
      <c r="D1010" s="58" t="s">
        <v>106</v>
      </c>
      <c r="E1010" s="60" t="s">
        <v>535</v>
      </c>
      <c r="F1010" s="10">
        <v>1181.4000000000001</v>
      </c>
      <c r="G1010" s="10">
        <v>1181.4000000000001</v>
      </c>
      <c r="H1010" s="10">
        <v>1181.4000000000001</v>
      </c>
      <c r="I1010" s="10"/>
      <c r="J1010" s="10"/>
      <c r="K1010" s="10"/>
      <c r="L1010" s="10">
        <f t="shared" si="2076"/>
        <v>1181.4000000000001</v>
      </c>
      <c r="M1010" s="10">
        <f t="shared" si="2077"/>
        <v>1181.4000000000001</v>
      </c>
      <c r="N1010" s="10">
        <f t="shared" si="2078"/>
        <v>1181.4000000000001</v>
      </c>
      <c r="O1010" s="10"/>
      <c r="P1010" s="10"/>
      <c r="Q1010" s="10"/>
      <c r="R1010" s="10">
        <f t="shared" si="2079"/>
        <v>1181.4000000000001</v>
      </c>
      <c r="S1010" s="10">
        <f t="shared" si="2080"/>
        <v>1181.4000000000001</v>
      </c>
      <c r="T1010" s="10">
        <f t="shared" si="2081"/>
        <v>1181.4000000000001</v>
      </c>
      <c r="U1010" s="10"/>
      <c r="V1010" s="10"/>
      <c r="W1010" s="10"/>
      <c r="X1010" s="10">
        <f t="shared" si="2082"/>
        <v>1181.4000000000001</v>
      </c>
      <c r="Y1010" s="10">
        <f t="shared" si="2083"/>
        <v>1181.4000000000001</v>
      </c>
      <c r="Z1010" s="10">
        <f t="shared" si="2084"/>
        <v>1181.4000000000001</v>
      </c>
      <c r="AA1010" s="10"/>
      <c r="AB1010" s="10"/>
      <c r="AC1010" s="10"/>
      <c r="AD1010" s="10">
        <f t="shared" si="2085"/>
        <v>1181.4000000000001</v>
      </c>
      <c r="AE1010" s="10">
        <f t="shared" si="2086"/>
        <v>1181.4000000000001</v>
      </c>
      <c r="AF1010" s="10">
        <f t="shared" si="2087"/>
        <v>1181.4000000000001</v>
      </c>
      <c r="AG1010" s="10"/>
      <c r="AH1010" s="10">
        <f t="shared" si="2088"/>
        <v>1181.4000000000001</v>
      </c>
      <c r="AI1010" s="10">
        <f t="shared" si="2089"/>
        <v>1181.4000000000001</v>
      </c>
      <c r="AJ1010" s="10">
        <f t="shared" si="2090"/>
        <v>1181.4000000000001</v>
      </c>
      <c r="AK1010" s="10"/>
      <c r="AL1010" s="10"/>
      <c r="AM1010" s="10"/>
      <c r="AN1010" s="10">
        <f t="shared" si="2091"/>
        <v>1181.4000000000001</v>
      </c>
      <c r="AO1010" s="10">
        <f t="shared" si="2092"/>
        <v>1181.4000000000001</v>
      </c>
      <c r="AP1010" s="10">
        <f t="shared" si="2093"/>
        <v>1181.4000000000001</v>
      </c>
      <c r="AQ1010" s="10"/>
      <c r="AR1010" s="10"/>
      <c r="AS1010" s="10"/>
      <c r="AT1010" s="10">
        <f t="shared" si="2094"/>
        <v>1181.4000000000001</v>
      </c>
      <c r="AU1010" s="10">
        <f t="shared" si="2095"/>
        <v>1181.4000000000001</v>
      </c>
      <c r="AV1010" s="10">
        <f t="shared" si="2096"/>
        <v>1181.4000000000001</v>
      </c>
      <c r="AW1010" s="10"/>
      <c r="AX1010" s="10"/>
      <c r="AY1010" s="10"/>
      <c r="AZ1010" s="10">
        <f t="shared" si="2097"/>
        <v>1181.4000000000001</v>
      </c>
      <c r="BA1010" s="10"/>
      <c r="BB1010" s="65">
        <f t="shared" si="2042"/>
        <v>1181.4000000000001</v>
      </c>
      <c r="BC1010" s="10">
        <f t="shared" si="2098"/>
        <v>1181.4000000000001</v>
      </c>
      <c r="BD1010" s="10"/>
      <c r="BE1010" s="65">
        <f t="shared" si="2043"/>
        <v>1181.4000000000001</v>
      </c>
      <c r="BF1010" s="10">
        <f t="shared" si="2099"/>
        <v>1181.4000000000001</v>
      </c>
      <c r="BG1010" s="10"/>
      <c r="BH1010" s="65">
        <f t="shared" si="2044"/>
        <v>1181.4000000000001</v>
      </c>
      <c r="BI1010" s="10"/>
      <c r="BJ1010" s="20"/>
      <c r="BK1010" s="20"/>
    </row>
    <row r="1011" spans="1:63" ht="78" x14ac:dyDescent="0.3">
      <c r="A1011" s="58" t="s">
        <v>659</v>
      </c>
      <c r="B1011" s="59"/>
      <c r="C1011" s="58"/>
      <c r="D1011" s="58"/>
      <c r="E1011" s="60" t="s">
        <v>660</v>
      </c>
      <c r="F1011" s="10">
        <f t="shared" si="2101"/>
        <v>900</v>
      </c>
      <c r="G1011" s="10">
        <f t="shared" si="2102"/>
        <v>900</v>
      </c>
      <c r="H1011" s="10">
        <f t="shared" si="2103"/>
        <v>900</v>
      </c>
      <c r="I1011" s="10">
        <f t="shared" si="2104"/>
        <v>0</v>
      </c>
      <c r="J1011" s="10">
        <f t="shared" si="2105"/>
        <v>0</v>
      </c>
      <c r="K1011" s="10">
        <f t="shared" si="2106"/>
        <v>0</v>
      </c>
      <c r="L1011" s="10">
        <f t="shared" si="2076"/>
        <v>900</v>
      </c>
      <c r="M1011" s="10">
        <f t="shared" si="2077"/>
        <v>900</v>
      </c>
      <c r="N1011" s="10">
        <f t="shared" si="2078"/>
        <v>900</v>
      </c>
      <c r="O1011" s="10">
        <f t="shared" si="2107"/>
        <v>0</v>
      </c>
      <c r="P1011" s="10">
        <f t="shared" si="2108"/>
        <v>0</v>
      </c>
      <c r="Q1011" s="10">
        <f t="shared" si="2109"/>
        <v>0</v>
      </c>
      <c r="R1011" s="10">
        <f t="shared" si="2079"/>
        <v>900</v>
      </c>
      <c r="S1011" s="10">
        <f t="shared" si="2080"/>
        <v>900</v>
      </c>
      <c r="T1011" s="10">
        <f t="shared" si="2081"/>
        <v>900</v>
      </c>
      <c r="U1011" s="10">
        <f t="shared" si="2110"/>
        <v>0</v>
      </c>
      <c r="V1011" s="10">
        <f t="shared" si="2111"/>
        <v>0</v>
      </c>
      <c r="W1011" s="10">
        <f t="shared" si="2112"/>
        <v>0</v>
      </c>
      <c r="X1011" s="10">
        <f t="shared" si="2082"/>
        <v>900</v>
      </c>
      <c r="Y1011" s="10">
        <f t="shared" si="2083"/>
        <v>900</v>
      </c>
      <c r="Z1011" s="10">
        <f t="shared" si="2084"/>
        <v>900</v>
      </c>
      <c r="AA1011" s="10">
        <f t="shared" si="2113"/>
        <v>0</v>
      </c>
      <c r="AB1011" s="10">
        <f t="shared" si="2114"/>
        <v>0</v>
      </c>
      <c r="AC1011" s="10">
        <f t="shared" si="2115"/>
        <v>0</v>
      </c>
      <c r="AD1011" s="10">
        <f t="shared" si="2085"/>
        <v>900</v>
      </c>
      <c r="AE1011" s="10">
        <f t="shared" si="2086"/>
        <v>900</v>
      </c>
      <c r="AF1011" s="10">
        <f t="shared" si="2087"/>
        <v>900</v>
      </c>
      <c r="AG1011" s="10">
        <f t="shared" si="2116"/>
        <v>0</v>
      </c>
      <c r="AH1011" s="10">
        <f t="shared" si="2088"/>
        <v>900</v>
      </c>
      <c r="AI1011" s="10">
        <f t="shared" si="2089"/>
        <v>900</v>
      </c>
      <c r="AJ1011" s="10">
        <f t="shared" si="2090"/>
        <v>900</v>
      </c>
      <c r="AK1011" s="10">
        <f t="shared" si="2117"/>
        <v>0</v>
      </c>
      <c r="AL1011" s="10">
        <f t="shared" si="2118"/>
        <v>0</v>
      </c>
      <c r="AM1011" s="10">
        <f t="shared" si="2119"/>
        <v>0</v>
      </c>
      <c r="AN1011" s="10">
        <f t="shared" si="2091"/>
        <v>900</v>
      </c>
      <c r="AO1011" s="10">
        <f t="shared" si="2092"/>
        <v>900</v>
      </c>
      <c r="AP1011" s="10">
        <f t="shared" si="2093"/>
        <v>900</v>
      </c>
      <c r="AQ1011" s="10">
        <f t="shared" si="2120"/>
        <v>0</v>
      </c>
      <c r="AR1011" s="10">
        <f t="shared" si="2121"/>
        <v>0</v>
      </c>
      <c r="AS1011" s="10">
        <f t="shared" si="2122"/>
        <v>0</v>
      </c>
      <c r="AT1011" s="10">
        <f t="shared" si="2094"/>
        <v>900</v>
      </c>
      <c r="AU1011" s="10">
        <f t="shared" si="2095"/>
        <v>900</v>
      </c>
      <c r="AV1011" s="10">
        <f t="shared" si="2096"/>
        <v>900</v>
      </c>
      <c r="AW1011" s="10">
        <f t="shared" si="2123"/>
        <v>0</v>
      </c>
      <c r="AX1011" s="10">
        <f t="shared" si="2124"/>
        <v>0</v>
      </c>
      <c r="AY1011" s="10">
        <f t="shared" si="2125"/>
        <v>0</v>
      </c>
      <c r="AZ1011" s="10">
        <f t="shared" si="2097"/>
        <v>900</v>
      </c>
      <c r="BA1011" s="10">
        <f t="shared" si="2126"/>
        <v>0</v>
      </c>
      <c r="BB1011" s="65">
        <f t="shared" si="2042"/>
        <v>900</v>
      </c>
      <c r="BC1011" s="10">
        <f t="shared" si="2098"/>
        <v>900</v>
      </c>
      <c r="BD1011" s="10">
        <f t="shared" si="2127"/>
        <v>0</v>
      </c>
      <c r="BE1011" s="65">
        <f t="shared" si="2043"/>
        <v>900</v>
      </c>
      <c r="BF1011" s="10">
        <f t="shared" si="2099"/>
        <v>900</v>
      </c>
      <c r="BG1011" s="10">
        <f t="shared" si="2127"/>
        <v>0</v>
      </c>
      <c r="BH1011" s="65">
        <f t="shared" si="2044"/>
        <v>900</v>
      </c>
      <c r="BI1011" s="10">
        <f t="shared" si="2127"/>
        <v>0</v>
      </c>
      <c r="BJ1011" s="20"/>
      <c r="BK1011" s="20"/>
    </row>
    <row r="1012" spans="1:63" ht="31.2" x14ac:dyDescent="0.3">
      <c r="A1012" s="58" t="s">
        <v>659</v>
      </c>
      <c r="B1012" s="59" t="s">
        <v>66</v>
      </c>
      <c r="C1012" s="58"/>
      <c r="D1012" s="58"/>
      <c r="E1012" s="60" t="s">
        <v>67</v>
      </c>
      <c r="F1012" s="10">
        <f t="shared" si="2101"/>
        <v>900</v>
      </c>
      <c r="G1012" s="10">
        <f t="shared" si="2102"/>
        <v>900</v>
      </c>
      <c r="H1012" s="10">
        <f t="shared" si="2103"/>
        <v>900</v>
      </c>
      <c r="I1012" s="10">
        <f t="shared" si="2104"/>
        <v>0</v>
      </c>
      <c r="J1012" s="10">
        <f t="shared" si="2105"/>
        <v>0</v>
      </c>
      <c r="K1012" s="10">
        <f t="shared" si="2106"/>
        <v>0</v>
      </c>
      <c r="L1012" s="10">
        <f t="shared" si="2076"/>
        <v>900</v>
      </c>
      <c r="M1012" s="10">
        <f t="shared" si="2077"/>
        <v>900</v>
      </c>
      <c r="N1012" s="10">
        <f t="shared" si="2078"/>
        <v>900</v>
      </c>
      <c r="O1012" s="10">
        <f t="shared" si="2107"/>
        <v>0</v>
      </c>
      <c r="P1012" s="10">
        <f t="shared" si="2108"/>
        <v>0</v>
      </c>
      <c r="Q1012" s="10">
        <f t="shared" si="2109"/>
        <v>0</v>
      </c>
      <c r="R1012" s="10">
        <f t="shared" si="2079"/>
        <v>900</v>
      </c>
      <c r="S1012" s="10">
        <f t="shared" si="2080"/>
        <v>900</v>
      </c>
      <c r="T1012" s="10">
        <f t="shared" si="2081"/>
        <v>900</v>
      </c>
      <c r="U1012" s="10">
        <f t="shared" si="2110"/>
        <v>0</v>
      </c>
      <c r="V1012" s="10">
        <f t="shared" si="2111"/>
        <v>0</v>
      </c>
      <c r="W1012" s="10">
        <f t="shared" si="2112"/>
        <v>0</v>
      </c>
      <c r="X1012" s="10">
        <f t="shared" si="2082"/>
        <v>900</v>
      </c>
      <c r="Y1012" s="10">
        <f t="shared" si="2083"/>
        <v>900</v>
      </c>
      <c r="Z1012" s="10">
        <f t="shared" si="2084"/>
        <v>900</v>
      </c>
      <c r="AA1012" s="10">
        <f t="shared" si="2113"/>
        <v>0</v>
      </c>
      <c r="AB1012" s="10">
        <f t="shared" si="2114"/>
        <v>0</v>
      </c>
      <c r="AC1012" s="10">
        <f t="shared" si="2115"/>
        <v>0</v>
      </c>
      <c r="AD1012" s="10">
        <f t="shared" si="2085"/>
        <v>900</v>
      </c>
      <c r="AE1012" s="10">
        <f t="shared" si="2086"/>
        <v>900</v>
      </c>
      <c r="AF1012" s="10">
        <f t="shared" si="2087"/>
        <v>900</v>
      </c>
      <c r="AG1012" s="10">
        <f t="shared" si="2116"/>
        <v>0</v>
      </c>
      <c r="AH1012" s="10">
        <f t="shared" si="2088"/>
        <v>900</v>
      </c>
      <c r="AI1012" s="10">
        <f t="shared" si="2089"/>
        <v>900</v>
      </c>
      <c r="AJ1012" s="10">
        <f t="shared" si="2090"/>
        <v>900</v>
      </c>
      <c r="AK1012" s="10">
        <f t="shared" si="2117"/>
        <v>0</v>
      </c>
      <c r="AL1012" s="10">
        <f t="shared" si="2118"/>
        <v>0</v>
      </c>
      <c r="AM1012" s="10">
        <f t="shared" si="2119"/>
        <v>0</v>
      </c>
      <c r="AN1012" s="10">
        <f t="shared" si="2091"/>
        <v>900</v>
      </c>
      <c r="AO1012" s="10">
        <f t="shared" si="2092"/>
        <v>900</v>
      </c>
      <c r="AP1012" s="10">
        <f t="shared" si="2093"/>
        <v>900</v>
      </c>
      <c r="AQ1012" s="10">
        <f t="shared" si="2120"/>
        <v>0</v>
      </c>
      <c r="AR1012" s="10">
        <f t="shared" si="2121"/>
        <v>0</v>
      </c>
      <c r="AS1012" s="10">
        <f t="shared" si="2122"/>
        <v>0</v>
      </c>
      <c r="AT1012" s="10">
        <f t="shared" si="2094"/>
        <v>900</v>
      </c>
      <c r="AU1012" s="10">
        <f t="shared" si="2095"/>
        <v>900</v>
      </c>
      <c r="AV1012" s="10">
        <f t="shared" si="2096"/>
        <v>900</v>
      </c>
      <c r="AW1012" s="10">
        <f t="shared" si="2123"/>
        <v>0</v>
      </c>
      <c r="AX1012" s="10">
        <f t="shared" si="2124"/>
        <v>0</v>
      </c>
      <c r="AY1012" s="10">
        <f t="shared" si="2125"/>
        <v>0</v>
      </c>
      <c r="AZ1012" s="10">
        <f t="shared" si="2097"/>
        <v>900</v>
      </c>
      <c r="BA1012" s="10">
        <f t="shared" si="2126"/>
        <v>0</v>
      </c>
      <c r="BB1012" s="65">
        <f t="shared" si="2042"/>
        <v>900</v>
      </c>
      <c r="BC1012" s="10">
        <f t="shared" si="2098"/>
        <v>900</v>
      </c>
      <c r="BD1012" s="10">
        <f t="shared" si="2127"/>
        <v>0</v>
      </c>
      <c r="BE1012" s="65">
        <f t="shared" si="2043"/>
        <v>900</v>
      </c>
      <c r="BF1012" s="10">
        <f t="shared" si="2099"/>
        <v>900</v>
      </c>
      <c r="BG1012" s="10">
        <f t="shared" si="2127"/>
        <v>0</v>
      </c>
      <c r="BH1012" s="65">
        <f t="shared" si="2044"/>
        <v>900</v>
      </c>
      <c r="BI1012" s="10">
        <f t="shared" si="2127"/>
        <v>0</v>
      </c>
      <c r="BJ1012" s="20"/>
      <c r="BK1012" s="20"/>
    </row>
    <row r="1013" spans="1:63" x14ac:dyDescent="0.3">
      <c r="A1013" s="58" t="s">
        <v>659</v>
      </c>
      <c r="B1013" s="59">
        <v>200</v>
      </c>
      <c r="C1013" s="58" t="s">
        <v>327</v>
      </c>
      <c r="D1013" s="58" t="s">
        <v>106</v>
      </c>
      <c r="E1013" s="60" t="s">
        <v>535</v>
      </c>
      <c r="F1013" s="10">
        <v>900</v>
      </c>
      <c r="G1013" s="10">
        <v>900</v>
      </c>
      <c r="H1013" s="10">
        <v>900</v>
      </c>
      <c r="I1013" s="10"/>
      <c r="J1013" s="10"/>
      <c r="K1013" s="10"/>
      <c r="L1013" s="10">
        <f t="shared" si="2076"/>
        <v>900</v>
      </c>
      <c r="M1013" s="10">
        <f t="shared" si="2077"/>
        <v>900</v>
      </c>
      <c r="N1013" s="10">
        <f t="shared" si="2078"/>
        <v>900</v>
      </c>
      <c r="O1013" s="10"/>
      <c r="P1013" s="10"/>
      <c r="Q1013" s="10"/>
      <c r="R1013" s="10">
        <f t="shared" si="2079"/>
        <v>900</v>
      </c>
      <c r="S1013" s="10">
        <f t="shared" si="2080"/>
        <v>900</v>
      </c>
      <c r="T1013" s="10">
        <f t="shared" si="2081"/>
        <v>900</v>
      </c>
      <c r="U1013" s="10"/>
      <c r="V1013" s="10"/>
      <c r="W1013" s="10"/>
      <c r="X1013" s="10">
        <f t="shared" si="2082"/>
        <v>900</v>
      </c>
      <c r="Y1013" s="10">
        <f t="shared" si="2083"/>
        <v>900</v>
      </c>
      <c r="Z1013" s="10">
        <f t="shared" si="2084"/>
        <v>900</v>
      </c>
      <c r="AA1013" s="10"/>
      <c r="AB1013" s="10"/>
      <c r="AC1013" s="10"/>
      <c r="AD1013" s="10">
        <f t="shared" si="2085"/>
        <v>900</v>
      </c>
      <c r="AE1013" s="10">
        <f t="shared" si="2086"/>
        <v>900</v>
      </c>
      <c r="AF1013" s="10">
        <f t="shared" si="2087"/>
        <v>900</v>
      </c>
      <c r="AG1013" s="10"/>
      <c r="AH1013" s="10">
        <f t="shared" si="2088"/>
        <v>900</v>
      </c>
      <c r="AI1013" s="10">
        <f t="shared" si="2089"/>
        <v>900</v>
      </c>
      <c r="AJ1013" s="10">
        <f t="shared" si="2090"/>
        <v>900</v>
      </c>
      <c r="AK1013" s="10"/>
      <c r="AL1013" s="10"/>
      <c r="AM1013" s="10"/>
      <c r="AN1013" s="10">
        <f t="shared" si="2091"/>
        <v>900</v>
      </c>
      <c r="AO1013" s="10">
        <f t="shared" si="2092"/>
        <v>900</v>
      </c>
      <c r="AP1013" s="10">
        <f t="shared" si="2093"/>
        <v>900</v>
      </c>
      <c r="AQ1013" s="10"/>
      <c r="AR1013" s="10"/>
      <c r="AS1013" s="10"/>
      <c r="AT1013" s="10">
        <f t="shared" si="2094"/>
        <v>900</v>
      </c>
      <c r="AU1013" s="10">
        <f t="shared" si="2095"/>
        <v>900</v>
      </c>
      <c r="AV1013" s="10">
        <f t="shared" si="2096"/>
        <v>900</v>
      </c>
      <c r="AW1013" s="10"/>
      <c r="AX1013" s="10"/>
      <c r="AY1013" s="10"/>
      <c r="AZ1013" s="10">
        <f t="shared" si="2097"/>
        <v>900</v>
      </c>
      <c r="BA1013" s="10"/>
      <c r="BB1013" s="65">
        <f t="shared" si="2042"/>
        <v>900</v>
      </c>
      <c r="BC1013" s="10">
        <f t="shared" si="2098"/>
        <v>900</v>
      </c>
      <c r="BD1013" s="10"/>
      <c r="BE1013" s="65">
        <f t="shared" si="2043"/>
        <v>900</v>
      </c>
      <c r="BF1013" s="10">
        <f t="shared" si="2099"/>
        <v>900</v>
      </c>
      <c r="BG1013" s="10"/>
      <c r="BH1013" s="65">
        <f t="shared" si="2044"/>
        <v>900</v>
      </c>
      <c r="BI1013" s="10"/>
      <c r="BJ1013" s="20"/>
      <c r="BK1013" s="20"/>
    </row>
    <row r="1014" spans="1:63" ht="31.2" x14ac:dyDescent="0.3">
      <c r="A1014" s="58" t="s">
        <v>661</v>
      </c>
      <c r="B1014" s="59"/>
      <c r="C1014" s="58"/>
      <c r="D1014" s="58"/>
      <c r="E1014" s="60" t="s">
        <v>662</v>
      </c>
      <c r="F1014" s="10">
        <f t="shared" si="2101"/>
        <v>99403</v>
      </c>
      <c r="G1014" s="10">
        <f t="shared" si="2102"/>
        <v>104701.4</v>
      </c>
      <c r="H1014" s="10">
        <f t="shared" si="2103"/>
        <v>0</v>
      </c>
      <c r="I1014" s="10">
        <f t="shared" si="2104"/>
        <v>0</v>
      </c>
      <c r="J1014" s="10">
        <f t="shared" si="2105"/>
        <v>0</v>
      </c>
      <c r="K1014" s="10">
        <f t="shared" si="2106"/>
        <v>0</v>
      </c>
      <c r="L1014" s="10">
        <f t="shared" si="2076"/>
        <v>99403</v>
      </c>
      <c r="M1014" s="10">
        <f t="shared" si="2077"/>
        <v>104701.4</v>
      </c>
      <c r="N1014" s="10">
        <f t="shared" si="2078"/>
        <v>0</v>
      </c>
      <c r="O1014" s="10">
        <f t="shared" si="2107"/>
        <v>597</v>
      </c>
      <c r="P1014" s="10">
        <f t="shared" si="2108"/>
        <v>0</v>
      </c>
      <c r="Q1014" s="10">
        <f t="shared" si="2109"/>
        <v>0</v>
      </c>
      <c r="R1014" s="10">
        <f t="shared" si="2079"/>
        <v>100000</v>
      </c>
      <c r="S1014" s="10">
        <f t="shared" si="2080"/>
        <v>104701.4</v>
      </c>
      <c r="T1014" s="10">
        <f t="shared" si="2081"/>
        <v>0</v>
      </c>
      <c r="U1014" s="10">
        <f t="shared" si="2110"/>
        <v>0</v>
      </c>
      <c r="V1014" s="10">
        <f t="shared" si="2111"/>
        <v>0</v>
      </c>
      <c r="W1014" s="10">
        <f t="shared" si="2112"/>
        <v>0</v>
      </c>
      <c r="X1014" s="10">
        <f t="shared" si="2082"/>
        <v>100000</v>
      </c>
      <c r="Y1014" s="10">
        <f t="shared" si="2083"/>
        <v>104701.4</v>
      </c>
      <c r="Z1014" s="10">
        <f t="shared" si="2084"/>
        <v>0</v>
      </c>
      <c r="AA1014" s="10">
        <f t="shared" si="2113"/>
        <v>-99403</v>
      </c>
      <c r="AB1014" s="10">
        <f t="shared" si="2114"/>
        <v>99403</v>
      </c>
      <c r="AC1014" s="10">
        <f t="shared" si="2115"/>
        <v>0</v>
      </c>
      <c r="AD1014" s="10">
        <f t="shared" si="2085"/>
        <v>597</v>
      </c>
      <c r="AE1014" s="10">
        <f t="shared" si="2086"/>
        <v>204104.4</v>
      </c>
      <c r="AF1014" s="10">
        <f t="shared" si="2087"/>
        <v>0</v>
      </c>
      <c r="AG1014" s="10">
        <f t="shared" si="2116"/>
        <v>0</v>
      </c>
      <c r="AH1014" s="10">
        <f t="shared" si="2088"/>
        <v>597</v>
      </c>
      <c r="AI1014" s="10">
        <f t="shared" si="2089"/>
        <v>204104.4</v>
      </c>
      <c r="AJ1014" s="10">
        <f t="shared" si="2090"/>
        <v>0</v>
      </c>
      <c r="AK1014" s="10">
        <f t="shared" si="2117"/>
        <v>0</v>
      </c>
      <c r="AL1014" s="10">
        <f t="shared" si="2118"/>
        <v>0</v>
      </c>
      <c r="AM1014" s="10">
        <f t="shared" si="2119"/>
        <v>0</v>
      </c>
      <c r="AN1014" s="10">
        <f t="shared" si="2091"/>
        <v>597</v>
      </c>
      <c r="AO1014" s="10">
        <f t="shared" si="2092"/>
        <v>204104.4</v>
      </c>
      <c r="AP1014" s="10">
        <f t="shared" si="2093"/>
        <v>0</v>
      </c>
      <c r="AQ1014" s="10">
        <f t="shared" si="2120"/>
        <v>0</v>
      </c>
      <c r="AR1014" s="10">
        <f t="shared" si="2121"/>
        <v>0</v>
      </c>
      <c r="AS1014" s="10">
        <f t="shared" si="2122"/>
        <v>0</v>
      </c>
      <c r="AT1014" s="10">
        <f t="shared" si="2094"/>
        <v>597</v>
      </c>
      <c r="AU1014" s="10">
        <f t="shared" si="2095"/>
        <v>204104.4</v>
      </c>
      <c r="AV1014" s="10">
        <f t="shared" si="2096"/>
        <v>0</v>
      </c>
      <c r="AW1014" s="10">
        <f t="shared" si="2123"/>
        <v>0</v>
      </c>
      <c r="AX1014" s="10">
        <f t="shared" si="2124"/>
        <v>-204104.4</v>
      </c>
      <c r="AY1014" s="10">
        <f t="shared" si="2125"/>
        <v>0</v>
      </c>
      <c r="AZ1014" s="10">
        <f t="shared" si="2097"/>
        <v>597</v>
      </c>
      <c r="BA1014" s="10">
        <f t="shared" si="2126"/>
        <v>0</v>
      </c>
      <c r="BB1014" s="65">
        <f t="shared" si="2042"/>
        <v>597</v>
      </c>
      <c r="BC1014" s="10">
        <f t="shared" si="2098"/>
        <v>0</v>
      </c>
      <c r="BD1014" s="10">
        <f t="shared" si="2127"/>
        <v>0</v>
      </c>
      <c r="BE1014" s="65">
        <f t="shared" si="2043"/>
        <v>0</v>
      </c>
      <c r="BF1014" s="10">
        <f t="shared" si="2099"/>
        <v>0</v>
      </c>
      <c r="BG1014" s="10">
        <f t="shared" si="2127"/>
        <v>0</v>
      </c>
      <c r="BH1014" s="65">
        <f t="shared" si="2044"/>
        <v>0</v>
      </c>
      <c r="BI1014" s="10">
        <f t="shared" si="2127"/>
        <v>0</v>
      </c>
      <c r="BJ1014" s="20"/>
      <c r="BK1014" s="20"/>
    </row>
    <row r="1015" spans="1:63" ht="31.2" x14ac:dyDescent="0.3">
      <c r="A1015" s="58" t="s">
        <v>661</v>
      </c>
      <c r="B1015" s="59" t="s">
        <v>66</v>
      </c>
      <c r="C1015" s="58"/>
      <c r="D1015" s="58"/>
      <c r="E1015" s="60" t="s">
        <v>67</v>
      </c>
      <c r="F1015" s="10">
        <f t="shared" si="2101"/>
        <v>99403</v>
      </c>
      <c r="G1015" s="10">
        <f t="shared" si="2102"/>
        <v>104701.4</v>
      </c>
      <c r="H1015" s="10">
        <f t="shared" si="2103"/>
        <v>0</v>
      </c>
      <c r="I1015" s="10">
        <f t="shared" si="2104"/>
        <v>0</v>
      </c>
      <c r="J1015" s="10">
        <f t="shared" si="2105"/>
        <v>0</v>
      </c>
      <c r="K1015" s="10">
        <f t="shared" si="2106"/>
        <v>0</v>
      </c>
      <c r="L1015" s="10">
        <f t="shared" si="2076"/>
        <v>99403</v>
      </c>
      <c r="M1015" s="10">
        <f t="shared" si="2077"/>
        <v>104701.4</v>
      </c>
      <c r="N1015" s="10">
        <f t="shared" si="2078"/>
        <v>0</v>
      </c>
      <c r="O1015" s="10">
        <f t="shared" si="2107"/>
        <v>597</v>
      </c>
      <c r="P1015" s="10">
        <f t="shared" si="2108"/>
        <v>0</v>
      </c>
      <c r="Q1015" s="10">
        <f t="shared" si="2109"/>
        <v>0</v>
      </c>
      <c r="R1015" s="10">
        <f t="shared" si="2079"/>
        <v>100000</v>
      </c>
      <c r="S1015" s="10">
        <f t="shared" si="2080"/>
        <v>104701.4</v>
      </c>
      <c r="T1015" s="10">
        <f t="shared" si="2081"/>
        <v>0</v>
      </c>
      <c r="U1015" s="10">
        <f t="shared" si="2110"/>
        <v>0</v>
      </c>
      <c r="V1015" s="10">
        <f t="shared" si="2111"/>
        <v>0</v>
      </c>
      <c r="W1015" s="10">
        <f t="shared" si="2112"/>
        <v>0</v>
      </c>
      <c r="X1015" s="10">
        <f t="shared" si="2082"/>
        <v>100000</v>
      </c>
      <c r="Y1015" s="10">
        <f t="shared" si="2083"/>
        <v>104701.4</v>
      </c>
      <c r="Z1015" s="10">
        <f t="shared" si="2084"/>
        <v>0</v>
      </c>
      <c r="AA1015" s="10">
        <f t="shared" si="2113"/>
        <v>-99403</v>
      </c>
      <c r="AB1015" s="10">
        <f t="shared" si="2114"/>
        <v>99403</v>
      </c>
      <c r="AC1015" s="10">
        <f t="shared" si="2115"/>
        <v>0</v>
      </c>
      <c r="AD1015" s="10">
        <f t="shared" si="2085"/>
        <v>597</v>
      </c>
      <c r="AE1015" s="10">
        <f t="shared" si="2086"/>
        <v>204104.4</v>
      </c>
      <c r="AF1015" s="10">
        <f t="shared" si="2087"/>
        <v>0</v>
      </c>
      <c r="AG1015" s="10">
        <f t="shared" si="2116"/>
        <v>0</v>
      </c>
      <c r="AH1015" s="10">
        <f t="shared" si="2088"/>
        <v>597</v>
      </c>
      <c r="AI1015" s="10">
        <f t="shared" si="2089"/>
        <v>204104.4</v>
      </c>
      <c r="AJ1015" s="10">
        <f t="shared" si="2090"/>
        <v>0</v>
      </c>
      <c r="AK1015" s="10">
        <f t="shared" si="2117"/>
        <v>0</v>
      </c>
      <c r="AL1015" s="10">
        <f t="shared" si="2118"/>
        <v>0</v>
      </c>
      <c r="AM1015" s="10">
        <f t="shared" si="2119"/>
        <v>0</v>
      </c>
      <c r="AN1015" s="10">
        <f t="shared" si="2091"/>
        <v>597</v>
      </c>
      <c r="AO1015" s="10">
        <f t="shared" si="2092"/>
        <v>204104.4</v>
      </c>
      <c r="AP1015" s="10">
        <f t="shared" si="2093"/>
        <v>0</v>
      </c>
      <c r="AQ1015" s="10">
        <f t="shared" si="2120"/>
        <v>0</v>
      </c>
      <c r="AR1015" s="10">
        <f t="shared" si="2121"/>
        <v>0</v>
      </c>
      <c r="AS1015" s="10">
        <f t="shared" si="2122"/>
        <v>0</v>
      </c>
      <c r="AT1015" s="10">
        <f t="shared" si="2094"/>
        <v>597</v>
      </c>
      <c r="AU1015" s="10">
        <f t="shared" si="2095"/>
        <v>204104.4</v>
      </c>
      <c r="AV1015" s="10">
        <f t="shared" si="2096"/>
        <v>0</v>
      </c>
      <c r="AW1015" s="10">
        <f t="shared" si="2123"/>
        <v>0</v>
      </c>
      <c r="AX1015" s="10">
        <f t="shared" si="2124"/>
        <v>-204104.4</v>
      </c>
      <c r="AY1015" s="10">
        <f t="shared" si="2125"/>
        <v>0</v>
      </c>
      <c r="AZ1015" s="10">
        <f t="shared" si="2097"/>
        <v>597</v>
      </c>
      <c r="BA1015" s="10">
        <f t="shared" si="2126"/>
        <v>0</v>
      </c>
      <c r="BB1015" s="65">
        <f t="shared" si="2042"/>
        <v>597</v>
      </c>
      <c r="BC1015" s="10">
        <f t="shared" si="2098"/>
        <v>0</v>
      </c>
      <c r="BD1015" s="10">
        <f t="shared" si="2127"/>
        <v>0</v>
      </c>
      <c r="BE1015" s="65">
        <f t="shared" si="2043"/>
        <v>0</v>
      </c>
      <c r="BF1015" s="10">
        <f t="shared" si="2099"/>
        <v>0</v>
      </c>
      <c r="BG1015" s="10">
        <f t="shared" si="2127"/>
        <v>0</v>
      </c>
      <c r="BH1015" s="65">
        <f t="shared" si="2044"/>
        <v>0</v>
      </c>
      <c r="BI1015" s="10">
        <f t="shared" si="2127"/>
        <v>0</v>
      </c>
      <c r="BJ1015" s="20"/>
      <c r="BK1015" s="20"/>
    </row>
    <row r="1016" spans="1:63" x14ac:dyDescent="0.3">
      <c r="A1016" s="58" t="s">
        <v>661</v>
      </c>
      <c r="B1016" s="59">
        <v>200</v>
      </c>
      <c r="C1016" s="58" t="s">
        <v>327</v>
      </c>
      <c r="D1016" s="58" t="s">
        <v>106</v>
      </c>
      <c r="E1016" s="60" t="s">
        <v>535</v>
      </c>
      <c r="F1016" s="10">
        <v>99403</v>
      </c>
      <c r="G1016" s="10">
        <v>104701.4</v>
      </c>
      <c r="H1016" s="10">
        <v>0</v>
      </c>
      <c r="I1016" s="10"/>
      <c r="J1016" s="10"/>
      <c r="K1016" s="10"/>
      <c r="L1016" s="10">
        <f t="shared" si="2076"/>
        <v>99403</v>
      </c>
      <c r="M1016" s="10">
        <f t="shared" si="2077"/>
        <v>104701.4</v>
      </c>
      <c r="N1016" s="10">
        <f t="shared" si="2078"/>
        <v>0</v>
      </c>
      <c r="O1016" s="10">
        <v>597</v>
      </c>
      <c r="P1016" s="10"/>
      <c r="Q1016" s="10"/>
      <c r="R1016" s="10">
        <f t="shared" si="2079"/>
        <v>100000</v>
      </c>
      <c r="S1016" s="10">
        <f t="shared" si="2080"/>
        <v>104701.4</v>
      </c>
      <c r="T1016" s="10">
        <f t="shared" si="2081"/>
        <v>0</v>
      </c>
      <c r="U1016" s="10"/>
      <c r="V1016" s="10"/>
      <c r="W1016" s="10"/>
      <c r="X1016" s="10">
        <f t="shared" si="2082"/>
        <v>100000</v>
      </c>
      <c r="Y1016" s="10">
        <f t="shared" si="2083"/>
        <v>104701.4</v>
      </c>
      <c r="Z1016" s="10">
        <f t="shared" si="2084"/>
        <v>0</v>
      </c>
      <c r="AA1016" s="10">
        <v>-99403</v>
      </c>
      <c r="AB1016" s="10">
        <v>99403</v>
      </c>
      <c r="AC1016" s="10"/>
      <c r="AD1016" s="10">
        <f t="shared" si="2085"/>
        <v>597</v>
      </c>
      <c r="AE1016" s="10">
        <f t="shared" si="2086"/>
        <v>204104.4</v>
      </c>
      <c r="AF1016" s="10">
        <f t="shared" si="2087"/>
        <v>0</v>
      </c>
      <c r="AG1016" s="10"/>
      <c r="AH1016" s="10">
        <f t="shared" si="2088"/>
        <v>597</v>
      </c>
      <c r="AI1016" s="10">
        <f t="shared" si="2089"/>
        <v>204104.4</v>
      </c>
      <c r="AJ1016" s="10">
        <f t="shared" si="2090"/>
        <v>0</v>
      </c>
      <c r="AK1016" s="10"/>
      <c r="AL1016" s="10"/>
      <c r="AM1016" s="10"/>
      <c r="AN1016" s="10">
        <f t="shared" si="2091"/>
        <v>597</v>
      </c>
      <c r="AO1016" s="10">
        <f t="shared" si="2092"/>
        <v>204104.4</v>
      </c>
      <c r="AP1016" s="10">
        <f t="shared" si="2093"/>
        <v>0</v>
      </c>
      <c r="AQ1016" s="10"/>
      <c r="AR1016" s="10"/>
      <c r="AS1016" s="10"/>
      <c r="AT1016" s="10">
        <f t="shared" si="2094"/>
        <v>597</v>
      </c>
      <c r="AU1016" s="10">
        <f t="shared" si="2095"/>
        <v>204104.4</v>
      </c>
      <c r="AV1016" s="10">
        <f t="shared" si="2096"/>
        <v>0</v>
      </c>
      <c r="AW1016" s="10"/>
      <c r="AX1016" s="10">
        <v>-204104.4</v>
      </c>
      <c r="AY1016" s="10"/>
      <c r="AZ1016" s="10">
        <f t="shared" si="2097"/>
        <v>597</v>
      </c>
      <c r="BA1016" s="10"/>
      <c r="BB1016" s="65">
        <f t="shared" si="2042"/>
        <v>597</v>
      </c>
      <c r="BC1016" s="10">
        <f t="shared" si="2098"/>
        <v>0</v>
      </c>
      <c r="BD1016" s="10"/>
      <c r="BE1016" s="65">
        <f t="shared" si="2043"/>
        <v>0</v>
      </c>
      <c r="BF1016" s="10">
        <f t="shared" si="2099"/>
        <v>0</v>
      </c>
      <c r="BG1016" s="10"/>
      <c r="BH1016" s="65">
        <f t="shared" si="2044"/>
        <v>0</v>
      </c>
      <c r="BI1016" s="10"/>
      <c r="BJ1016" s="20"/>
      <c r="BK1016" s="20"/>
    </row>
    <row r="1017" spans="1:63" ht="31.2" x14ac:dyDescent="0.3">
      <c r="A1017" s="58" t="s">
        <v>663</v>
      </c>
      <c r="B1017" s="59"/>
      <c r="C1017" s="58"/>
      <c r="D1017" s="58"/>
      <c r="E1017" s="60" t="s">
        <v>664</v>
      </c>
      <c r="F1017" s="10">
        <f t="shared" si="2101"/>
        <v>5275</v>
      </c>
      <c r="G1017" s="10">
        <f t="shared" si="2102"/>
        <v>0</v>
      </c>
      <c r="H1017" s="10">
        <f t="shared" si="2103"/>
        <v>0</v>
      </c>
      <c r="I1017" s="10">
        <f t="shared" si="2104"/>
        <v>0</v>
      </c>
      <c r="J1017" s="10">
        <f t="shared" si="2105"/>
        <v>0</v>
      </c>
      <c r="K1017" s="10">
        <f t="shared" si="2106"/>
        <v>0</v>
      </c>
      <c r="L1017" s="10">
        <f t="shared" si="2076"/>
        <v>5275</v>
      </c>
      <c r="M1017" s="10">
        <f t="shared" si="2077"/>
        <v>0</v>
      </c>
      <c r="N1017" s="10">
        <f t="shared" si="2078"/>
        <v>0</v>
      </c>
      <c r="O1017" s="10">
        <f t="shared" si="2107"/>
        <v>1328</v>
      </c>
      <c r="P1017" s="10">
        <f t="shared" si="2108"/>
        <v>0</v>
      </c>
      <c r="Q1017" s="10">
        <f t="shared" si="2109"/>
        <v>0</v>
      </c>
      <c r="R1017" s="10">
        <f t="shared" si="2079"/>
        <v>6603</v>
      </c>
      <c r="S1017" s="10">
        <f t="shared" si="2080"/>
        <v>0</v>
      </c>
      <c r="T1017" s="10">
        <f t="shared" si="2081"/>
        <v>0</v>
      </c>
      <c r="U1017" s="10">
        <f t="shared" si="2110"/>
        <v>0</v>
      </c>
      <c r="V1017" s="10">
        <f t="shared" si="2111"/>
        <v>0</v>
      </c>
      <c r="W1017" s="10">
        <f t="shared" si="2112"/>
        <v>0</v>
      </c>
      <c r="X1017" s="10">
        <f t="shared" si="2082"/>
        <v>6603</v>
      </c>
      <c r="Y1017" s="10">
        <f t="shared" si="2083"/>
        <v>0</v>
      </c>
      <c r="Z1017" s="10">
        <f t="shared" si="2084"/>
        <v>0</v>
      </c>
      <c r="AA1017" s="10">
        <f t="shared" si="2113"/>
        <v>0</v>
      </c>
      <c r="AB1017" s="10">
        <f t="shared" si="2114"/>
        <v>24195.626</v>
      </c>
      <c r="AC1017" s="10">
        <f t="shared" si="2115"/>
        <v>0</v>
      </c>
      <c r="AD1017" s="10">
        <f t="shared" si="2085"/>
        <v>6603</v>
      </c>
      <c r="AE1017" s="10">
        <f t="shared" si="2086"/>
        <v>24195.626</v>
      </c>
      <c r="AF1017" s="10">
        <f t="shared" si="2087"/>
        <v>0</v>
      </c>
      <c r="AG1017" s="10">
        <f t="shared" si="2116"/>
        <v>0</v>
      </c>
      <c r="AH1017" s="10">
        <f t="shared" si="2088"/>
        <v>6603</v>
      </c>
      <c r="AI1017" s="10">
        <f t="shared" si="2089"/>
        <v>24195.626</v>
      </c>
      <c r="AJ1017" s="10">
        <f t="shared" si="2090"/>
        <v>0</v>
      </c>
      <c r="AK1017" s="10">
        <f t="shared" si="2117"/>
        <v>-3998</v>
      </c>
      <c r="AL1017" s="10">
        <f t="shared" si="2118"/>
        <v>0</v>
      </c>
      <c r="AM1017" s="10">
        <f t="shared" si="2119"/>
        <v>0</v>
      </c>
      <c r="AN1017" s="10">
        <f t="shared" si="2091"/>
        <v>2605</v>
      </c>
      <c r="AO1017" s="10">
        <f t="shared" si="2092"/>
        <v>24195.626</v>
      </c>
      <c r="AP1017" s="10">
        <f t="shared" si="2093"/>
        <v>0</v>
      </c>
      <c r="AQ1017" s="10">
        <f t="shared" si="2120"/>
        <v>0</v>
      </c>
      <c r="AR1017" s="10">
        <f t="shared" si="2121"/>
        <v>0</v>
      </c>
      <c r="AS1017" s="10">
        <f t="shared" si="2122"/>
        <v>0</v>
      </c>
      <c r="AT1017" s="10">
        <f t="shared" si="2094"/>
        <v>2605</v>
      </c>
      <c r="AU1017" s="10">
        <f t="shared" si="2095"/>
        <v>24195.626</v>
      </c>
      <c r="AV1017" s="10">
        <f t="shared" si="2096"/>
        <v>0</v>
      </c>
      <c r="AW1017" s="10">
        <f t="shared" si="2123"/>
        <v>0</v>
      </c>
      <c r="AX1017" s="10">
        <f t="shared" si="2124"/>
        <v>0</v>
      </c>
      <c r="AY1017" s="10">
        <f t="shared" si="2125"/>
        <v>0</v>
      </c>
      <c r="AZ1017" s="10">
        <f t="shared" si="2097"/>
        <v>2605</v>
      </c>
      <c r="BA1017" s="10">
        <f t="shared" si="2126"/>
        <v>0</v>
      </c>
      <c r="BB1017" s="65">
        <f t="shared" si="2042"/>
        <v>2605</v>
      </c>
      <c r="BC1017" s="10">
        <f t="shared" si="2098"/>
        <v>24195.626</v>
      </c>
      <c r="BD1017" s="10">
        <f t="shared" si="2127"/>
        <v>0</v>
      </c>
      <c r="BE1017" s="65">
        <f t="shared" si="2043"/>
        <v>24195.626</v>
      </c>
      <c r="BF1017" s="10">
        <f t="shared" si="2099"/>
        <v>0</v>
      </c>
      <c r="BG1017" s="10">
        <f t="shared" si="2127"/>
        <v>0</v>
      </c>
      <c r="BH1017" s="65">
        <f t="shared" si="2044"/>
        <v>0</v>
      </c>
      <c r="BI1017" s="10">
        <f t="shared" si="2127"/>
        <v>0</v>
      </c>
      <c r="BJ1017" s="20"/>
      <c r="BK1017" s="20"/>
    </row>
    <row r="1018" spans="1:63" ht="31.2" x14ac:dyDescent="0.3">
      <c r="A1018" s="58" t="s">
        <v>663</v>
      </c>
      <c r="B1018" s="59" t="s">
        <v>66</v>
      </c>
      <c r="C1018" s="58"/>
      <c r="D1018" s="58"/>
      <c r="E1018" s="60" t="s">
        <v>67</v>
      </c>
      <c r="F1018" s="10">
        <f t="shared" si="2101"/>
        <v>5275</v>
      </c>
      <c r="G1018" s="10">
        <f t="shared" si="2102"/>
        <v>0</v>
      </c>
      <c r="H1018" s="10">
        <f t="shared" si="2103"/>
        <v>0</v>
      </c>
      <c r="I1018" s="10">
        <f t="shared" si="2104"/>
        <v>0</v>
      </c>
      <c r="J1018" s="10">
        <f t="shared" si="2105"/>
        <v>0</v>
      </c>
      <c r="K1018" s="10">
        <f t="shared" si="2106"/>
        <v>0</v>
      </c>
      <c r="L1018" s="10">
        <f t="shared" si="2076"/>
        <v>5275</v>
      </c>
      <c r="M1018" s="10">
        <f t="shared" si="2077"/>
        <v>0</v>
      </c>
      <c r="N1018" s="10">
        <f t="shared" si="2078"/>
        <v>0</v>
      </c>
      <c r="O1018" s="10">
        <f t="shared" si="2107"/>
        <v>1328</v>
      </c>
      <c r="P1018" s="10">
        <f t="shared" si="2108"/>
        <v>0</v>
      </c>
      <c r="Q1018" s="10">
        <f t="shared" si="2109"/>
        <v>0</v>
      </c>
      <c r="R1018" s="10">
        <f t="shared" si="2079"/>
        <v>6603</v>
      </c>
      <c r="S1018" s="10">
        <f t="shared" si="2080"/>
        <v>0</v>
      </c>
      <c r="T1018" s="10">
        <f t="shared" si="2081"/>
        <v>0</v>
      </c>
      <c r="U1018" s="10">
        <f t="shared" si="2110"/>
        <v>0</v>
      </c>
      <c r="V1018" s="10">
        <f t="shared" si="2111"/>
        <v>0</v>
      </c>
      <c r="W1018" s="10">
        <f t="shared" si="2112"/>
        <v>0</v>
      </c>
      <c r="X1018" s="10">
        <f t="shared" si="2082"/>
        <v>6603</v>
      </c>
      <c r="Y1018" s="10">
        <f t="shared" si="2083"/>
        <v>0</v>
      </c>
      <c r="Z1018" s="10">
        <f t="shared" si="2084"/>
        <v>0</v>
      </c>
      <c r="AA1018" s="10">
        <f t="shared" si="2113"/>
        <v>0</v>
      </c>
      <c r="AB1018" s="10">
        <f t="shared" si="2114"/>
        <v>24195.626</v>
      </c>
      <c r="AC1018" s="10">
        <f t="shared" si="2115"/>
        <v>0</v>
      </c>
      <c r="AD1018" s="10">
        <f t="shared" si="2085"/>
        <v>6603</v>
      </c>
      <c r="AE1018" s="10">
        <f t="shared" si="2086"/>
        <v>24195.626</v>
      </c>
      <c r="AF1018" s="10">
        <f t="shared" si="2087"/>
        <v>0</v>
      </c>
      <c r="AG1018" s="10">
        <f t="shared" si="2116"/>
        <v>0</v>
      </c>
      <c r="AH1018" s="10">
        <f t="shared" si="2088"/>
        <v>6603</v>
      </c>
      <c r="AI1018" s="10">
        <f t="shared" si="2089"/>
        <v>24195.626</v>
      </c>
      <c r="AJ1018" s="10">
        <f t="shared" si="2090"/>
        <v>0</v>
      </c>
      <c r="AK1018" s="10">
        <f t="shared" si="2117"/>
        <v>-3998</v>
      </c>
      <c r="AL1018" s="10">
        <f t="shared" si="2118"/>
        <v>0</v>
      </c>
      <c r="AM1018" s="10">
        <f t="shared" si="2119"/>
        <v>0</v>
      </c>
      <c r="AN1018" s="10">
        <f t="shared" si="2091"/>
        <v>2605</v>
      </c>
      <c r="AO1018" s="10">
        <f t="shared" si="2092"/>
        <v>24195.626</v>
      </c>
      <c r="AP1018" s="10">
        <f t="shared" si="2093"/>
        <v>0</v>
      </c>
      <c r="AQ1018" s="10">
        <f t="shared" si="2120"/>
        <v>0</v>
      </c>
      <c r="AR1018" s="10">
        <f t="shared" si="2121"/>
        <v>0</v>
      </c>
      <c r="AS1018" s="10">
        <f t="shared" si="2122"/>
        <v>0</v>
      </c>
      <c r="AT1018" s="10">
        <f t="shared" si="2094"/>
        <v>2605</v>
      </c>
      <c r="AU1018" s="10">
        <f t="shared" si="2095"/>
        <v>24195.626</v>
      </c>
      <c r="AV1018" s="10">
        <f t="shared" si="2096"/>
        <v>0</v>
      </c>
      <c r="AW1018" s="10">
        <f t="shared" si="2123"/>
        <v>0</v>
      </c>
      <c r="AX1018" s="10">
        <f t="shared" si="2124"/>
        <v>0</v>
      </c>
      <c r="AY1018" s="10">
        <f t="shared" si="2125"/>
        <v>0</v>
      </c>
      <c r="AZ1018" s="10">
        <f t="shared" si="2097"/>
        <v>2605</v>
      </c>
      <c r="BA1018" s="10">
        <f t="shared" si="2126"/>
        <v>0</v>
      </c>
      <c r="BB1018" s="65">
        <f t="shared" si="2042"/>
        <v>2605</v>
      </c>
      <c r="BC1018" s="10">
        <f t="shared" si="2098"/>
        <v>24195.626</v>
      </c>
      <c r="BD1018" s="10">
        <f t="shared" si="2127"/>
        <v>0</v>
      </c>
      <c r="BE1018" s="65">
        <f t="shared" si="2043"/>
        <v>24195.626</v>
      </c>
      <c r="BF1018" s="10">
        <f t="shared" si="2099"/>
        <v>0</v>
      </c>
      <c r="BG1018" s="10">
        <f t="shared" si="2127"/>
        <v>0</v>
      </c>
      <c r="BH1018" s="65">
        <f t="shared" si="2044"/>
        <v>0</v>
      </c>
      <c r="BI1018" s="10">
        <f t="shared" si="2127"/>
        <v>0</v>
      </c>
      <c r="BJ1018" s="20"/>
      <c r="BK1018" s="20"/>
    </row>
    <row r="1019" spans="1:63" x14ac:dyDescent="0.3">
      <c r="A1019" s="58" t="s">
        <v>663</v>
      </c>
      <c r="B1019" s="59">
        <v>200</v>
      </c>
      <c r="C1019" s="58" t="s">
        <v>327</v>
      </c>
      <c r="D1019" s="58" t="s">
        <v>106</v>
      </c>
      <c r="E1019" s="60" t="s">
        <v>535</v>
      </c>
      <c r="F1019" s="10">
        <v>5275</v>
      </c>
      <c r="G1019" s="10">
        <v>0</v>
      </c>
      <c r="H1019" s="10">
        <v>0</v>
      </c>
      <c r="I1019" s="10"/>
      <c r="J1019" s="10"/>
      <c r="K1019" s="10"/>
      <c r="L1019" s="10">
        <f t="shared" si="2076"/>
        <v>5275</v>
      </c>
      <c r="M1019" s="10">
        <f t="shared" si="2077"/>
        <v>0</v>
      </c>
      <c r="N1019" s="10">
        <f t="shared" si="2078"/>
        <v>0</v>
      </c>
      <c r="O1019" s="10">
        <v>1328</v>
      </c>
      <c r="P1019" s="10"/>
      <c r="Q1019" s="10"/>
      <c r="R1019" s="10">
        <f t="shared" si="2079"/>
        <v>6603</v>
      </c>
      <c r="S1019" s="10">
        <f t="shared" si="2080"/>
        <v>0</v>
      </c>
      <c r="T1019" s="10">
        <f t="shared" si="2081"/>
        <v>0</v>
      </c>
      <c r="U1019" s="10"/>
      <c r="V1019" s="10"/>
      <c r="W1019" s="10"/>
      <c r="X1019" s="10">
        <f t="shared" si="2082"/>
        <v>6603</v>
      </c>
      <c r="Y1019" s="10">
        <f t="shared" si="2083"/>
        <v>0</v>
      </c>
      <c r="Z1019" s="10">
        <f t="shared" si="2084"/>
        <v>0</v>
      </c>
      <c r="AA1019" s="10"/>
      <c r="AB1019" s="10">
        <v>24195.626</v>
      </c>
      <c r="AC1019" s="10"/>
      <c r="AD1019" s="10">
        <f t="shared" si="2085"/>
        <v>6603</v>
      </c>
      <c r="AE1019" s="10">
        <f t="shared" si="2086"/>
        <v>24195.626</v>
      </c>
      <c r="AF1019" s="10">
        <f t="shared" si="2087"/>
        <v>0</v>
      </c>
      <c r="AG1019" s="10"/>
      <c r="AH1019" s="10">
        <f t="shared" si="2088"/>
        <v>6603</v>
      </c>
      <c r="AI1019" s="10">
        <f t="shared" si="2089"/>
        <v>24195.626</v>
      </c>
      <c r="AJ1019" s="10">
        <f t="shared" si="2090"/>
        <v>0</v>
      </c>
      <c r="AK1019" s="10">
        <v>-3998</v>
      </c>
      <c r="AL1019" s="10"/>
      <c r="AM1019" s="10"/>
      <c r="AN1019" s="10">
        <f t="shared" si="2091"/>
        <v>2605</v>
      </c>
      <c r="AO1019" s="10">
        <f t="shared" si="2092"/>
        <v>24195.626</v>
      </c>
      <c r="AP1019" s="10">
        <f t="shared" si="2093"/>
        <v>0</v>
      </c>
      <c r="AQ1019" s="10"/>
      <c r="AR1019" s="10"/>
      <c r="AS1019" s="10"/>
      <c r="AT1019" s="10">
        <f t="shared" si="2094"/>
        <v>2605</v>
      </c>
      <c r="AU1019" s="10">
        <f t="shared" si="2095"/>
        <v>24195.626</v>
      </c>
      <c r="AV1019" s="10">
        <f t="shared" si="2096"/>
        <v>0</v>
      </c>
      <c r="AW1019" s="10"/>
      <c r="AX1019" s="10"/>
      <c r="AY1019" s="10"/>
      <c r="AZ1019" s="10">
        <f t="shared" si="2097"/>
        <v>2605</v>
      </c>
      <c r="BA1019" s="10"/>
      <c r="BB1019" s="65">
        <f t="shared" si="2042"/>
        <v>2605</v>
      </c>
      <c r="BC1019" s="10">
        <f t="shared" si="2098"/>
        <v>24195.626</v>
      </c>
      <c r="BD1019" s="10"/>
      <c r="BE1019" s="65">
        <f t="shared" si="2043"/>
        <v>24195.626</v>
      </c>
      <c r="BF1019" s="10">
        <f t="shared" si="2099"/>
        <v>0</v>
      </c>
      <c r="BG1019" s="10"/>
      <c r="BH1019" s="65">
        <f t="shared" si="2044"/>
        <v>0</v>
      </c>
      <c r="BI1019" s="10"/>
      <c r="BJ1019" s="20"/>
      <c r="BK1019" s="20"/>
    </row>
    <row r="1020" spans="1:63" x14ac:dyDescent="0.3">
      <c r="A1020" s="58" t="s">
        <v>665</v>
      </c>
      <c r="B1020" s="59"/>
      <c r="C1020" s="58"/>
      <c r="D1020" s="58"/>
      <c r="E1020" s="60" t="s">
        <v>666</v>
      </c>
      <c r="F1020" s="10">
        <f t="shared" si="2101"/>
        <v>106932.7</v>
      </c>
      <c r="G1020" s="10">
        <f t="shared" si="2102"/>
        <v>156932.70000000001</v>
      </c>
      <c r="H1020" s="10">
        <f t="shared" si="2103"/>
        <v>156932.70000000001</v>
      </c>
      <c r="I1020" s="10">
        <f t="shared" si="2104"/>
        <v>0</v>
      </c>
      <c r="J1020" s="10">
        <f t="shared" si="2105"/>
        <v>0</v>
      </c>
      <c r="K1020" s="10">
        <f t="shared" si="2106"/>
        <v>0</v>
      </c>
      <c r="L1020" s="10">
        <f t="shared" si="2076"/>
        <v>106932.7</v>
      </c>
      <c r="M1020" s="10">
        <f t="shared" si="2077"/>
        <v>156932.70000000001</v>
      </c>
      <c r="N1020" s="10">
        <f t="shared" si="2078"/>
        <v>156932.70000000001</v>
      </c>
      <c r="O1020" s="10">
        <f t="shared" si="2107"/>
        <v>9797.3660500000005</v>
      </c>
      <c r="P1020" s="10">
        <f t="shared" si="2108"/>
        <v>0</v>
      </c>
      <c r="Q1020" s="10">
        <f t="shared" si="2109"/>
        <v>0</v>
      </c>
      <c r="R1020" s="10">
        <f t="shared" si="2079"/>
        <v>116730.06604999999</v>
      </c>
      <c r="S1020" s="10">
        <f t="shared" si="2080"/>
        <v>156932.70000000001</v>
      </c>
      <c r="T1020" s="10">
        <f t="shared" si="2081"/>
        <v>156932.70000000001</v>
      </c>
      <c r="U1020" s="10">
        <f t="shared" si="2110"/>
        <v>0</v>
      </c>
      <c r="V1020" s="10">
        <f t="shared" si="2111"/>
        <v>0</v>
      </c>
      <c r="W1020" s="10">
        <f t="shared" si="2112"/>
        <v>0</v>
      </c>
      <c r="X1020" s="10">
        <f t="shared" si="2082"/>
        <v>116730.06604999999</v>
      </c>
      <c r="Y1020" s="10">
        <f t="shared" si="2083"/>
        <v>156932.70000000001</v>
      </c>
      <c r="Z1020" s="10">
        <f t="shared" si="2084"/>
        <v>156932.70000000001</v>
      </c>
      <c r="AA1020" s="10">
        <f t="shared" si="2113"/>
        <v>0</v>
      </c>
      <c r="AB1020" s="10">
        <f t="shared" si="2114"/>
        <v>0</v>
      </c>
      <c r="AC1020" s="10">
        <f t="shared" si="2115"/>
        <v>0</v>
      </c>
      <c r="AD1020" s="10">
        <f t="shared" si="2085"/>
        <v>116730.06604999999</v>
      </c>
      <c r="AE1020" s="10">
        <f t="shared" si="2086"/>
        <v>156932.70000000001</v>
      </c>
      <c r="AF1020" s="10">
        <f t="shared" si="2087"/>
        <v>156932.70000000001</v>
      </c>
      <c r="AG1020" s="10">
        <f t="shared" si="2116"/>
        <v>0</v>
      </c>
      <c r="AH1020" s="10">
        <f t="shared" si="2088"/>
        <v>116730.06604999999</v>
      </c>
      <c r="AI1020" s="10">
        <f t="shared" si="2089"/>
        <v>156932.70000000001</v>
      </c>
      <c r="AJ1020" s="10">
        <f t="shared" si="2090"/>
        <v>156932.70000000001</v>
      </c>
      <c r="AK1020" s="10">
        <f t="shared" si="2117"/>
        <v>0</v>
      </c>
      <c r="AL1020" s="10">
        <f t="shared" si="2118"/>
        <v>0</v>
      </c>
      <c r="AM1020" s="10">
        <f t="shared" si="2119"/>
        <v>0</v>
      </c>
      <c r="AN1020" s="10">
        <f t="shared" si="2091"/>
        <v>116730.06604999999</v>
      </c>
      <c r="AO1020" s="10">
        <f t="shared" si="2092"/>
        <v>156932.70000000001</v>
      </c>
      <c r="AP1020" s="10">
        <f t="shared" si="2093"/>
        <v>156932.70000000001</v>
      </c>
      <c r="AQ1020" s="10">
        <f t="shared" si="2120"/>
        <v>0</v>
      </c>
      <c r="AR1020" s="10">
        <f t="shared" si="2121"/>
        <v>0</v>
      </c>
      <c r="AS1020" s="10">
        <f t="shared" si="2122"/>
        <v>0</v>
      </c>
      <c r="AT1020" s="10">
        <f t="shared" si="2094"/>
        <v>116730.06604999999</v>
      </c>
      <c r="AU1020" s="10">
        <f t="shared" si="2095"/>
        <v>156932.70000000001</v>
      </c>
      <c r="AV1020" s="10">
        <f t="shared" si="2096"/>
        <v>156932.70000000001</v>
      </c>
      <c r="AW1020" s="10">
        <f t="shared" si="2123"/>
        <v>0</v>
      </c>
      <c r="AX1020" s="10">
        <f t="shared" si="2124"/>
        <v>0</v>
      </c>
      <c r="AY1020" s="10">
        <f t="shared" si="2125"/>
        <v>0</v>
      </c>
      <c r="AZ1020" s="10">
        <f t="shared" si="2097"/>
        <v>116730.06604999999</v>
      </c>
      <c r="BA1020" s="10">
        <f t="shared" si="2126"/>
        <v>0</v>
      </c>
      <c r="BB1020" s="65">
        <f t="shared" si="2042"/>
        <v>116730.06604999999</v>
      </c>
      <c r="BC1020" s="10">
        <f t="shared" si="2098"/>
        <v>156932.70000000001</v>
      </c>
      <c r="BD1020" s="10">
        <f t="shared" si="2127"/>
        <v>0</v>
      </c>
      <c r="BE1020" s="65">
        <f t="shared" si="2043"/>
        <v>156932.70000000001</v>
      </c>
      <c r="BF1020" s="10">
        <f t="shared" si="2099"/>
        <v>156932.70000000001</v>
      </c>
      <c r="BG1020" s="10">
        <f t="shared" si="2127"/>
        <v>0</v>
      </c>
      <c r="BH1020" s="65">
        <f t="shared" si="2044"/>
        <v>156932.70000000001</v>
      </c>
      <c r="BI1020" s="10">
        <f t="shared" si="2127"/>
        <v>0</v>
      </c>
      <c r="BJ1020" s="20"/>
      <c r="BK1020" s="20"/>
    </row>
    <row r="1021" spans="1:63" ht="31.2" x14ac:dyDescent="0.3">
      <c r="A1021" s="58" t="s">
        <v>665</v>
      </c>
      <c r="B1021" s="59" t="s">
        <v>66</v>
      </c>
      <c r="C1021" s="58"/>
      <c r="D1021" s="58"/>
      <c r="E1021" s="60" t="s">
        <v>67</v>
      </c>
      <c r="F1021" s="10">
        <f t="shared" si="2101"/>
        <v>106932.7</v>
      </c>
      <c r="G1021" s="10">
        <f t="shared" si="2102"/>
        <v>156932.70000000001</v>
      </c>
      <c r="H1021" s="10">
        <f t="shared" si="2103"/>
        <v>156932.70000000001</v>
      </c>
      <c r="I1021" s="10">
        <f t="shared" si="2104"/>
        <v>0</v>
      </c>
      <c r="J1021" s="10">
        <f t="shared" si="2105"/>
        <v>0</v>
      </c>
      <c r="K1021" s="10">
        <f t="shared" si="2106"/>
        <v>0</v>
      </c>
      <c r="L1021" s="10">
        <f t="shared" si="2076"/>
        <v>106932.7</v>
      </c>
      <c r="M1021" s="10">
        <f t="shared" si="2077"/>
        <v>156932.70000000001</v>
      </c>
      <c r="N1021" s="10">
        <f t="shared" si="2078"/>
        <v>156932.70000000001</v>
      </c>
      <c r="O1021" s="10">
        <f t="shared" si="2107"/>
        <v>9797.3660500000005</v>
      </c>
      <c r="P1021" s="10">
        <f t="shared" si="2108"/>
        <v>0</v>
      </c>
      <c r="Q1021" s="10">
        <f t="shared" si="2109"/>
        <v>0</v>
      </c>
      <c r="R1021" s="10">
        <f t="shared" si="2079"/>
        <v>116730.06604999999</v>
      </c>
      <c r="S1021" s="10">
        <f t="shared" si="2080"/>
        <v>156932.70000000001</v>
      </c>
      <c r="T1021" s="10">
        <f t="shared" si="2081"/>
        <v>156932.70000000001</v>
      </c>
      <c r="U1021" s="10">
        <f t="shared" si="2110"/>
        <v>0</v>
      </c>
      <c r="V1021" s="10">
        <f t="shared" si="2111"/>
        <v>0</v>
      </c>
      <c r="W1021" s="10">
        <f t="shared" si="2112"/>
        <v>0</v>
      </c>
      <c r="X1021" s="10">
        <f t="shared" si="2082"/>
        <v>116730.06604999999</v>
      </c>
      <c r="Y1021" s="10">
        <f t="shared" si="2083"/>
        <v>156932.70000000001</v>
      </c>
      <c r="Z1021" s="10">
        <f t="shared" si="2084"/>
        <v>156932.70000000001</v>
      </c>
      <c r="AA1021" s="10">
        <f t="shared" si="2113"/>
        <v>0</v>
      </c>
      <c r="AB1021" s="10">
        <f t="shared" si="2114"/>
        <v>0</v>
      </c>
      <c r="AC1021" s="10">
        <f t="shared" si="2115"/>
        <v>0</v>
      </c>
      <c r="AD1021" s="10">
        <f t="shared" si="2085"/>
        <v>116730.06604999999</v>
      </c>
      <c r="AE1021" s="10">
        <f t="shared" si="2086"/>
        <v>156932.70000000001</v>
      </c>
      <c r="AF1021" s="10">
        <f t="shared" si="2087"/>
        <v>156932.70000000001</v>
      </c>
      <c r="AG1021" s="10">
        <f t="shared" si="2116"/>
        <v>0</v>
      </c>
      <c r="AH1021" s="10">
        <f t="shared" si="2088"/>
        <v>116730.06604999999</v>
      </c>
      <c r="AI1021" s="10">
        <f t="shared" si="2089"/>
        <v>156932.70000000001</v>
      </c>
      <c r="AJ1021" s="10">
        <f t="shared" si="2090"/>
        <v>156932.70000000001</v>
      </c>
      <c r="AK1021" s="10">
        <f t="shared" si="2117"/>
        <v>0</v>
      </c>
      <c r="AL1021" s="10">
        <f t="shared" si="2118"/>
        <v>0</v>
      </c>
      <c r="AM1021" s="10">
        <f t="shared" si="2119"/>
        <v>0</v>
      </c>
      <c r="AN1021" s="10">
        <f t="shared" si="2091"/>
        <v>116730.06604999999</v>
      </c>
      <c r="AO1021" s="10">
        <f t="shared" si="2092"/>
        <v>156932.70000000001</v>
      </c>
      <c r="AP1021" s="10">
        <f t="shared" si="2093"/>
        <v>156932.70000000001</v>
      </c>
      <c r="AQ1021" s="10">
        <f t="shared" si="2120"/>
        <v>0</v>
      </c>
      <c r="AR1021" s="10">
        <f t="shared" si="2121"/>
        <v>0</v>
      </c>
      <c r="AS1021" s="10">
        <f t="shared" si="2122"/>
        <v>0</v>
      </c>
      <c r="AT1021" s="10">
        <f t="shared" si="2094"/>
        <v>116730.06604999999</v>
      </c>
      <c r="AU1021" s="10">
        <f t="shared" si="2095"/>
        <v>156932.70000000001</v>
      </c>
      <c r="AV1021" s="10">
        <f t="shared" si="2096"/>
        <v>156932.70000000001</v>
      </c>
      <c r="AW1021" s="10">
        <f t="shared" si="2123"/>
        <v>0</v>
      </c>
      <c r="AX1021" s="10">
        <f t="shared" si="2124"/>
        <v>0</v>
      </c>
      <c r="AY1021" s="10">
        <f t="shared" si="2125"/>
        <v>0</v>
      </c>
      <c r="AZ1021" s="10">
        <f t="shared" si="2097"/>
        <v>116730.06604999999</v>
      </c>
      <c r="BA1021" s="10">
        <f t="shared" si="2126"/>
        <v>0</v>
      </c>
      <c r="BB1021" s="65">
        <f t="shared" ref="BB1021:BB1084" si="2128">AZ1021+BA1021</f>
        <v>116730.06604999999</v>
      </c>
      <c r="BC1021" s="10">
        <f t="shared" si="2098"/>
        <v>156932.70000000001</v>
      </c>
      <c r="BD1021" s="10">
        <f t="shared" si="2127"/>
        <v>0</v>
      </c>
      <c r="BE1021" s="65">
        <f t="shared" ref="BE1021:BE1084" si="2129">BC1021+BD1021</f>
        <v>156932.70000000001</v>
      </c>
      <c r="BF1021" s="10">
        <f t="shared" si="2099"/>
        <v>156932.70000000001</v>
      </c>
      <c r="BG1021" s="10">
        <f t="shared" si="2127"/>
        <v>0</v>
      </c>
      <c r="BH1021" s="65">
        <f t="shared" ref="BH1021:BH1084" si="2130">BF1021+BG1021</f>
        <v>156932.70000000001</v>
      </c>
      <c r="BI1021" s="10">
        <f t="shared" si="2127"/>
        <v>0</v>
      </c>
      <c r="BJ1021" s="20"/>
      <c r="BK1021" s="20"/>
    </row>
    <row r="1022" spans="1:63" x14ac:dyDescent="0.3">
      <c r="A1022" s="58" t="s">
        <v>665</v>
      </c>
      <c r="B1022" s="59">
        <v>200</v>
      </c>
      <c r="C1022" s="58" t="s">
        <v>327</v>
      </c>
      <c r="D1022" s="58" t="s">
        <v>106</v>
      </c>
      <c r="E1022" s="60" t="s">
        <v>535</v>
      </c>
      <c r="F1022" s="10">
        <v>106932.7</v>
      </c>
      <c r="G1022" s="10">
        <v>156932.70000000001</v>
      </c>
      <c r="H1022" s="10">
        <v>156932.70000000001</v>
      </c>
      <c r="I1022" s="10"/>
      <c r="J1022" s="10"/>
      <c r="K1022" s="10"/>
      <c r="L1022" s="10">
        <f t="shared" si="2076"/>
        <v>106932.7</v>
      </c>
      <c r="M1022" s="10">
        <f t="shared" si="2077"/>
        <v>156932.70000000001</v>
      </c>
      <c r="N1022" s="10">
        <f t="shared" si="2078"/>
        <v>156932.70000000001</v>
      </c>
      <c r="O1022" s="10">
        <f>2230.00305+4081.416+3485.947</f>
        <v>9797.3660500000005</v>
      </c>
      <c r="P1022" s="10"/>
      <c r="Q1022" s="10"/>
      <c r="R1022" s="10">
        <f t="shared" si="2079"/>
        <v>116730.06604999999</v>
      </c>
      <c r="S1022" s="10">
        <f t="shared" si="2080"/>
        <v>156932.70000000001</v>
      </c>
      <c r="T1022" s="10">
        <f t="shared" si="2081"/>
        <v>156932.70000000001</v>
      </c>
      <c r="U1022" s="10"/>
      <c r="V1022" s="10"/>
      <c r="W1022" s="10"/>
      <c r="X1022" s="10">
        <f t="shared" si="2082"/>
        <v>116730.06604999999</v>
      </c>
      <c r="Y1022" s="10">
        <f t="shared" si="2083"/>
        <v>156932.70000000001</v>
      </c>
      <c r="Z1022" s="10">
        <f t="shared" si="2084"/>
        <v>156932.70000000001</v>
      </c>
      <c r="AA1022" s="10"/>
      <c r="AB1022" s="10"/>
      <c r="AC1022" s="10"/>
      <c r="AD1022" s="10">
        <f t="shared" si="2085"/>
        <v>116730.06604999999</v>
      </c>
      <c r="AE1022" s="10">
        <f t="shared" si="2086"/>
        <v>156932.70000000001</v>
      </c>
      <c r="AF1022" s="10">
        <f t="shared" si="2087"/>
        <v>156932.70000000001</v>
      </c>
      <c r="AG1022" s="10"/>
      <c r="AH1022" s="10">
        <f t="shared" si="2088"/>
        <v>116730.06604999999</v>
      </c>
      <c r="AI1022" s="10">
        <f t="shared" si="2089"/>
        <v>156932.70000000001</v>
      </c>
      <c r="AJ1022" s="10">
        <f t="shared" si="2090"/>
        <v>156932.70000000001</v>
      </c>
      <c r="AK1022" s="10"/>
      <c r="AL1022" s="10"/>
      <c r="AM1022" s="10"/>
      <c r="AN1022" s="10">
        <f t="shared" si="2091"/>
        <v>116730.06604999999</v>
      </c>
      <c r="AO1022" s="10">
        <f t="shared" si="2092"/>
        <v>156932.70000000001</v>
      </c>
      <c r="AP1022" s="10">
        <f t="shared" si="2093"/>
        <v>156932.70000000001</v>
      </c>
      <c r="AQ1022" s="10"/>
      <c r="AR1022" s="10"/>
      <c r="AS1022" s="10"/>
      <c r="AT1022" s="10">
        <f t="shared" si="2094"/>
        <v>116730.06604999999</v>
      </c>
      <c r="AU1022" s="10">
        <f t="shared" si="2095"/>
        <v>156932.70000000001</v>
      </c>
      <c r="AV1022" s="10">
        <f t="shared" si="2096"/>
        <v>156932.70000000001</v>
      </c>
      <c r="AW1022" s="10"/>
      <c r="AX1022" s="10"/>
      <c r="AY1022" s="10"/>
      <c r="AZ1022" s="10">
        <f t="shared" si="2097"/>
        <v>116730.06604999999</v>
      </c>
      <c r="BA1022" s="10"/>
      <c r="BB1022" s="65">
        <f t="shared" si="2128"/>
        <v>116730.06604999999</v>
      </c>
      <c r="BC1022" s="10">
        <f t="shared" si="2098"/>
        <v>156932.70000000001</v>
      </c>
      <c r="BD1022" s="10"/>
      <c r="BE1022" s="65">
        <f t="shared" si="2129"/>
        <v>156932.70000000001</v>
      </c>
      <c r="BF1022" s="10">
        <f t="shared" si="2099"/>
        <v>156932.70000000001</v>
      </c>
      <c r="BG1022" s="10"/>
      <c r="BH1022" s="65">
        <f t="shared" si="2130"/>
        <v>156932.70000000001</v>
      </c>
      <c r="BI1022" s="10"/>
      <c r="BJ1022" s="20"/>
      <c r="BK1022" s="20"/>
    </row>
    <row r="1023" spans="1:63" ht="62.4" x14ac:dyDescent="0.3">
      <c r="A1023" s="58" t="s">
        <v>667</v>
      </c>
      <c r="B1023" s="59"/>
      <c r="C1023" s="58"/>
      <c r="D1023" s="58"/>
      <c r="E1023" s="60" t="s">
        <v>668</v>
      </c>
      <c r="F1023" s="10">
        <f t="shared" si="2101"/>
        <v>625.5</v>
      </c>
      <c r="G1023" s="10">
        <f t="shared" si="2102"/>
        <v>625.5</v>
      </c>
      <c r="H1023" s="10">
        <f t="shared" si="2103"/>
        <v>625.5</v>
      </c>
      <c r="I1023" s="10">
        <f t="shared" si="2104"/>
        <v>0</v>
      </c>
      <c r="J1023" s="10">
        <f t="shared" si="2105"/>
        <v>0</v>
      </c>
      <c r="K1023" s="10">
        <f t="shared" si="2106"/>
        <v>0</v>
      </c>
      <c r="L1023" s="10">
        <f t="shared" si="2076"/>
        <v>625.5</v>
      </c>
      <c r="M1023" s="10">
        <f t="shared" si="2077"/>
        <v>625.5</v>
      </c>
      <c r="N1023" s="10">
        <f t="shared" si="2078"/>
        <v>625.5</v>
      </c>
      <c r="O1023" s="10">
        <f t="shared" si="2107"/>
        <v>0</v>
      </c>
      <c r="P1023" s="10">
        <f t="shared" si="2108"/>
        <v>0</v>
      </c>
      <c r="Q1023" s="10">
        <f t="shared" si="2109"/>
        <v>0</v>
      </c>
      <c r="R1023" s="10">
        <f t="shared" si="2079"/>
        <v>625.5</v>
      </c>
      <c r="S1023" s="10">
        <f t="shared" si="2080"/>
        <v>625.5</v>
      </c>
      <c r="T1023" s="10">
        <f t="shared" si="2081"/>
        <v>625.5</v>
      </c>
      <c r="U1023" s="10">
        <f t="shared" si="2110"/>
        <v>0</v>
      </c>
      <c r="V1023" s="10">
        <f t="shared" si="2111"/>
        <v>0</v>
      </c>
      <c r="W1023" s="10">
        <f t="shared" si="2112"/>
        <v>0</v>
      </c>
      <c r="X1023" s="10">
        <f t="shared" si="2082"/>
        <v>625.5</v>
      </c>
      <c r="Y1023" s="10">
        <f t="shared" si="2083"/>
        <v>625.5</v>
      </c>
      <c r="Z1023" s="10">
        <f t="shared" si="2084"/>
        <v>625.5</v>
      </c>
      <c r="AA1023" s="10">
        <f t="shared" si="2113"/>
        <v>0</v>
      </c>
      <c r="AB1023" s="10">
        <f t="shared" si="2114"/>
        <v>0</v>
      </c>
      <c r="AC1023" s="10">
        <f t="shared" si="2115"/>
        <v>0</v>
      </c>
      <c r="AD1023" s="10">
        <f t="shared" si="2085"/>
        <v>625.5</v>
      </c>
      <c r="AE1023" s="10">
        <f t="shared" si="2086"/>
        <v>625.5</v>
      </c>
      <c r="AF1023" s="10">
        <f t="shared" si="2087"/>
        <v>625.5</v>
      </c>
      <c r="AG1023" s="10">
        <f t="shared" si="2116"/>
        <v>0</v>
      </c>
      <c r="AH1023" s="10">
        <f t="shared" si="2088"/>
        <v>625.5</v>
      </c>
      <c r="AI1023" s="10">
        <f t="shared" si="2089"/>
        <v>625.5</v>
      </c>
      <c r="AJ1023" s="10">
        <f t="shared" si="2090"/>
        <v>625.5</v>
      </c>
      <c r="AK1023" s="10">
        <f t="shared" si="2117"/>
        <v>0</v>
      </c>
      <c r="AL1023" s="10">
        <f t="shared" si="2118"/>
        <v>0</v>
      </c>
      <c r="AM1023" s="10">
        <f t="shared" si="2119"/>
        <v>0</v>
      </c>
      <c r="AN1023" s="10">
        <f t="shared" si="2091"/>
        <v>625.5</v>
      </c>
      <c r="AO1023" s="10">
        <f t="shared" si="2092"/>
        <v>625.5</v>
      </c>
      <c r="AP1023" s="10">
        <f t="shared" si="2093"/>
        <v>625.5</v>
      </c>
      <c r="AQ1023" s="10">
        <f t="shared" si="2120"/>
        <v>0</v>
      </c>
      <c r="AR1023" s="10">
        <f t="shared" si="2121"/>
        <v>0</v>
      </c>
      <c r="AS1023" s="10">
        <f t="shared" si="2122"/>
        <v>0</v>
      </c>
      <c r="AT1023" s="10">
        <f t="shared" si="2094"/>
        <v>625.5</v>
      </c>
      <c r="AU1023" s="10">
        <f t="shared" si="2095"/>
        <v>625.5</v>
      </c>
      <c r="AV1023" s="10">
        <f t="shared" si="2096"/>
        <v>625.5</v>
      </c>
      <c r="AW1023" s="10">
        <f t="shared" si="2123"/>
        <v>0</v>
      </c>
      <c r="AX1023" s="10">
        <f t="shared" si="2124"/>
        <v>0</v>
      </c>
      <c r="AY1023" s="10">
        <f t="shared" si="2125"/>
        <v>0</v>
      </c>
      <c r="AZ1023" s="10">
        <f t="shared" si="2097"/>
        <v>625.5</v>
      </c>
      <c r="BA1023" s="10">
        <f t="shared" si="2126"/>
        <v>0</v>
      </c>
      <c r="BB1023" s="65">
        <f t="shared" si="2128"/>
        <v>625.5</v>
      </c>
      <c r="BC1023" s="10">
        <f t="shared" si="2098"/>
        <v>625.5</v>
      </c>
      <c r="BD1023" s="10">
        <f t="shared" si="2127"/>
        <v>0</v>
      </c>
      <c r="BE1023" s="65">
        <f t="shared" si="2129"/>
        <v>625.5</v>
      </c>
      <c r="BF1023" s="10">
        <f t="shared" si="2099"/>
        <v>625.5</v>
      </c>
      <c r="BG1023" s="10">
        <f t="shared" si="2127"/>
        <v>0</v>
      </c>
      <c r="BH1023" s="65">
        <f t="shared" si="2130"/>
        <v>625.5</v>
      </c>
      <c r="BI1023" s="10">
        <f t="shared" si="2127"/>
        <v>0</v>
      </c>
      <c r="BJ1023" s="20"/>
      <c r="BK1023" s="20"/>
    </row>
    <row r="1024" spans="1:63" ht="31.2" x14ac:dyDescent="0.3">
      <c r="A1024" s="58" t="s">
        <v>667</v>
      </c>
      <c r="B1024" s="59" t="s">
        <v>66</v>
      </c>
      <c r="C1024" s="58"/>
      <c r="D1024" s="58"/>
      <c r="E1024" s="60" t="s">
        <v>67</v>
      </c>
      <c r="F1024" s="10">
        <f t="shared" si="2101"/>
        <v>625.5</v>
      </c>
      <c r="G1024" s="10">
        <f t="shared" si="2102"/>
        <v>625.5</v>
      </c>
      <c r="H1024" s="10">
        <f t="shared" si="2103"/>
        <v>625.5</v>
      </c>
      <c r="I1024" s="10">
        <f t="shared" si="2104"/>
        <v>0</v>
      </c>
      <c r="J1024" s="10">
        <f t="shared" si="2105"/>
        <v>0</v>
      </c>
      <c r="K1024" s="10">
        <f t="shared" si="2106"/>
        <v>0</v>
      </c>
      <c r="L1024" s="10">
        <f t="shared" si="2076"/>
        <v>625.5</v>
      </c>
      <c r="M1024" s="10">
        <f t="shared" si="2077"/>
        <v>625.5</v>
      </c>
      <c r="N1024" s="10">
        <f t="shared" si="2078"/>
        <v>625.5</v>
      </c>
      <c r="O1024" s="10">
        <f t="shared" si="2107"/>
        <v>0</v>
      </c>
      <c r="P1024" s="10">
        <f t="shared" si="2108"/>
        <v>0</v>
      </c>
      <c r="Q1024" s="10">
        <f t="shared" si="2109"/>
        <v>0</v>
      </c>
      <c r="R1024" s="10">
        <f t="shared" si="2079"/>
        <v>625.5</v>
      </c>
      <c r="S1024" s="10">
        <f t="shared" si="2080"/>
        <v>625.5</v>
      </c>
      <c r="T1024" s="10">
        <f t="shared" si="2081"/>
        <v>625.5</v>
      </c>
      <c r="U1024" s="10">
        <f t="shared" si="2110"/>
        <v>0</v>
      </c>
      <c r="V1024" s="10">
        <f t="shared" si="2111"/>
        <v>0</v>
      </c>
      <c r="W1024" s="10">
        <f t="shared" si="2112"/>
        <v>0</v>
      </c>
      <c r="X1024" s="10">
        <f t="shared" si="2082"/>
        <v>625.5</v>
      </c>
      <c r="Y1024" s="10">
        <f t="shared" si="2083"/>
        <v>625.5</v>
      </c>
      <c r="Z1024" s="10">
        <f t="shared" si="2084"/>
        <v>625.5</v>
      </c>
      <c r="AA1024" s="10">
        <f t="shared" si="2113"/>
        <v>0</v>
      </c>
      <c r="AB1024" s="10">
        <f t="shared" si="2114"/>
        <v>0</v>
      </c>
      <c r="AC1024" s="10">
        <f t="shared" si="2115"/>
        <v>0</v>
      </c>
      <c r="AD1024" s="10">
        <f t="shared" si="2085"/>
        <v>625.5</v>
      </c>
      <c r="AE1024" s="10">
        <f t="shared" si="2086"/>
        <v>625.5</v>
      </c>
      <c r="AF1024" s="10">
        <f t="shared" si="2087"/>
        <v>625.5</v>
      </c>
      <c r="AG1024" s="10">
        <f t="shared" si="2116"/>
        <v>0</v>
      </c>
      <c r="AH1024" s="10">
        <f t="shared" si="2088"/>
        <v>625.5</v>
      </c>
      <c r="AI1024" s="10">
        <f t="shared" si="2089"/>
        <v>625.5</v>
      </c>
      <c r="AJ1024" s="10">
        <f t="shared" si="2090"/>
        <v>625.5</v>
      </c>
      <c r="AK1024" s="10">
        <f t="shared" si="2117"/>
        <v>0</v>
      </c>
      <c r="AL1024" s="10">
        <f t="shared" si="2118"/>
        <v>0</v>
      </c>
      <c r="AM1024" s="10">
        <f t="shared" si="2119"/>
        <v>0</v>
      </c>
      <c r="AN1024" s="10">
        <f t="shared" si="2091"/>
        <v>625.5</v>
      </c>
      <c r="AO1024" s="10">
        <f t="shared" si="2092"/>
        <v>625.5</v>
      </c>
      <c r="AP1024" s="10">
        <f t="shared" si="2093"/>
        <v>625.5</v>
      </c>
      <c r="AQ1024" s="10">
        <f t="shared" si="2120"/>
        <v>0</v>
      </c>
      <c r="AR1024" s="10">
        <f t="shared" si="2121"/>
        <v>0</v>
      </c>
      <c r="AS1024" s="10">
        <f t="shared" si="2122"/>
        <v>0</v>
      </c>
      <c r="AT1024" s="10">
        <f t="shared" si="2094"/>
        <v>625.5</v>
      </c>
      <c r="AU1024" s="10">
        <f t="shared" si="2095"/>
        <v>625.5</v>
      </c>
      <c r="AV1024" s="10">
        <f t="shared" si="2096"/>
        <v>625.5</v>
      </c>
      <c r="AW1024" s="10">
        <f t="shared" si="2123"/>
        <v>0</v>
      </c>
      <c r="AX1024" s="10">
        <f t="shared" si="2124"/>
        <v>0</v>
      </c>
      <c r="AY1024" s="10">
        <f t="shared" si="2125"/>
        <v>0</v>
      </c>
      <c r="AZ1024" s="10">
        <f t="shared" si="2097"/>
        <v>625.5</v>
      </c>
      <c r="BA1024" s="10">
        <f t="shared" si="2126"/>
        <v>0</v>
      </c>
      <c r="BB1024" s="65">
        <f t="shared" si="2128"/>
        <v>625.5</v>
      </c>
      <c r="BC1024" s="10">
        <f t="shared" si="2098"/>
        <v>625.5</v>
      </c>
      <c r="BD1024" s="10">
        <f t="shared" si="2127"/>
        <v>0</v>
      </c>
      <c r="BE1024" s="65">
        <f t="shared" si="2129"/>
        <v>625.5</v>
      </c>
      <c r="BF1024" s="10">
        <f t="shared" si="2099"/>
        <v>625.5</v>
      </c>
      <c r="BG1024" s="10">
        <f t="shared" si="2127"/>
        <v>0</v>
      </c>
      <c r="BH1024" s="65">
        <f t="shared" si="2130"/>
        <v>625.5</v>
      </c>
      <c r="BI1024" s="10">
        <f t="shared" si="2127"/>
        <v>0</v>
      </c>
      <c r="BJ1024" s="20"/>
      <c r="BK1024" s="20"/>
    </row>
    <row r="1025" spans="1:63" x14ac:dyDescent="0.3">
      <c r="A1025" s="58" t="s">
        <v>667</v>
      </c>
      <c r="B1025" s="59">
        <v>200</v>
      </c>
      <c r="C1025" s="58" t="s">
        <v>327</v>
      </c>
      <c r="D1025" s="58" t="s">
        <v>106</v>
      </c>
      <c r="E1025" s="60" t="s">
        <v>535</v>
      </c>
      <c r="F1025" s="10">
        <v>625.5</v>
      </c>
      <c r="G1025" s="10">
        <v>625.5</v>
      </c>
      <c r="H1025" s="10">
        <v>625.5</v>
      </c>
      <c r="I1025" s="10"/>
      <c r="J1025" s="10"/>
      <c r="K1025" s="10"/>
      <c r="L1025" s="10">
        <f t="shared" si="2076"/>
        <v>625.5</v>
      </c>
      <c r="M1025" s="10">
        <f t="shared" si="2077"/>
        <v>625.5</v>
      </c>
      <c r="N1025" s="10">
        <f t="shared" si="2078"/>
        <v>625.5</v>
      </c>
      <c r="O1025" s="10"/>
      <c r="P1025" s="10"/>
      <c r="Q1025" s="10"/>
      <c r="R1025" s="10">
        <f t="shared" si="2079"/>
        <v>625.5</v>
      </c>
      <c r="S1025" s="10">
        <f t="shared" si="2080"/>
        <v>625.5</v>
      </c>
      <c r="T1025" s="10">
        <f t="shared" si="2081"/>
        <v>625.5</v>
      </c>
      <c r="U1025" s="10"/>
      <c r="V1025" s="10"/>
      <c r="W1025" s="10"/>
      <c r="X1025" s="10">
        <f t="shared" si="2082"/>
        <v>625.5</v>
      </c>
      <c r="Y1025" s="10">
        <f t="shared" si="2083"/>
        <v>625.5</v>
      </c>
      <c r="Z1025" s="10">
        <f t="shared" si="2084"/>
        <v>625.5</v>
      </c>
      <c r="AA1025" s="10"/>
      <c r="AB1025" s="10"/>
      <c r="AC1025" s="10"/>
      <c r="AD1025" s="10">
        <f t="shared" si="2085"/>
        <v>625.5</v>
      </c>
      <c r="AE1025" s="10">
        <f t="shared" si="2086"/>
        <v>625.5</v>
      </c>
      <c r="AF1025" s="10">
        <f t="shared" si="2087"/>
        <v>625.5</v>
      </c>
      <c r="AG1025" s="10"/>
      <c r="AH1025" s="10">
        <f t="shared" si="2088"/>
        <v>625.5</v>
      </c>
      <c r="AI1025" s="10">
        <f t="shared" si="2089"/>
        <v>625.5</v>
      </c>
      <c r="AJ1025" s="10">
        <f t="shared" si="2090"/>
        <v>625.5</v>
      </c>
      <c r="AK1025" s="10"/>
      <c r="AL1025" s="10"/>
      <c r="AM1025" s="10"/>
      <c r="AN1025" s="10">
        <f t="shared" si="2091"/>
        <v>625.5</v>
      </c>
      <c r="AO1025" s="10">
        <f t="shared" si="2092"/>
        <v>625.5</v>
      </c>
      <c r="AP1025" s="10">
        <f t="shared" si="2093"/>
        <v>625.5</v>
      </c>
      <c r="AQ1025" s="10"/>
      <c r="AR1025" s="10"/>
      <c r="AS1025" s="10"/>
      <c r="AT1025" s="10">
        <f t="shared" si="2094"/>
        <v>625.5</v>
      </c>
      <c r="AU1025" s="10">
        <f t="shared" si="2095"/>
        <v>625.5</v>
      </c>
      <c r="AV1025" s="10">
        <f t="shared" si="2096"/>
        <v>625.5</v>
      </c>
      <c r="AW1025" s="10"/>
      <c r="AX1025" s="10"/>
      <c r="AY1025" s="10"/>
      <c r="AZ1025" s="10">
        <f t="shared" si="2097"/>
        <v>625.5</v>
      </c>
      <c r="BA1025" s="10"/>
      <c r="BB1025" s="65">
        <f t="shared" si="2128"/>
        <v>625.5</v>
      </c>
      <c r="BC1025" s="10">
        <f t="shared" si="2098"/>
        <v>625.5</v>
      </c>
      <c r="BD1025" s="10"/>
      <c r="BE1025" s="65">
        <f t="shared" si="2129"/>
        <v>625.5</v>
      </c>
      <c r="BF1025" s="10">
        <f t="shared" si="2099"/>
        <v>625.5</v>
      </c>
      <c r="BG1025" s="10"/>
      <c r="BH1025" s="65">
        <f t="shared" si="2130"/>
        <v>625.5</v>
      </c>
      <c r="BI1025" s="10"/>
      <c r="BJ1025" s="20"/>
      <c r="BK1025" s="20"/>
    </row>
    <row r="1026" spans="1:63" ht="31.2" x14ac:dyDescent="0.3">
      <c r="A1026" s="58" t="s">
        <v>669</v>
      </c>
      <c r="B1026" s="59"/>
      <c r="C1026" s="58"/>
      <c r="D1026" s="58"/>
      <c r="E1026" s="61" t="s">
        <v>670</v>
      </c>
      <c r="F1026" s="10"/>
      <c r="G1026" s="10"/>
      <c r="H1026" s="10"/>
      <c r="I1026" s="10"/>
      <c r="J1026" s="10"/>
      <c r="K1026" s="10"/>
      <c r="L1026" s="10"/>
      <c r="M1026" s="10"/>
      <c r="N1026" s="10"/>
      <c r="O1026" s="10">
        <f t="shared" si="2107"/>
        <v>1253.4922200000001</v>
      </c>
      <c r="P1026" s="10">
        <f t="shared" si="2108"/>
        <v>0</v>
      </c>
      <c r="Q1026" s="10">
        <f t="shared" si="2109"/>
        <v>0</v>
      </c>
      <c r="R1026" s="10">
        <f t="shared" si="2079"/>
        <v>1253.4922200000001</v>
      </c>
      <c r="S1026" s="10">
        <f t="shared" si="2080"/>
        <v>0</v>
      </c>
      <c r="T1026" s="10">
        <f t="shared" si="2081"/>
        <v>0</v>
      </c>
      <c r="U1026" s="10">
        <f t="shared" si="2110"/>
        <v>0</v>
      </c>
      <c r="V1026" s="10">
        <f t="shared" si="2111"/>
        <v>0</v>
      </c>
      <c r="W1026" s="10">
        <f t="shared" si="2112"/>
        <v>0</v>
      </c>
      <c r="X1026" s="10">
        <f t="shared" si="2082"/>
        <v>1253.4922200000001</v>
      </c>
      <c r="Y1026" s="10">
        <f t="shared" si="2083"/>
        <v>0</v>
      </c>
      <c r="Z1026" s="10">
        <f t="shared" si="2084"/>
        <v>0</v>
      </c>
      <c r="AA1026" s="10">
        <f t="shared" si="2113"/>
        <v>0</v>
      </c>
      <c r="AB1026" s="10">
        <f t="shared" si="2114"/>
        <v>0</v>
      </c>
      <c r="AC1026" s="10">
        <f t="shared" si="2115"/>
        <v>0</v>
      </c>
      <c r="AD1026" s="10">
        <f t="shared" si="2085"/>
        <v>1253.4922200000001</v>
      </c>
      <c r="AE1026" s="10">
        <f t="shared" si="2086"/>
        <v>0</v>
      </c>
      <c r="AF1026" s="10">
        <f t="shared" si="2087"/>
        <v>0</v>
      </c>
      <c r="AG1026" s="10">
        <f t="shared" si="2116"/>
        <v>0</v>
      </c>
      <c r="AH1026" s="10">
        <f t="shared" si="2088"/>
        <v>1253.4922200000001</v>
      </c>
      <c r="AI1026" s="10">
        <f t="shared" si="2089"/>
        <v>0</v>
      </c>
      <c r="AJ1026" s="10">
        <f t="shared" si="2090"/>
        <v>0</v>
      </c>
      <c r="AK1026" s="10">
        <f t="shared" si="2117"/>
        <v>0</v>
      </c>
      <c r="AL1026" s="10">
        <f t="shared" si="2118"/>
        <v>0</v>
      </c>
      <c r="AM1026" s="10">
        <f t="shared" si="2119"/>
        <v>0</v>
      </c>
      <c r="AN1026" s="10">
        <f t="shared" si="2091"/>
        <v>1253.4922200000001</v>
      </c>
      <c r="AO1026" s="10">
        <f t="shared" si="2092"/>
        <v>0</v>
      </c>
      <c r="AP1026" s="10">
        <f t="shared" si="2093"/>
        <v>0</v>
      </c>
      <c r="AQ1026" s="10">
        <f t="shared" si="2120"/>
        <v>0</v>
      </c>
      <c r="AR1026" s="10">
        <f t="shared" si="2121"/>
        <v>0</v>
      </c>
      <c r="AS1026" s="10">
        <f t="shared" si="2122"/>
        <v>0</v>
      </c>
      <c r="AT1026" s="10">
        <f t="shared" si="2094"/>
        <v>1253.4922200000001</v>
      </c>
      <c r="AU1026" s="10">
        <f t="shared" si="2095"/>
        <v>0</v>
      </c>
      <c r="AV1026" s="10">
        <f t="shared" si="2096"/>
        <v>0</v>
      </c>
      <c r="AW1026" s="10">
        <f t="shared" si="2123"/>
        <v>0</v>
      </c>
      <c r="AX1026" s="10">
        <f t="shared" si="2124"/>
        <v>0</v>
      </c>
      <c r="AY1026" s="10">
        <f t="shared" si="2125"/>
        <v>0</v>
      </c>
      <c r="AZ1026" s="10">
        <f t="shared" si="2097"/>
        <v>1253.4922200000001</v>
      </c>
      <c r="BA1026" s="10">
        <f t="shared" si="2126"/>
        <v>0</v>
      </c>
      <c r="BB1026" s="65">
        <f t="shared" si="2128"/>
        <v>1253.4922200000001</v>
      </c>
      <c r="BC1026" s="10">
        <f t="shared" si="2098"/>
        <v>0</v>
      </c>
      <c r="BD1026" s="10">
        <f t="shared" si="2127"/>
        <v>0</v>
      </c>
      <c r="BE1026" s="65">
        <f t="shared" si="2129"/>
        <v>0</v>
      </c>
      <c r="BF1026" s="10">
        <f t="shared" si="2099"/>
        <v>0</v>
      </c>
      <c r="BG1026" s="10">
        <f t="shared" si="2127"/>
        <v>0</v>
      </c>
      <c r="BH1026" s="65">
        <f t="shared" si="2130"/>
        <v>0</v>
      </c>
      <c r="BI1026" s="10">
        <f t="shared" si="2127"/>
        <v>0</v>
      </c>
      <c r="BJ1026" s="20"/>
      <c r="BK1026" s="20"/>
    </row>
    <row r="1027" spans="1:63" ht="31.2" x14ac:dyDescent="0.3">
      <c r="A1027" s="58" t="s">
        <v>669</v>
      </c>
      <c r="B1027" s="59" t="s">
        <v>66</v>
      </c>
      <c r="C1027" s="58"/>
      <c r="D1027" s="58"/>
      <c r="E1027" s="60" t="s">
        <v>67</v>
      </c>
      <c r="F1027" s="10"/>
      <c r="G1027" s="10"/>
      <c r="H1027" s="10"/>
      <c r="I1027" s="10"/>
      <c r="J1027" s="10"/>
      <c r="K1027" s="10"/>
      <c r="L1027" s="10"/>
      <c r="M1027" s="10"/>
      <c r="N1027" s="10"/>
      <c r="O1027" s="10">
        <f t="shared" si="2107"/>
        <v>1253.4922200000001</v>
      </c>
      <c r="P1027" s="10">
        <f t="shared" si="2108"/>
        <v>0</v>
      </c>
      <c r="Q1027" s="10">
        <f t="shared" si="2109"/>
        <v>0</v>
      </c>
      <c r="R1027" s="10">
        <f t="shared" si="2079"/>
        <v>1253.4922200000001</v>
      </c>
      <c r="S1027" s="10">
        <f t="shared" si="2080"/>
        <v>0</v>
      </c>
      <c r="T1027" s="10">
        <f t="shared" si="2081"/>
        <v>0</v>
      </c>
      <c r="U1027" s="10">
        <f t="shared" si="2110"/>
        <v>0</v>
      </c>
      <c r="V1027" s="10">
        <f t="shared" si="2111"/>
        <v>0</v>
      </c>
      <c r="W1027" s="10">
        <f t="shared" si="2112"/>
        <v>0</v>
      </c>
      <c r="X1027" s="10">
        <f t="shared" si="2082"/>
        <v>1253.4922200000001</v>
      </c>
      <c r="Y1027" s="10">
        <f t="shared" si="2083"/>
        <v>0</v>
      </c>
      <c r="Z1027" s="10">
        <f t="shared" si="2084"/>
        <v>0</v>
      </c>
      <c r="AA1027" s="10">
        <f t="shared" si="2113"/>
        <v>0</v>
      </c>
      <c r="AB1027" s="10">
        <f t="shared" si="2114"/>
        <v>0</v>
      </c>
      <c r="AC1027" s="10">
        <f t="shared" si="2115"/>
        <v>0</v>
      </c>
      <c r="AD1027" s="10">
        <f t="shared" si="2085"/>
        <v>1253.4922200000001</v>
      </c>
      <c r="AE1027" s="10">
        <f t="shared" si="2086"/>
        <v>0</v>
      </c>
      <c r="AF1027" s="10">
        <f t="shared" si="2087"/>
        <v>0</v>
      </c>
      <c r="AG1027" s="10">
        <f t="shared" si="2116"/>
        <v>0</v>
      </c>
      <c r="AH1027" s="10">
        <f t="shared" si="2088"/>
        <v>1253.4922200000001</v>
      </c>
      <c r="AI1027" s="10">
        <f t="shared" si="2089"/>
        <v>0</v>
      </c>
      <c r="AJ1027" s="10">
        <f t="shared" si="2090"/>
        <v>0</v>
      </c>
      <c r="AK1027" s="10">
        <f t="shared" si="2117"/>
        <v>0</v>
      </c>
      <c r="AL1027" s="10">
        <f t="shared" si="2118"/>
        <v>0</v>
      </c>
      <c r="AM1027" s="10">
        <f t="shared" si="2119"/>
        <v>0</v>
      </c>
      <c r="AN1027" s="10">
        <f t="shared" si="2091"/>
        <v>1253.4922200000001</v>
      </c>
      <c r="AO1027" s="10">
        <f t="shared" si="2092"/>
        <v>0</v>
      </c>
      <c r="AP1027" s="10">
        <f t="shared" si="2093"/>
        <v>0</v>
      </c>
      <c r="AQ1027" s="10">
        <f t="shared" si="2120"/>
        <v>0</v>
      </c>
      <c r="AR1027" s="10">
        <f t="shared" si="2121"/>
        <v>0</v>
      </c>
      <c r="AS1027" s="10">
        <f t="shared" si="2122"/>
        <v>0</v>
      </c>
      <c r="AT1027" s="10">
        <f t="shared" si="2094"/>
        <v>1253.4922200000001</v>
      </c>
      <c r="AU1027" s="10">
        <f t="shared" si="2095"/>
        <v>0</v>
      </c>
      <c r="AV1027" s="10">
        <f t="shared" si="2096"/>
        <v>0</v>
      </c>
      <c r="AW1027" s="10">
        <f t="shared" si="2123"/>
        <v>0</v>
      </c>
      <c r="AX1027" s="10">
        <f t="shared" si="2124"/>
        <v>0</v>
      </c>
      <c r="AY1027" s="10">
        <f t="shared" si="2125"/>
        <v>0</v>
      </c>
      <c r="AZ1027" s="10">
        <f t="shared" si="2097"/>
        <v>1253.4922200000001</v>
      </c>
      <c r="BA1027" s="10">
        <f t="shared" si="2126"/>
        <v>0</v>
      </c>
      <c r="BB1027" s="65">
        <f t="shared" si="2128"/>
        <v>1253.4922200000001</v>
      </c>
      <c r="BC1027" s="10">
        <f t="shared" si="2098"/>
        <v>0</v>
      </c>
      <c r="BD1027" s="10">
        <f t="shared" si="2127"/>
        <v>0</v>
      </c>
      <c r="BE1027" s="65">
        <f t="shared" si="2129"/>
        <v>0</v>
      </c>
      <c r="BF1027" s="10">
        <f t="shared" si="2099"/>
        <v>0</v>
      </c>
      <c r="BG1027" s="10">
        <f t="shared" si="2127"/>
        <v>0</v>
      </c>
      <c r="BH1027" s="65">
        <f t="shared" si="2130"/>
        <v>0</v>
      </c>
      <c r="BI1027" s="10">
        <f t="shared" si="2127"/>
        <v>0</v>
      </c>
      <c r="BJ1027" s="20"/>
      <c r="BK1027" s="20"/>
    </row>
    <row r="1028" spans="1:63" x14ac:dyDescent="0.3">
      <c r="A1028" s="58" t="s">
        <v>669</v>
      </c>
      <c r="B1028" s="59">
        <v>200</v>
      </c>
      <c r="C1028" s="58" t="s">
        <v>327</v>
      </c>
      <c r="D1028" s="58" t="s">
        <v>106</v>
      </c>
      <c r="E1028" s="60" t="s">
        <v>535</v>
      </c>
      <c r="F1028" s="10"/>
      <c r="G1028" s="10"/>
      <c r="H1028" s="10"/>
      <c r="I1028" s="10"/>
      <c r="J1028" s="10"/>
      <c r="K1028" s="10"/>
      <c r="L1028" s="10"/>
      <c r="M1028" s="10"/>
      <c r="N1028" s="10"/>
      <c r="O1028" s="10">
        <v>1253.4922200000001</v>
      </c>
      <c r="P1028" s="10"/>
      <c r="Q1028" s="10"/>
      <c r="R1028" s="10">
        <f t="shared" si="2079"/>
        <v>1253.4922200000001</v>
      </c>
      <c r="S1028" s="10">
        <f t="shared" si="2080"/>
        <v>0</v>
      </c>
      <c r="T1028" s="10">
        <f t="shared" si="2081"/>
        <v>0</v>
      </c>
      <c r="U1028" s="10"/>
      <c r="V1028" s="10"/>
      <c r="W1028" s="10"/>
      <c r="X1028" s="10">
        <f t="shared" si="2082"/>
        <v>1253.4922200000001</v>
      </c>
      <c r="Y1028" s="10">
        <f t="shared" si="2083"/>
        <v>0</v>
      </c>
      <c r="Z1028" s="10">
        <f t="shared" si="2084"/>
        <v>0</v>
      </c>
      <c r="AA1028" s="10"/>
      <c r="AB1028" s="10"/>
      <c r="AC1028" s="10"/>
      <c r="AD1028" s="10">
        <f t="shared" si="2085"/>
        <v>1253.4922200000001</v>
      </c>
      <c r="AE1028" s="10">
        <f t="shared" si="2086"/>
        <v>0</v>
      </c>
      <c r="AF1028" s="10">
        <f t="shared" si="2087"/>
        <v>0</v>
      </c>
      <c r="AG1028" s="10"/>
      <c r="AH1028" s="10">
        <f t="shared" si="2088"/>
        <v>1253.4922200000001</v>
      </c>
      <c r="AI1028" s="10">
        <f t="shared" si="2089"/>
        <v>0</v>
      </c>
      <c r="AJ1028" s="10">
        <f t="shared" si="2090"/>
        <v>0</v>
      </c>
      <c r="AK1028" s="10"/>
      <c r="AL1028" s="10"/>
      <c r="AM1028" s="10"/>
      <c r="AN1028" s="10">
        <f t="shared" si="2091"/>
        <v>1253.4922200000001</v>
      </c>
      <c r="AO1028" s="10">
        <f t="shared" si="2092"/>
        <v>0</v>
      </c>
      <c r="AP1028" s="10">
        <f t="shared" si="2093"/>
        <v>0</v>
      </c>
      <c r="AQ1028" s="10"/>
      <c r="AR1028" s="10"/>
      <c r="AS1028" s="10"/>
      <c r="AT1028" s="10">
        <f t="shared" si="2094"/>
        <v>1253.4922200000001</v>
      </c>
      <c r="AU1028" s="10">
        <f t="shared" si="2095"/>
        <v>0</v>
      </c>
      <c r="AV1028" s="10">
        <f t="shared" si="2096"/>
        <v>0</v>
      </c>
      <c r="AW1028" s="10"/>
      <c r="AX1028" s="10"/>
      <c r="AY1028" s="10"/>
      <c r="AZ1028" s="10">
        <f t="shared" si="2097"/>
        <v>1253.4922200000001</v>
      </c>
      <c r="BA1028" s="10"/>
      <c r="BB1028" s="65">
        <f t="shared" si="2128"/>
        <v>1253.4922200000001</v>
      </c>
      <c r="BC1028" s="10">
        <f t="shared" si="2098"/>
        <v>0</v>
      </c>
      <c r="BD1028" s="10"/>
      <c r="BE1028" s="65">
        <f t="shared" si="2129"/>
        <v>0</v>
      </c>
      <c r="BF1028" s="10">
        <f t="shared" si="2099"/>
        <v>0</v>
      </c>
      <c r="BG1028" s="10"/>
      <c r="BH1028" s="65">
        <f t="shared" si="2130"/>
        <v>0</v>
      </c>
      <c r="BI1028" s="10"/>
      <c r="BJ1028" s="20"/>
      <c r="BK1028" s="20"/>
    </row>
    <row r="1029" spans="1:63" ht="62.4" x14ac:dyDescent="0.3">
      <c r="A1029" s="58" t="s">
        <v>671</v>
      </c>
      <c r="B1029" s="59"/>
      <c r="C1029" s="58"/>
      <c r="D1029" s="58"/>
      <c r="E1029" s="60" t="s">
        <v>672</v>
      </c>
      <c r="F1029" s="10">
        <f t="shared" ref="F1029:K1029" si="2131">F1030+F1035</f>
        <v>874579.8</v>
      </c>
      <c r="G1029" s="10">
        <f t="shared" si="2131"/>
        <v>268201.59999999998</v>
      </c>
      <c r="H1029" s="10">
        <f t="shared" si="2131"/>
        <v>268201.59999999998</v>
      </c>
      <c r="I1029" s="10">
        <f t="shared" si="2131"/>
        <v>2123.9</v>
      </c>
      <c r="J1029" s="10">
        <f t="shared" si="2131"/>
        <v>2186.1</v>
      </c>
      <c r="K1029" s="10">
        <f t="shared" si="2131"/>
        <v>2186.1</v>
      </c>
      <c r="L1029" s="10">
        <f t="shared" si="2076"/>
        <v>876703.70000000007</v>
      </c>
      <c r="M1029" s="10">
        <f t="shared" si="2077"/>
        <v>270387.69999999995</v>
      </c>
      <c r="N1029" s="10">
        <f t="shared" si="2078"/>
        <v>270387.69999999995</v>
      </c>
      <c r="O1029" s="10">
        <f>O1030+O1035</f>
        <v>28771.5</v>
      </c>
      <c r="P1029" s="10">
        <f>P1030+P1035</f>
        <v>34420.199999999997</v>
      </c>
      <c r="Q1029" s="10">
        <f>Q1030+Q1035</f>
        <v>34420.199999999997</v>
      </c>
      <c r="R1029" s="10">
        <f t="shared" si="2079"/>
        <v>905475.20000000007</v>
      </c>
      <c r="S1029" s="10">
        <f t="shared" si="2080"/>
        <v>304807.89999999997</v>
      </c>
      <c r="T1029" s="10">
        <f t="shared" si="2081"/>
        <v>304807.89999999997</v>
      </c>
      <c r="U1029" s="10">
        <f>U1030+U1035</f>
        <v>0</v>
      </c>
      <c r="V1029" s="10">
        <f>V1030+V1035</f>
        <v>0</v>
      </c>
      <c r="W1029" s="10">
        <f>W1030+W1035</f>
        <v>0</v>
      </c>
      <c r="X1029" s="10">
        <f t="shared" si="2082"/>
        <v>905475.20000000007</v>
      </c>
      <c r="Y1029" s="10">
        <f t="shared" si="2083"/>
        <v>304807.89999999997</v>
      </c>
      <c r="Z1029" s="10">
        <f t="shared" si="2084"/>
        <v>304807.89999999997</v>
      </c>
      <c r="AA1029" s="10">
        <f>AA1030+AA1035</f>
        <v>0</v>
      </c>
      <c r="AB1029" s="10">
        <f>AB1030+AB1035</f>
        <v>0</v>
      </c>
      <c r="AC1029" s="10">
        <f>AC1030+AC1035</f>
        <v>0</v>
      </c>
      <c r="AD1029" s="10">
        <f t="shared" si="2085"/>
        <v>905475.20000000007</v>
      </c>
      <c r="AE1029" s="10">
        <f t="shared" si="2086"/>
        <v>304807.89999999997</v>
      </c>
      <c r="AF1029" s="10">
        <f t="shared" si="2087"/>
        <v>304807.89999999997</v>
      </c>
      <c r="AG1029" s="10">
        <f>AG1030+AG1035</f>
        <v>0</v>
      </c>
      <c r="AH1029" s="10">
        <f t="shared" si="2088"/>
        <v>905475.20000000007</v>
      </c>
      <c r="AI1029" s="10">
        <f t="shared" si="2089"/>
        <v>304807.89999999997</v>
      </c>
      <c r="AJ1029" s="10">
        <f t="shared" si="2090"/>
        <v>304807.89999999997</v>
      </c>
      <c r="AK1029" s="10">
        <f>AK1030+AK1035</f>
        <v>0</v>
      </c>
      <c r="AL1029" s="10">
        <f>AL1030+AL1035</f>
        <v>0</v>
      </c>
      <c r="AM1029" s="10">
        <f>AM1030+AM1035</f>
        <v>0</v>
      </c>
      <c r="AN1029" s="10">
        <f t="shared" si="2091"/>
        <v>905475.20000000007</v>
      </c>
      <c r="AO1029" s="10">
        <f t="shared" si="2092"/>
        <v>304807.89999999997</v>
      </c>
      <c r="AP1029" s="10">
        <f t="shared" si="2093"/>
        <v>304807.89999999997</v>
      </c>
      <c r="AQ1029" s="10">
        <f>AQ1030+AQ1035</f>
        <v>0</v>
      </c>
      <c r="AR1029" s="10">
        <f>AR1030+AR1035</f>
        <v>0</v>
      </c>
      <c r="AS1029" s="10">
        <f>AS1030+AS1035</f>
        <v>0</v>
      </c>
      <c r="AT1029" s="10">
        <f t="shared" si="2094"/>
        <v>905475.20000000007</v>
      </c>
      <c r="AU1029" s="10">
        <f t="shared" si="2095"/>
        <v>304807.89999999997</v>
      </c>
      <c r="AV1029" s="10">
        <f t="shared" si="2096"/>
        <v>304807.89999999997</v>
      </c>
      <c r="AW1029" s="10">
        <f>AW1030+AW1035</f>
        <v>0</v>
      </c>
      <c r="AX1029" s="10">
        <f>AX1030+AX1035</f>
        <v>0</v>
      </c>
      <c r="AY1029" s="10">
        <f>AY1030+AY1035</f>
        <v>0</v>
      </c>
      <c r="AZ1029" s="10">
        <f t="shared" si="2097"/>
        <v>905475.20000000007</v>
      </c>
      <c r="BA1029" s="10">
        <f>BA1030+BA1035</f>
        <v>0</v>
      </c>
      <c r="BB1029" s="65">
        <f t="shared" si="2128"/>
        <v>905475.20000000007</v>
      </c>
      <c r="BC1029" s="10">
        <f t="shared" si="2098"/>
        <v>304807.89999999997</v>
      </c>
      <c r="BD1029" s="10">
        <f>BD1030+BD1035</f>
        <v>0</v>
      </c>
      <c r="BE1029" s="65">
        <f t="shared" si="2129"/>
        <v>304807.89999999997</v>
      </c>
      <c r="BF1029" s="10">
        <f t="shared" si="2099"/>
        <v>304807.89999999997</v>
      </c>
      <c r="BG1029" s="10">
        <f>BG1030+BG1035</f>
        <v>0</v>
      </c>
      <c r="BH1029" s="65">
        <f t="shared" si="2130"/>
        <v>304807.89999999997</v>
      </c>
      <c r="BI1029" s="10">
        <f>BI1030+BI1035</f>
        <v>0</v>
      </c>
      <c r="BJ1029" s="20"/>
      <c r="BK1029" s="20"/>
    </row>
    <row r="1030" spans="1:63" ht="31.2" x14ac:dyDescent="0.3">
      <c r="A1030" s="58" t="s">
        <v>673</v>
      </c>
      <c r="B1030" s="59"/>
      <c r="C1030" s="58"/>
      <c r="D1030" s="58"/>
      <c r="E1030" s="60" t="s">
        <v>176</v>
      </c>
      <c r="F1030" s="10">
        <f t="shared" ref="F1030:K1030" si="2132">F1031+F1033</f>
        <v>60501.299999999996</v>
      </c>
      <c r="G1030" s="10">
        <f t="shared" si="2132"/>
        <v>62277.999999999993</v>
      </c>
      <c r="H1030" s="10">
        <f t="shared" si="2132"/>
        <v>62277.999999999993</v>
      </c>
      <c r="I1030" s="10">
        <f t="shared" si="2132"/>
        <v>2123.9</v>
      </c>
      <c r="J1030" s="10">
        <f t="shared" si="2132"/>
        <v>2186.1</v>
      </c>
      <c r="K1030" s="10">
        <f t="shared" si="2132"/>
        <v>2186.1</v>
      </c>
      <c r="L1030" s="10">
        <f t="shared" si="2076"/>
        <v>62625.2</v>
      </c>
      <c r="M1030" s="10">
        <f t="shared" si="2077"/>
        <v>64464.099999999991</v>
      </c>
      <c r="N1030" s="10">
        <f t="shared" si="2078"/>
        <v>64464.099999999991</v>
      </c>
      <c r="O1030" s="10">
        <f>O1031+O1033</f>
        <v>8838.6</v>
      </c>
      <c r="P1030" s="10">
        <f>P1031+P1033</f>
        <v>10769.1</v>
      </c>
      <c r="Q1030" s="10">
        <f>Q1031+Q1033</f>
        <v>10769.1</v>
      </c>
      <c r="R1030" s="10">
        <f t="shared" si="2079"/>
        <v>71463.8</v>
      </c>
      <c r="S1030" s="10">
        <f t="shared" si="2080"/>
        <v>75233.2</v>
      </c>
      <c r="T1030" s="10">
        <f t="shared" si="2081"/>
        <v>75233.2</v>
      </c>
      <c r="U1030" s="10">
        <f>U1031+U1033</f>
        <v>0</v>
      </c>
      <c r="V1030" s="10">
        <f>V1031+V1033</f>
        <v>0</v>
      </c>
      <c r="W1030" s="10">
        <f>W1031+W1033</f>
        <v>0</v>
      </c>
      <c r="X1030" s="10">
        <f t="shared" si="2082"/>
        <v>71463.8</v>
      </c>
      <c r="Y1030" s="10">
        <f t="shared" si="2083"/>
        <v>75233.2</v>
      </c>
      <c r="Z1030" s="10">
        <f t="shared" si="2084"/>
        <v>75233.2</v>
      </c>
      <c r="AA1030" s="10">
        <f>AA1031+AA1033</f>
        <v>0</v>
      </c>
      <c r="AB1030" s="10">
        <f>AB1031+AB1033</f>
        <v>0</v>
      </c>
      <c r="AC1030" s="10">
        <f>AC1031+AC1033</f>
        <v>0</v>
      </c>
      <c r="AD1030" s="10">
        <f t="shared" si="2085"/>
        <v>71463.8</v>
      </c>
      <c r="AE1030" s="10">
        <f t="shared" si="2086"/>
        <v>75233.2</v>
      </c>
      <c r="AF1030" s="10">
        <f t="shared" si="2087"/>
        <v>75233.2</v>
      </c>
      <c r="AG1030" s="10">
        <f>AG1031+AG1033</f>
        <v>0</v>
      </c>
      <c r="AH1030" s="10">
        <f t="shared" si="2088"/>
        <v>71463.8</v>
      </c>
      <c r="AI1030" s="10">
        <f t="shared" si="2089"/>
        <v>75233.2</v>
      </c>
      <c r="AJ1030" s="10">
        <f t="shared" si="2090"/>
        <v>75233.2</v>
      </c>
      <c r="AK1030" s="10">
        <f>AK1031+AK1033</f>
        <v>0</v>
      </c>
      <c r="AL1030" s="10">
        <f>AL1031+AL1033</f>
        <v>0</v>
      </c>
      <c r="AM1030" s="10">
        <f>AM1031+AM1033</f>
        <v>0</v>
      </c>
      <c r="AN1030" s="10">
        <f t="shared" si="2091"/>
        <v>71463.8</v>
      </c>
      <c r="AO1030" s="10">
        <f t="shared" si="2092"/>
        <v>75233.2</v>
      </c>
      <c r="AP1030" s="10">
        <f t="shared" si="2093"/>
        <v>75233.2</v>
      </c>
      <c r="AQ1030" s="10">
        <f>AQ1031+AQ1033</f>
        <v>0</v>
      </c>
      <c r="AR1030" s="10">
        <f>AR1031+AR1033</f>
        <v>0</v>
      </c>
      <c r="AS1030" s="10">
        <f>AS1031+AS1033</f>
        <v>0</v>
      </c>
      <c r="AT1030" s="10">
        <f t="shared" si="2094"/>
        <v>71463.8</v>
      </c>
      <c r="AU1030" s="10">
        <f t="shared" si="2095"/>
        <v>75233.2</v>
      </c>
      <c r="AV1030" s="10">
        <f t="shared" si="2096"/>
        <v>75233.2</v>
      </c>
      <c r="AW1030" s="10">
        <f>AW1031+AW1033</f>
        <v>0</v>
      </c>
      <c r="AX1030" s="10">
        <f>AX1031+AX1033</f>
        <v>0</v>
      </c>
      <c r="AY1030" s="10">
        <f>AY1031+AY1033</f>
        <v>0</v>
      </c>
      <c r="AZ1030" s="10">
        <f t="shared" si="2097"/>
        <v>71463.8</v>
      </c>
      <c r="BA1030" s="10">
        <f>BA1031+BA1033</f>
        <v>0</v>
      </c>
      <c r="BB1030" s="65">
        <f t="shared" si="2128"/>
        <v>71463.8</v>
      </c>
      <c r="BC1030" s="10">
        <f t="shared" si="2098"/>
        <v>75233.2</v>
      </c>
      <c r="BD1030" s="10">
        <f>BD1031+BD1033</f>
        <v>0</v>
      </c>
      <c r="BE1030" s="65">
        <f t="shared" si="2129"/>
        <v>75233.2</v>
      </c>
      <c r="BF1030" s="10">
        <f t="shared" si="2099"/>
        <v>75233.2</v>
      </c>
      <c r="BG1030" s="10">
        <f>BG1031+BG1033</f>
        <v>0</v>
      </c>
      <c r="BH1030" s="65">
        <f t="shared" si="2130"/>
        <v>75233.2</v>
      </c>
      <c r="BI1030" s="10">
        <f>BI1031+BI1033</f>
        <v>0</v>
      </c>
      <c r="BJ1030" s="20"/>
      <c r="BK1030" s="20"/>
    </row>
    <row r="1031" spans="1:63" ht="78" x14ac:dyDescent="0.3">
      <c r="A1031" s="58" t="s">
        <v>673</v>
      </c>
      <c r="B1031" s="59" t="s">
        <v>148</v>
      </c>
      <c r="C1031" s="58"/>
      <c r="D1031" s="58"/>
      <c r="E1031" s="60" t="s">
        <v>149</v>
      </c>
      <c r="F1031" s="10">
        <f t="shared" ref="F1031:K1031" si="2133">F1032</f>
        <v>57771.199999999997</v>
      </c>
      <c r="G1031" s="10">
        <f t="shared" si="2133"/>
        <v>59547.899999999994</v>
      </c>
      <c r="H1031" s="10">
        <f t="shared" si="2133"/>
        <v>59547.899999999994</v>
      </c>
      <c r="I1031" s="10">
        <f t="shared" si="2133"/>
        <v>2021.9</v>
      </c>
      <c r="J1031" s="10">
        <f t="shared" si="2133"/>
        <v>2084.1</v>
      </c>
      <c r="K1031" s="10">
        <f t="shared" si="2133"/>
        <v>2084.1</v>
      </c>
      <c r="L1031" s="10">
        <f t="shared" si="2076"/>
        <v>59793.1</v>
      </c>
      <c r="M1031" s="10">
        <f t="shared" si="2077"/>
        <v>61631.999999999993</v>
      </c>
      <c r="N1031" s="10">
        <f t="shared" si="2078"/>
        <v>61631.999999999993</v>
      </c>
      <c r="O1031" s="10">
        <f>O1032</f>
        <v>8838.6</v>
      </c>
      <c r="P1031" s="10">
        <f>P1032</f>
        <v>10769.1</v>
      </c>
      <c r="Q1031" s="10">
        <f>Q1032</f>
        <v>10769.1</v>
      </c>
      <c r="R1031" s="10">
        <f t="shared" si="2079"/>
        <v>68631.7</v>
      </c>
      <c r="S1031" s="10">
        <f t="shared" si="2080"/>
        <v>72401.099999999991</v>
      </c>
      <c r="T1031" s="10">
        <f t="shared" si="2081"/>
        <v>72401.099999999991</v>
      </c>
      <c r="U1031" s="10">
        <f>U1032</f>
        <v>0</v>
      </c>
      <c r="V1031" s="10">
        <f>V1032</f>
        <v>0</v>
      </c>
      <c r="W1031" s="10">
        <f>W1032</f>
        <v>0</v>
      </c>
      <c r="X1031" s="10">
        <f t="shared" si="2082"/>
        <v>68631.7</v>
      </c>
      <c r="Y1031" s="10">
        <f t="shared" si="2083"/>
        <v>72401.099999999991</v>
      </c>
      <c r="Z1031" s="10">
        <f t="shared" si="2084"/>
        <v>72401.099999999991</v>
      </c>
      <c r="AA1031" s="10">
        <f>AA1032</f>
        <v>0</v>
      </c>
      <c r="AB1031" s="10">
        <f>AB1032</f>
        <v>0</v>
      </c>
      <c r="AC1031" s="10">
        <f>AC1032</f>
        <v>0</v>
      </c>
      <c r="AD1031" s="10">
        <f t="shared" si="2085"/>
        <v>68631.7</v>
      </c>
      <c r="AE1031" s="10">
        <f t="shared" si="2086"/>
        <v>72401.099999999991</v>
      </c>
      <c r="AF1031" s="10">
        <f t="shared" si="2087"/>
        <v>72401.099999999991</v>
      </c>
      <c r="AG1031" s="10">
        <f>AG1032</f>
        <v>0</v>
      </c>
      <c r="AH1031" s="10">
        <f t="shared" si="2088"/>
        <v>68631.7</v>
      </c>
      <c r="AI1031" s="10">
        <f t="shared" si="2089"/>
        <v>72401.099999999991</v>
      </c>
      <c r="AJ1031" s="10">
        <f t="shared" si="2090"/>
        <v>72401.099999999991</v>
      </c>
      <c r="AK1031" s="10">
        <f>AK1032</f>
        <v>0</v>
      </c>
      <c r="AL1031" s="10">
        <f>AL1032</f>
        <v>0</v>
      </c>
      <c r="AM1031" s="10">
        <f>AM1032</f>
        <v>0</v>
      </c>
      <c r="AN1031" s="10">
        <f t="shared" si="2091"/>
        <v>68631.7</v>
      </c>
      <c r="AO1031" s="10">
        <f t="shared" si="2092"/>
        <v>72401.099999999991</v>
      </c>
      <c r="AP1031" s="10">
        <f t="shared" si="2093"/>
        <v>72401.099999999991</v>
      </c>
      <c r="AQ1031" s="10">
        <f>AQ1032</f>
        <v>0</v>
      </c>
      <c r="AR1031" s="10">
        <f>AR1032</f>
        <v>0</v>
      </c>
      <c r="AS1031" s="10">
        <f>AS1032</f>
        <v>0</v>
      </c>
      <c r="AT1031" s="10">
        <f t="shared" si="2094"/>
        <v>68631.7</v>
      </c>
      <c r="AU1031" s="10">
        <f t="shared" si="2095"/>
        <v>72401.099999999991</v>
      </c>
      <c r="AV1031" s="10">
        <f t="shared" si="2096"/>
        <v>72401.099999999991</v>
      </c>
      <c r="AW1031" s="10">
        <f>AW1032</f>
        <v>0</v>
      </c>
      <c r="AX1031" s="10">
        <f>AX1032</f>
        <v>0</v>
      </c>
      <c r="AY1031" s="10">
        <f>AY1032</f>
        <v>0</v>
      </c>
      <c r="AZ1031" s="10">
        <f t="shared" si="2097"/>
        <v>68631.7</v>
      </c>
      <c r="BA1031" s="10">
        <f>BA1032</f>
        <v>0</v>
      </c>
      <c r="BB1031" s="65">
        <f t="shared" si="2128"/>
        <v>68631.7</v>
      </c>
      <c r="BC1031" s="10">
        <f t="shared" si="2098"/>
        <v>72401.099999999991</v>
      </c>
      <c r="BD1031" s="10">
        <f>BD1032</f>
        <v>0</v>
      </c>
      <c r="BE1031" s="65">
        <f t="shared" si="2129"/>
        <v>72401.099999999991</v>
      </c>
      <c r="BF1031" s="10">
        <f t="shared" si="2099"/>
        <v>72401.099999999991</v>
      </c>
      <c r="BG1031" s="10">
        <f>BG1032</f>
        <v>0</v>
      </c>
      <c r="BH1031" s="65">
        <f t="shared" si="2130"/>
        <v>72401.099999999991</v>
      </c>
      <c r="BI1031" s="10">
        <f>BI1032</f>
        <v>0</v>
      </c>
      <c r="BJ1031" s="20"/>
      <c r="BK1031" s="20"/>
    </row>
    <row r="1032" spans="1:63" ht="31.2" x14ac:dyDescent="0.3">
      <c r="A1032" s="58" t="s">
        <v>673</v>
      </c>
      <c r="B1032" s="59">
        <v>100</v>
      </c>
      <c r="C1032" s="58" t="s">
        <v>327</v>
      </c>
      <c r="D1032" s="58" t="s">
        <v>327</v>
      </c>
      <c r="E1032" s="60" t="s">
        <v>674</v>
      </c>
      <c r="F1032" s="10">
        <v>57771.199999999997</v>
      </c>
      <c r="G1032" s="10">
        <v>59547.899999999994</v>
      </c>
      <c r="H1032" s="10">
        <v>59547.899999999994</v>
      </c>
      <c r="I1032" s="10">
        <v>2021.9</v>
      </c>
      <c r="J1032" s="10">
        <v>2084.1</v>
      </c>
      <c r="K1032" s="10">
        <v>2084.1</v>
      </c>
      <c r="L1032" s="10">
        <f t="shared" si="2076"/>
        <v>59793.1</v>
      </c>
      <c r="M1032" s="10">
        <f t="shared" si="2077"/>
        <v>61631.999999999993</v>
      </c>
      <c r="N1032" s="10">
        <f t="shared" si="2078"/>
        <v>61631.999999999993</v>
      </c>
      <c r="O1032" s="10">
        <v>8838.6</v>
      </c>
      <c r="P1032" s="10">
        <v>10769.1</v>
      </c>
      <c r="Q1032" s="10">
        <v>10769.1</v>
      </c>
      <c r="R1032" s="10">
        <f t="shared" si="2079"/>
        <v>68631.7</v>
      </c>
      <c r="S1032" s="10">
        <f t="shared" si="2080"/>
        <v>72401.099999999991</v>
      </c>
      <c r="T1032" s="10">
        <f t="shared" si="2081"/>
        <v>72401.099999999991</v>
      </c>
      <c r="U1032" s="10"/>
      <c r="V1032" s="10"/>
      <c r="W1032" s="10"/>
      <c r="X1032" s="10">
        <f t="shared" si="2082"/>
        <v>68631.7</v>
      </c>
      <c r="Y1032" s="10">
        <f t="shared" si="2083"/>
        <v>72401.099999999991</v>
      </c>
      <c r="Z1032" s="10">
        <f t="shared" si="2084"/>
        <v>72401.099999999991</v>
      </c>
      <c r="AA1032" s="10"/>
      <c r="AB1032" s="10"/>
      <c r="AC1032" s="10"/>
      <c r="AD1032" s="10">
        <f t="shared" si="2085"/>
        <v>68631.7</v>
      </c>
      <c r="AE1032" s="10">
        <f t="shared" si="2086"/>
        <v>72401.099999999991</v>
      </c>
      <c r="AF1032" s="10">
        <f t="shared" si="2087"/>
        <v>72401.099999999991</v>
      </c>
      <c r="AG1032" s="10"/>
      <c r="AH1032" s="10">
        <f t="shared" si="2088"/>
        <v>68631.7</v>
      </c>
      <c r="AI1032" s="10">
        <f t="shared" si="2089"/>
        <v>72401.099999999991</v>
      </c>
      <c r="AJ1032" s="10">
        <f t="shared" si="2090"/>
        <v>72401.099999999991</v>
      </c>
      <c r="AK1032" s="10"/>
      <c r="AL1032" s="10"/>
      <c r="AM1032" s="10"/>
      <c r="AN1032" s="10">
        <f t="shared" si="2091"/>
        <v>68631.7</v>
      </c>
      <c r="AO1032" s="10">
        <f t="shared" si="2092"/>
        <v>72401.099999999991</v>
      </c>
      <c r="AP1032" s="10">
        <f t="shared" si="2093"/>
        <v>72401.099999999991</v>
      </c>
      <c r="AQ1032" s="10"/>
      <c r="AR1032" s="10"/>
      <c r="AS1032" s="10"/>
      <c r="AT1032" s="10">
        <f t="shared" si="2094"/>
        <v>68631.7</v>
      </c>
      <c r="AU1032" s="10">
        <f t="shared" si="2095"/>
        <v>72401.099999999991</v>
      </c>
      <c r="AV1032" s="10">
        <f t="shared" si="2096"/>
        <v>72401.099999999991</v>
      </c>
      <c r="AW1032" s="10"/>
      <c r="AX1032" s="10"/>
      <c r="AY1032" s="10"/>
      <c r="AZ1032" s="10">
        <f t="shared" si="2097"/>
        <v>68631.7</v>
      </c>
      <c r="BA1032" s="10"/>
      <c r="BB1032" s="65">
        <f t="shared" si="2128"/>
        <v>68631.7</v>
      </c>
      <c r="BC1032" s="10">
        <f t="shared" si="2098"/>
        <v>72401.099999999991</v>
      </c>
      <c r="BD1032" s="10"/>
      <c r="BE1032" s="65">
        <f t="shared" si="2129"/>
        <v>72401.099999999991</v>
      </c>
      <c r="BF1032" s="10">
        <f t="shared" si="2099"/>
        <v>72401.099999999991</v>
      </c>
      <c r="BG1032" s="10"/>
      <c r="BH1032" s="65">
        <f t="shared" si="2130"/>
        <v>72401.099999999991</v>
      </c>
      <c r="BI1032" s="10"/>
      <c r="BJ1032" s="20"/>
      <c r="BK1032" s="20">
        <v>84</v>
      </c>
    </row>
    <row r="1033" spans="1:63" ht="31.2" x14ac:dyDescent="0.3">
      <c r="A1033" s="58" t="s">
        <v>673</v>
      </c>
      <c r="B1033" s="59" t="s">
        <v>66</v>
      </c>
      <c r="C1033" s="58"/>
      <c r="D1033" s="58"/>
      <c r="E1033" s="60" t="s">
        <v>67</v>
      </c>
      <c r="F1033" s="10">
        <f t="shared" ref="F1033:K1033" si="2134">F1034</f>
        <v>2730.1</v>
      </c>
      <c r="G1033" s="10">
        <f t="shared" si="2134"/>
        <v>2730.1</v>
      </c>
      <c r="H1033" s="10">
        <f t="shared" si="2134"/>
        <v>2730.1</v>
      </c>
      <c r="I1033" s="10">
        <f t="shared" si="2134"/>
        <v>102</v>
      </c>
      <c r="J1033" s="10">
        <f t="shared" si="2134"/>
        <v>102</v>
      </c>
      <c r="K1033" s="10">
        <f t="shared" si="2134"/>
        <v>102</v>
      </c>
      <c r="L1033" s="10">
        <f t="shared" si="2076"/>
        <v>2832.1</v>
      </c>
      <c r="M1033" s="10">
        <f t="shared" si="2077"/>
        <v>2832.1</v>
      </c>
      <c r="N1033" s="10">
        <f t="shared" si="2078"/>
        <v>2832.1</v>
      </c>
      <c r="O1033" s="10">
        <f>O1034</f>
        <v>0</v>
      </c>
      <c r="P1033" s="10">
        <f>P1034</f>
        <v>0</v>
      </c>
      <c r="Q1033" s="10">
        <f>Q1034</f>
        <v>0</v>
      </c>
      <c r="R1033" s="10">
        <f t="shared" si="2079"/>
        <v>2832.1</v>
      </c>
      <c r="S1033" s="10">
        <f t="shared" si="2080"/>
        <v>2832.1</v>
      </c>
      <c r="T1033" s="10">
        <f t="shared" si="2081"/>
        <v>2832.1</v>
      </c>
      <c r="U1033" s="10">
        <f>U1034</f>
        <v>0</v>
      </c>
      <c r="V1033" s="10">
        <f>V1034</f>
        <v>0</v>
      </c>
      <c r="W1033" s="10">
        <f>W1034</f>
        <v>0</v>
      </c>
      <c r="X1033" s="10">
        <f t="shared" si="2082"/>
        <v>2832.1</v>
      </c>
      <c r="Y1033" s="10">
        <f t="shared" si="2083"/>
        <v>2832.1</v>
      </c>
      <c r="Z1033" s="10">
        <f t="shared" si="2084"/>
        <v>2832.1</v>
      </c>
      <c r="AA1033" s="10">
        <f>AA1034</f>
        <v>0</v>
      </c>
      <c r="AB1033" s="10">
        <f>AB1034</f>
        <v>0</v>
      </c>
      <c r="AC1033" s="10">
        <f>AC1034</f>
        <v>0</v>
      </c>
      <c r="AD1033" s="10">
        <f t="shared" si="2085"/>
        <v>2832.1</v>
      </c>
      <c r="AE1033" s="10">
        <f t="shared" si="2086"/>
        <v>2832.1</v>
      </c>
      <c r="AF1033" s="10">
        <f t="shared" si="2087"/>
        <v>2832.1</v>
      </c>
      <c r="AG1033" s="10">
        <f>AG1034</f>
        <v>0</v>
      </c>
      <c r="AH1033" s="10">
        <f t="shared" si="2088"/>
        <v>2832.1</v>
      </c>
      <c r="AI1033" s="10">
        <f t="shared" si="2089"/>
        <v>2832.1</v>
      </c>
      <c r="AJ1033" s="10">
        <f t="shared" si="2090"/>
        <v>2832.1</v>
      </c>
      <c r="AK1033" s="10">
        <f>AK1034</f>
        <v>0</v>
      </c>
      <c r="AL1033" s="10">
        <f>AL1034</f>
        <v>0</v>
      </c>
      <c r="AM1033" s="10">
        <f>AM1034</f>
        <v>0</v>
      </c>
      <c r="AN1033" s="10">
        <f t="shared" si="2091"/>
        <v>2832.1</v>
      </c>
      <c r="AO1033" s="10">
        <f t="shared" si="2092"/>
        <v>2832.1</v>
      </c>
      <c r="AP1033" s="10">
        <f t="shared" si="2093"/>
        <v>2832.1</v>
      </c>
      <c r="AQ1033" s="10">
        <f>AQ1034</f>
        <v>0</v>
      </c>
      <c r="AR1033" s="10">
        <f>AR1034</f>
        <v>0</v>
      </c>
      <c r="AS1033" s="10">
        <f>AS1034</f>
        <v>0</v>
      </c>
      <c r="AT1033" s="10">
        <f t="shared" si="2094"/>
        <v>2832.1</v>
      </c>
      <c r="AU1033" s="10">
        <f t="shared" si="2095"/>
        <v>2832.1</v>
      </c>
      <c r="AV1033" s="10">
        <f t="shared" si="2096"/>
        <v>2832.1</v>
      </c>
      <c r="AW1033" s="10">
        <f>AW1034</f>
        <v>0</v>
      </c>
      <c r="AX1033" s="10">
        <f>AX1034</f>
        <v>0</v>
      </c>
      <c r="AY1033" s="10">
        <f>AY1034</f>
        <v>0</v>
      </c>
      <c r="AZ1033" s="10">
        <f t="shared" si="2097"/>
        <v>2832.1</v>
      </c>
      <c r="BA1033" s="10">
        <f>BA1034</f>
        <v>0</v>
      </c>
      <c r="BB1033" s="65">
        <f t="shared" si="2128"/>
        <v>2832.1</v>
      </c>
      <c r="BC1033" s="10">
        <f t="shared" si="2098"/>
        <v>2832.1</v>
      </c>
      <c r="BD1033" s="10">
        <f>BD1034</f>
        <v>0</v>
      </c>
      <c r="BE1033" s="65">
        <f t="shared" si="2129"/>
        <v>2832.1</v>
      </c>
      <c r="BF1033" s="10">
        <f t="shared" si="2099"/>
        <v>2832.1</v>
      </c>
      <c r="BG1033" s="10">
        <f>BG1034</f>
        <v>0</v>
      </c>
      <c r="BH1033" s="65">
        <f t="shared" si="2130"/>
        <v>2832.1</v>
      </c>
      <c r="BI1033" s="10">
        <f>BI1034</f>
        <v>0</v>
      </c>
      <c r="BJ1033" s="20"/>
      <c r="BK1033" s="20"/>
    </row>
    <row r="1034" spans="1:63" ht="31.2" x14ac:dyDescent="0.3">
      <c r="A1034" s="58" t="s">
        <v>673</v>
      </c>
      <c r="B1034" s="59">
        <v>200</v>
      </c>
      <c r="C1034" s="58" t="s">
        <v>327</v>
      </c>
      <c r="D1034" s="58" t="s">
        <v>327</v>
      </c>
      <c r="E1034" s="60" t="s">
        <v>674</v>
      </c>
      <c r="F1034" s="10">
        <v>2730.1</v>
      </c>
      <c r="G1034" s="10">
        <v>2730.1</v>
      </c>
      <c r="H1034" s="10">
        <v>2730.1</v>
      </c>
      <c r="I1034" s="10">
        <v>102</v>
      </c>
      <c r="J1034" s="10">
        <v>102</v>
      </c>
      <c r="K1034" s="10">
        <v>102</v>
      </c>
      <c r="L1034" s="10">
        <f t="shared" si="2076"/>
        <v>2832.1</v>
      </c>
      <c r="M1034" s="10">
        <f t="shared" si="2077"/>
        <v>2832.1</v>
      </c>
      <c r="N1034" s="10">
        <f t="shared" si="2078"/>
        <v>2832.1</v>
      </c>
      <c r="O1034" s="10"/>
      <c r="P1034" s="10"/>
      <c r="Q1034" s="10"/>
      <c r="R1034" s="10">
        <f t="shared" si="2079"/>
        <v>2832.1</v>
      </c>
      <c r="S1034" s="10">
        <f t="shared" si="2080"/>
        <v>2832.1</v>
      </c>
      <c r="T1034" s="10">
        <f t="shared" si="2081"/>
        <v>2832.1</v>
      </c>
      <c r="U1034" s="10"/>
      <c r="V1034" s="10"/>
      <c r="W1034" s="10"/>
      <c r="X1034" s="10">
        <f t="shared" si="2082"/>
        <v>2832.1</v>
      </c>
      <c r="Y1034" s="10">
        <f t="shared" si="2083"/>
        <v>2832.1</v>
      </c>
      <c r="Z1034" s="10">
        <f t="shared" si="2084"/>
        <v>2832.1</v>
      </c>
      <c r="AA1034" s="10"/>
      <c r="AB1034" s="10"/>
      <c r="AC1034" s="10"/>
      <c r="AD1034" s="10">
        <f t="shared" si="2085"/>
        <v>2832.1</v>
      </c>
      <c r="AE1034" s="10">
        <f t="shared" si="2086"/>
        <v>2832.1</v>
      </c>
      <c r="AF1034" s="10">
        <f t="shared" si="2087"/>
        <v>2832.1</v>
      </c>
      <c r="AG1034" s="10"/>
      <c r="AH1034" s="10">
        <f t="shared" si="2088"/>
        <v>2832.1</v>
      </c>
      <c r="AI1034" s="10">
        <f t="shared" si="2089"/>
        <v>2832.1</v>
      </c>
      <c r="AJ1034" s="10">
        <f t="shared" si="2090"/>
        <v>2832.1</v>
      </c>
      <c r="AK1034" s="10"/>
      <c r="AL1034" s="10"/>
      <c r="AM1034" s="10"/>
      <c r="AN1034" s="10">
        <f t="shared" si="2091"/>
        <v>2832.1</v>
      </c>
      <c r="AO1034" s="10">
        <f t="shared" si="2092"/>
        <v>2832.1</v>
      </c>
      <c r="AP1034" s="10">
        <f t="shared" si="2093"/>
        <v>2832.1</v>
      </c>
      <c r="AQ1034" s="10"/>
      <c r="AR1034" s="10"/>
      <c r="AS1034" s="10"/>
      <c r="AT1034" s="10">
        <f t="shared" si="2094"/>
        <v>2832.1</v>
      </c>
      <c r="AU1034" s="10">
        <f t="shared" si="2095"/>
        <v>2832.1</v>
      </c>
      <c r="AV1034" s="10">
        <f t="shared" si="2096"/>
        <v>2832.1</v>
      </c>
      <c r="AW1034" s="10"/>
      <c r="AX1034" s="10"/>
      <c r="AY1034" s="10"/>
      <c r="AZ1034" s="10">
        <f t="shared" si="2097"/>
        <v>2832.1</v>
      </c>
      <c r="BA1034" s="10"/>
      <c r="BB1034" s="65">
        <f t="shared" si="2128"/>
        <v>2832.1</v>
      </c>
      <c r="BC1034" s="10">
        <f t="shared" si="2098"/>
        <v>2832.1</v>
      </c>
      <c r="BD1034" s="10"/>
      <c r="BE1034" s="65">
        <f t="shared" si="2129"/>
        <v>2832.1</v>
      </c>
      <c r="BF1034" s="10">
        <f t="shared" si="2099"/>
        <v>2832.1</v>
      </c>
      <c r="BG1034" s="10"/>
      <c r="BH1034" s="65">
        <f t="shared" si="2130"/>
        <v>2832.1</v>
      </c>
      <c r="BI1034" s="10"/>
      <c r="BJ1034" s="20"/>
      <c r="BK1034" s="20">
        <v>85</v>
      </c>
    </row>
    <row r="1035" spans="1:63" ht="46.8" x14ac:dyDescent="0.3">
      <c r="A1035" s="58" t="s">
        <v>675</v>
      </c>
      <c r="B1035" s="59"/>
      <c r="C1035" s="58"/>
      <c r="D1035" s="58"/>
      <c r="E1035" s="60" t="s">
        <v>147</v>
      </c>
      <c r="F1035" s="10">
        <f t="shared" ref="F1035:K1035" si="2135">F1036+F1038+F1040</f>
        <v>814078.5</v>
      </c>
      <c r="G1035" s="10">
        <f t="shared" si="2135"/>
        <v>205923.6</v>
      </c>
      <c r="H1035" s="10">
        <f t="shared" si="2135"/>
        <v>205923.6</v>
      </c>
      <c r="I1035" s="10">
        <f t="shared" si="2135"/>
        <v>0</v>
      </c>
      <c r="J1035" s="10">
        <f t="shared" si="2135"/>
        <v>0</v>
      </c>
      <c r="K1035" s="10">
        <f t="shared" si="2135"/>
        <v>0</v>
      </c>
      <c r="L1035" s="10">
        <f t="shared" si="2076"/>
        <v>814078.5</v>
      </c>
      <c r="M1035" s="10">
        <f t="shared" si="2077"/>
        <v>205923.6</v>
      </c>
      <c r="N1035" s="10">
        <f t="shared" si="2078"/>
        <v>205923.6</v>
      </c>
      <c r="O1035" s="10">
        <f>O1036+O1038+O1040</f>
        <v>19932.900000000001</v>
      </c>
      <c r="P1035" s="10">
        <f>P1036+P1038+P1040</f>
        <v>23651.1</v>
      </c>
      <c r="Q1035" s="10">
        <f>Q1036+Q1038+Q1040</f>
        <v>23651.1</v>
      </c>
      <c r="R1035" s="10">
        <f t="shared" si="2079"/>
        <v>834011.4</v>
      </c>
      <c r="S1035" s="10">
        <f t="shared" si="2080"/>
        <v>229574.7</v>
      </c>
      <c r="T1035" s="10">
        <f t="shared" si="2081"/>
        <v>229574.7</v>
      </c>
      <c r="U1035" s="10">
        <f>U1036+U1038+U1040</f>
        <v>0</v>
      </c>
      <c r="V1035" s="10">
        <f>V1036+V1038+V1040</f>
        <v>0</v>
      </c>
      <c r="W1035" s="10">
        <f>W1036+W1038+W1040</f>
        <v>0</v>
      </c>
      <c r="X1035" s="10">
        <f t="shared" si="2082"/>
        <v>834011.4</v>
      </c>
      <c r="Y1035" s="10">
        <f t="shared" si="2083"/>
        <v>229574.7</v>
      </c>
      <c r="Z1035" s="10">
        <f t="shared" si="2084"/>
        <v>229574.7</v>
      </c>
      <c r="AA1035" s="10">
        <f>AA1036+AA1038+AA1040</f>
        <v>0</v>
      </c>
      <c r="AB1035" s="10">
        <f>AB1036+AB1038+AB1040</f>
        <v>0</v>
      </c>
      <c r="AC1035" s="10">
        <f>AC1036+AC1038+AC1040</f>
        <v>0</v>
      </c>
      <c r="AD1035" s="10">
        <f t="shared" si="2085"/>
        <v>834011.4</v>
      </c>
      <c r="AE1035" s="10">
        <f t="shared" si="2086"/>
        <v>229574.7</v>
      </c>
      <c r="AF1035" s="10">
        <f t="shared" si="2087"/>
        <v>229574.7</v>
      </c>
      <c r="AG1035" s="10">
        <f>AG1036+AG1038+AG1040</f>
        <v>0</v>
      </c>
      <c r="AH1035" s="10">
        <f t="shared" si="2088"/>
        <v>834011.4</v>
      </c>
      <c r="AI1035" s="10">
        <f t="shared" si="2089"/>
        <v>229574.7</v>
      </c>
      <c r="AJ1035" s="10">
        <f t="shared" si="2090"/>
        <v>229574.7</v>
      </c>
      <c r="AK1035" s="10">
        <f>AK1036+AK1038+AK1040</f>
        <v>0</v>
      </c>
      <c r="AL1035" s="10">
        <f>AL1036+AL1038+AL1040</f>
        <v>0</v>
      </c>
      <c r="AM1035" s="10">
        <f>AM1036+AM1038+AM1040</f>
        <v>0</v>
      </c>
      <c r="AN1035" s="10">
        <f t="shared" si="2091"/>
        <v>834011.4</v>
      </c>
      <c r="AO1035" s="10">
        <f t="shared" si="2092"/>
        <v>229574.7</v>
      </c>
      <c r="AP1035" s="10">
        <f t="shared" si="2093"/>
        <v>229574.7</v>
      </c>
      <c r="AQ1035" s="10">
        <f>AQ1036+AQ1038+AQ1040</f>
        <v>0</v>
      </c>
      <c r="AR1035" s="10">
        <f>AR1036+AR1038+AR1040</f>
        <v>0</v>
      </c>
      <c r="AS1035" s="10">
        <f>AS1036+AS1038+AS1040</f>
        <v>0</v>
      </c>
      <c r="AT1035" s="10">
        <f t="shared" si="2094"/>
        <v>834011.4</v>
      </c>
      <c r="AU1035" s="10">
        <f t="shared" si="2095"/>
        <v>229574.7</v>
      </c>
      <c r="AV1035" s="10">
        <f t="shared" si="2096"/>
        <v>229574.7</v>
      </c>
      <c r="AW1035" s="10">
        <f>AW1036+AW1038+AW1040</f>
        <v>0</v>
      </c>
      <c r="AX1035" s="10">
        <f>AX1036+AX1038+AX1040</f>
        <v>0</v>
      </c>
      <c r="AY1035" s="10">
        <f>AY1036+AY1038+AY1040</f>
        <v>0</v>
      </c>
      <c r="AZ1035" s="10">
        <f t="shared" si="2097"/>
        <v>834011.4</v>
      </c>
      <c r="BA1035" s="10">
        <f>BA1036+BA1038+BA1040</f>
        <v>0</v>
      </c>
      <c r="BB1035" s="65">
        <f t="shared" si="2128"/>
        <v>834011.4</v>
      </c>
      <c r="BC1035" s="10">
        <f t="shared" si="2098"/>
        <v>229574.7</v>
      </c>
      <c r="BD1035" s="10">
        <f>BD1036+BD1038+BD1040</f>
        <v>0</v>
      </c>
      <c r="BE1035" s="65">
        <f t="shared" si="2129"/>
        <v>229574.7</v>
      </c>
      <c r="BF1035" s="10">
        <f t="shared" si="2099"/>
        <v>229574.7</v>
      </c>
      <c r="BG1035" s="10">
        <f>BG1036+BG1038+BG1040</f>
        <v>0</v>
      </c>
      <c r="BH1035" s="65">
        <f t="shared" si="2130"/>
        <v>229574.7</v>
      </c>
      <c r="BI1035" s="10">
        <f>BI1036+BI1038+BI1040</f>
        <v>0</v>
      </c>
      <c r="BJ1035" s="20"/>
      <c r="BK1035" s="20"/>
    </row>
    <row r="1036" spans="1:63" ht="78" x14ac:dyDescent="0.3">
      <c r="A1036" s="58" t="s">
        <v>675</v>
      </c>
      <c r="B1036" s="59" t="s">
        <v>148</v>
      </c>
      <c r="C1036" s="58"/>
      <c r="D1036" s="58"/>
      <c r="E1036" s="60" t="s">
        <v>149</v>
      </c>
      <c r="F1036" s="10">
        <f t="shared" ref="F1036:K1036" si="2136">F1037</f>
        <v>172259</v>
      </c>
      <c r="G1036" s="10">
        <f t="shared" si="2136"/>
        <v>177555.5</v>
      </c>
      <c r="H1036" s="10">
        <f t="shared" si="2136"/>
        <v>177555.5</v>
      </c>
      <c r="I1036" s="10">
        <f t="shared" si="2136"/>
        <v>0</v>
      </c>
      <c r="J1036" s="10">
        <f t="shared" si="2136"/>
        <v>0</v>
      </c>
      <c r="K1036" s="10">
        <f t="shared" si="2136"/>
        <v>0</v>
      </c>
      <c r="L1036" s="10">
        <f t="shared" si="2076"/>
        <v>172259</v>
      </c>
      <c r="M1036" s="10">
        <f t="shared" si="2077"/>
        <v>177555.5</v>
      </c>
      <c r="N1036" s="10">
        <f t="shared" si="2078"/>
        <v>177555.5</v>
      </c>
      <c r="O1036" s="10">
        <f>O1037</f>
        <v>19932.900000000001</v>
      </c>
      <c r="P1036" s="10">
        <f>P1037</f>
        <v>23651.1</v>
      </c>
      <c r="Q1036" s="10">
        <f>Q1037</f>
        <v>23651.1</v>
      </c>
      <c r="R1036" s="10">
        <f t="shared" si="2079"/>
        <v>192191.9</v>
      </c>
      <c r="S1036" s="10">
        <f t="shared" si="2080"/>
        <v>201206.6</v>
      </c>
      <c r="T1036" s="10">
        <f t="shared" si="2081"/>
        <v>201206.6</v>
      </c>
      <c r="U1036" s="10">
        <f>U1037</f>
        <v>0</v>
      </c>
      <c r="V1036" s="10">
        <f>V1037</f>
        <v>0</v>
      </c>
      <c r="W1036" s="10">
        <f>W1037</f>
        <v>0</v>
      </c>
      <c r="X1036" s="10">
        <f t="shared" si="2082"/>
        <v>192191.9</v>
      </c>
      <c r="Y1036" s="10">
        <f t="shared" si="2083"/>
        <v>201206.6</v>
      </c>
      <c r="Z1036" s="10">
        <f t="shared" si="2084"/>
        <v>201206.6</v>
      </c>
      <c r="AA1036" s="10">
        <f>AA1037</f>
        <v>0</v>
      </c>
      <c r="AB1036" s="10">
        <f>AB1037</f>
        <v>0</v>
      </c>
      <c r="AC1036" s="10">
        <f>AC1037</f>
        <v>0</v>
      </c>
      <c r="AD1036" s="10">
        <f t="shared" si="2085"/>
        <v>192191.9</v>
      </c>
      <c r="AE1036" s="10">
        <f t="shared" si="2086"/>
        <v>201206.6</v>
      </c>
      <c r="AF1036" s="10">
        <f t="shared" si="2087"/>
        <v>201206.6</v>
      </c>
      <c r="AG1036" s="10">
        <f>AG1037</f>
        <v>0</v>
      </c>
      <c r="AH1036" s="10">
        <f t="shared" si="2088"/>
        <v>192191.9</v>
      </c>
      <c r="AI1036" s="10">
        <f t="shared" si="2089"/>
        <v>201206.6</v>
      </c>
      <c r="AJ1036" s="10">
        <f t="shared" si="2090"/>
        <v>201206.6</v>
      </c>
      <c r="AK1036" s="10">
        <f>AK1037</f>
        <v>0</v>
      </c>
      <c r="AL1036" s="10">
        <f>AL1037</f>
        <v>0</v>
      </c>
      <c r="AM1036" s="10">
        <f>AM1037</f>
        <v>0</v>
      </c>
      <c r="AN1036" s="10">
        <f t="shared" si="2091"/>
        <v>192191.9</v>
      </c>
      <c r="AO1036" s="10">
        <f t="shared" si="2092"/>
        <v>201206.6</v>
      </c>
      <c r="AP1036" s="10">
        <f t="shared" si="2093"/>
        <v>201206.6</v>
      </c>
      <c r="AQ1036" s="10">
        <f>AQ1037</f>
        <v>0</v>
      </c>
      <c r="AR1036" s="10">
        <f>AR1037</f>
        <v>0</v>
      </c>
      <c r="AS1036" s="10">
        <f>AS1037</f>
        <v>0</v>
      </c>
      <c r="AT1036" s="10">
        <f t="shared" si="2094"/>
        <v>192191.9</v>
      </c>
      <c r="AU1036" s="10">
        <f t="shared" si="2095"/>
        <v>201206.6</v>
      </c>
      <c r="AV1036" s="10">
        <f t="shared" si="2096"/>
        <v>201206.6</v>
      </c>
      <c r="AW1036" s="10">
        <f>AW1037</f>
        <v>0</v>
      </c>
      <c r="AX1036" s="10">
        <f>AX1037</f>
        <v>0</v>
      </c>
      <c r="AY1036" s="10">
        <f>AY1037</f>
        <v>0</v>
      </c>
      <c r="AZ1036" s="10">
        <f t="shared" si="2097"/>
        <v>192191.9</v>
      </c>
      <c r="BA1036" s="10">
        <f>BA1037</f>
        <v>0</v>
      </c>
      <c r="BB1036" s="65">
        <f t="shared" si="2128"/>
        <v>192191.9</v>
      </c>
      <c r="BC1036" s="10">
        <f t="shared" si="2098"/>
        <v>201206.6</v>
      </c>
      <c r="BD1036" s="10">
        <f>BD1037</f>
        <v>0</v>
      </c>
      <c r="BE1036" s="65">
        <f t="shared" si="2129"/>
        <v>201206.6</v>
      </c>
      <c r="BF1036" s="10">
        <f t="shared" si="2099"/>
        <v>201206.6</v>
      </c>
      <c r="BG1036" s="10">
        <f>BG1037</f>
        <v>0</v>
      </c>
      <c r="BH1036" s="65">
        <f t="shared" si="2130"/>
        <v>201206.6</v>
      </c>
      <c r="BI1036" s="10">
        <f>BI1037</f>
        <v>0</v>
      </c>
      <c r="BJ1036" s="20"/>
      <c r="BK1036" s="20"/>
    </row>
    <row r="1037" spans="1:63" ht="31.2" x14ac:dyDescent="0.3">
      <c r="A1037" s="58" t="s">
        <v>675</v>
      </c>
      <c r="B1037" s="59">
        <v>100</v>
      </c>
      <c r="C1037" s="58" t="s">
        <v>327</v>
      </c>
      <c r="D1037" s="58" t="s">
        <v>327</v>
      </c>
      <c r="E1037" s="60" t="s">
        <v>674</v>
      </c>
      <c r="F1037" s="10">
        <v>172259</v>
      </c>
      <c r="G1037" s="10">
        <v>177555.5</v>
      </c>
      <c r="H1037" s="10">
        <v>177555.5</v>
      </c>
      <c r="I1037" s="10"/>
      <c r="J1037" s="10"/>
      <c r="K1037" s="10"/>
      <c r="L1037" s="10">
        <f t="shared" si="2076"/>
        <v>172259</v>
      </c>
      <c r="M1037" s="10">
        <f t="shared" si="2077"/>
        <v>177555.5</v>
      </c>
      <c r="N1037" s="10">
        <f t="shared" si="2078"/>
        <v>177555.5</v>
      </c>
      <c r="O1037" s="10">
        <v>19932.900000000001</v>
      </c>
      <c r="P1037" s="10">
        <v>23651.1</v>
      </c>
      <c r="Q1037" s="10">
        <v>23651.1</v>
      </c>
      <c r="R1037" s="10">
        <f t="shared" si="2079"/>
        <v>192191.9</v>
      </c>
      <c r="S1037" s="10">
        <f t="shared" si="2080"/>
        <v>201206.6</v>
      </c>
      <c r="T1037" s="10">
        <f t="shared" si="2081"/>
        <v>201206.6</v>
      </c>
      <c r="U1037" s="10"/>
      <c r="V1037" s="10"/>
      <c r="W1037" s="10"/>
      <c r="X1037" s="10">
        <f t="shared" si="2082"/>
        <v>192191.9</v>
      </c>
      <c r="Y1037" s="10">
        <f t="shared" si="2083"/>
        <v>201206.6</v>
      </c>
      <c r="Z1037" s="10">
        <f t="shared" si="2084"/>
        <v>201206.6</v>
      </c>
      <c r="AA1037" s="10"/>
      <c r="AB1037" s="10"/>
      <c r="AC1037" s="10"/>
      <c r="AD1037" s="10">
        <f t="shared" si="2085"/>
        <v>192191.9</v>
      </c>
      <c r="AE1037" s="10">
        <f t="shared" si="2086"/>
        <v>201206.6</v>
      </c>
      <c r="AF1037" s="10">
        <f t="shared" si="2087"/>
        <v>201206.6</v>
      </c>
      <c r="AG1037" s="10"/>
      <c r="AH1037" s="10">
        <f t="shared" si="2088"/>
        <v>192191.9</v>
      </c>
      <c r="AI1037" s="10">
        <f t="shared" si="2089"/>
        <v>201206.6</v>
      </c>
      <c r="AJ1037" s="10">
        <f t="shared" si="2090"/>
        <v>201206.6</v>
      </c>
      <c r="AK1037" s="10"/>
      <c r="AL1037" s="10"/>
      <c r="AM1037" s="10"/>
      <c r="AN1037" s="10">
        <f t="shared" si="2091"/>
        <v>192191.9</v>
      </c>
      <c r="AO1037" s="10">
        <f t="shared" si="2092"/>
        <v>201206.6</v>
      </c>
      <c r="AP1037" s="10">
        <f t="shared" si="2093"/>
        <v>201206.6</v>
      </c>
      <c r="AQ1037" s="10"/>
      <c r="AR1037" s="10"/>
      <c r="AS1037" s="10"/>
      <c r="AT1037" s="10">
        <f t="shared" si="2094"/>
        <v>192191.9</v>
      </c>
      <c r="AU1037" s="10">
        <f t="shared" si="2095"/>
        <v>201206.6</v>
      </c>
      <c r="AV1037" s="10">
        <f t="shared" si="2096"/>
        <v>201206.6</v>
      </c>
      <c r="AW1037" s="10"/>
      <c r="AX1037" s="10"/>
      <c r="AY1037" s="10"/>
      <c r="AZ1037" s="10">
        <f t="shared" si="2097"/>
        <v>192191.9</v>
      </c>
      <c r="BA1037" s="10"/>
      <c r="BB1037" s="65">
        <f t="shared" si="2128"/>
        <v>192191.9</v>
      </c>
      <c r="BC1037" s="10">
        <f t="shared" si="2098"/>
        <v>201206.6</v>
      </c>
      <c r="BD1037" s="10"/>
      <c r="BE1037" s="65">
        <f t="shared" si="2129"/>
        <v>201206.6</v>
      </c>
      <c r="BF1037" s="10">
        <f t="shared" si="2099"/>
        <v>201206.6</v>
      </c>
      <c r="BG1037" s="10"/>
      <c r="BH1037" s="65">
        <f t="shared" si="2130"/>
        <v>201206.6</v>
      </c>
      <c r="BI1037" s="10"/>
      <c r="BJ1037" s="20"/>
      <c r="BK1037" s="20"/>
    </row>
    <row r="1038" spans="1:63" ht="31.2" x14ac:dyDescent="0.3">
      <c r="A1038" s="58" t="s">
        <v>675</v>
      </c>
      <c r="B1038" s="59" t="s">
        <v>66</v>
      </c>
      <c r="C1038" s="58"/>
      <c r="D1038" s="58"/>
      <c r="E1038" s="60" t="s">
        <v>67</v>
      </c>
      <c r="F1038" s="10">
        <f t="shared" ref="F1038:K1038" si="2137">F1039</f>
        <v>28368.1</v>
      </c>
      <c r="G1038" s="10">
        <f t="shared" si="2137"/>
        <v>28368.1</v>
      </c>
      <c r="H1038" s="10">
        <f t="shared" si="2137"/>
        <v>28368.1</v>
      </c>
      <c r="I1038" s="10">
        <f t="shared" si="2137"/>
        <v>0</v>
      </c>
      <c r="J1038" s="10">
        <f t="shared" si="2137"/>
        <v>0</v>
      </c>
      <c r="K1038" s="10">
        <f t="shared" si="2137"/>
        <v>0</v>
      </c>
      <c r="L1038" s="10">
        <f t="shared" si="2076"/>
        <v>28368.1</v>
      </c>
      <c r="M1038" s="10">
        <f t="shared" si="2077"/>
        <v>28368.1</v>
      </c>
      <c r="N1038" s="10">
        <f t="shared" si="2078"/>
        <v>28368.1</v>
      </c>
      <c r="O1038" s="10">
        <f>O1039</f>
        <v>0</v>
      </c>
      <c r="P1038" s="10">
        <f>P1039</f>
        <v>0</v>
      </c>
      <c r="Q1038" s="10">
        <f>Q1039</f>
        <v>0</v>
      </c>
      <c r="R1038" s="10">
        <f t="shared" si="2079"/>
        <v>28368.1</v>
      </c>
      <c r="S1038" s="10">
        <f t="shared" si="2080"/>
        <v>28368.1</v>
      </c>
      <c r="T1038" s="10">
        <f t="shared" si="2081"/>
        <v>28368.1</v>
      </c>
      <c r="U1038" s="10">
        <f>U1039</f>
        <v>0</v>
      </c>
      <c r="V1038" s="10">
        <f>V1039</f>
        <v>0</v>
      </c>
      <c r="W1038" s="10">
        <f>W1039</f>
        <v>0</v>
      </c>
      <c r="X1038" s="10">
        <f t="shared" si="2082"/>
        <v>28368.1</v>
      </c>
      <c r="Y1038" s="10">
        <f t="shared" si="2083"/>
        <v>28368.1</v>
      </c>
      <c r="Z1038" s="10">
        <f t="shared" si="2084"/>
        <v>28368.1</v>
      </c>
      <c r="AA1038" s="10">
        <f>AA1039</f>
        <v>0</v>
      </c>
      <c r="AB1038" s="10">
        <f>AB1039</f>
        <v>0</v>
      </c>
      <c r="AC1038" s="10">
        <f>AC1039</f>
        <v>0</v>
      </c>
      <c r="AD1038" s="10">
        <f t="shared" si="2085"/>
        <v>28368.1</v>
      </c>
      <c r="AE1038" s="10">
        <f t="shared" si="2086"/>
        <v>28368.1</v>
      </c>
      <c r="AF1038" s="10">
        <f t="shared" si="2087"/>
        <v>28368.1</v>
      </c>
      <c r="AG1038" s="10">
        <f>AG1039</f>
        <v>0</v>
      </c>
      <c r="AH1038" s="10">
        <f t="shared" si="2088"/>
        <v>28368.1</v>
      </c>
      <c r="AI1038" s="10">
        <f t="shared" si="2089"/>
        <v>28368.1</v>
      </c>
      <c r="AJ1038" s="10">
        <f t="shared" si="2090"/>
        <v>28368.1</v>
      </c>
      <c r="AK1038" s="10">
        <f>AK1039</f>
        <v>0</v>
      </c>
      <c r="AL1038" s="10">
        <f>AL1039</f>
        <v>0</v>
      </c>
      <c r="AM1038" s="10">
        <f>AM1039</f>
        <v>0</v>
      </c>
      <c r="AN1038" s="10">
        <f t="shared" si="2091"/>
        <v>28368.1</v>
      </c>
      <c r="AO1038" s="10">
        <f t="shared" si="2092"/>
        <v>28368.1</v>
      </c>
      <c r="AP1038" s="10">
        <f t="shared" si="2093"/>
        <v>28368.1</v>
      </c>
      <c r="AQ1038" s="10">
        <f>AQ1039</f>
        <v>0</v>
      </c>
      <c r="AR1038" s="10">
        <f>AR1039</f>
        <v>0</v>
      </c>
      <c r="AS1038" s="10">
        <f>AS1039</f>
        <v>0</v>
      </c>
      <c r="AT1038" s="10">
        <f t="shared" si="2094"/>
        <v>28368.1</v>
      </c>
      <c r="AU1038" s="10">
        <f t="shared" si="2095"/>
        <v>28368.1</v>
      </c>
      <c r="AV1038" s="10">
        <f t="shared" si="2096"/>
        <v>28368.1</v>
      </c>
      <c r="AW1038" s="10">
        <f>AW1039</f>
        <v>0</v>
      </c>
      <c r="AX1038" s="10">
        <f>AX1039</f>
        <v>0</v>
      </c>
      <c r="AY1038" s="10">
        <f>AY1039</f>
        <v>0</v>
      </c>
      <c r="AZ1038" s="10">
        <f t="shared" si="2097"/>
        <v>28368.1</v>
      </c>
      <c r="BA1038" s="10">
        <f>BA1039</f>
        <v>0</v>
      </c>
      <c r="BB1038" s="65">
        <f t="shared" si="2128"/>
        <v>28368.1</v>
      </c>
      <c r="BC1038" s="10">
        <f t="shared" si="2098"/>
        <v>28368.1</v>
      </c>
      <c r="BD1038" s="10">
        <f>BD1039</f>
        <v>0</v>
      </c>
      <c r="BE1038" s="65">
        <f t="shared" si="2129"/>
        <v>28368.1</v>
      </c>
      <c r="BF1038" s="10">
        <f t="shared" si="2099"/>
        <v>28368.1</v>
      </c>
      <c r="BG1038" s="10">
        <f>BG1039</f>
        <v>0</v>
      </c>
      <c r="BH1038" s="65">
        <f t="shared" si="2130"/>
        <v>28368.1</v>
      </c>
      <c r="BI1038" s="10">
        <f>BI1039</f>
        <v>0</v>
      </c>
      <c r="BJ1038" s="20"/>
      <c r="BK1038" s="20"/>
    </row>
    <row r="1039" spans="1:63" ht="31.2" x14ac:dyDescent="0.3">
      <c r="A1039" s="58" t="s">
        <v>675</v>
      </c>
      <c r="B1039" s="59">
        <v>200</v>
      </c>
      <c r="C1039" s="58" t="s">
        <v>327</v>
      </c>
      <c r="D1039" s="58" t="s">
        <v>327</v>
      </c>
      <c r="E1039" s="60" t="s">
        <v>674</v>
      </c>
      <c r="F1039" s="10">
        <v>28368.1</v>
      </c>
      <c r="G1039" s="10">
        <v>28368.1</v>
      </c>
      <c r="H1039" s="10">
        <v>28368.1</v>
      </c>
      <c r="I1039" s="10"/>
      <c r="J1039" s="10"/>
      <c r="K1039" s="10"/>
      <c r="L1039" s="10">
        <f t="shared" si="2076"/>
        <v>28368.1</v>
      </c>
      <c r="M1039" s="10">
        <f t="shared" si="2077"/>
        <v>28368.1</v>
      </c>
      <c r="N1039" s="10">
        <f t="shared" si="2078"/>
        <v>28368.1</v>
      </c>
      <c r="O1039" s="10"/>
      <c r="P1039" s="10"/>
      <c r="Q1039" s="10"/>
      <c r="R1039" s="10">
        <f t="shared" si="2079"/>
        <v>28368.1</v>
      </c>
      <c r="S1039" s="10">
        <f t="shared" si="2080"/>
        <v>28368.1</v>
      </c>
      <c r="T1039" s="10">
        <f t="shared" si="2081"/>
        <v>28368.1</v>
      </c>
      <c r="U1039" s="10"/>
      <c r="V1039" s="10"/>
      <c r="W1039" s="10"/>
      <c r="X1039" s="10">
        <f t="shared" si="2082"/>
        <v>28368.1</v>
      </c>
      <c r="Y1039" s="10">
        <f t="shared" si="2083"/>
        <v>28368.1</v>
      </c>
      <c r="Z1039" s="10">
        <f t="shared" si="2084"/>
        <v>28368.1</v>
      </c>
      <c r="AA1039" s="10"/>
      <c r="AB1039" s="10"/>
      <c r="AC1039" s="10"/>
      <c r="AD1039" s="10">
        <f t="shared" si="2085"/>
        <v>28368.1</v>
      </c>
      <c r="AE1039" s="10">
        <f t="shared" si="2086"/>
        <v>28368.1</v>
      </c>
      <c r="AF1039" s="10">
        <f t="shared" si="2087"/>
        <v>28368.1</v>
      </c>
      <c r="AG1039" s="10"/>
      <c r="AH1039" s="10">
        <f t="shared" si="2088"/>
        <v>28368.1</v>
      </c>
      <c r="AI1039" s="10">
        <f t="shared" si="2089"/>
        <v>28368.1</v>
      </c>
      <c r="AJ1039" s="10">
        <f t="shared" si="2090"/>
        <v>28368.1</v>
      </c>
      <c r="AK1039" s="10"/>
      <c r="AL1039" s="10"/>
      <c r="AM1039" s="10"/>
      <c r="AN1039" s="10">
        <f t="shared" si="2091"/>
        <v>28368.1</v>
      </c>
      <c r="AO1039" s="10">
        <f t="shared" si="2092"/>
        <v>28368.1</v>
      </c>
      <c r="AP1039" s="10">
        <f t="shared" si="2093"/>
        <v>28368.1</v>
      </c>
      <c r="AQ1039" s="10"/>
      <c r="AR1039" s="10"/>
      <c r="AS1039" s="10"/>
      <c r="AT1039" s="10">
        <f t="shared" si="2094"/>
        <v>28368.1</v>
      </c>
      <c r="AU1039" s="10">
        <f t="shared" si="2095"/>
        <v>28368.1</v>
      </c>
      <c r="AV1039" s="10">
        <f t="shared" si="2096"/>
        <v>28368.1</v>
      </c>
      <c r="AW1039" s="10"/>
      <c r="AX1039" s="10"/>
      <c r="AY1039" s="10"/>
      <c r="AZ1039" s="10">
        <f t="shared" si="2097"/>
        <v>28368.1</v>
      </c>
      <c r="BA1039" s="10"/>
      <c r="BB1039" s="65">
        <f t="shared" si="2128"/>
        <v>28368.1</v>
      </c>
      <c r="BC1039" s="10">
        <f t="shared" si="2098"/>
        <v>28368.1</v>
      </c>
      <c r="BD1039" s="10"/>
      <c r="BE1039" s="65">
        <f t="shared" si="2129"/>
        <v>28368.1</v>
      </c>
      <c r="BF1039" s="10">
        <f t="shared" si="2099"/>
        <v>28368.1</v>
      </c>
      <c r="BG1039" s="10"/>
      <c r="BH1039" s="65">
        <f t="shared" si="2130"/>
        <v>28368.1</v>
      </c>
      <c r="BI1039" s="10"/>
      <c r="BJ1039" s="20"/>
      <c r="BK1039" s="20"/>
    </row>
    <row r="1040" spans="1:63" x14ac:dyDescent="0.3">
      <c r="A1040" s="58" t="s">
        <v>675</v>
      </c>
      <c r="B1040" s="59" t="s">
        <v>52</v>
      </c>
      <c r="C1040" s="58"/>
      <c r="D1040" s="58"/>
      <c r="E1040" s="60" t="s">
        <v>53</v>
      </c>
      <c r="F1040" s="10">
        <f t="shared" ref="F1040:K1040" si="2138">F1041</f>
        <v>613451.4</v>
      </c>
      <c r="G1040" s="10">
        <f t="shared" si="2138"/>
        <v>0</v>
      </c>
      <c r="H1040" s="10">
        <f t="shared" si="2138"/>
        <v>0</v>
      </c>
      <c r="I1040" s="10">
        <f t="shared" si="2138"/>
        <v>0</v>
      </c>
      <c r="J1040" s="10">
        <f t="shared" si="2138"/>
        <v>0</v>
      </c>
      <c r="K1040" s="10">
        <f t="shared" si="2138"/>
        <v>0</v>
      </c>
      <c r="L1040" s="10">
        <f t="shared" si="2076"/>
        <v>613451.4</v>
      </c>
      <c r="M1040" s="10">
        <f t="shared" si="2077"/>
        <v>0</v>
      </c>
      <c r="N1040" s="10">
        <f t="shared" si="2078"/>
        <v>0</v>
      </c>
      <c r="O1040" s="10">
        <f>O1041</f>
        <v>0</v>
      </c>
      <c r="P1040" s="10">
        <f>P1041</f>
        <v>0</v>
      </c>
      <c r="Q1040" s="10">
        <f>Q1041</f>
        <v>0</v>
      </c>
      <c r="R1040" s="10">
        <f t="shared" si="2079"/>
        <v>613451.4</v>
      </c>
      <c r="S1040" s="10">
        <f t="shared" si="2080"/>
        <v>0</v>
      </c>
      <c r="T1040" s="10">
        <f t="shared" si="2081"/>
        <v>0</v>
      </c>
      <c r="U1040" s="10">
        <f>U1041</f>
        <v>0</v>
      </c>
      <c r="V1040" s="10">
        <f>V1041</f>
        <v>0</v>
      </c>
      <c r="W1040" s="10">
        <f>W1041</f>
        <v>0</v>
      </c>
      <c r="X1040" s="10">
        <f t="shared" si="2082"/>
        <v>613451.4</v>
      </c>
      <c r="Y1040" s="10">
        <f t="shared" si="2083"/>
        <v>0</v>
      </c>
      <c r="Z1040" s="10">
        <f t="shared" si="2084"/>
        <v>0</v>
      </c>
      <c r="AA1040" s="10">
        <f>AA1041</f>
        <v>0</v>
      </c>
      <c r="AB1040" s="10">
        <f>AB1041</f>
        <v>0</v>
      </c>
      <c r="AC1040" s="10">
        <f>AC1041</f>
        <v>0</v>
      </c>
      <c r="AD1040" s="10">
        <f t="shared" si="2085"/>
        <v>613451.4</v>
      </c>
      <c r="AE1040" s="10">
        <f t="shared" si="2086"/>
        <v>0</v>
      </c>
      <c r="AF1040" s="10">
        <f t="shared" si="2087"/>
        <v>0</v>
      </c>
      <c r="AG1040" s="10">
        <f>AG1041</f>
        <v>0</v>
      </c>
      <c r="AH1040" s="10">
        <f t="shared" si="2088"/>
        <v>613451.4</v>
      </c>
      <c r="AI1040" s="10">
        <f t="shared" si="2089"/>
        <v>0</v>
      </c>
      <c r="AJ1040" s="10">
        <f t="shared" si="2090"/>
        <v>0</v>
      </c>
      <c r="AK1040" s="10">
        <f>AK1041</f>
        <v>0</v>
      </c>
      <c r="AL1040" s="10">
        <f>AL1041</f>
        <v>0</v>
      </c>
      <c r="AM1040" s="10">
        <f>AM1041</f>
        <v>0</v>
      </c>
      <c r="AN1040" s="10">
        <f t="shared" si="2091"/>
        <v>613451.4</v>
      </c>
      <c r="AO1040" s="10">
        <f t="shared" si="2092"/>
        <v>0</v>
      </c>
      <c r="AP1040" s="10">
        <f t="shared" si="2093"/>
        <v>0</v>
      </c>
      <c r="AQ1040" s="10">
        <f>AQ1041</f>
        <v>0</v>
      </c>
      <c r="AR1040" s="10">
        <f>AR1041</f>
        <v>0</v>
      </c>
      <c r="AS1040" s="10">
        <f>AS1041</f>
        <v>0</v>
      </c>
      <c r="AT1040" s="10">
        <f t="shared" si="2094"/>
        <v>613451.4</v>
      </c>
      <c r="AU1040" s="10">
        <f t="shared" si="2095"/>
        <v>0</v>
      </c>
      <c r="AV1040" s="10">
        <f t="shared" si="2096"/>
        <v>0</v>
      </c>
      <c r="AW1040" s="10">
        <f>AW1041</f>
        <v>0</v>
      </c>
      <c r="AX1040" s="10">
        <f>AX1041</f>
        <v>0</v>
      </c>
      <c r="AY1040" s="10">
        <f>AY1041</f>
        <v>0</v>
      </c>
      <c r="AZ1040" s="10">
        <f t="shared" si="2097"/>
        <v>613451.4</v>
      </c>
      <c r="BA1040" s="10">
        <f>BA1041</f>
        <v>0</v>
      </c>
      <c r="BB1040" s="65">
        <f t="shared" si="2128"/>
        <v>613451.4</v>
      </c>
      <c r="BC1040" s="10">
        <f t="shared" si="2098"/>
        <v>0</v>
      </c>
      <c r="BD1040" s="10">
        <f>BD1041</f>
        <v>0</v>
      </c>
      <c r="BE1040" s="65">
        <f t="shared" si="2129"/>
        <v>0</v>
      </c>
      <c r="BF1040" s="10">
        <f t="shared" si="2099"/>
        <v>0</v>
      </c>
      <c r="BG1040" s="10">
        <f>BG1041</f>
        <v>0</v>
      </c>
      <c r="BH1040" s="65">
        <f t="shared" si="2130"/>
        <v>0</v>
      </c>
      <c r="BI1040" s="10">
        <f>BI1041</f>
        <v>0</v>
      </c>
      <c r="BJ1040" s="20"/>
      <c r="BK1040" s="20"/>
    </row>
    <row r="1041" spans="1:68" ht="31.2" x14ac:dyDescent="0.3">
      <c r="A1041" s="58" t="s">
        <v>675</v>
      </c>
      <c r="B1041" s="59">
        <v>800</v>
      </c>
      <c r="C1041" s="58" t="s">
        <v>327</v>
      </c>
      <c r="D1041" s="58" t="s">
        <v>327</v>
      </c>
      <c r="E1041" s="60" t="s">
        <v>674</v>
      </c>
      <c r="F1041" s="10">
        <v>613451.4</v>
      </c>
      <c r="G1041" s="10">
        <v>0</v>
      </c>
      <c r="H1041" s="10">
        <v>0</v>
      </c>
      <c r="I1041" s="10"/>
      <c r="J1041" s="10"/>
      <c r="K1041" s="10"/>
      <c r="L1041" s="10">
        <f t="shared" si="2076"/>
        <v>613451.4</v>
      </c>
      <c r="M1041" s="10">
        <f t="shared" si="2077"/>
        <v>0</v>
      </c>
      <c r="N1041" s="10">
        <f t="shared" si="2078"/>
        <v>0</v>
      </c>
      <c r="O1041" s="10"/>
      <c r="P1041" s="10"/>
      <c r="Q1041" s="10"/>
      <c r="R1041" s="10">
        <f t="shared" si="2079"/>
        <v>613451.4</v>
      </c>
      <c r="S1041" s="10">
        <f t="shared" si="2080"/>
        <v>0</v>
      </c>
      <c r="T1041" s="10">
        <f t="shared" si="2081"/>
        <v>0</v>
      </c>
      <c r="U1041" s="10"/>
      <c r="V1041" s="10"/>
      <c r="W1041" s="10"/>
      <c r="X1041" s="10">
        <f t="shared" si="2082"/>
        <v>613451.4</v>
      </c>
      <c r="Y1041" s="10">
        <f t="shared" si="2083"/>
        <v>0</v>
      </c>
      <c r="Z1041" s="10">
        <f t="shared" si="2084"/>
        <v>0</v>
      </c>
      <c r="AA1041" s="10"/>
      <c r="AB1041" s="10"/>
      <c r="AC1041" s="10"/>
      <c r="AD1041" s="10">
        <f t="shared" si="2085"/>
        <v>613451.4</v>
      </c>
      <c r="AE1041" s="10">
        <f t="shared" si="2086"/>
        <v>0</v>
      </c>
      <c r="AF1041" s="10">
        <f t="shared" si="2087"/>
        <v>0</v>
      </c>
      <c r="AG1041" s="10"/>
      <c r="AH1041" s="10">
        <f t="shared" si="2088"/>
        <v>613451.4</v>
      </c>
      <c r="AI1041" s="10">
        <f t="shared" si="2089"/>
        <v>0</v>
      </c>
      <c r="AJ1041" s="10">
        <f t="shared" si="2090"/>
        <v>0</v>
      </c>
      <c r="AK1041" s="10"/>
      <c r="AL1041" s="10"/>
      <c r="AM1041" s="10"/>
      <c r="AN1041" s="10">
        <f t="shared" si="2091"/>
        <v>613451.4</v>
      </c>
      <c r="AO1041" s="10">
        <f t="shared" si="2092"/>
        <v>0</v>
      </c>
      <c r="AP1041" s="10">
        <f t="shared" si="2093"/>
        <v>0</v>
      </c>
      <c r="AQ1041" s="10"/>
      <c r="AR1041" s="10"/>
      <c r="AS1041" s="10"/>
      <c r="AT1041" s="10">
        <f t="shared" si="2094"/>
        <v>613451.4</v>
      </c>
      <c r="AU1041" s="10">
        <f t="shared" si="2095"/>
        <v>0</v>
      </c>
      <c r="AV1041" s="10">
        <f t="shared" si="2096"/>
        <v>0</v>
      </c>
      <c r="AW1041" s="10"/>
      <c r="AX1041" s="10"/>
      <c r="AY1041" s="10"/>
      <c r="AZ1041" s="10">
        <f t="shared" si="2097"/>
        <v>613451.4</v>
      </c>
      <c r="BA1041" s="10"/>
      <c r="BB1041" s="65">
        <f t="shared" si="2128"/>
        <v>613451.4</v>
      </c>
      <c r="BC1041" s="10">
        <f t="shared" si="2098"/>
        <v>0</v>
      </c>
      <c r="BD1041" s="10"/>
      <c r="BE1041" s="65">
        <f t="shared" si="2129"/>
        <v>0</v>
      </c>
      <c r="BF1041" s="10">
        <f t="shared" si="2099"/>
        <v>0</v>
      </c>
      <c r="BG1041" s="10"/>
      <c r="BH1041" s="65">
        <f t="shared" si="2130"/>
        <v>0</v>
      </c>
      <c r="BI1041" s="10"/>
      <c r="BJ1041" s="20"/>
      <c r="BK1041" s="20"/>
    </row>
    <row r="1042" spans="1:68" s="66" customFormat="1" ht="31.2" x14ac:dyDescent="0.3">
      <c r="A1042" s="52" t="s">
        <v>676</v>
      </c>
      <c r="B1042" s="53"/>
      <c r="C1042" s="52"/>
      <c r="D1042" s="52"/>
      <c r="E1042" s="54" t="s">
        <v>677</v>
      </c>
      <c r="F1042" s="14">
        <f t="shared" ref="F1042:K1042" si="2139">F1043</f>
        <v>181601.3</v>
      </c>
      <c r="G1042" s="14">
        <f t="shared" si="2139"/>
        <v>183702.2</v>
      </c>
      <c r="H1042" s="14">
        <f t="shared" si="2139"/>
        <v>184232.2</v>
      </c>
      <c r="I1042" s="14">
        <f t="shared" si="2139"/>
        <v>0</v>
      </c>
      <c r="J1042" s="14">
        <f t="shared" si="2139"/>
        <v>0</v>
      </c>
      <c r="K1042" s="14">
        <f t="shared" si="2139"/>
        <v>0</v>
      </c>
      <c r="L1042" s="14">
        <f t="shared" si="2076"/>
        <v>181601.3</v>
      </c>
      <c r="M1042" s="14">
        <f t="shared" si="2077"/>
        <v>183702.2</v>
      </c>
      <c r="N1042" s="14">
        <f t="shared" si="2078"/>
        <v>184232.2</v>
      </c>
      <c r="O1042" s="14">
        <f>O1043</f>
        <v>20828.599999999999</v>
      </c>
      <c r="P1042" s="14">
        <f>P1043</f>
        <v>25469.8</v>
      </c>
      <c r="Q1042" s="14">
        <f>Q1043</f>
        <v>25469.8</v>
      </c>
      <c r="R1042" s="14">
        <f t="shared" si="2079"/>
        <v>202429.9</v>
      </c>
      <c r="S1042" s="14">
        <f t="shared" si="2080"/>
        <v>209172</v>
      </c>
      <c r="T1042" s="14">
        <f t="shared" si="2081"/>
        <v>209702</v>
      </c>
      <c r="U1042" s="14">
        <f>U1043</f>
        <v>0</v>
      </c>
      <c r="V1042" s="14">
        <f>V1043</f>
        <v>0</v>
      </c>
      <c r="W1042" s="14">
        <f>W1043</f>
        <v>0</v>
      </c>
      <c r="X1042" s="14">
        <f t="shared" si="2082"/>
        <v>202429.9</v>
      </c>
      <c r="Y1042" s="14">
        <f t="shared" si="2083"/>
        <v>209172</v>
      </c>
      <c r="Z1042" s="14">
        <f t="shared" si="2084"/>
        <v>209702</v>
      </c>
      <c r="AA1042" s="14">
        <f>AA1043</f>
        <v>-1.1368683772161603E-13</v>
      </c>
      <c r="AB1042" s="14">
        <f>AB1043</f>
        <v>0</v>
      </c>
      <c r="AC1042" s="14">
        <f>AC1043</f>
        <v>0</v>
      </c>
      <c r="AD1042" s="14">
        <f t="shared" si="2085"/>
        <v>202429.9</v>
      </c>
      <c r="AE1042" s="14">
        <f t="shared" si="2086"/>
        <v>209172</v>
      </c>
      <c r="AF1042" s="14">
        <f t="shared" si="2087"/>
        <v>209702</v>
      </c>
      <c r="AG1042" s="14">
        <f>AG1043</f>
        <v>0</v>
      </c>
      <c r="AH1042" s="14">
        <f t="shared" si="2088"/>
        <v>202429.9</v>
      </c>
      <c r="AI1042" s="14">
        <f t="shared" si="2089"/>
        <v>209172</v>
      </c>
      <c r="AJ1042" s="14">
        <f t="shared" si="2090"/>
        <v>209702</v>
      </c>
      <c r="AK1042" s="14">
        <f>AK1043</f>
        <v>0</v>
      </c>
      <c r="AL1042" s="14">
        <f>AL1043</f>
        <v>0</v>
      </c>
      <c r="AM1042" s="14">
        <f>AM1043</f>
        <v>0</v>
      </c>
      <c r="AN1042" s="14">
        <f t="shared" si="2091"/>
        <v>202429.9</v>
      </c>
      <c r="AO1042" s="14">
        <f t="shared" si="2092"/>
        <v>209172</v>
      </c>
      <c r="AP1042" s="14">
        <f t="shared" si="2093"/>
        <v>209702</v>
      </c>
      <c r="AQ1042" s="14">
        <f>AQ1043</f>
        <v>0</v>
      </c>
      <c r="AR1042" s="14">
        <f>AR1043</f>
        <v>0</v>
      </c>
      <c r="AS1042" s="14">
        <f>AS1043</f>
        <v>0</v>
      </c>
      <c r="AT1042" s="14">
        <f t="shared" si="2094"/>
        <v>202429.9</v>
      </c>
      <c r="AU1042" s="14">
        <f t="shared" si="2095"/>
        <v>209172</v>
      </c>
      <c r="AV1042" s="14">
        <f t="shared" si="2096"/>
        <v>209702</v>
      </c>
      <c r="AW1042" s="14">
        <f>AW1043</f>
        <v>0</v>
      </c>
      <c r="AX1042" s="14">
        <f>AX1043</f>
        <v>0</v>
      </c>
      <c r="AY1042" s="14">
        <f>AY1043</f>
        <v>0</v>
      </c>
      <c r="AZ1042" s="14">
        <f t="shared" si="2097"/>
        <v>202429.9</v>
      </c>
      <c r="BA1042" s="14">
        <f>BA1043</f>
        <v>0</v>
      </c>
      <c r="BB1042" s="63">
        <f t="shared" si="2128"/>
        <v>202429.9</v>
      </c>
      <c r="BC1042" s="14">
        <f t="shared" si="2098"/>
        <v>209172</v>
      </c>
      <c r="BD1042" s="14">
        <f>BD1043</f>
        <v>0</v>
      </c>
      <c r="BE1042" s="63">
        <f t="shared" si="2129"/>
        <v>209172</v>
      </c>
      <c r="BF1042" s="14">
        <f t="shared" si="2099"/>
        <v>209702</v>
      </c>
      <c r="BG1042" s="14">
        <f>BG1043</f>
        <v>0</v>
      </c>
      <c r="BH1042" s="63">
        <f t="shared" si="2130"/>
        <v>209702</v>
      </c>
      <c r="BI1042" s="14">
        <f>BI1043</f>
        <v>0</v>
      </c>
      <c r="BJ1042" s="15"/>
      <c r="BK1042" s="15"/>
      <c r="BL1042" s="11"/>
      <c r="BM1042" s="11"/>
      <c r="BN1042" s="11"/>
      <c r="BO1042" s="11"/>
      <c r="BP1042" s="11"/>
    </row>
    <row r="1043" spans="1:68" s="67" customFormat="1" x14ac:dyDescent="0.3">
      <c r="A1043" s="55" t="s">
        <v>678</v>
      </c>
      <c r="B1043" s="56"/>
      <c r="C1043" s="55"/>
      <c r="D1043" s="55"/>
      <c r="E1043" s="57" t="s">
        <v>61</v>
      </c>
      <c r="F1043" s="17">
        <f t="shared" ref="F1043:K1043" si="2140">F1044+F1059</f>
        <v>181601.3</v>
      </c>
      <c r="G1043" s="17">
        <f t="shared" si="2140"/>
        <v>183702.2</v>
      </c>
      <c r="H1043" s="17">
        <f t="shared" si="2140"/>
        <v>184232.2</v>
      </c>
      <c r="I1043" s="17">
        <f t="shared" si="2140"/>
        <v>0</v>
      </c>
      <c r="J1043" s="17">
        <f t="shared" si="2140"/>
        <v>0</v>
      </c>
      <c r="K1043" s="17">
        <f t="shared" si="2140"/>
        <v>0</v>
      </c>
      <c r="L1043" s="17">
        <f t="shared" ref="L1043:L1103" si="2141">F1043+I1043</f>
        <v>181601.3</v>
      </c>
      <c r="M1043" s="17">
        <f t="shared" ref="M1043:M1103" si="2142">G1043+J1043</f>
        <v>183702.2</v>
      </c>
      <c r="N1043" s="17">
        <f t="shared" ref="N1043:N1103" si="2143">H1043+K1043</f>
        <v>184232.2</v>
      </c>
      <c r="O1043" s="17">
        <f>O1044+O1059</f>
        <v>20828.599999999999</v>
      </c>
      <c r="P1043" s="17">
        <f>P1044+P1059</f>
        <v>25469.8</v>
      </c>
      <c r="Q1043" s="17">
        <f>Q1044+Q1059</f>
        <v>25469.8</v>
      </c>
      <c r="R1043" s="17">
        <f t="shared" si="2079"/>
        <v>202429.9</v>
      </c>
      <c r="S1043" s="17">
        <f t="shared" si="2080"/>
        <v>209172</v>
      </c>
      <c r="T1043" s="17">
        <f t="shared" si="2081"/>
        <v>209702</v>
      </c>
      <c r="U1043" s="17">
        <f>U1044+U1059</f>
        <v>0</v>
      </c>
      <c r="V1043" s="17">
        <f>V1044+V1059</f>
        <v>0</v>
      </c>
      <c r="W1043" s="17">
        <f>W1044+W1059</f>
        <v>0</v>
      </c>
      <c r="X1043" s="17">
        <f t="shared" si="2082"/>
        <v>202429.9</v>
      </c>
      <c r="Y1043" s="17">
        <f t="shared" si="2083"/>
        <v>209172</v>
      </c>
      <c r="Z1043" s="17">
        <f t="shared" si="2084"/>
        <v>209702</v>
      </c>
      <c r="AA1043" s="17">
        <f>AA1044+AA1059</f>
        <v>-1.1368683772161603E-13</v>
      </c>
      <c r="AB1043" s="17">
        <f>AB1044+AB1059</f>
        <v>0</v>
      </c>
      <c r="AC1043" s="17">
        <f>AC1044+AC1059</f>
        <v>0</v>
      </c>
      <c r="AD1043" s="17">
        <f t="shared" si="2085"/>
        <v>202429.9</v>
      </c>
      <c r="AE1043" s="17">
        <f t="shared" si="2086"/>
        <v>209172</v>
      </c>
      <c r="AF1043" s="17">
        <f t="shared" si="2087"/>
        <v>209702</v>
      </c>
      <c r="AG1043" s="17">
        <f>AG1044+AG1059</f>
        <v>0</v>
      </c>
      <c r="AH1043" s="17">
        <f t="shared" si="2088"/>
        <v>202429.9</v>
      </c>
      <c r="AI1043" s="17">
        <f t="shared" si="2089"/>
        <v>209172</v>
      </c>
      <c r="AJ1043" s="17">
        <f t="shared" si="2090"/>
        <v>209702</v>
      </c>
      <c r="AK1043" s="17">
        <f>AK1044+AK1059</f>
        <v>0</v>
      </c>
      <c r="AL1043" s="17">
        <f>AL1044+AL1059</f>
        <v>0</v>
      </c>
      <c r="AM1043" s="17">
        <f>AM1044+AM1059</f>
        <v>0</v>
      </c>
      <c r="AN1043" s="17">
        <f t="shared" si="2091"/>
        <v>202429.9</v>
      </c>
      <c r="AO1043" s="17">
        <f t="shared" si="2092"/>
        <v>209172</v>
      </c>
      <c r="AP1043" s="17">
        <f t="shared" si="2093"/>
        <v>209702</v>
      </c>
      <c r="AQ1043" s="17">
        <f>AQ1044+AQ1059</f>
        <v>0</v>
      </c>
      <c r="AR1043" s="17">
        <f>AR1044+AR1059</f>
        <v>0</v>
      </c>
      <c r="AS1043" s="17">
        <f>AS1044+AS1059</f>
        <v>0</v>
      </c>
      <c r="AT1043" s="17">
        <f t="shared" si="2094"/>
        <v>202429.9</v>
      </c>
      <c r="AU1043" s="17">
        <f t="shared" si="2095"/>
        <v>209172</v>
      </c>
      <c r="AV1043" s="17">
        <f t="shared" si="2096"/>
        <v>209702</v>
      </c>
      <c r="AW1043" s="17">
        <f>AW1044+AW1059</f>
        <v>0</v>
      </c>
      <c r="AX1043" s="17">
        <f>AX1044+AX1059</f>
        <v>0</v>
      </c>
      <c r="AY1043" s="17">
        <f>AY1044+AY1059</f>
        <v>0</v>
      </c>
      <c r="AZ1043" s="17">
        <f t="shared" si="2097"/>
        <v>202429.9</v>
      </c>
      <c r="BA1043" s="17">
        <f>BA1044+BA1059</f>
        <v>0</v>
      </c>
      <c r="BB1043" s="64">
        <f t="shared" si="2128"/>
        <v>202429.9</v>
      </c>
      <c r="BC1043" s="17">
        <f t="shared" si="2098"/>
        <v>209172</v>
      </c>
      <c r="BD1043" s="17">
        <f>BD1044+BD1059</f>
        <v>0</v>
      </c>
      <c r="BE1043" s="64">
        <f t="shared" si="2129"/>
        <v>209172</v>
      </c>
      <c r="BF1043" s="17">
        <f t="shared" si="2099"/>
        <v>209702</v>
      </c>
      <c r="BG1043" s="17">
        <f>BG1044+BG1059</f>
        <v>0</v>
      </c>
      <c r="BH1043" s="64">
        <f t="shared" si="2130"/>
        <v>209702</v>
      </c>
      <c r="BI1043" s="17">
        <f>BI1044+BI1059</f>
        <v>0</v>
      </c>
      <c r="BJ1043" s="18"/>
      <c r="BK1043" s="18"/>
      <c r="BL1043" s="16"/>
      <c r="BM1043" s="16"/>
      <c r="BN1043" s="16"/>
      <c r="BO1043" s="16"/>
      <c r="BP1043" s="16"/>
    </row>
    <row r="1044" spans="1:68" ht="62.4" x14ac:dyDescent="0.3">
      <c r="A1044" s="58" t="s">
        <v>679</v>
      </c>
      <c r="B1044" s="59"/>
      <c r="C1044" s="58"/>
      <c r="D1044" s="58"/>
      <c r="E1044" s="60" t="s">
        <v>680</v>
      </c>
      <c r="F1044" s="10">
        <f t="shared" ref="F1044:K1044" si="2144">F1045+F1050+F1053+F1056</f>
        <v>39507.199999999997</v>
      </c>
      <c r="G1044" s="10">
        <f t="shared" si="2144"/>
        <v>37440.800000000003</v>
      </c>
      <c r="H1044" s="10">
        <f t="shared" si="2144"/>
        <v>37970.800000000003</v>
      </c>
      <c r="I1044" s="10">
        <f t="shared" si="2144"/>
        <v>0</v>
      </c>
      <c r="J1044" s="10">
        <f t="shared" si="2144"/>
        <v>0</v>
      </c>
      <c r="K1044" s="10">
        <f t="shared" si="2144"/>
        <v>0</v>
      </c>
      <c r="L1044" s="10">
        <f t="shared" si="2141"/>
        <v>39507.199999999997</v>
      </c>
      <c r="M1044" s="10">
        <f t="shared" si="2142"/>
        <v>37440.800000000003</v>
      </c>
      <c r="N1044" s="10">
        <f t="shared" si="2143"/>
        <v>37970.800000000003</v>
      </c>
      <c r="O1044" s="10">
        <f>O1045+O1050+O1053+O1056</f>
        <v>0</v>
      </c>
      <c r="P1044" s="10">
        <f>P1045+P1050+P1053+P1056</f>
        <v>0</v>
      </c>
      <c r="Q1044" s="10">
        <f>Q1045+Q1050+Q1053+Q1056</f>
        <v>0</v>
      </c>
      <c r="R1044" s="10">
        <f t="shared" si="2079"/>
        <v>39507.199999999997</v>
      </c>
      <c r="S1044" s="10">
        <f t="shared" si="2080"/>
        <v>37440.800000000003</v>
      </c>
      <c r="T1044" s="10">
        <f t="shared" si="2081"/>
        <v>37970.800000000003</v>
      </c>
      <c r="U1044" s="10">
        <f>U1045+U1050+U1053+U1056</f>
        <v>0</v>
      </c>
      <c r="V1044" s="10">
        <f>V1045+V1050+V1053+V1056</f>
        <v>0</v>
      </c>
      <c r="W1044" s="10">
        <f>W1045+W1050+W1053+W1056</f>
        <v>0</v>
      </c>
      <c r="X1044" s="10">
        <f t="shared" si="2082"/>
        <v>39507.199999999997</v>
      </c>
      <c r="Y1044" s="10">
        <f t="shared" si="2083"/>
        <v>37440.800000000003</v>
      </c>
      <c r="Z1044" s="10">
        <f t="shared" si="2084"/>
        <v>37970.800000000003</v>
      </c>
      <c r="AA1044" s="10">
        <f>AA1045+AA1050+AA1053+AA1056</f>
        <v>-1.1368683772161603E-13</v>
      </c>
      <c r="AB1044" s="10">
        <f>AB1045+AB1050+AB1053+AB1056</f>
        <v>0</v>
      </c>
      <c r="AC1044" s="10">
        <f>AC1045+AC1050+AC1053+AC1056</f>
        <v>0</v>
      </c>
      <c r="AD1044" s="10">
        <f t="shared" si="2085"/>
        <v>39507.199999999997</v>
      </c>
      <c r="AE1044" s="10">
        <f t="shared" si="2086"/>
        <v>37440.800000000003</v>
      </c>
      <c r="AF1044" s="10">
        <f t="shared" si="2087"/>
        <v>37970.800000000003</v>
      </c>
      <c r="AG1044" s="10">
        <f>AG1045+AG1050+AG1053+AG1056</f>
        <v>-738.37</v>
      </c>
      <c r="AH1044" s="10">
        <f t="shared" si="2088"/>
        <v>38768.829999999994</v>
      </c>
      <c r="AI1044" s="10">
        <f t="shared" si="2089"/>
        <v>37440.800000000003</v>
      </c>
      <c r="AJ1044" s="10">
        <f t="shared" si="2090"/>
        <v>37970.800000000003</v>
      </c>
      <c r="AK1044" s="10">
        <f>AK1045+AK1050+AK1053+AK1056</f>
        <v>0</v>
      </c>
      <c r="AL1044" s="10">
        <f>AL1045+AL1050+AL1053+AL1056</f>
        <v>0</v>
      </c>
      <c r="AM1044" s="10">
        <f>AM1045+AM1050+AM1053+AM1056</f>
        <v>0</v>
      </c>
      <c r="AN1044" s="10">
        <f t="shared" si="2091"/>
        <v>38768.829999999994</v>
      </c>
      <c r="AO1044" s="10">
        <f t="shared" si="2092"/>
        <v>37440.800000000003</v>
      </c>
      <c r="AP1044" s="10">
        <f t="shared" si="2093"/>
        <v>37970.800000000003</v>
      </c>
      <c r="AQ1044" s="10">
        <f>AQ1045+AQ1050+AQ1053+AQ1056</f>
        <v>0</v>
      </c>
      <c r="AR1044" s="10">
        <f>AR1045+AR1050+AR1053+AR1056</f>
        <v>0</v>
      </c>
      <c r="AS1044" s="10">
        <f>AS1045+AS1050+AS1053+AS1056</f>
        <v>0</v>
      </c>
      <c r="AT1044" s="10">
        <f t="shared" si="2094"/>
        <v>38768.829999999994</v>
      </c>
      <c r="AU1044" s="10">
        <f t="shared" si="2095"/>
        <v>37440.800000000003</v>
      </c>
      <c r="AV1044" s="10">
        <f t="shared" si="2096"/>
        <v>37970.800000000003</v>
      </c>
      <c r="AW1044" s="10">
        <f>AW1045+AW1050+AW1053+AW1056</f>
        <v>0</v>
      </c>
      <c r="AX1044" s="10">
        <f>AX1045+AX1050+AX1053+AX1056</f>
        <v>0</v>
      </c>
      <c r="AY1044" s="10">
        <f>AY1045+AY1050+AY1053+AY1056</f>
        <v>0</v>
      </c>
      <c r="AZ1044" s="10">
        <f t="shared" si="2097"/>
        <v>38768.829999999994</v>
      </c>
      <c r="BA1044" s="10">
        <f>BA1045+BA1050+BA1053+BA1056</f>
        <v>0</v>
      </c>
      <c r="BB1044" s="65">
        <f t="shared" si="2128"/>
        <v>38768.829999999994</v>
      </c>
      <c r="BC1044" s="10">
        <f t="shared" si="2098"/>
        <v>37440.800000000003</v>
      </c>
      <c r="BD1044" s="10">
        <f>BD1045+BD1050+BD1053+BD1056</f>
        <v>0</v>
      </c>
      <c r="BE1044" s="65">
        <f t="shared" si="2129"/>
        <v>37440.800000000003</v>
      </c>
      <c r="BF1044" s="10">
        <f t="shared" si="2099"/>
        <v>37970.800000000003</v>
      </c>
      <c r="BG1044" s="10">
        <f>BG1045+BG1050+BG1053+BG1056</f>
        <v>0</v>
      </c>
      <c r="BH1044" s="65">
        <f t="shared" si="2130"/>
        <v>37970.800000000003</v>
      </c>
      <c r="BI1044" s="10">
        <f>BI1045+BI1050+BI1053+BI1056</f>
        <v>0</v>
      </c>
      <c r="BJ1044" s="20"/>
      <c r="BK1044" s="20"/>
    </row>
    <row r="1045" spans="1:68" x14ac:dyDescent="0.3">
      <c r="A1045" s="58" t="s">
        <v>681</v>
      </c>
      <c r="B1045" s="59"/>
      <c r="C1045" s="58"/>
      <c r="D1045" s="58"/>
      <c r="E1045" s="60" t="s">
        <v>682</v>
      </c>
      <c r="F1045" s="10">
        <f t="shared" ref="F1045:K1045" si="2145">F1046+F1048</f>
        <v>22555</v>
      </c>
      <c r="G1045" s="10">
        <f t="shared" si="2145"/>
        <v>22971.599999999999</v>
      </c>
      <c r="H1045" s="10">
        <f t="shared" si="2145"/>
        <v>23501.599999999999</v>
      </c>
      <c r="I1045" s="10">
        <f t="shared" si="2145"/>
        <v>0</v>
      </c>
      <c r="J1045" s="10">
        <f t="shared" si="2145"/>
        <v>0</v>
      </c>
      <c r="K1045" s="10">
        <f t="shared" si="2145"/>
        <v>0</v>
      </c>
      <c r="L1045" s="10">
        <f t="shared" si="2141"/>
        <v>22555</v>
      </c>
      <c r="M1045" s="10">
        <f t="shared" si="2142"/>
        <v>22971.599999999999</v>
      </c>
      <c r="N1045" s="10">
        <f t="shared" si="2143"/>
        <v>23501.599999999999</v>
      </c>
      <c r="O1045" s="10">
        <f>O1046+O1048</f>
        <v>0</v>
      </c>
      <c r="P1045" s="10">
        <f>P1046+P1048</f>
        <v>0</v>
      </c>
      <c r="Q1045" s="10">
        <f>Q1046+Q1048</f>
        <v>0</v>
      </c>
      <c r="R1045" s="10">
        <f t="shared" si="2079"/>
        <v>22555</v>
      </c>
      <c r="S1045" s="10">
        <f t="shared" si="2080"/>
        <v>22971.599999999999</v>
      </c>
      <c r="T1045" s="10">
        <f t="shared" si="2081"/>
        <v>23501.599999999999</v>
      </c>
      <c r="U1045" s="10">
        <f>U1046+U1048</f>
        <v>0</v>
      </c>
      <c r="V1045" s="10">
        <f>V1046+V1048</f>
        <v>0</v>
      </c>
      <c r="W1045" s="10">
        <f>W1046+W1048</f>
        <v>0</v>
      </c>
      <c r="X1045" s="10">
        <f t="shared" si="2082"/>
        <v>22555</v>
      </c>
      <c r="Y1045" s="10">
        <f t="shared" si="2083"/>
        <v>22971.599999999999</v>
      </c>
      <c r="Z1045" s="10">
        <f t="shared" si="2084"/>
        <v>23501.599999999999</v>
      </c>
      <c r="AA1045" s="10">
        <f>AA1046+AA1048</f>
        <v>1436.87</v>
      </c>
      <c r="AB1045" s="10">
        <f>AB1046+AB1048</f>
        <v>0</v>
      </c>
      <c r="AC1045" s="10">
        <f>AC1046+AC1048</f>
        <v>0</v>
      </c>
      <c r="AD1045" s="10">
        <f t="shared" si="2085"/>
        <v>23991.87</v>
      </c>
      <c r="AE1045" s="10">
        <f t="shared" si="2086"/>
        <v>22971.599999999999</v>
      </c>
      <c r="AF1045" s="10">
        <f t="shared" si="2087"/>
        <v>23501.599999999999</v>
      </c>
      <c r="AG1045" s="10">
        <f>AG1046+AG1048</f>
        <v>-738.37</v>
      </c>
      <c r="AH1045" s="10">
        <f t="shared" si="2088"/>
        <v>23253.5</v>
      </c>
      <c r="AI1045" s="10">
        <f t="shared" si="2089"/>
        <v>22971.599999999999</v>
      </c>
      <c r="AJ1045" s="10">
        <f t="shared" si="2090"/>
        <v>23501.599999999999</v>
      </c>
      <c r="AK1045" s="10">
        <f>AK1046+AK1048</f>
        <v>0</v>
      </c>
      <c r="AL1045" s="10">
        <f>AL1046+AL1048</f>
        <v>0</v>
      </c>
      <c r="AM1045" s="10">
        <f>AM1046+AM1048</f>
        <v>0</v>
      </c>
      <c r="AN1045" s="10">
        <f t="shared" si="2091"/>
        <v>23253.5</v>
      </c>
      <c r="AO1045" s="10">
        <f t="shared" si="2092"/>
        <v>22971.599999999999</v>
      </c>
      <c r="AP1045" s="10">
        <f t="shared" si="2093"/>
        <v>23501.599999999999</v>
      </c>
      <c r="AQ1045" s="10">
        <f>AQ1046+AQ1048</f>
        <v>0</v>
      </c>
      <c r="AR1045" s="10">
        <f>AR1046+AR1048</f>
        <v>0</v>
      </c>
      <c r="AS1045" s="10">
        <f>AS1046+AS1048</f>
        <v>0</v>
      </c>
      <c r="AT1045" s="10">
        <f t="shared" si="2094"/>
        <v>23253.5</v>
      </c>
      <c r="AU1045" s="10">
        <f t="shared" si="2095"/>
        <v>22971.599999999999</v>
      </c>
      <c r="AV1045" s="10">
        <f t="shared" si="2096"/>
        <v>23501.599999999999</v>
      </c>
      <c r="AW1045" s="10">
        <f>AW1046+AW1048</f>
        <v>0</v>
      </c>
      <c r="AX1045" s="10">
        <f>AX1046+AX1048</f>
        <v>0</v>
      </c>
      <c r="AY1045" s="10">
        <f>AY1046+AY1048</f>
        <v>0</v>
      </c>
      <c r="AZ1045" s="10">
        <f t="shared" si="2097"/>
        <v>23253.5</v>
      </c>
      <c r="BA1045" s="10">
        <f>BA1046+BA1048</f>
        <v>0</v>
      </c>
      <c r="BB1045" s="65">
        <f t="shared" si="2128"/>
        <v>23253.5</v>
      </c>
      <c r="BC1045" s="10">
        <f t="shared" si="2098"/>
        <v>22971.599999999999</v>
      </c>
      <c r="BD1045" s="10">
        <f>BD1046+BD1048</f>
        <v>0</v>
      </c>
      <c r="BE1045" s="65">
        <f t="shared" si="2129"/>
        <v>22971.599999999999</v>
      </c>
      <c r="BF1045" s="10">
        <f t="shared" si="2099"/>
        <v>23501.599999999999</v>
      </c>
      <c r="BG1045" s="10">
        <f>BG1046+BG1048</f>
        <v>0</v>
      </c>
      <c r="BH1045" s="65">
        <f t="shared" si="2130"/>
        <v>23501.599999999999</v>
      </c>
      <c r="BI1045" s="10">
        <f>BI1046+BI1048</f>
        <v>0</v>
      </c>
      <c r="BJ1045" s="20"/>
      <c r="BK1045" s="20"/>
    </row>
    <row r="1046" spans="1:68" ht="31.2" x14ac:dyDescent="0.3">
      <c r="A1046" s="58" t="s">
        <v>681</v>
      </c>
      <c r="B1046" s="59" t="s">
        <v>66</v>
      </c>
      <c r="C1046" s="58"/>
      <c r="D1046" s="58"/>
      <c r="E1046" s="60" t="s">
        <v>67</v>
      </c>
      <c r="F1046" s="10">
        <f t="shared" ref="F1046:K1046" si="2146">F1047</f>
        <v>21515.1</v>
      </c>
      <c r="G1046" s="10">
        <f t="shared" si="2146"/>
        <v>21933.5</v>
      </c>
      <c r="H1046" s="10">
        <f t="shared" si="2146"/>
        <v>22463.5</v>
      </c>
      <c r="I1046" s="10">
        <f t="shared" si="2146"/>
        <v>0</v>
      </c>
      <c r="J1046" s="10">
        <f t="shared" si="2146"/>
        <v>0</v>
      </c>
      <c r="K1046" s="10">
        <f t="shared" si="2146"/>
        <v>0</v>
      </c>
      <c r="L1046" s="10">
        <f t="shared" si="2141"/>
        <v>21515.1</v>
      </c>
      <c r="M1046" s="10">
        <f t="shared" si="2142"/>
        <v>21933.5</v>
      </c>
      <c r="N1046" s="10">
        <f t="shared" si="2143"/>
        <v>22463.5</v>
      </c>
      <c r="O1046" s="10">
        <f>O1047</f>
        <v>0</v>
      </c>
      <c r="P1046" s="10">
        <f>P1047</f>
        <v>0</v>
      </c>
      <c r="Q1046" s="10">
        <f>Q1047</f>
        <v>0</v>
      </c>
      <c r="R1046" s="10">
        <f t="shared" si="2079"/>
        <v>21515.1</v>
      </c>
      <c r="S1046" s="10">
        <f t="shared" si="2080"/>
        <v>21933.5</v>
      </c>
      <c r="T1046" s="10">
        <f t="shared" si="2081"/>
        <v>22463.5</v>
      </c>
      <c r="U1046" s="10">
        <f>U1047</f>
        <v>0</v>
      </c>
      <c r="V1046" s="10">
        <f>V1047</f>
        <v>0</v>
      </c>
      <c r="W1046" s="10">
        <f>W1047</f>
        <v>0</v>
      </c>
      <c r="X1046" s="10">
        <f t="shared" si="2082"/>
        <v>21515.1</v>
      </c>
      <c r="Y1046" s="10">
        <f t="shared" si="2083"/>
        <v>21933.5</v>
      </c>
      <c r="Z1046" s="10">
        <f t="shared" si="2084"/>
        <v>22463.5</v>
      </c>
      <c r="AA1046" s="10">
        <f>AA1047</f>
        <v>1436.87</v>
      </c>
      <c r="AB1046" s="10">
        <f>AB1047</f>
        <v>0</v>
      </c>
      <c r="AC1046" s="10">
        <f>AC1047</f>
        <v>0</v>
      </c>
      <c r="AD1046" s="10">
        <f t="shared" si="2085"/>
        <v>22951.969999999998</v>
      </c>
      <c r="AE1046" s="10">
        <f t="shared" si="2086"/>
        <v>21933.5</v>
      </c>
      <c r="AF1046" s="10">
        <f t="shared" si="2087"/>
        <v>22463.5</v>
      </c>
      <c r="AG1046" s="10">
        <f>AG1047</f>
        <v>-738.37</v>
      </c>
      <c r="AH1046" s="10">
        <f t="shared" si="2088"/>
        <v>22213.599999999999</v>
      </c>
      <c r="AI1046" s="10">
        <f t="shared" si="2089"/>
        <v>21933.5</v>
      </c>
      <c r="AJ1046" s="10">
        <f t="shared" si="2090"/>
        <v>22463.5</v>
      </c>
      <c r="AK1046" s="10">
        <f>AK1047</f>
        <v>0</v>
      </c>
      <c r="AL1046" s="10">
        <f>AL1047</f>
        <v>0</v>
      </c>
      <c r="AM1046" s="10">
        <f>AM1047</f>
        <v>0</v>
      </c>
      <c r="AN1046" s="10">
        <f t="shared" si="2091"/>
        <v>22213.599999999999</v>
      </c>
      <c r="AO1046" s="10">
        <f t="shared" si="2092"/>
        <v>21933.5</v>
      </c>
      <c r="AP1046" s="10">
        <f t="shared" si="2093"/>
        <v>22463.5</v>
      </c>
      <c r="AQ1046" s="10">
        <f>AQ1047</f>
        <v>0</v>
      </c>
      <c r="AR1046" s="10">
        <f>AR1047</f>
        <v>0</v>
      </c>
      <c r="AS1046" s="10">
        <f>AS1047</f>
        <v>0</v>
      </c>
      <c r="AT1046" s="10">
        <f t="shared" si="2094"/>
        <v>22213.599999999999</v>
      </c>
      <c r="AU1046" s="10">
        <f t="shared" si="2095"/>
        <v>21933.5</v>
      </c>
      <c r="AV1046" s="10">
        <f t="shared" si="2096"/>
        <v>22463.5</v>
      </c>
      <c r="AW1046" s="10">
        <f>AW1047</f>
        <v>0</v>
      </c>
      <c r="AX1046" s="10">
        <f>AX1047</f>
        <v>0</v>
      </c>
      <c r="AY1046" s="10">
        <f>AY1047</f>
        <v>0</v>
      </c>
      <c r="AZ1046" s="10">
        <f t="shared" si="2097"/>
        <v>22213.599999999999</v>
      </c>
      <c r="BA1046" s="10">
        <f>BA1047</f>
        <v>0</v>
      </c>
      <c r="BB1046" s="65">
        <f t="shared" si="2128"/>
        <v>22213.599999999999</v>
      </c>
      <c r="BC1046" s="10">
        <f t="shared" si="2098"/>
        <v>21933.5</v>
      </c>
      <c r="BD1046" s="10">
        <f>BD1047</f>
        <v>0</v>
      </c>
      <c r="BE1046" s="65">
        <f t="shared" si="2129"/>
        <v>21933.5</v>
      </c>
      <c r="BF1046" s="10">
        <f t="shared" si="2099"/>
        <v>22463.5</v>
      </c>
      <c r="BG1046" s="10">
        <f>BG1047</f>
        <v>0</v>
      </c>
      <c r="BH1046" s="65">
        <f t="shared" si="2130"/>
        <v>22463.5</v>
      </c>
      <c r="BI1046" s="10">
        <f>BI1047</f>
        <v>0</v>
      </c>
      <c r="BJ1046" s="20"/>
      <c r="BK1046" s="20"/>
    </row>
    <row r="1047" spans="1:68" ht="31.2" x14ac:dyDescent="0.3">
      <c r="A1047" s="58" t="s">
        <v>681</v>
      </c>
      <c r="B1047" s="59">
        <v>200</v>
      </c>
      <c r="C1047" s="58" t="s">
        <v>242</v>
      </c>
      <c r="D1047" s="58" t="s">
        <v>500</v>
      </c>
      <c r="E1047" s="60" t="s">
        <v>501</v>
      </c>
      <c r="F1047" s="10">
        <v>21515.1</v>
      </c>
      <c r="G1047" s="10">
        <v>21933.5</v>
      </c>
      <c r="H1047" s="10">
        <v>22463.5</v>
      </c>
      <c r="I1047" s="10"/>
      <c r="J1047" s="10"/>
      <c r="K1047" s="10"/>
      <c r="L1047" s="10">
        <f t="shared" si="2141"/>
        <v>21515.1</v>
      </c>
      <c r="M1047" s="10">
        <f t="shared" si="2142"/>
        <v>21933.5</v>
      </c>
      <c r="N1047" s="10">
        <f t="shared" si="2143"/>
        <v>22463.5</v>
      </c>
      <c r="O1047" s="10"/>
      <c r="P1047" s="10"/>
      <c r="Q1047" s="10"/>
      <c r="R1047" s="10">
        <f t="shared" si="2079"/>
        <v>21515.1</v>
      </c>
      <c r="S1047" s="10">
        <f t="shared" si="2080"/>
        <v>21933.5</v>
      </c>
      <c r="T1047" s="10">
        <f t="shared" si="2081"/>
        <v>22463.5</v>
      </c>
      <c r="U1047" s="10"/>
      <c r="V1047" s="10"/>
      <c r="W1047" s="10"/>
      <c r="X1047" s="10">
        <f t="shared" si="2082"/>
        <v>21515.1</v>
      </c>
      <c r="Y1047" s="10">
        <f t="shared" si="2083"/>
        <v>21933.5</v>
      </c>
      <c r="Z1047" s="10">
        <f t="shared" si="2084"/>
        <v>22463.5</v>
      </c>
      <c r="AA1047" s="10">
        <v>1436.87</v>
      </c>
      <c r="AB1047" s="10"/>
      <c r="AC1047" s="10"/>
      <c r="AD1047" s="10">
        <f t="shared" si="2085"/>
        <v>22951.969999999998</v>
      </c>
      <c r="AE1047" s="10">
        <f t="shared" si="2086"/>
        <v>21933.5</v>
      </c>
      <c r="AF1047" s="10">
        <f t="shared" si="2087"/>
        <v>22463.5</v>
      </c>
      <c r="AG1047" s="10">
        <v>-738.37</v>
      </c>
      <c r="AH1047" s="10">
        <f t="shared" si="2088"/>
        <v>22213.599999999999</v>
      </c>
      <c r="AI1047" s="10">
        <f t="shared" si="2089"/>
        <v>21933.5</v>
      </c>
      <c r="AJ1047" s="10">
        <f t="shared" si="2090"/>
        <v>22463.5</v>
      </c>
      <c r="AK1047" s="10"/>
      <c r="AL1047" s="10"/>
      <c r="AM1047" s="10"/>
      <c r="AN1047" s="10">
        <f t="shared" si="2091"/>
        <v>22213.599999999999</v>
      </c>
      <c r="AO1047" s="10">
        <f t="shared" si="2092"/>
        <v>21933.5</v>
      </c>
      <c r="AP1047" s="10">
        <f t="shared" si="2093"/>
        <v>22463.5</v>
      </c>
      <c r="AQ1047" s="10"/>
      <c r="AR1047" s="10"/>
      <c r="AS1047" s="10"/>
      <c r="AT1047" s="10">
        <f t="shared" si="2094"/>
        <v>22213.599999999999</v>
      </c>
      <c r="AU1047" s="10">
        <f t="shared" si="2095"/>
        <v>21933.5</v>
      </c>
      <c r="AV1047" s="10">
        <f t="shared" si="2096"/>
        <v>22463.5</v>
      </c>
      <c r="AW1047" s="10"/>
      <c r="AX1047" s="10"/>
      <c r="AY1047" s="10"/>
      <c r="AZ1047" s="10">
        <f t="shared" si="2097"/>
        <v>22213.599999999999</v>
      </c>
      <c r="BA1047" s="10"/>
      <c r="BB1047" s="65">
        <f t="shared" si="2128"/>
        <v>22213.599999999999</v>
      </c>
      <c r="BC1047" s="10">
        <f t="shared" si="2098"/>
        <v>21933.5</v>
      </c>
      <c r="BD1047" s="10"/>
      <c r="BE1047" s="65">
        <f t="shared" si="2129"/>
        <v>21933.5</v>
      </c>
      <c r="BF1047" s="10">
        <f t="shared" si="2099"/>
        <v>22463.5</v>
      </c>
      <c r="BG1047" s="10"/>
      <c r="BH1047" s="65">
        <f t="shared" si="2130"/>
        <v>22463.5</v>
      </c>
      <c r="BI1047" s="10"/>
      <c r="BJ1047" s="20"/>
      <c r="BK1047" s="20"/>
    </row>
    <row r="1048" spans="1:68" x14ac:dyDescent="0.3">
      <c r="A1048" s="58" t="s">
        <v>681</v>
      </c>
      <c r="B1048" s="59" t="s">
        <v>52</v>
      </c>
      <c r="C1048" s="58"/>
      <c r="D1048" s="58"/>
      <c r="E1048" s="60" t="s">
        <v>53</v>
      </c>
      <c r="F1048" s="10">
        <f t="shared" ref="F1048:K1048" si="2147">F1049</f>
        <v>1039.9000000000001</v>
      </c>
      <c r="G1048" s="10">
        <f t="shared" si="2147"/>
        <v>1038.0999999999999</v>
      </c>
      <c r="H1048" s="10">
        <f t="shared" si="2147"/>
        <v>1038.0999999999999</v>
      </c>
      <c r="I1048" s="10">
        <f t="shared" si="2147"/>
        <v>0</v>
      </c>
      <c r="J1048" s="10">
        <f t="shared" si="2147"/>
        <v>0</v>
      </c>
      <c r="K1048" s="10">
        <f t="shared" si="2147"/>
        <v>0</v>
      </c>
      <c r="L1048" s="10">
        <f t="shared" si="2141"/>
        <v>1039.9000000000001</v>
      </c>
      <c r="M1048" s="10">
        <f t="shared" si="2142"/>
        <v>1038.0999999999999</v>
      </c>
      <c r="N1048" s="10">
        <f t="shared" si="2143"/>
        <v>1038.0999999999999</v>
      </c>
      <c r="O1048" s="10">
        <f>O1049</f>
        <v>0</v>
      </c>
      <c r="P1048" s="10">
        <f>P1049</f>
        <v>0</v>
      </c>
      <c r="Q1048" s="10">
        <f>Q1049</f>
        <v>0</v>
      </c>
      <c r="R1048" s="10">
        <f t="shared" si="2079"/>
        <v>1039.9000000000001</v>
      </c>
      <c r="S1048" s="10">
        <f t="shared" si="2080"/>
        <v>1038.0999999999999</v>
      </c>
      <c r="T1048" s="10">
        <f t="shared" si="2081"/>
        <v>1038.0999999999999</v>
      </c>
      <c r="U1048" s="10">
        <f>U1049</f>
        <v>0</v>
      </c>
      <c r="V1048" s="10">
        <f>V1049</f>
        <v>0</v>
      </c>
      <c r="W1048" s="10">
        <f>W1049</f>
        <v>0</v>
      </c>
      <c r="X1048" s="10">
        <f t="shared" si="2082"/>
        <v>1039.9000000000001</v>
      </c>
      <c r="Y1048" s="10">
        <f t="shared" si="2083"/>
        <v>1038.0999999999999</v>
      </c>
      <c r="Z1048" s="10">
        <f t="shared" si="2084"/>
        <v>1038.0999999999999</v>
      </c>
      <c r="AA1048" s="10">
        <f>AA1049</f>
        <v>0</v>
      </c>
      <c r="AB1048" s="10">
        <f>AB1049</f>
        <v>0</v>
      </c>
      <c r="AC1048" s="10">
        <f>AC1049</f>
        <v>0</v>
      </c>
      <c r="AD1048" s="10">
        <f t="shared" si="2085"/>
        <v>1039.9000000000001</v>
      </c>
      <c r="AE1048" s="10">
        <f t="shared" si="2086"/>
        <v>1038.0999999999999</v>
      </c>
      <c r="AF1048" s="10">
        <f t="shared" si="2087"/>
        <v>1038.0999999999999</v>
      </c>
      <c r="AG1048" s="10">
        <f>AG1049</f>
        <v>0</v>
      </c>
      <c r="AH1048" s="10">
        <f t="shared" si="2088"/>
        <v>1039.9000000000001</v>
      </c>
      <c r="AI1048" s="10">
        <f t="shared" si="2089"/>
        <v>1038.0999999999999</v>
      </c>
      <c r="AJ1048" s="10">
        <f t="shared" si="2090"/>
        <v>1038.0999999999999</v>
      </c>
      <c r="AK1048" s="10">
        <f>AK1049</f>
        <v>0</v>
      </c>
      <c r="AL1048" s="10">
        <f>AL1049</f>
        <v>0</v>
      </c>
      <c r="AM1048" s="10">
        <f>AM1049</f>
        <v>0</v>
      </c>
      <c r="AN1048" s="10">
        <f t="shared" si="2091"/>
        <v>1039.9000000000001</v>
      </c>
      <c r="AO1048" s="10">
        <f t="shared" si="2092"/>
        <v>1038.0999999999999</v>
      </c>
      <c r="AP1048" s="10">
        <f t="shared" si="2093"/>
        <v>1038.0999999999999</v>
      </c>
      <c r="AQ1048" s="10">
        <f>AQ1049</f>
        <v>0</v>
      </c>
      <c r="AR1048" s="10">
        <f>AR1049</f>
        <v>0</v>
      </c>
      <c r="AS1048" s="10">
        <f>AS1049</f>
        <v>0</v>
      </c>
      <c r="AT1048" s="10">
        <f t="shared" si="2094"/>
        <v>1039.9000000000001</v>
      </c>
      <c r="AU1048" s="10">
        <f t="shared" si="2095"/>
        <v>1038.0999999999999</v>
      </c>
      <c r="AV1048" s="10">
        <f t="shared" si="2096"/>
        <v>1038.0999999999999</v>
      </c>
      <c r="AW1048" s="10">
        <f>AW1049</f>
        <v>0</v>
      </c>
      <c r="AX1048" s="10">
        <f>AX1049</f>
        <v>0</v>
      </c>
      <c r="AY1048" s="10">
        <f>AY1049</f>
        <v>0</v>
      </c>
      <c r="AZ1048" s="10">
        <f t="shared" si="2097"/>
        <v>1039.9000000000001</v>
      </c>
      <c r="BA1048" s="10">
        <f>BA1049</f>
        <v>0</v>
      </c>
      <c r="BB1048" s="65">
        <f t="shared" si="2128"/>
        <v>1039.9000000000001</v>
      </c>
      <c r="BC1048" s="10">
        <f t="shared" si="2098"/>
        <v>1038.0999999999999</v>
      </c>
      <c r="BD1048" s="10">
        <f>BD1049</f>
        <v>0</v>
      </c>
      <c r="BE1048" s="65">
        <f t="shared" si="2129"/>
        <v>1038.0999999999999</v>
      </c>
      <c r="BF1048" s="10">
        <f t="shared" si="2099"/>
        <v>1038.0999999999999</v>
      </c>
      <c r="BG1048" s="10">
        <f>BG1049</f>
        <v>0</v>
      </c>
      <c r="BH1048" s="65">
        <f t="shared" si="2130"/>
        <v>1038.0999999999999</v>
      </c>
      <c r="BI1048" s="10">
        <f>BI1049</f>
        <v>0</v>
      </c>
      <c r="BJ1048" s="20"/>
      <c r="BK1048" s="20"/>
    </row>
    <row r="1049" spans="1:68" ht="31.2" x14ac:dyDescent="0.3">
      <c r="A1049" s="58" t="s">
        <v>681</v>
      </c>
      <c r="B1049" s="59">
        <v>800</v>
      </c>
      <c r="C1049" s="58" t="s">
        <v>242</v>
      </c>
      <c r="D1049" s="58" t="s">
        <v>500</v>
      </c>
      <c r="E1049" s="60" t="s">
        <v>501</v>
      </c>
      <c r="F1049" s="10">
        <v>1039.9000000000001</v>
      </c>
      <c r="G1049" s="10">
        <v>1038.0999999999999</v>
      </c>
      <c r="H1049" s="10">
        <v>1038.0999999999999</v>
      </c>
      <c r="I1049" s="10"/>
      <c r="J1049" s="10"/>
      <c r="K1049" s="10"/>
      <c r="L1049" s="10">
        <f t="shared" si="2141"/>
        <v>1039.9000000000001</v>
      </c>
      <c r="M1049" s="10">
        <f t="shared" si="2142"/>
        <v>1038.0999999999999</v>
      </c>
      <c r="N1049" s="10">
        <f t="shared" si="2143"/>
        <v>1038.0999999999999</v>
      </c>
      <c r="O1049" s="10"/>
      <c r="P1049" s="10"/>
      <c r="Q1049" s="10"/>
      <c r="R1049" s="10">
        <f t="shared" si="2079"/>
        <v>1039.9000000000001</v>
      </c>
      <c r="S1049" s="10">
        <f t="shared" si="2080"/>
        <v>1038.0999999999999</v>
      </c>
      <c r="T1049" s="10">
        <f t="shared" si="2081"/>
        <v>1038.0999999999999</v>
      </c>
      <c r="U1049" s="10"/>
      <c r="V1049" s="10"/>
      <c r="W1049" s="10"/>
      <c r="X1049" s="10">
        <f t="shared" si="2082"/>
        <v>1039.9000000000001</v>
      </c>
      <c r="Y1049" s="10">
        <f t="shared" si="2083"/>
        <v>1038.0999999999999</v>
      </c>
      <c r="Z1049" s="10">
        <f t="shared" si="2084"/>
        <v>1038.0999999999999</v>
      </c>
      <c r="AA1049" s="10"/>
      <c r="AB1049" s="10"/>
      <c r="AC1049" s="10"/>
      <c r="AD1049" s="10">
        <f t="shared" si="2085"/>
        <v>1039.9000000000001</v>
      </c>
      <c r="AE1049" s="10">
        <f t="shared" si="2086"/>
        <v>1038.0999999999999</v>
      </c>
      <c r="AF1049" s="10">
        <f t="shared" si="2087"/>
        <v>1038.0999999999999</v>
      </c>
      <c r="AG1049" s="10"/>
      <c r="AH1049" s="10">
        <f t="shared" si="2088"/>
        <v>1039.9000000000001</v>
      </c>
      <c r="AI1049" s="10">
        <f t="shared" si="2089"/>
        <v>1038.0999999999999</v>
      </c>
      <c r="AJ1049" s="10">
        <f t="shared" si="2090"/>
        <v>1038.0999999999999</v>
      </c>
      <c r="AK1049" s="10"/>
      <c r="AL1049" s="10"/>
      <c r="AM1049" s="10"/>
      <c r="AN1049" s="10">
        <f t="shared" si="2091"/>
        <v>1039.9000000000001</v>
      </c>
      <c r="AO1049" s="10">
        <f t="shared" si="2092"/>
        <v>1038.0999999999999</v>
      </c>
      <c r="AP1049" s="10">
        <f t="shared" si="2093"/>
        <v>1038.0999999999999</v>
      </c>
      <c r="AQ1049" s="10"/>
      <c r="AR1049" s="10"/>
      <c r="AS1049" s="10"/>
      <c r="AT1049" s="10">
        <f t="shared" si="2094"/>
        <v>1039.9000000000001</v>
      </c>
      <c r="AU1049" s="10">
        <f t="shared" si="2095"/>
        <v>1038.0999999999999</v>
      </c>
      <c r="AV1049" s="10">
        <f t="shared" si="2096"/>
        <v>1038.0999999999999</v>
      </c>
      <c r="AW1049" s="10"/>
      <c r="AX1049" s="10"/>
      <c r="AY1049" s="10"/>
      <c r="AZ1049" s="10">
        <f t="shared" si="2097"/>
        <v>1039.9000000000001</v>
      </c>
      <c r="BA1049" s="10"/>
      <c r="BB1049" s="65">
        <f t="shared" si="2128"/>
        <v>1039.9000000000001</v>
      </c>
      <c r="BC1049" s="10">
        <f t="shared" si="2098"/>
        <v>1038.0999999999999</v>
      </c>
      <c r="BD1049" s="10"/>
      <c r="BE1049" s="65">
        <f t="shared" si="2129"/>
        <v>1038.0999999999999</v>
      </c>
      <c r="BF1049" s="10">
        <f t="shared" si="2099"/>
        <v>1038.0999999999999</v>
      </c>
      <c r="BG1049" s="10"/>
      <c r="BH1049" s="65">
        <f t="shared" si="2130"/>
        <v>1038.0999999999999</v>
      </c>
      <c r="BI1049" s="10"/>
      <c r="BJ1049" s="20"/>
      <c r="BK1049" s="20"/>
    </row>
    <row r="1050" spans="1:68" x14ac:dyDescent="0.3">
      <c r="A1050" s="58" t="s">
        <v>683</v>
      </c>
      <c r="B1050" s="59"/>
      <c r="C1050" s="58"/>
      <c r="D1050" s="58"/>
      <c r="E1050" s="60" t="s">
        <v>684</v>
      </c>
      <c r="F1050" s="10">
        <f t="shared" ref="F1050:F1059" si="2148">F1051</f>
        <v>14469.2</v>
      </c>
      <c r="G1050" s="10">
        <f t="shared" ref="G1050:G1059" si="2149">G1051</f>
        <v>14469.2</v>
      </c>
      <c r="H1050" s="10">
        <f t="shared" ref="H1050:H1059" si="2150">H1051</f>
        <v>14469.2</v>
      </c>
      <c r="I1050" s="10">
        <f t="shared" ref="I1050:I1059" si="2151">I1051</f>
        <v>0</v>
      </c>
      <c r="J1050" s="10">
        <f t="shared" ref="J1050:J1059" si="2152">J1051</f>
        <v>0</v>
      </c>
      <c r="K1050" s="10">
        <f t="shared" ref="K1050:K1059" si="2153">K1051</f>
        <v>0</v>
      </c>
      <c r="L1050" s="10">
        <f t="shared" si="2141"/>
        <v>14469.2</v>
      </c>
      <c r="M1050" s="10">
        <f t="shared" si="2142"/>
        <v>14469.2</v>
      </c>
      <c r="N1050" s="10">
        <f t="shared" si="2143"/>
        <v>14469.2</v>
      </c>
      <c r="O1050" s="10">
        <f t="shared" ref="O1050:O1059" si="2154">O1051</f>
        <v>0</v>
      </c>
      <c r="P1050" s="10">
        <f t="shared" ref="P1050:P1059" si="2155">P1051</f>
        <v>0</v>
      </c>
      <c r="Q1050" s="10">
        <f t="shared" ref="Q1050:Q1059" si="2156">Q1051</f>
        <v>0</v>
      </c>
      <c r="R1050" s="10">
        <f t="shared" si="2079"/>
        <v>14469.2</v>
      </c>
      <c r="S1050" s="10">
        <f t="shared" si="2080"/>
        <v>14469.2</v>
      </c>
      <c r="T1050" s="10">
        <f t="shared" si="2081"/>
        <v>14469.2</v>
      </c>
      <c r="U1050" s="10">
        <f t="shared" ref="U1050:U1059" si="2157">U1051</f>
        <v>0</v>
      </c>
      <c r="V1050" s="10">
        <f t="shared" ref="V1050:V1059" si="2158">V1051</f>
        <v>0</v>
      </c>
      <c r="W1050" s="10">
        <f t="shared" ref="W1050:W1059" si="2159">W1051</f>
        <v>0</v>
      </c>
      <c r="X1050" s="10">
        <f t="shared" si="2082"/>
        <v>14469.2</v>
      </c>
      <c r="Y1050" s="10">
        <f t="shared" si="2083"/>
        <v>14469.2</v>
      </c>
      <c r="Z1050" s="10">
        <f t="shared" si="2084"/>
        <v>14469.2</v>
      </c>
      <c r="AA1050" s="10">
        <f t="shared" ref="AA1050:AA1059" si="2160">AA1051</f>
        <v>-1258.5</v>
      </c>
      <c r="AB1050" s="10">
        <f t="shared" ref="AB1050:AB1059" si="2161">AB1051</f>
        <v>0</v>
      </c>
      <c r="AC1050" s="10">
        <f t="shared" ref="AC1050:AC1059" si="2162">AC1051</f>
        <v>0</v>
      </c>
      <c r="AD1050" s="10">
        <f t="shared" si="2085"/>
        <v>13210.7</v>
      </c>
      <c r="AE1050" s="10">
        <f t="shared" si="2086"/>
        <v>14469.2</v>
      </c>
      <c r="AF1050" s="10">
        <f t="shared" si="2087"/>
        <v>14469.2</v>
      </c>
      <c r="AG1050" s="10">
        <f t="shared" ref="AG1050:AG1059" si="2163">AG1051</f>
        <v>0</v>
      </c>
      <c r="AH1050" s="10">
        <f t="shared" si="2088"/>
        <v>13210.7</v>
      </c>
      <c r="AI1050" s="10">
        <f t="shared" si="2089"/>
        <v>14469.2</v>
      </c>
      <c r="AJ1050" s="10">
        <f t="shared" si="2090"/>
        <v>14469.2</v>
      </c>
      <c r="AK1050" s="10">
        <f t="shared" ref="AK1050:AK1059" si="2164">AK1051</f>
        <v>0</v>
      </c>
      <c r="AL1050" s="10">
        <f t="shared" ref="AL1050:AL1059" si="2165">AL1051</f>
        <v>0</v>
      </c>
      <c r="AM1050" s="10">
        <f t="shared" ref="AM1050:AM1059" si="2166">AM1051</f>
        <v>0</v>
      </c>
      <c r="AN1050" s="10">
        <f t="shared" si="2091"/>
        <v>13210.7</v>
      </c>
      <c r="AO1050" s="10">
        <f t="shared" si="2092"/>
        <v>14469.2</v>
      </c>
      <c r="AP1050" s="10">
        <f t="shared" si="2093"/>
        <v>14469.2</v>
      </c>
      <c r="AQ1050" s="10">
        <f t="shared" ref="AQ1050:AQ1059" si="2167">AQ1051</f>
        <v>0</v>
      </c>
      <c r="AR1050" s="10">
        <f t="shared" ref="AR1050:AR1059" si="2168">AR1051</f>
        <v>0</v>
      </c>
      <c r="AS1050" s="10">
        <f t="shared" ref="AS1050:AS1059" si="2169">AS1051</f>
        <v>0</v>
      </c>
      <c r="AT1050" s="10">
        <f t="shared" si="2094"/>
        <v>13210.7</v>
      </c>
      <c r="AU1050" s="10">
        <f t="shared" si="2095"/>
        <v>14469.2</v>
      </c>
      <c r="AV1050" s="10">
        <f t="shared" si="2096"/>
        <v>14469.2</v>
      </c>
      <c r="AW1050" s="10">
        <f t="shared" ref="AW1050:AW1059" si="2170">AW1051</f>
        <v>0</v>
      </c>
      <c r="AX1050" s="10">
        <f t="shared" ref="AX1050:AX1059" si="2171">AX1051</f>
        <v>0</v>
      </c>
      <c r="AY1050" s="10">
        <f t="shared" ref="AY1050:AY1059" si="2172">AY1051</f>
        <v>0</v>
      </c>
      <c r="AZ1050" s="10">
        <f t="shared" si="2097"/>
        <v>13210.7</v>
      </c>
      <c r="BA1050" s="10">
        <f t="shared" ref="BA1050:BA1059" si="2173">BA1051</f>
        <v>0</v>
      </c>
      <c r="BB1050" s="65">
        <f t="shared" si="2128"/>
        <v>13210.7</v>
      </c>
      <c r="BC1050" s="10">
        <f t="shared" si="2098"/>
        <v>14469.2</v>
      </c>
      <c r="BD1050" s="10">
        <f t="shared" ref="BD1050:BI1059" si="2174">BD1051</f>
        <v>0</v>
      </c>
      <c r="BE1050" s="65">
        <f t="shared" si="2129"/>
        <v>14469.2</v>
      </c>
      <c r="BF1050" s="10">
        <f t="shared" si="2099"/>
        <v>14469.2</v>
      </c>
      <c r="BG1050" s="10">
        <f t="shared" si="2174"/>
        <v>0</v>
      </c>
      <c r="BH1050" s="65">
        <f t="shared" si="2130"/>
        <v>14469.2</v>
      </c>
      <c r="BI1050" s="10">
        <f t="shared" si="2174"/>
        <v>0</v>
      </c>
      <c r="BJ1050" s="20"/>
      <c r="BK1050" s="20"/>
    </row>
    <row r="1051" spans="1:68" ht="31.2" x14ac:dyDescent="0.3">
      <c r="A1051" s="58" t="s">
        <v>683</v>
      </c>
      <c r="B1051" s="59" t="s">
        <v>66</v>
      </c>
      <c r="C1051" s="58"/>
      <c r="D1051" s="58"/>
      <c r="E1051" s="60" t="s">
        <v>67</v>
      </c>
      <c r="F1051" s="10">
        <f t="shared" si="2148"/>
        <v>14469.2</v>
      </c>
      <c r="G1051" s="10">
        <f t="shared" si="2149"/>
        <v>14469.2</v>
      </c>
      <c r="H1051" s="10">
        <f t="shared" si="2150"/>
        <v>14469.2</v>
      </c>
      <c r="I1051" s="10">
        <f t="shared" si="2151"/>
        <v>0</v>
      </c>
      <c r="J1051" s="10">
        <f t="shared" si="2152"/>
        <v>0</v>
      </c>
      <c r="K1051" s="10">
        <f t="shared" si="2153"/>
        <v>0</v>
      </c>
      <c r="L1051" s="10">
        <f t="shared" si="2141"/>
        <v>14469.2</v>
      </c>
      <c r="M1051" s="10">
        <f t="shared" si="2142"/>
        <v>14469.2</v>
      </c>
      <c r="N1051" s="10">
        <f t="shared" si="2143"/>
        <v>14469.2</v>
      </c>
      <c r="O1051" s="10">
        <f t="shared" si="2154"/>
        <v>0</v>
      </c>
      <c r="P1051" s="10">
        <f t="shared" si="2155"/>
        <v>0</v>
      </c>
      <c r="Q1051" s="10">
        <f t="shared" si="2156"/>
        <v>0</v>
      </c>
      <c r="R1051" s="10">
        <f t="shared" si="2079"/>
        <v>14469.2</v>
      </c>
      <c r="S1051" s="10">
        <f t="shared" si="2080"/>
        <v>14469.2</v>
      </c>
      <c r="T1051" s="10">
        <f t="shared" si="2081"/>
        <v>14469.2</v>
      </c>
      <c r="U1051" s="10">
        <f t="shared" si="2157"/>
        <v>0</v>
      </c>
      <c r="V1051" s="10">
        <f t="shared" si="2158"/>
        <v>0</v>
      </c>
      <c r="W1051" s="10">
        <f t="shared" si="2159"/>
        <v>0</v>
      </c>
      <c r="X1051" s="10">
        <f t="shared" si="2082"/>
        <v>14469.2</v>
      </c>
      <c r="Y1051" s="10">
        <f t="shared" si="2083"/>
        <v>14469.2</v>
      </c>
      <c r="Z1051" s="10">
        <f t="shared" si="2084"/>
        <v>14469.2</v>
      </c>
      <c r="AA1051" s="10">
        <f t="shared" si="2160"/>
        <v>-1258.5</v>
      </c>
      <c r="AB1051" s="10">
        <f t="shared" si="2161"/>
        <v>0</v>
      </c>
      <c r="AC1051" s="10">
        <f t="shared" si="2162"/>
        <v>0</v>
      </c>
      <c r="AD1051" s="10">
        <f t="shared" si="2085"/>
        <v>13210.7</v>
      </c>
      <c r="AE1051" s="10">
        <f t="shared" si="2086"/>
        <v>14469.2</v>
      </c>
      <c r="AF1051" s="10">
        <f t="shared" si="2087"/>
        <v>14469.2</v>
      </c>
      <c r="AG1051" s="10">
        <f t="shared" si="2163"/>
        <v>0</v>
      </c>
      <c r="AH1051" s="10">
        <f t="shared" si="2088"/>
        <v>13210.7</v>
      </c>
      <c r="AI1051" s="10">
        <f t="shared" si="2089"/>
        <v>14469.2</v>
      </c>
      <c r="AJ1051" s="10">
        <f t="shared" si="2090"/>
        <v>14469.2</v>
      </c>
      <c r="AK1051" s="10">
        <f t="shared" si="2164"/>
        <v>0</v>
      </c>
      <c r="AL1051" s="10">
        <f t="shared" si="2165"/>
        <v>0</v>
      </c>
      <c r="AM1051" s="10">
        <f t="shared" si="2166"/>
        <v>0</v>
      </c>
      <c r="AN1051" s="10">
        <f t="shared" si="2091"/>
        <v>13210.7</v>
      </c>
      <c r="AO1051" s="10">
        <f t="shared" si="2092"/>
        <v>14469.2</v>
      </c>
      <c r="AP1051" s="10">
        <f t="shared" si="2093"/>
        <v>14469.2</v>
      </c>
      <c r="AQ1051" s="10">
        <f t="shared" si="2167"/>
        <v>0</v>
      </c>
      <c r="AR1051" s="10">
        <f t="shared" si="2168"/>
        <v>0</v>
      </c>
      <c r="AS1051" s="10">
        <f t="shared" si="2169"/>
        <v>0</v>
      </c>
      <c r="AT1051" s="10">
        <f t="shared" si="2094"/>
        <v>13210.7</v>
      </c>
      <c r="AU1051" s="10">
        <f t="shared" si="2095"/>
        <v>14469.2</v>
      </c>
      <c r="AV1051" s="10">
        <f t="shared" si="2096"/>
        <v>14469.2</v>
      </c>
      <c r="AW1051" s="10">
        <f t="shared" si="2170"/>
        <v>0</v>
      </c>
      <c r="AX1051" s="10">
        <f t="shared" si="2171"/>
        <v>0</v>
      </c>
      <c r="AY1051" s="10">
        <f t="shared" si="2172"/>
        <v>0</v>
      </c>
      <c r="AZ1051" s="10">
        <f t="shared" si="2097"/>
        <v>13210.7</v>
      </c>
      <c r="BA1051" s="10">
        <f t="shared" si="2173"/>
        <v>0</v>
      </c>
      <c r="BB1051" s="65">
        <f t="shared" si="2128"/>
        <v>13210.7</v>
      </c>
      <c r="BC1051" s="10">
        <f t="shared" si="2098"/>
        <v>14469.2</v>
      </c>
      <c r="BD1051" s="10">
        <f t="shared" si="2174"/>
        <v>0</v>
      </c>
      <c r="BE1051" s="65">
        <f t="shared" si="2129"/>
        <v>14469.2</v>
      </c>
      <c r="BF1051" s="10">
        <f t="shared" si="2099"/>
        <v>14469.2</v>
      </c>
      <c r="BG1051" s="10">
        <f t="shared" si="2174"/>
        <v>0</v>
      </c>
      <c r="BH1051" s="65">
        <f t="shared" si="2130"/>
        <v>14469.2</v>
      </c>
      <c r="BI1051" s="10">
        <f t="shared" si="2174"/>
        <v>0</v>
      </c>
      <c r="BJ1051" s="20"/>
      <c r="BK1051" s="20"/>
    </row>
    <row r="1052" spans="1:68" ht="31.2" x14ac:dyDescent="0.3">
      <c r="A1052" s="58" t="s">
        <v>683</v>
      </c>
      <c r="B1052" s="59">
        <v>200</v>
      </c>
      <c r="C1052" s="58" t="s">
        <v>242</v>
      </c>
      <c r="D1052" s="58" t="s">
        <v>500</v>
      </c>
      <c r="E1052" s="60" t="s">
        <v>501</v>
      </c>
      <c r="F1052" s="10">
        <v>14469.2</v>
      </c>
      <c r="G1052" s="10">
        <v>14469.2</v>
      </c>
      <c r="H1052" s="10">
        <v>14469.2</v>
      </c>
      <c r="I1052" s="10"/>
      <c r="J1052" s="10"/>
      <c r="K1052" s="10"/>
      <c r="L1052" s="10">
        <f t="shared" si="2141"/>
        <v>14469.2</v>
      </c>
      <c r="M1052" s="10">
        <f t="shared" si="2142"/>
        <v>14469.2</v>
      </c>
      <c r="N1052" s="10">
        <f t="shared" si="2143"/>
        <v>14469.2</v>
      </c>
      <c r="O1052" s="10"/>
      <c r="P1052" s="10"/>
      <c r="Q1052" s="10"/>
      <c r="R1052" s="10">
        <f t="shared" si="2079"/>
        <v>14469.2</v>
      </c>
      <c r="S1052" s="10">
        <f t="shared" si="2080"/>
        <v>14469.2</v>
      </c>
      <c r="T1052" s="10">
        <f t="shared" si="2081"/>
        <v>14469.2</v>
      </c>
      <c r="U1052" s="10"/>
      <c r="V1052" s="10"/>
      <c r="W1052" s="10"/>
      <c r="X1052" s="10">
        <f t="shared" si="2082"/>
        <v>14469.2</v>
      </c>
      <c r="Y1052" s="10">
        <f t="shared" si="2083"/>
        <v>14469.2</v>
      </c>
      <c r="Z1052" s="10">
        <f t="shared" si="2084"/>
        <v>14469.2</v>
      </c>
      <c r="AA1052" s="10">
        <v>-1258.5</v>
      </c>
      <c r="AB1052" s="10"/>
      <c r="AC1052" s="10"/>
      <c r="AD1052" s="10">
        <f t="shared" si="2085"/>
        <v>13210.7</v>
      </c>
      <c r="AE1052" s="10">
        <f t="shared" si="2086"/>
        <v>14469.2</v>
      </c>
      <c r="AF1052" s="10">
        <f t="shared" si="2087"/>
        <v>14469.2</v>
      </c>
      <c r="AG1052" s="10"/>
      <c r="AH1052" s="10">
        <f t="shared" si="2088"/>
        <v>13210.7</v>
      </c>
      <c r="AI1052" s="10">
        <f t="shared" si="2089"/>
        <v>14469.2</v>
      </c>
      <c r="AJ1052" s="10">
        <f t="shared" si="2090"/>
        <v>14469.2</v>
      </c>
      <c r="AK1052" s="10"/>
      <c r="AL1052" s="10"/>
      <c r="AM1052" s="10"/>
      <c r="AN1052" s="10">
        <f t="shared" si="2091"/>
        <v>13210.7</v>
      </c>
      <c r="AO1052" s="10">
        <f t="shared" si="2092"/>
        <v>14469.2</v>
      </c>
      <c r="AP1052" s="10">
        <f t="shared" si="2093"/>
        <v>14469.2</v>
      </c>
      <c r="AQ1052" s="10"/>
      <c r="AR1052" s="10"/>
      <c r="AS1052" s="10"/>
      <c r="AT1052" s="10">
        <f t="shared" si="2094"/>
        <v>13210.7</v>
      </c>
      <c r="AU1052" s="10">
        <f t="shared" si="2095"/>
        <v>14469.2</v>
      </c>
      <c r="AV1052" s="10">
        <f t="shared" si="2096"/>
        <v>14469.2</v>
      </c>
      <c r="AW1052" s="10"/>
      <c r="AX1052" s="10"/>
      <c r="AY1052" s="10"/>
      <c r="AZ1052" s="10">
        <f t="shared" si="2097"/>
        <v>13210.7</v>
      </c>
      <c r="BA1052" s="10"/>
      <c r="BB1052" s="65">
        <f t="shared" si="2128"/>
        <v>13210.7</v>
      </c>
      <c r="BC1052" s="10">
        <f t="shared" si="2098"/>
        <v>14469.2</v>
      </c>
      <c r="BD1052" s="10"/>
      <c r="BE1052" s="65">
        <f t="shared" si="2129"/>
        <v>14469.2</v>
      </c>
      <c r="BF1052" s="10">
        <f t="shared" si="2099"/>
        <v>14469.2</v>
      </c>
      <c r="BG1052" s="10"/>
      <c r="BH1052" s="65">
        <f t="shared" si="2130"/>
        <v>14469.2</v>
      </c>
      <c r="BI1052" s="10"/>
      <c r="BJ1052" s="20"/>
      <c r="BK1052" s="20"/>
    </row>
    <row r="1053" spans="1:68" x14ac:dyDescent="0.3">
      <c r="A1053" s="58" t="s">
        <v>685</v>
      </c>
      <c r="B1053" s="59"/>
      <c r="C1053" s="58"/>
      <c r="D1053" s="58"/>
      <c r="E1053" s="60" t="s">
        <v>686</v>
      </c>
      <c r="F1053" s="10">
        <f t="shared" si="2148"/>
        <v>178.4</v>
      </c>
      <c r="G1053" s="10">
        <f t="shared" si="2149"/>
        <v>0</v>
      </c>
      <c r="H1053" s="10">
        <f t="shared" si="2150"/>
        <v>0</v>
      </c>
      <c r="I1053" s="10">
        <f t="shared" si="2151"/>
        <v>0</v>
      </c>
      <c r="J1053" s="10">
        <f t="shared" si="2152"/>
        <v>0</v>
      </c>
      <c r="K1053" s="10">
        <f t="shared" si="2153"/>
        <v>0</v>
      </c>
      <c r="L1053" s="10">
        <f t="shared" si="2141"/>
        <v>178.4</v>
      </c>
      <c r="M1053" s="10">
        <f t="shared" si="2142"/>
        <v>0</v>
      </c>
      <c r="N1053" s="10">
        <f t="shared" si="2143"/>
        <v>0</v>
      </c>
      <c r="O1053" s="10">
        <f t="shared" si="2154"/>
        <v>0</v>
      </c>
      <c r="P1053" s="10">
        <f t="shared" si="2155"/>
        <v>0</v>
      </c>
      <c r="Q1053" s="10">
        <f t="shared" si="2156"/>
        <v>0</v>
      </c>
      <c r="R1053" s="10">
        <f t="shared" si="2079"/>
        <v>178.4</v>
      </c>
      <c r="S1053" s="10">
        <f t="shared" si="2080"/>
        <v>0</v>
      </c>
      <c r="T1053" s="10">
        <f t="shared" si="2081"/>
        <v>0</v>
      </c>
      <c r="U1053" s="10">
        <f t="shared" si="2157"/>
        <v>0</v>
      </c>
      <c r="V1053" s="10">
        <f t="shared" si="2158"/>
        <v>0</v>
      </c>
      <c r="W1053" s="10">
        <f t="shared" si="2159"/>
        <v>0</v>
      </c>
      <c r="X1053" s="10">
        <f t="shared" si="2082"/>
        <v>178.4</v>
      </c>
      <c r="Y1053" s="10">
        <f t="shared" si="2083"/>
        <v>0</v>
      </c>
      <c r="Z1053" s="10">
        <f t="shared" si="2084"/>
        <v>0</v>
      </c>
      <c r="AA1053" s="10">
        <f t="shared" si="2160"/>
        <v>-178.37</v>
      </c>
      <c r="AB1053" s="10">
        <f t="shared" si="2161"/>
        <v>0</v>
      </c>
      <c r="AC1053" s="10">
        <f t="shared" si="2162"/>
        <v>0</v>
      </c>
      <c r="AD1053" s="10">
        <f t="shared" si="2085"/>
        <v>3.0000000000001137E-2</v>
      </c>
      <c r="AE1053" s="10">
        <f t="shared" si="2086"/>
        <v>0</v>
      </c>
      <c r="AF1053" s="10">
        <f t="shared" si="2087"/>
        <v>0</v>
      </c>
      <c r="AG1053" s="10">
        <f t="shared" si="2163"/>
        <v>0</v>
      </c>
      <c r="AH1053" s="10">
        <f t="shared" si="2088"/>
        <v>3.0000000000001137E-2</v>
      </c>
      <c r="AI1053" s="10">
        <f t="shared" si="2089"/>
        <v>0</v>
      </c>
      <c r="AJ1053" s="10">
        <f t="shared" si="2090"/>
        <v>0</v>
      </c>
      <c r="AK1053" s="10">
        <f t="shared" si="2164"/>
        <v>0</v>
      </c>
      <c r="AL1053" s="10">
        <f t="shared" si="2165"/>
        <v>0</v>
      </c>
      <c r="AM1053" s="10">
        <f t="shared" si="2166"/>
        <v>0</v>
      </c>
      <c r="AN1053" s="10">
        <f t="shared" si="2091"/>
        <v>3.0000000000001137E-2</v>
      </c>
      <c r="AO1053" s="10">
        <f t="shared" si="2092"/>
        <v>0</v>
      </c>
      <c r="AP1053" s="10">
        <f t="shared" si="2093"/>
        <v>0</v>
      </c>
      <c r="AQ1053" s="10">
        <f t="shared" si="2167"/>
        <v>0</v>
      </c>
      <c r="AR1053" s="10">
        <f t="shared" si="2168"/>
        <v>0</v>
      </c>
      <c r="AS1053" s="10">
        <f t="shared" si="2169"/>
        <v>0</v>
      </c>
      <c r="AT1053" s="10">
        <f t="shared" si="2094"/>
        <v>3.0000000000001137E-2</v>
      </c>
      <c r="AU1053" s="10">
        <f t="shared" si="2095"/>
        <v>0</v>
      </c>
      <c r="AV1053" s="10">
        <f t="shared" si="2096"/>
        <v>0</v>
      </c>
      <c r="AW1053" s="10">
        <f t="shared" si="2170"/>
        <v>0</v>
      </c>
      <c r="AX1053" s="10">
        <f t="shared" si="2171"/>
        <v>0</v>
      </c>
      <c r="AY1053" s="10">
        <f t="shared" si="2172"/>
        <v>0</v>
      </c>
      <c r="AZ1053" s="10">
        <f t="shared" si="2097"/>
        <v>3.0000000000001137E-2</v>
      </c>
      <c r="BA1053" s="10">
        <f t="shared" si="2173"/>
        <v>0</v>
      </c>
      <c r="BB1053" s="65">
        <f t="shared" si="2128"/>
        <v>3.0000000000001137E-2</v>
      </c>
      <c r="BC1053" s="10">
        <f t="shared" si="2098"/>
        <v>0</v>
      </c>
      <c r="BD1053" s="10">
        <f t="shared" si="2174"/>
        <v>0</v>
      </c>
      <c r="BE1053" s="65">
        <f t="shared" si="2129"/>
        <v>0</v>
      </c>
      <c r="BF1053" s="10">
        <f t="shared" si="2099"/>
        <v>0</v>
      </c>
      <c r="BG1053" s="10">
        <f t="shared" si="2174"/>
        <v>0</v>
      </c>
      <c r="BH1053" s="65">
        <f t="shared" si="2130"/>
        <v>0</v>
      </c>
      <c r="BI1053" s="10">
        <f t="shared" si="2174"/>
        <v>0</v>
      </c>
      <c r="BJ1053" s="20"/>
      <c r="BK1053" s="20"/>
    </row>
    <row r="1054" spans="1:68" ht="31.2" x14ac:dyDescent="0.3">
      <c r="A1054" s="58" t="s">
        <v>685</v>
      </c>
      <c r="B1054" s="59" t="s">
        <v>66</v>
      </c>
      <c r="C1054" s="58"/>
      <c r="D1054" s="58"/>
      <c r="E1054" s="60" t="s">
        <v>67</v>
      </c>
      <c r="F1054" s="10">
        <f t="shared" si="2148"/>
        <v>178.4</v>
      </c>
      <c r="G1054" s="10">
        <f t="shared" si="2149"/>
        <v>0</v>
      </c>
      <c r="H1054" s="10">
        <f t="shared" si="2150"/>
        <v>0</v>
      </c>
      <c r="I1054" s="10">
        <f t="shared" si="2151"/>
        <v>0</v>
      </c>
      <c r="J1054" s="10">
        <f t="shared" si="2152"/>
        <v>0</v>
      </c>
      <c r="K1054" s="10">
        <f t="shared" si="2153"/>
        <v>0</v>
      </c>
      <c r="L1054" s="10">
        <f t="shared" si="2141"/>
        <v>178.4</v>
      </c>
      <c r="M1054" s="10">
        <f t="shared" si="2142"/>
        <v>0</v>
      </c>
      <c r="N1054" s="10">
        <f t="shared" si="2143"/>
        <v>0</v>
      </c>
      <c r="O1054" s="10">
        <f t="shared" si="2154"/>
        <v>0</v>
      </c>
      <c r="P1054" s="10">
        <f t="shared" si="2155"/>
        <v>0</v>
      </c>
      <c r="Q1054" s="10">
        <f t="shared" si="2156"/>
        <v>0</v>
      </c>
      <c r="R1054" s="10">
        <f t="shared" si="2079"/>
        <v>178.4</v>
      </c>
      <c r="S1054" s="10">
        <f t="shared" si="2080"/>
        <v>0</v>
      </c>
      <c r="T1054" s="10">
        <f t="shared" si="2081"/>
        <v>0</v>
      </c>
      <c r="U1054" s="10">
        <f t="shared" si="2157"/>
        <v>0</v>
      </c>
      <c r="V1054" s="10">
        <f t="shared" si="2158"/>
        <v>0</v>
      </c>
      <c r="W1054" s="10">
        <f t="shared" si="2159"/>
        <v>0</v>
      </c>
      <c r="X1054" s="10">
        <f t="shared" si="2082"/>
        <v>178.4</v>
      </c>
      <c r="Y1054" s="10">
        <f t="shared" si="2083"/>
        <v>0</v>
      </c>
      <c r="Z1054" s="10">
        <f t="shared" si="2084"/>
        <v>0</v>
      </c>
      <c r="AA1054" s="10">
        <f t="shared" si="2160"/>
        <v>-178.37</v>
      </c>
      <c r="AB1054" s="10">
        <f t="shared" si="2161"/>
        <v>0</v>
      </c>
      <c r="AC1054" s="10">
        <f t="shared" si="2162"/>
        <v>0</v>
      </c>
      <c r="AD1054" s="10">
        <f t="shared" si="2085"/>
        <v>3.0000000000001137E-2</v>
      </c>
      <c r="AE1054" s="10">
        <f t="shared" si="2086"/>
        <v>0</v>
      </c>
      <c r="AF1054" s="10">
        <f t="shared" si="2087"/>
        <v>0</v>
      </c>
      <c r="AG1054" s="10">
        <f t="shared" si="2163"/>
        <v>0</v>
      </c>
      <c r="AH1054" s="10">
        <f t="shared" si="2088"/>
        <v>3.0000000000001137E-2</v>
      </c>
      <c r="AI1054" s="10">
        <f t="shared" si="2089"/>
        <v>0</v>
      </c>
      <c r="AJ1054" s="10">
        <f t="shared" si="2090"/>
        <v>0</v>
      </c>
      <c r="AK1054" s="10">
        <f t="shared" si="2164"/>
        <v>0</v>
      </c>
      <c r="AL1054" s="10">
        <f t="shared" si="2165"/>
        <v>0</v>
      </c>
      <c r="AM1054" s="10">
        <f t="shared" si="2166"/>
        <v>0</v>
      </c>
      <c r="AN1054" s="10">
        <f t="shared" si="2091"/>
        <v>3.0000000000001137E-2</v>
      </c>
      <c r="AO1054" s="10">
        <f t="shared" si="2092"/>
        <v>0</v>
      </c>
      <c r="AP1054" s="10">
        <f t="shared" si="2093"/>
        <v>0</v>
      </c>
      <c r="AQ1054" s="10">
        <f t="shared" si="2167"/>
        <v>0</v>
      </c>
      <c r="AR1054" s="10">
        <f t="shared" si="2168"/>
        <v>0</v>
      </c>
      <c r="AS1054" s="10">
        <f t="shared" si="2169"/>
        <v>0</v>
      </c>
      <c r="AT1054" s="10">
        <f t="shared" si="2094"/>
        <v>3.0000000000001137E-2</v>
      </c>
      <c r="AU1054" s="10">
        <f t="shared" si="2095"/>
        <v>0</v>
      </c>
      <c r="AV1054" s="10">
        <f t="shared" si="2096"/>
        <v>0</v>
      </c>
      <c r="AW1054" s="10">
        <f t="shared" si="2170"/>
        <v>0</v>
      </c>
      <c r="AX1054" s="10">
        <f t="shared" si="2171"/>
        <v>0</v>
      </c>
      <c r="AY1054" s="10">
        <f t="shared" si="2172"/>
        <v>0</v>
      </c>
      <c r="AZ1054" s="10">
        <f t="shared" si="2097"/>
        <v>3.0000000000001137E-2</v>
      </c>
      <c r="BA1054" s="10">
        <f t="shared" si="2173"/>
        <v>0</v>
      </c>
      <c r="BB1054" s="65">
        <f t="shared" si="2128"/>
        <v>3.0000000000001137E-2</v>
      </c>
      <c r="BC1054" s="10">
        <f t="shared" si="2098"/>
        <v>0</v>
      </c>
      <c r="BD1054" s="10">
        <f t="shared" si="2174"/>
        <v>0</v>
      </c>
      <c r="BE1054" s="65">
        <f t="shared" si="2129"/>
        <v>0</v>
      </c>
      <c r="BF1054" s="10">
        <f t="shared" si="2099"/>
        <v>0</v>
      </c>
      <c r="BG1054" s="10">
        <f t="shared" si="2174"/>
        <v>0</v>
      </c>
      <c r="BH1054" s="65">
        <f t="shared" si="2130"/>
        <v>0</v>
      </c>
      <c r="BI1054" s="10">
        <f t="shared" si="2174"/>
        <v>0</v>
      </c>
      <c r="BJ1054" s="20"/>
      <c r="BK1054" s="20"/>
    </row>
    <row r="1055" spans="1:68" ht="31.2" x14ac:dyDescent="0.3">
      <c r="A1055" s="58" t="s">
        <v>685</v>
      </c>
      <c r="B1055" s="59">
        <v>200</v>
      </c>
      <c r="C1055" s="58" t="s">
        <v>242</v>
      </c>
      <c r="D1055" s="58" t="s">
        <v>500</v>
      </c>
      <c r="E1055" s="60" t="s">
        <v>501</v>
      </c>
      <c r="F1055" s="10">
        <v>178.4</v>
      </c>
      <c r="G1055" s="10">
        <v>0</v>
      </c>
      <c r="H1055" s="10">
        <v>0</v>
      </c>
      <c r="I1055" s="10"/>
      <c r="J1055" s="10"/>
      <c r="K1055" s="10"/>
      <c r="L1055" s="10">
        <f t="shared" si="2141"/>
        <v>178.4</v>
      </c>
      <c r="M1055" s="10">
        <f t="shared" si="2142"/>
        <v>0</v>
      </c>
      <c r="N1055" s="10">
        <f t="shared" si="2143"/>
        <v>0</v>
      </c>
      <c r="O1055" s="10"/>
      <c r="P1055" s="10"/>
      <c r="Q1055" s="10"/>
      <c r="R1055" s="10">
        <f t="shared" si="2079"/>
        <v>178.4</v>
      </c>
      <c r="S1055" s="10">
        <f t="shared" si="2080"/>
        <v>0</v>
      </c>
      <c r="T1055" s="10">
        <f t="shared" si="2081"/>
        <v>0</v>
      </c>
      <c r="U1055" s="10"/>
      <c r="V1055" s="10"/>
      <c r="W1055" s="10"/>
      <c r="X1055" s="10">
        <f t="shared" si="2082"/>
        <v>178.4</v>
      </c>
      <c r="Y1055" s="10">
        <f t="shared" si="2083"/>
        <v>0</v>
      </c>
      <c r="Z1055" s="10">
        <f t="shared" si="2084"/>
        <v>0</v>
      </c>
      <c r="AA1055" s="10">
        <v>-178.37</v>
      </c>
      <c r="AB1055" s="10"/>
      <c r="AC1055" s="10"/>
      <c r="AD1055" s="10">
        <f t="shared" si="2085"/>
        <v>3.0000000000001137E-2</v>
      </c>
      <c r="AE1055" s="10">
        <f t="shared" si="2086"/>
        <v>0</v>
      </c>
      <c r="AF1055" s="10">
        <f t="shared" si="2087"/>
        <v>0</v>
      </c>
      <c r="AG1055" s="10"/>
      <c r="AH1055" s="10">
        <f t="shared" si="2088"/>
        <v>3.0000000000001137E-2</v>
      </c>
      <c r="AI1055" s="10">
        <f t="shared" si="2089"/>
        <v>0</v>
      </c>
      <c r="AJ1055" s="10">
        <f t="shared" si="2090"/>
        <v>0</v>
      </c>
      <c r="AK1055" s="10"/>
      <c r="AL1055" s="10"/>
      <c r="AM1055" s="10"/>
      <c r="AN1055" s="10">
        <f t="shared" si="2091"/>
        <v>3.0000000000001137E-2</v>
      </c>
      <c r="AO1055" s="10">
        <f t="shared" si="2092"/>
        <v>0</v>
      </c>
      <c r="AP1055" s="10">
        <f t="shared" si="2093"/>
        <v>0</v>
      </c>
      <c r="AQ1055" s="10"/>
      <c r="AR1055" s="10"/>
      <c r="AS1055" s="10"/>
      <c r="AT1055" s="10">
        <f t="shared" si="2094"/>
        <v>3.0000000000001137E-2</v>
      </c>
      <c r="AU1055" s="10">
        <f t="shared" si="2095"/>
        <v>0</v>
      </c>
      <c r="AV1055" s="10">
        <f t="shared" si="2096"/>
        <v>0</v>
      </c>
      <c r="AW1055" s="10"/>
      <c r="AX1055" s="10"/>
      <c r="AY1055" s="10"/>
      <c r="AZ1055" s="10">
        <f t="shared" si="2097"/>
        <v>3.0000000000001137E-2</v>
      </c>
      <c r="BA1055" s="10"/>
      <c r="BB1055" s="65">
        <f t="shared" si="2128"/>
        <v>3.0000000000001137E-2</v>
      </c>
      <c r="BC1055" s="10">
        <f t="shared" si="2098"/>
        <v>0</v>
      </c>
      <c r="BD1055" s="10"/>
      <c r="BE1055" s="65">
        <f t="shared" si="2129"/>
        <v>0</v>
      </c>
      <c r="BF1055" s="10">
        <f t="shared" si="2099"/>
        <v>0</v>
      </c>
      <c r="BG1055" s="10"/>
      <c r="BH1055" s="65">
        <f t="shared" si="2130"/>
        <v>0</v>
      </c>
      <c r="BI1055" s="10"/>
      <c r="BJ1055" s="20"/>
      <c r="BK1055" s="20"/>
    </row>
    <row r="1056" spans="1:68" ht="31.2" x14ac:dyDescent="0.3">
      <c r="A1056" s="58" t="s">
        <v>687</v>
      </c>
      <c r="B1056" s="59"/>
      <c r="C1056" s="58"/>
      <c r="D1056" s="58"/>
      <c r="E1056" s="60" t="s">
        <v>688</v>
      </c>
      <c r="F1056" s="10">
        <f t="shared" si="2148"/>
        <v>2304.6</v>
      </c>
      <c r="G1056" s="10">
        <f t="shared" si="2149"/>
        <v>0</v>
      </c>
      <c r="H1056" s="10">
        <f t="shared" si="2150"/>
        <v>0</v>
      </c>
      <c r="I1056" s="10">
        <f t="shared" si="2151"/>
        <v>0</v>
      </c>
      <c r="J1056" s="10">
        <f t="shared" si="2152"/>
        <v>0</v>
      </c>
      <c r="K1056" s="10">
        <f t="shared" si="2153"/>
        <v>0</v>
      </c>
      <c r="L1056" s="10">
        <f t="shared" si="2141"/>
        <v>2304.6</v>
      </c>
      <c r="M1056" s="10">
        <f t="shared" si="2142"/>
        <v>0</v>
      </c>
      <c r="N1056" s="10">
        <f t="shared" si="2143"/>
        <v>0</v>
      </c>
      <c r="O1056" s="10">
        <f t="shared" si="2154"/>
        <v>0</v>
      </c>
      <c r="P1056" s="10">
        <f t="shared" si="2155"/>
        <v>0</v>
      </c>
      <c r="Q1056" s="10">
        <f t="shared" si="2156"/>
        <v>0</v>
      </c>
      <c r="R1056" s="10">
        <f t="shared" si="2079"/>
        <v>2304.6</v>
      </c>
      <c r="S1056" s="10">
        <f t="shared" si="2080"/>
        <v>0</v>
      </c>
      <c r="T1056" s="10">
        <f t="shared" si="2081"/>
        <v>0</v>
      </c>
      <c r="U1056" s="10">
        <f t="shared" si="2157"/>
        <v>0</v>
      </c>
      <c r="V1056" s="10">
        <f t="shared" si="2158"/>
        <v>0</v>
      </c>
      <c r="W1056" s="10">
        <f t="shared" si="2159"/>
        <v>0</v>
      </c>
      <c r="X1056" s="10">
        <f t="shared" si="2082"/>
        <v>2304.6</v>
      </c>
      <c r="Y1056" s="10">
        <f t="shared" si="2083"/>
        <v>0</v>
      </c>
      <c r="Z1056" s="10">
        <f t="shared" si="2084"/>
        <v>0</v>
      </c>
      <c r="AA1056" s="10">
        <f t="shared" si="2160"/>
        <v>0</v>
      </c>
      <c r="AB1056" s="10">
        <f t="shared" si="2161"/>
        <v>0</v>
      </c>
      <c r="AC1056" s="10">
        <f t="shared" si="2162"/>
        <v>0</v>
      </c>
      <c r="AD1056" s="10">
        <f t="shared" si="2085"/>
        <v>2304.6</v>
      </c>
      <c r="AE1056" s="10">
        <f t="shared" si="2086"/>
        <v>0</v>
      </c>
      <c r="AF1056" s="10">
        <f t="shared" si="2087"/>
        <v>0</v>
      </c>
      <c r="AG1056" s="10">
        <f t="shared" si="2163"/>
        <v>0</v>
      </c>
      <c r="AH1056" s="10">
        <f t="shared" si="2088"/>
        <v>2304.6</v>
      </c>
      <c r="AI1056" s="10">
        <f t="shared" si="2089"/>
        <v>0</v>
      </c>
      <c r="AJ1056" s="10">
        <f t="shared" si="2090"/>
        <v>0</v>
      </c>
      <c r="AK1056" s="10">
        <f t="shared" si="2164"/>
        <v>0</v>
      </c>
      <c r="AL1056" s="10">
        <f t="shared" si="2165"/>
        <v>0</v>
      </c>
      <c r="AM1056" s="10">
        <f t="shared" si="2166"/>
        <v>0</v>
      </c>
      <c r="AN1056" s="10">
        <f t="shared" si="2091"/>
        <v>2304.6</v>
      </c>
      <c r="AO1056" s="10">
        <f t="shared" si="2092"/>
        <v>0</v>
      </c>
      <c r="AP1056" s="10">
        <f t="shared" si="2093"/>
        <v>0</v>
      </c>
      <c r="AQ1056" s="10">
        <f t="shared" si="2167"/>
        <v>0</v>
      </c>
      <c r="AR1056" s="10">
        <f t="shared" si="2168"/>
        <v>0</v>
      </c>
      <c r="AS1056" s="10">
        <f t="shared" si="2169"/>
        <v>0</v>
      </c>
      <c r="AT1056" s="10">
        <f t="shared" si="2094"/>
        <v>2304.6</v>
      </c>
      <c r="AU1056" s="10">
        <f t="shared" si="2095"/>
        <v>0</v>
      </c>
      <c r="AV1056" s="10">
        <f t="shared" si="2096"/>
        <v>0</v>
      </c>
      <c r="AW1056" s="10">
        <f t="shared" si="2170"/>
        <v>0</v>
      </c>
      <c r="AX1056" s="10">
        <f t="shared" si="2171"/>
        <v>0</v>
      </c>
      <c r="AY1056" s="10">
        <f t="shared" si="2172"/>
        <v>0</v>
      </c>
      <c r="AZ1056" s="10">
        <f t="shared" si="2097"/>
        <v>2304.6</v>
      </c>
      <c r="BA1056" s="10">
        <f t="shared" si="2173"/>
        <v>0</v>
      </c>
      <c r="BB1056" s="65">
        <f t="shared" si="2128"/>
        <v>2304.6</v>
      </c>
      <c r="BC1056" s="10">
        <f t="shared" si="2098"/>
        <v>0</v>
      </c>
      <c r="BD1056" s="10">
        <f t="shared" si="2174"/>
        <v>0</v>
      </c>
      <c r="BE1056" s="65">
        <f t="shared" si="2129"/>
        <v>0</v>
      </c>
      <c r="BF1056" s="10">
        <f t="shared" si="2099"/>
        <v>0</v>
      </c>
      <c r="BG1056" s="10">
        <f t="shared" si="2174"/>
        <v>0</v>
      </c>
      <c r="BH1056" s="65">
        <f t="shared" si="2130"/>
        <v>0</v>
      </c>
      <c r="BI1056" s="10">
        <f t="shared" si="2174"/>
        <v>0</v>
      </c>
      <c r="BJ1056" s="20"/>
      <c r="BK1056" s="20"/>
    </row>
    <row r="1057" spans="1:68" ht="31.2" x14ac:dyDescent="0.3">
      <c r="A1057" s="58" t="s">
        <v>687</v>
      </c>
      <c r="B1057" s="59" t="s">
        <v>66</v>
      </c>
      <c r="C1057" s="58"/>
      <c r="D1057" s="58"/>
      <c r="E1057" s="60" t="s">
        <v>67</v>
      </c>
      <c r="F1057" s="10">
        <f t="shared" si="2148"/>
        <v>2304.6</v>
      </c>
      <c r="G1057" s="10">
        <f t="shared" si="2149"/>
        <v>0</v>
      </c>
      <c r="H1057" s="10">
        <f t="shared" si="2150"/>
        <v>0</v>
      </c>
      <c r="I1057" s="10">
        <f t="shared" si="2151"/>
        <v>0</v>
      </c>
      <c r="J1057" s="10">
        <f t="shared" si="2152"/>
        <v>0</v>
      </c>
      <c r="K1057" s="10">
        <f t="shared" si="2153"/>
        <v>0</v>
      </c>
      <c r="L1057" s="10">
        <f t="shared" si="2141"/>
        <v>2304.6</v>
      </c>
      <c r="M1057" s="10">
        <f t="shared" si="2142"/>
        <v>0</v>
      </c>
      <c r="N1057" s="10">
        <f t="shared" si="2143"/>
        <v>0</v>
      </c>
      <c r="O1057" s="10">
        <f t="shared" si="2154"/>
        <v>0</v>
      </c>
      <c r="P1057" s="10">
        <f t="shared" si="2155"/>
        <v>0</v>
      </c>
      <c r="Q1057" s="10">
        <f t="shared" si="2156"/>
        <v>0</v>
      </c>
      <c r="R1057" s="10">
        <f t="shared" si="2079"/>
        <v>2304.6</v>
      </c>
      <c r="S1057" s="10">
        <f t="shared" si="2080"/>
        <v>0</v>
      </c>
      <c r="T1057" s="10">
        <f t="shared" si="2081"/>
        <v>0</v>
      </c>
      <c r="U1057" s="10">
        <f t="shared" si="2157"/>
        <v>0</v>
      </c>
      <c r="V1057" s="10">
        <f t="shared" si="2158"/>
        <v>0</v>
      </c>
      <c r="W1057" s="10">
        <f t="shared" si="2159"/>
        <v>0</v>
      </c>
      <c r="X1057" s="10">
        <f t="shared" si="2082"/>
        <v>2304.6</v>
      </c>
      <c r="Y1057" s="10">
        <f t="shared" si="2083"/>
        <v>0</v>
      </c>
      <c r="Z1057" s="10">
        <f t="shared" si="2084"/>
        <v>0</v>
      </c>
      <c r="AA1057" s="10">
        <f t="shared" si="2160"/>
        <v>0</v>
      </c>
      <c r="AB1057" s="10">
        <f t="shared" si="2161"/>
        <v>0</v>
      </c>
      <c r="AC1057" s="10">
        <f t="shared" si="2162"/>
        <v>0</v>
      </c>
      <c r="AD1057" s="10">
        <f t="shared" si="2085"/>
        <v>2304.6</v>
      </c>
      <c r="AE1057" s="10">
        <f t="shared" si="2086"/>
        <v>0</v>
      </c>
      <c r="AF1057" s="10">
        <f t="shared" si="2087"/>
        <v>0</v>
      </c>
      <c r="AG1057" s="10">
        <f t="shared" si="2163"/>
        <v>0</v>
      </c>
      <c r="AH1057" s="10">
        <f t="shared" si="2088"/>
        <v>2304.6</v>
      </c>
      <c r="AI1057" s="10">
        <f t="shared" si="2089"/>
        <v>0</v>
      </c>
      <c r="AJ1057" s="10">
        <f t="shared" si="2090"/>
        <v>0</v>
      </c>
      <c r="AK1057" s="10">
        <f t="shared" si="2164"/>
        <v>0</v>
      </c>
      <c r="AL1057" s="10">
        <f t="shared" si="2165"/>
        <v>0</v>
      </c>
      <c r="AM1057" s="10">
        <f t="shared" si="2166"/>
        <v>0</v>
      </c>
      <c r="AN1057" s="10">
        <f t="shared" si="2091"/>
        <v>2304.6</v>
      </c>
      <c r="AO1057" s="10">
        <f t="shared" si="2092"/>
        <v>0</v>
      </c>
      <c r="AP1057" s="10">
        <f t="shared" si="2093"/>
        <v>0</v>
      </c>
      <c r="AQ1057" s="10">
        <f t="shared" si="2167"/>
        <v>0</v>
      </c>
      <c r="AR1057" s="10">
        <f t="shared" si="2168"/>
        <v>0</v>
      </c>
      <c r="AS1057" s="10">
        <f t="shared" si="2169"/>
        <v>0</v>
      </c>
      <c r="AT1057" s="10">
        <f t="shared" si="2094"/>
        <v>2304.6</v>
      </c>
      <c r="AU1057" s="10">
        <f t="shared" si="2095"/>
        <v>0</v>
      </c>
      <c r="AV1057" s="10">
        <f t="shared" si="2096"/>
        <v>0</v>
      </c>
      <c r="AW1057" s="10">
        <f t="shared" si="2170"/>
        <v>0</v>
      </c>
      <c r="AX1057" s="10">
        <f t="shared" si="2171"/>
        <v>0</v>
      </c>
      <c r="AY1057" s="10">
        <f t="shared" si="2172"/>
        <v>0</v>
      </c>
      <c r="AZ1057" s="10">
        <f t="shared" si="2097"/>
        <v>2304.6</v>
      </c>
      <c r="BA1057" s="10">
        <f t="shared" si="2173"/>
        <v>0</v>
      </c>
      <c r="BB1057" s="65">
        <f t="shared" si="2128"/>
        <v>2304.6</v>
      </c>
      <c r="BC1057" s="10">
        <f t="shared" si="2098"/>
        <v>0</v>
      </c>
      <c r="BD1057" s="10">
        <f t="shared" si="2174"/>
        <v>0</v>
      </c>
      <c r="BE1057" s="65">
        <f t="shared" si="2129"/>
        <v>0</v>
      </c>
      <c r="BF1057" s="10">
        <f t="shared" si="2099"/>
        <v>0</v>
      </c>
      <c r="BG1057" s="10">
        <f t="shared" si="2174"/>
        <v>0</v>
      </c>
      <c r="BH1057" s="65">
        <f t="shared" si="2130"/>
        <v>0</v>
      </c>
      <c r="BI1057" s="10">
        <f t="shared" si="2174"/>
        <v>0</v>
      </c>
      <c r="BJ1057" s="20"/>
      <c r="BK1057" s="20"/>
    </row>
    <row r="1058" spans="1:68" ht="31.2" x14ac:dyDescent="0.3">
      <c r="A1058" s="58" t="s">
        <v>687</v>
      </c>
      <c r="B1058" s="59">
        <v>200</v>
      </c>
      <c r="C1058" s="58" t="s">
        <v>242</v>
      </c>
      <c r="D1058" s="58" t="s">
        <v>500</v>
      </c>
      <c r="E1058" s="60" t="s">
        <v>501</v>
      </c>
      <c r="F1058" s="10">
        <v>2304.6</v>
      </c>
      <c r="G1058" s="10">
        <v>0</v>
      </c>
      <c r="H1058" s="10">
        <v>0</v>
      </c>
      <c r="I1058" s="10"/>
      <c r="J1058" s="10"/>
      <c r="K1058" s="10"/>
      <c r="L1058" s="10">
        <f t="shared" si="2141"/>
        <v>2304.6</v>
      </c>
      <c r="M1058" s="10">
        <f t="shared" si="2142"/>
        <v>0</v>
      </c>
      <c r="N1058" s="10">
        <f t="shared" si="2143"/>
        <v>0</v>
      </c>
      <c r="O1058" s="10"/>
      <c r="P1058" s="10"/>
      <c r="Q1058" s="10"/>
      <c r="R1058" s="10">
        <f t="shared" si="2079"/>
        <v>2304.6</v>
      </c>
      <c r="S1058" s="10">
        <f t="shared" si="2080"/>
        <v>0</v>
      </c>
      <c r="T1058" s="10">
        <f t="shared" si="2081"/>
        <v>0</v>
      </c>
      <c r="U1058" s="10"/>
      <c r="V1058" s="10"/>
      <c r="W1058" s="10"/>
      <c r="X1058" s="10">
        <f t="shared" si="2082"/>
        <v>2304.6</v>
      </c>
      <c r="Y1058" s="10">
        <f t="shared" si="2083"/>
        <v>0</v>
      </c>
      <c r="Z1058" s="10">
        <f t="shared" si="2084"/>
        <v>0</v>
      </c>
      <c r="AA1058" s="10"/>
      <c r="AB1058" s="10"/>
      <c r="AC1058" s="10"/>
      <c r="AD1058" s="10">
        <f t="shared" si="2085"/>
        <v>2304.6</v>
      </c>
      <c r="AE1058" s="10">
        <f t="shared" si="2086"/>
        <v>0</v>
      </c>
      <c r="AF1058" s="10">
        <f t="shared" si="2087"/>
        <v>0</v>
      </c>
      <c r="AG1058" s="10"/>
      <c r="AH1058" s="10">
        <f t="shared" si="2088"/>
        <v>2304.6</v>
      </c>
      <c r="AI1058" s="10">
        <f t="shared" si="2089"/>
        <v>0</v>
      </c>
      <c r="AJ1058" s="10">
        <f t="shared" si="2090"/>
        <v>0</v>
      </c>
      <c r="AK1058" s="10"/>
      <c r="AL1058" s="10"/>
      <c r="AM1058" s="10"/>
      <c r="AN1058" s="10">
        <f t="shared" si="2091"/>
        <v>2304.6</v>
      </c>
      <c r="AO1058" s="10">
        <f t="shared" si="2092"/>
        <v>0</v>
      </c>
      <c r="AP1058" s="10">
        <f t="shared" si="2093"/>
        <v>0</v>
      </c>
      <c r="AQ1058" s="10"/>
      <c r="AR1058" s="10"/>
      <c r="AS1058" s="10"/>
      <c r="AT1058" s="10">
        <f t="shared" si="2094"/>
        <v>2304.6</v>
      </c>
      <c r="AU1058" s="10">
        <f t="shared" si="2095"/>
        <v>0</v>
      </c>
      <c r="AV1058" s="10">
        <f t="shared" si="2096"/>
        <v>0</v>
      </c>
      <c r="AW1058" s="10"/>
      <c r="AX1058" s="10"/>
      <c r="AY1058" s="10"/>
      <c r="AZ1058" s="10">
        <f t="shared" si="2097"/>
        <v>2304.6</v>
      </c>
      <c r="BA1058" s="10"/>
      <c r="BB1058" s="65">
        <f t="shared" si="2128"/>
        <v>2304.6</v>
      </c>
      <c r="BC1058" s="10">
        <f t="shared" si="2098"/>
        <v>0</v>
      </c>
      <c r="BD1058" s="10"/>
      <c r="BE1058" s="65">
        <f t="shared" si="2129"/>
        <v>0</v>
      </c>
      <c r="BF1058" s="10">
        <f t="shared" si="2099"/>
        <v>0</v>
      </c>
      <c r="BG1058" s="10"/>
      <c r="BH1058" s="65">
        <f t="shared" si="2130"/>
        <v>0</v>
      </c>
      <c r="BI1058" s="10"/>
      <c r="BJ1058" s="20"/>
      <c r="BK1058" s="20"/>
    </row>
    <row r="1059" spans="1:68" ht="62.4" x14ac:dyDescent="0.3">
      <c r="A1059" s="58" t="s">
        <v>689</v>
      </c>
      <c r="B1059" s="59"/>
      <c r="C1059" s="58"/>
      <c r="D1059" s="58"/>
      <c r="E1059" s="60" t="s">
        <v>690</v>
      </c>
      <c r="F1059" s="10">
        <f t="shared" si="2148"/>
        <v>142094.1</v>
      </c>
      <c r="G1059" s="10">
        <f t="shared" si="2149"/>
        <v>146261.4</v>
      </c>
      <c r="H1059" s="10">
        <f t="shared" si="2150"/>
        <v>146261.4</v>
      </c>
      <c r="I1059" s="10">
        <f t="shared" si="2151"/>
        <v>0</v>
      </c>
      <c r="J1059" s="10">
        <f t="shared" si="2152"/>
        <v>0</v>
      </c>
      <c r="K1059" s="10">
        <f t="shared" si="2153"/>
        <v>0</v>
      </c>
      <c r="L1059" s="10">
        <f t="shared" si="2141"/>
        <v>142094.1</v>
      </c>
      <c r="M1059" s="10">
        <f t="shared" si="2142"/>
        <v>146261.4</v>
      </c>
      <c r="N1059" s="10">
        <f t="shared" si="2143"/>
        <v>146261.4</v>
      </c>
      <c r="O1059" s="10">
        <f t="shared" si="2154"/>
        <v>20828.599999999999</v>
      </c>
      <c r="P1059" s="10">
        <f t="shared" si="2155"/>
        <v>25469.8</v>
      </c>
      <c r="Q1059" s="10">
        <f t="shared" si="2156"/>
        <v>25469.8</v>
      </c>
      <c r="R1059" s="10">
        <f t="shared" si="2079"/>
        <v>162922.70000000001</v>
      </c>
      <c r="S1059" s="10">
        <f t="shared" si="2080"/>
        <v>171731.19999999998</v>
      </c>
      <c r="T1059" s="10">
        <f t="shared" si="2081"/>
        <v>171731.19999999998</v>
      </c>
      <c r="U1059" s="10">
        <f t="shared" si="2157"/>
        <v>0</v>
      </c>
      <c r="V1059" s="10">
        <f t="shared" si="2158"/>
        <v>0</v>
      </c>
      <c r="W1059" s="10">
        <f t="shared" si="2159"/>
        <v>0</v>
      </c>
      <c r="X1059" s="10">
        <f t="shared" si="2082"/>
        <v>162922.70000000001</v>
      </c>
      <c r="Y1059" s="10">
        <f t="shared" si="2083"/>
        <v>171731.19999999998</v>
      </c>
      <c r="Z1059" s="10">
        <f t="shared" si="2084"/>
        <v>171731.19999999998</v>
      </c>
      <c r="AA1059" s="10">
        <f t="shared" si="2160"/>
        <v>0</v>
      </c>
      <c r="AB1059" s="10">
        <f t="shared" si="2161"/>
        <v>0</v>
      </c>
      <c r="AC1059" s="10">
        <f t="shared" si="2162"/>
        <v>0</v>
      </c>
      <c r="AD1059" s="10">
        <f t="shared" si="2085"/>
        <v>162922.70000000001</v>
      </c>
      <c r="AE1059" s="10">
        <f t="shared" si="2086"/>
        <v>171731.19999999998</v>
      </c>
      <c r="AF1059" s="10">
        <f t="shared" si="2087"/>
        <v>171731.19999999998</v>
      </c>
      <c r="AG1059" s="10">
        <f t="shared" si="2163"/>
        <v>738.37</v>
      </c>
      <c r="AH1059" s="10">
        <f t="shared" si="2088"/>
        <v>163661.07</v>
      </c>
      <c r="AI1059" s="10">
        <f t="shared" si="2089"/>
        <v>171731.19999999998</v>
      </c>
      <c r="AJ1059" s="10">
        <f t="shared" si="2090"/>
        <v>171731.19999999998</v>
      </c>
      <c r="AK1059" s="10">
        <f t="shared" si="2164"/>
        <v>0</v>
      </c>
      <c r="AL1059" s="10">
        <f t="shared" si="2165"/>
        <v>0</v>
      </c>
      <c r="AM1059" s="10">
        <f t="shared" si="2166"/>
        <v>0</v>
      </c>
      <c r="AN1059" s="10">
        <f t="shared" si="2091"/>
        <v>163661.07</v>
      </c>
      <c r="AO1059" s="10">
        <f t="shared" si="2092"/>
        <v>171731.19999999998</v>
      </c>
      <c r="AP1059" s="10">
        <f t="shared" si="2093"/>
        <v>171731.19999999998</v>
      </c>
      <c r="AQ1059" s="10">
        <f t="shared" si="2167"/>
        <v>0</v>
      </c>
      <c r="AR1059" s="10">
        <f t="shared" si="2168"/>
        <v>0</v>
      </c>
      <c r="AS1059" s="10">
        <f t="shared" si="2169"/>
        <v>0</v>
      </c>
      <c r="AT1059" s="10">
        <f t="shared" si="2094"/>
        <v>163661.07</v>
      </c>
      <c r="AU1059" s="10">
        <f t="shared" si="2095"/>
        <v>171731.19999999998</v>
      </c>
      <c r="AV1059" s="10">
        <f t="shared" si="2096"/>
        <v>171731.19999999998</v>
      </c>
      <c r="AW1059" s="10">
        <f t="shared" si="2170"/>
        <v>0</v>
      </c>
      <c r="AX1059" s="10">
        <f t="shared" si="2171"/>
        <v>0</v>
      </c>
      <c r="AY1059" s="10">
        <f t="shared" si="2172"/>
        <v>0</v>
      </c>
      <c r="AZ1059" s="10">
        <f t="shared" si="2097"/>
        <v>163661.07</v>
      </c>
      <c r="BA1059" s="10">
        <f t="shared" si="2173"/>
        <v>0</v>
      </c>
      <c r="BB1059" s="65">
        <f t="shared" si="2128"/>
        <v>163661.07</v>
      </c>
      <c r="BC1059" s="10">
        <f t="shared" si="2098"/>
        <v>171731.19999999998</v>
      </c>
      <c r="BD1059" s="10">
        <f t="shared" si="2174"/>
        <v>0</v>
      </c>
      <c r="BE1059" s="65">
        <f t="shared" si="2129"/>
        <v>171731.19999999998</v>
      </c>
      <c r="BF1059" s="10">
        <f t="shared" si="2099"/>
        <v>171731.19999999998</v>
      </c>
      <c r="BG1059" s="10">
        <f t="shared" si="2174"/>
        <v>0</v>
      </c>
      <c r="BH1059" s="65">
        <f t="shared" si="2130"/>
        <v>171731.19999999998</v>
      </c>
      <c r="BI1059" s="10">
        <f t="shared" si="2174"/>
        <v>0</v>
      </c>
      <c r="BJ1059" s="20"/>
      <c r="BK1059" s="20"/>
    </row>
    <row r="1060" spans="1:68" ht="31.2" x14ac:dyDescent="0.3">
      <c r="A1060" s="58" t="s">
        <v>691</v>
      </c>
      <c r="B1060" s="59"/>
      <c r="C1060" s="58"/>
      <c r="D1060" s="58"/>
      <c r="E1060" s="60" t="s">
        <v>176</v>
      </c>
      <c r="F1060" s="10">
        <f t="shared" ref="F1060:K1060" si="2175">F1061+F1063</f>
        <v>142094.1</v>
      </c>
      <c r="G1060" s="10">
        <f t="shared" si="2175"/>
        <v>146261.4</v>
      </c>
      <c r="H1060" s="10">
        <f t="shared" si="2175"/>
        <v>146261.4</v>
      </c>
      <c r="I1060" s="10">
        <f t="shared" si="2175"/>
        <v>0</v>
      </c>
      <c r="J1060" s="10">
        <f t="shared" si="2175"/>
        <v>0</v>
      </c>
      <c r="K1060" s="10">
        <f t="shared" si="2175"/>
        <v>0</v>
      </c>
      <c r="L1060" s="10">
        <f t="shared" si="2141"/>
        <v>142094.1</v>
      </c>
      <c r="M1060" s="10">
        <f t="shared" si="2142"/>
        <v>146261.4</v>
      </c>
      <c r="N1060" s="10">
        <f t="shared" si="2143"/>
        <v>146261.4</v>
      </c>
      <c r="O1060" s="10">
        <f>O1061+O1063</f>
        <v>20828.599999999999</v>
      </c>
      <c r="P1060" s="10">
        <f>P1061+P1063</f>
        <v>25469.8</v>
      </c>
      <c r="Q1060" s="10">
        <f>Q1061+Q1063</f>
        <v>25469.8</v>
      </c>
      <c r="R1060" s="10">
        <f t="shared" si="2079"/>
        <v>162922.70000000001</v>
      </c>
      <c r="S1060" s="10">
        <f t="shared" si="2080"/>
        <v>171731.19999999998</v>
      </c>
      <c r="T1060" s="10">
        <f t="shared" si="2081"/>
        <v>171731.19999999998</v>
      </c>
      <c r="U1060" s="10">
        <f>U1061+U1063</f>
        <v>0</v>
      </c>
      <c r="V1060" s="10">
        <f>V1061+V1063</f>
        <v>0</v>
      </c>
      <c r="W1060" s="10">
        <f>W1061+W1063</f>
        <v>0</v>
      </c>
      <c r="X1060" s="10">
        <f t="shared" si="2082"/>
        <v>162922.70000000001</v>
      </c>
      <c r="Y1060" s="10">
        <f t="shared" si="2083"/>
        <v>171731.19999999998</v>
      </c>
      <c r="Z1060" s="10">
        <f t="shared" si="2084"/>
        <v>171731.19999999998</v>
      </c>
      <c r="AA1060" s="10">
        <f>AA1061+AA1063</f>
        <v>0</v>
      </c>
      <c r="AB1060" s="10">
        <f>AB1061+AB1063</f>
        <v>0</v>
      </c>
      <c r="AC1060" s="10">
        <f>AC1061+AC1063</f>
        <v>0</v>
      </c>
      <c r="AD1060" s="10">
        <f t="shared" si="2085"/>
        <v>162922.70000000001</v>
      </c>
      <c r="AE1060" s="10">
        <f t="shared" si="2086"/>
        <v>171731.19999999998</v>
      </c>
      <c r="AF1060" s="10">
        <f t="shared" si="2087"/>
        <v>171731.19999999998</v>
      </c>
      <c r="AG1060" s="10">
        <f>AG1061+AG1063</f>
        <v>738.37</v>
      </c>
      <c r="AH1060" s="10">
        <f t="shared" si="2088"/>
        <v>163661.07</v>
      </c>
      <c r="AI1060" s="10">
        <f t="shared" si="2089"/>
        <v>171731.19999999998</v>
      </c>
      <c r="AJ1060" s="10">
        <f t="shared" si="2090"/>
        <v>171731.19999999998</v>
      </c>
      <c r="AK1060" s="10">
        <f>AK1061+AK1063</f>
        <v>0</v>
      </c>
      <c r="AL1060" s="10">
        <f>AL1061+AL1063</f>
        <v>0</v>
      </c>
      <c r="AM1060" s="10">
        <f>AM1061+AM1063</f>
        <v>0</v>
      </c>
      <c r="AN1060" s="10">
        <f t="shared" si="2091"/>
        <v>163661.07</v>
      </c>
      <c r="AO1060" s="10">
        <f t="shared" si="2092"/>
        <v>171731.19999999998</v>
      </c>
      <c r="AP1060" s="10">
        <f t="shared" si="2093"/>
        <v>171731.19999999998</v>
      </c>
      <c r="AQ1060" s="10">
        <f>AQ1061+AQ1063</f>
        <v>0</v>
      </c>
      <c r="AR1060" s="10">
        <f>AR1061+AR1063</f>
        <v>0</v>
      </c>
      <c r="AS1060" s="10">
        <f>AS1061+AS1063</f>
        <v>0</v>
      </c>
      <c r="AT1060" s="10">
        <f t="shared" si="2094"/>
        <v>163661.07</v>
      </c>
      <c r="AU1060" s="10">
        <f t="shared" si="2095"/>
        <v>171731.19999999998</v>
      </c>
      <c r="AV1060" s="10">
        <f t="shared" si="2096"/>
        <v>171731.19999999998</v>
      </c>
      <c r="AW1060" s="10">
        <f>AW1061+AW1063</f>
        <v>0</v>
      </c>
      <c r="AX1060" s="10">
        <f>AX1061+AX1063</f>
        <v>0</v>
      </c>
      <c r="AY1060" s="10">
        <f>AY1061+AY1063</f>
        <v>0</v>
      </c>
      <c r="AZ1060" s="10">
        <f t="shared" si="2097"/>
        <v>163661.07</v>
      </c>
      <c r="BA1060" s="10">
        <f>BA1061+BA1063</f>
        <v>0</v>
      </c>
      <c r="BB1060" s="65">
        <f t="shared" si="2128"/>
        <v>163661.07</v>
      </c>
      <c r="BC1060" s="10">
        <f t="shared" si="2098"/>
        <v>171731.19999999998</v>
      </c>
      <c r="BD1060" s="10">
        <f>BD1061+BD1063</f>
        <v>0</v>
      </c>
      <c r="BE1060" s="65">
        <f t="shared" si="2129"/>
        <v>171731.19999999998</v>
      </c>
      <c r="BF1060" s="10">
        <f t="shared" si="2099"/>
        <v>171731.19999999998</v>
      </c>
      <c r="BG1060" s="10">
        <f>BG1061+BG1063</f>
        <v>0</v>
      </c>
      <c r="BH1060" s="65">
        <f t="shared" si="2130"/>
        <v>171731.19999999998</v>
      </c>
      <c r="BI1060" s="10">
        <f>BI1061+BI1063</f>
        <v>0</v>
      </c>
      <c r="BJ1060" s="20"/>
      <c r="BK1060" s="20"/>
    </row>
    <row r="1061" spans="1:68" ht="78" x14ac:dyDescent="0.3">
      <c r="A1061" s="58" t="s">
        <v>691</v>
      </c>
      <c r="B1061" s="59" t="s">
        <v>148</v>
      </c>
      <c r="C1061" s="58"/>
      <c r="D1061" s="58"/>
      <c r="E1061" s="60" t="s">
        <v>149</v>
      </c>
      <c r="F1061" s="10">
        <f t="shared" ref="F1061:K1061" si="2176">F1062</f>
        <v>135855.1</v>
      </c>
      <c r="G1061" s="10">
        <f t="shared" si="2176"/>
        <v>140022.39999999999</v>
      </c>
      <c r="H1061" s="10">
        <f t="shared" si="2176"/>
        <v>140022.39999999999</v>
      </c>
      <c r="I1061" s="10">
        <f t="shared" si="2176"/>
        <v>0</v>
      </c>
      <c r="J1061" s="10">
        <f t="shared" si="2176"/>
        <v>0</v>
      </c>
      <c r="K1061" s="10">
        <f t="shared" si="2176"/>
        <v>0</v>
      </c>
      <c r="L1061" s="10">
        <f t="shared" si="2141"/>
        <v>135855.1</v>
      </c>
      <c r="M1061" s="10">
        <f t="shared" si="2142"/>
        <v>140022.39999999999</v>
      </c>
      <c r="N1061" s="10">
        <f t="shared" si="2143"/>
        <v>140022.39999999999</v>
      </c>
      <c r="O1061" s="10">
        <f>O1062</f>
        <v>20828.599999999999</v>
      </c>
      <c r="P1061" s="10">
        <f>P1062</f>
        <v>25469.8</v>
      </c>
      <c r="Q1061" s="10">
        <f>Q1062</f>
        <v>25469.8</v>
      </c>
      <c r="R1061" s="10">
        <f t="shared" si="2079"/>
        <v>156683.70000000001</v>
      </c>
      <c r="S1061" s="10">
        <f t="shared" si="2080"/>
        <v>165492.19999999998</v>
      </c>
      <c r="T1061" s="10">
        <f t="shared" si="2081"/>
        <v>165492.19999999998</v>
      </c>
      <c r="U1061" s="10">
        <f>U1062</f>
        <v>0</v>
      </c>
      <c r="V1061" s="10">
        <f>V1062</f>
        <v>0</v>
      </c>
      <c r="W1061" s="10">
        <f>W1062</f>
        <v>0</v>
      </c>
      <c r="X1061" s="10">
        <f t="shared" si="2082"/>
        <v>156683.70000000001</v>
      </c>
      <c r="Y1061" s="10">
        <f t="shared" si="2083"/>
        <v>165492.19999999998</v>
      </c>
      <c r="Z1061" s="10">
        <f t="shared" si="2084"/>
        <v>165492.19999999998</v>
      </c>
      <c r="AA1061" s="10">
        <f>AA1062</f>
        <v>0</v>
      </c>
      <c r="AB1061" s="10">
        <f>AB1062</f>
        <v>0</v>
      </c>
      <c r="AC1061" s="10">
        <f>AC1062</f>
        <v>0</v>
      </c>
      <c r="AD1061" s="10">
        <f t="shared" si="2085"/>
        <v>156683.70000000001</v>
      </c>
      <c r="AE1061" s="10">
        <f t="shared" si="2086"/>
        <v>165492.19999999998</v>
      </c>
      <c r="AF1061" s="10">
        <f t="shared" si="2087"/>
        <v>165492.19999999998</v>
      </c>
      <c r="AG1061" s="10">
        <f>AG1062</f>
        <v>0</v>
      </c>
      <c r="AH1061" s="10">
        <f t="shared" si="2088"/>
        <v>156683.70000000001</v>
      </c>
      <c r="AI1061" s="10">
        <f t="shared" si="2089"/>
        <v>165492.19999999998</v>
      </c>
      <c r="AJ1061" s="10">
        <f t="shared" si="2090"/>
        <v>165492.19999999998</v>
      </c>
      <c r="AK1061" s="10">
        <f>AK1062</f>
        <v>0</v>
      </c>
      <c r="AL1061" s="10">
        <f>AL1062</f>
        <v>0</v>
      </c>
      <c r="AM1061" s="10">
        <f>AM1062</f>
        <v>0</v>
      </c>
      <c r="AN1061" s="10">
        <f t="shared" si="2091"/>
        <v>156683.70000000001</v>
      </c>
      <c r="AO1061" s="10">
        <f t="shared" si="2092"/>
        <v>165492.19999999998</v>
      </c>
      <c r="AP1061" s="10">
        <f t="shared" si="2093"/>
        <v>165492.19999999998</v>
      </c>
      <c r="AQ1061" s="10">
        <f>AQ1062</f>
        <v>0</v>
      </c>
      <c r="AR1061" s="10">
        <f>AR1062</f>
        <v>0</v>
      </c>
      <c r="AS1061" s="10">
        <f>AS1062</f>
        <v>0</v>
      </c>
      <c r="AT1061" s="10">
        <f t="shared" si="2094"/>
        <v>156683.70000000001</v>
      </c>
      <c r="AU1061" s="10">
        <f t="shared" si="2095"/>
        <v>165492.19999999998</v>
      </c>
      <c r="AV1061" s="10">
        <f t="shared" si="2096"/>
        <v>165492.19999999998</v>
      </c>
      <c r="AW1061" s="10">
        <f>AW1062</f>
        <v>0</v>
      </c>
      <c r="AX1061" s="10">
        <f>AX1062</f>
        <v>0</v>
      </c>
      <c r="AY1061" s="10">
        <f>AY1062</f>
        <v>0</v>
      </c>
      <c r="AZ1061" s="10">
        <f t="shared" si="2097"/>
        <v>156683.70000000001</v>
      </c>
      <c r="BA1061" s="10">
        <f>BA1062</f>
        <v>0</v>
      </c>
      <c r="BB1061" s="65">
        <f t="shared" si="2128"/>
        <v>156683.70000000001</v>
      </c>
      <c r="BC1061" s="10">
        <f t="shared" si="2098"/>
        <v>165492.19999999998</v>
      </c>
      <c r="BD1061" s="10">
        <f>BD1062</f>
        <v>0</v>
      </c>
      <c r="BE1061" s="65">
        <f t="shared" si="2129"/>
        <v>165492.19999999998</v>
      </c>
      <c r="BF1061" s="10">
        <f t="shared" si="2099"/>
        <v>165492.19999999998</v>
      </c>
      <c r="BG1061" s="10">
        <f>BG1062</f>
        <v>0</v>
      </c>
      <c r="BH1061" s="65">
        <f t="shared" si="2130"/>
        <v>165492.19999999998</v>
      </c>
      <c r="BI1061" s="10">
        <f>BI1062</f>
        <v>0</v>
      </c>
      <c r="BJ1061" s="20"/>
      <c r="BK1061" s="20"/>
    </row>
    <row r="1062" spans="1:68" ht="31.2" x14ac:dyDescent="0.3">
      <c r="A1062" s="58" t="s">
        <v>691</v>
      </c>
      <c r="B1062" s="59">
        <v>100</v>
      </c>
      <c r="C1062" s="58" t="s">
        <v>242</v>
      </c>
      <c r="D1062" s="58" t="s">
        <v>500</v>
      </c>
      <c r="E1062" s="60" t="s">
        <v>501</v>
      </c>
      <c r="F1062" s="10">
        <v>135855.1</v>
      </c>
      <c r="G1062" s="10">
        <v>140022.39999999999</v>
      </c>
      <c r="H1062" s="10">
        <v>140022.39999999999</v>
      </c>
      <c r="I1062" s="10"/>
      <c r="J1062" s="10"/>
      <c r="K1062" s="10"/>
      <c r="L1062" s="10">
        <f t="shared" si="2141"/>
        <v>135855.1</v>
      </c>
      <c r="M1062" s="10">
        <f t="shared" si="2142"/>
        <v>140022.39999999999</v>
      </c>
      <c r="N1062" s="10">
        <f t="shared" si="2143"/>
        <v>140022.39999999999</v>
      </c>
      <c r="O1062" s="10">
        <v>20828.599999999999</v>
      </c>
      <c r="P1062" s="10">
        <v>25469.8</v>
      </c>
      <c r="Q1062" s="10">
        <v>25469.8</v>
      </c>
      <c r="R1062" s="10">
        <f t="shared" si="2079"/>
        <v>156683.70000000001</v>
      </c>
      <c r="S1062" s="10">
        <f t="shared" si="2080"/>
        <v>165492.19999999998</v>
      </c>
      <c r="T1062" s="10">
        <f t="shared" si="2081"/>
        <v>165492.19999999998</v>
      </c>
      <c r="U1062" s="10"/>
      <c r="V1062" s="10"/>
      <c r="W1062" s="10"/>
      <c r="X1062" s="10">
        <f t="shared" si="2082"/>
        <v>156683.70000000001</v>
      </c>
      <c r="Y1062" s="10">
        <f t="shared" si="2083"/>
        <v>165492.19999999998</v>
      </c>
      <c r="Z1062" s="10">
        <f t="shared" si="2084"/>
        <v>165492.19999999998</v>
      </c>
      <c r="AA1062" s="10"/>
      <c r="AB1062" s="10"/>
      <c r="AC1062" s="10"/>
      <c r="AD1062" s="10">
        <f t="shared" si="2085"/>
        <v>156683.70000000001</v>
      </c>
      <c r="AE1062" s="10">
        <f t="shared" si="2086"/>
        <v>165492.19999999998</v>
      </c>
      <c r="AF1062" s="10">
        <f t="shared" si="2087"/>
        <v>165492.19999999998</v>
      </c>
      <c r="AG1062" s="10"/>
      <c r="AH1062" s="10">
        <f t="shared" si="2088"/>
        <v>156683.70000000001</v>
      </c>
      <c r="AI1062" s="10">
        <f t="shared" si="2089"/>
        <v>165492.19999999998</v>
      </c>
      <c r="AJ1062" s="10">
        <f t="shared" si="2090"/>
        <v>165492.19999999998</v>
      </c>
      <c r="AK1062" s="10"/>
      <c r="AL1062" s="10"/>
      <c r="AM1062" s="10"/>
      <c r="AN1062" s="10">
        <f t="shared" si="2091"/>
        <v>156683.70000000001</v>
      </c>
      <c r="AO1062" s="10">
        <f t="shared" si="2092"/>
        <v>165492.19999999998</v>
      </c>
      <c r="AP1062" s="10">
        <f t="shared" si="2093"/>
        <v>165492.19999999998</v>
      </c>
      <c r="AQ1062" s="10"/>
      <c r="AR1062" s="10"/>
      <c r="AS1062" s="10"/>
      <c r="AT1062" s="10">
        <f t="shared" si="2094"/>
        <v>156683.70000000001</v>
      </c>
      <c r="AU1062" s="10">
        <f t="shared" si="2095"/>
        <v>165492.19999999998</v>
      </c>
      <c r="AV1062" s="10">
        <f t="shared" si="2096"/>
        <v>165492.19999999998</v>
      </c>
      <c r="AW1062" s="10"/>
      <c r="AX1062" s="10"/>
      <c r="AY1062" s="10"/>
      <c r="AZ1062" s="10">
        <f t="shared" si="2097"/>
        <v>156683.70000000001</v>
      </c>
      <c r="BA1062" s="10"/>
      <c r="BB1062" s="65">
        <f t="shared" si="2128"/>
        <v>156683.70000000001</v>
      </c>
      <c r="BC1062" s="10">
        <f t="shared" si="2098"/>
        <v>165492.19999999998</v>
      </c>
      <c r="BD1062" s="10"/>
      <c r="BE1062" s="65">
        <f t="shared" si="2129"/>
        <v>165492.19999999998</v>
      </c>
      <c r="BF1062" s="10">
        <f t="shared" si="2099"/>
        <v>165492.19999999998</v>
      </c>
      <c r="BG1062" s="10"/>
      <c r="BH1062" s="65">
        <f t="shared" si="2130"/>
        <v>165492.19999999998</v>
      </c>
      <c r="BI1062" s="10"/>
      <c r="BJ1062" s="20"/>
      <c r="BK1062" s="20"/>
    </row>
    <row r="1063" spans="1:68" ht="31.2" x14ac:dyDescent="0.3">
      <c r="A1063" s="58" t="s">
        <v>691</v>
      </c>
      <c r="B1063" s="59" t="s">
        <v>66</v>
      </c>
      <c r="C1063" s="58"/>
      <c r="D1063" s="58"/>
      <c r="E1063" s="60" t="s">
        <v>67</v>
      </c>
      <c r="F1063" s="10">
        <f t="shared" ref="F1063:K1063" si="2177">F1064</f>
        <v>6239</v>
      </c>
      <c r="G1063" s="10">
        <f t="shared" si="2177"/>
        <v>6239</v>
      </c>
      <c r="H1063" s="10">
        <f t="shared" si="2177"/>
        <v>6239</v>
      </c>
      <c r="I1063" s="10">
        <f t="shared" si="2177"/>
        <v>0</v>
      </c>
      <c r="J1063" s="10">
        <f t="shared" si="2177"/>
        <v>0</v>
      </c>
      <c r="K1063" s="10">
        <f t="shared" si="2177"/>
        <v>0</v>
      </c>
      <c r="L1063" s="10">
        <f t="shared" si="2141"/>
        <v>6239</v>
      </c>
      <c r="M1063" s="10">
        <f t="shared" si="2142"/>
        <v>6239</v>
      </c>
      <c r="N1063" s="10">
        <f t="shared" si="2143"/>
        <v>6239</v>
      </c>
      <c r="O1063" s="10">
        <f>O1064</f>
        <v>0</v>
      </c>
      <c r="P1063" s="10">
        <f>P1064</f>
        <v>0</v>
      </c>
      <c r="Q1063" s="10">
        <f>Q1064</f>
        <v>0</v>
      </c>
      <c r="R1063" s="10">
        <f t="shared" si="2079"/>
        <v>6239</v>
      </c>
      <c r="S1063" s="10">
        <f t="shared" si="2080"/>
        <v>6239</v>
      </c>
      <c r="T1063" s="10">
        <f t="shared" si="2081"/>
        <v>6239</v>
      </c>
      <c r="U1063" s="10">
        <f>U1064</f>
        <v>0</v>
      </c>
      <c r="V1063" s="10">
        <f>V1064</f>
        <v>0</v>
      </c>
      <c r="W1063" s="10">
        <f>W1064</f>
        <v>0</v>
      </c>
      <c r="X1063" s="10">
        <f t="shared" si="2082"/>
        <v>6239</v>
      </c>
      <c r="Y1063" s="10">
        <f t="shared" si="2083"/>
        <v>6239</v>
      </c>
      <c r="Z1063" s="10">
        <f t="shared" si="2084"/>
        <v>6239</v>
      </c>
      <c r="AA1063" s="10">
        <f>AA1064</f>
        <v>0</v>
      </c>
      <c r="AB1063" s="10">
        <f>AB1064</f>
        <v>0</v>
      </c>
      <c r="AC1063" s="10">
        <f>AC1064</f>
        <v>0</v>
      </c>
      <c r="AD1063" s="10">
        <f t="shared" si="2085"/>
        <v>6239</v>
      </c>
      <c r="AE1063" s="10">
        <f t="shared" si="2086"/>
        <v>6239</v>
      </c>
      <c r="AF1063" s="10">
        <f t="shared" si="2087"/>
        <v>6239</v>
      </c>
      <c r="AG1063" s="10">
        <f>AG1064</f>
        <v>738.37</v>
      </c>
      <c r="AH1063" s="10">
        <f t="shared" si="2088"/>
        <v>6977.37</v>
      </c>
      <c r="AI1063" s="10">
        <f t="shared" si="2089"/>
        <v>6239</v>
      </c>
      <c r="AJ1063" s="10">
        <f t="shared" si="2090"/>
        <v>6239</v>
      </c>
      <c r="AK1063" s="10">
        <f>AK1064</f>
        <v>0</v>
      </c>
      <c r="AL1063" s="10">
        <f>AL1064</f>
        <v>0</v>
      </c>
      <c r="AM1063" s="10">
        <f>AM1064</f>
        <v>0</v>
      </c>
      <c r="AN1063" s="10">
        <f t="shared" si="2091"/>
        <v>6977.37</v>
      </c>
      <c r="AO1063" s="10">
        <f t="shared" si="2092"/>
        <v>6239</v>
      </c>
      <c r="AP1063" s="10">
        <f t="shared" si="2093"/>
        <v>6239</v>
      </c>
      <c r="AQ1063" s="10">
        <f>AQ1064</f>
        <v>0</v>
      </c>
      <c r="AR1063" s="10">
        <f>AR1064</f>
        <v>0</v>
      </c>
      <c r="AS1063" s="10">
        <f>AS1064</f>
        <v>0</v>
      </c>
      <c r="AT1063" s="10">
        <f t="shared" si="2094"/>
        <v>6977.37</v>
      </c>
      <c r="AU1063" s="10">
        <f t="shared" si="2095"/>
        <v>6239</v>
      </c>
      <c r="AV1063" s="10">
        <f t="shared" si="2096"/>
        <v>6239</v>
      </c>
      <c r="AW1063" s="10">
        <f>AW1064</f>
        <v>0</v>
      </c>
      <c r="AX1063" s="10">
        <f>AX1064</f>
        <v>0</v>
      </c>
      <c r="AY1063" s="10">
        <f>AY1064</f>
        <v>0</v>
      </c>
      <c r="AZ1063" s="10">
        <f t="shared" si="2097"/>
        <v>6977.37</v>
      </c>
      <c r="BA1063" s="10">
        <f>BA1064</f>
        <v>0</v>
      </c>
      <c r="BB1063" s="65">
        <f t="shared" si="2128"/>
        <v>6977.37</v>
      </c>
      <c r="BC1063" s="10">
        <f t="shared" si="2098"/>
        <v>6239</v>
      </c>
      <c r="BD1063" s="10">
        <f>BD1064</f>
        <v>0</v>
      </c>
      <c r="BE1063" s="65">
        <f t="shared" si="2129"/>
        <v>6239</v>
      </c>
      <c r="BF1063" s="10">
        <f t="shared" si="2099"/>
        <v>6239</v>
      </c>
      <c r="BG1063" s="10">
        <f>BG1064</f>
        <v>0</v>
      </c>
      <c r="BH1063" s="65">
        <f t="shared" si="2130"/>
        <v>6239</v>
      </c>
      <c r="BI1063" s="10">
        <f>BI1064</f>
        <v>0</v>
      </c>
      <c r="BJ1063" s="20"/>
      <c r="BK1063" s="20"/>
    </row>
    <row r="1064" spans="1:68" ht="31.2" x14ac:dyDescent="0.3">
      <c r="A1064" s="58" t="s">
        <v>691</v>
      </c>
      <c r="B1064" s="59">
        <v>200</v>
      </c>
      <c r="C1064" s="58" t="s">
        <v>242</v>
      </c>
      <c r="D1064" s="58" t="s">
        <v>500</v>
      </c>
      <c r="E1064" s="60" t="s">
        <v>501</v>
      </c>
      <c r="F1064" s="10">
        <v>6239</v>
      </c>
      <c r="G1064" s="10">
        <v>6239</v>
      </c>
      <c r="H1064" s="10">
        <v>6239</v>
      </c>
      <c r="I1064" s="10"/>
      <c r="J1064" s="10"/>
      <c r="K1064" s="10"/>
      <c r="L1064" s="10">
        <f t="shared" si="2141"/>
        <v>6239</v>
      </c>
      <c r="M1064" s="10">
        <f t="shared" si="2142"/>
        <v>6239</v>
      </c>
      <c r="N1064" s="10">
        <f t="shared" si="2143"/>
        <v>6239</v>
      </c>
      <c r="O1064" s="10"/>
      <c r="P1064" s="10"/>
      <c r="Q1064" s="10"/>
      <c r="R1064" s="10">
        <f t="shared" si="2079"/>
        <v>6239</v>
      </c>
      <c r="S1064" s="10">
        <f t="shared" si="2080"/>
        <v>6239</v>
      </c>
      <c r="T1064" s="10">
        <f t="shared" si="2081"/>
        <v>6239</v>
      </c>
      <c r="U1064" s="10"/>
      <c r="V1064" s="10"/>
      <c r="W1064" s="10"/>
      <c r="X1064" s="10">
        <f t="shared" si="2082"/>
        <v>6239</v>
      </c>
      <c r="Y1064" s="10">
        <f t="shared" si="2083"/>
        <v>6239</v>
      </c>
      <c r="Z1064" s="10">
        <f t="shared" si="2084"/>
        <v>6239</v>
      </c>
      <c r="AA1064" s="10"/>
      <c r="AB1064" s="10"/>
      <c r="AC1064" s="10"/>
      <c r="AD1064" s="10">
        <f t="shared" si="2085"/>
        <v>6239</v>
      </c>
      <c r="AE1064" s="10">
        <f t="shared" si="2086"/>
        <v>6239</v>
      </c>
      <c r="AF1064" s="10">
        <f t="shared" si="2087"/>
        <v>6239</v>
      </c>
      <c r="AG1064" s="10">
        <v>738.37</v>
      </c>
      <c r="AH1064" s="10">
        <f t="shared" si="2088"/>
        <v>6977.37</v>
      </c>
      <c r="AI1064" s="10">
        <f t="shared" si="2089"/>
        <v>6239</v>
      </c>
      <c r="AJ1064" s="10">
        <f t="shared" si="2090"/>
        <v>6239</v>
      </c>
      <c r="AK1064" s="10"/>
      <c r="AL1064" s="10"/>
      <c r="AM1064" s="10"/>
      <c r="AN1064" s="10">
        <f t="shared" si="2091"/>
        <v>6977.37</v>
      </c>
      <c r="AO1064" s="10">
        <f t="shared" si="2092"/>
        <v>6239</v>
      </c>
      <c r="AP1064" s="10">
        <f t="shared" si="2093"/>
        <v>6239</v>
      </c>
      <c r="AQ1064" s="10"/>
      <c r="AR1064" s="10"/>
      <c r="AS1064" s="10"/>
      <c r="AT1064" s="10">
        <f t="shared" si="2094"/>
        <v>6977.37</v>
      </c>
      <c r="AU1064" s="10">
        <f t="shared" si="2095"/>
        <v>6239</v>
      </c>
      <c r="AV1064" s="10">
        <f t="shared" si="2096"/>
        <v>6239</v>
      </c>
      <c r="AW1064" s="10"/>
      <c r="AX1064" s="10"/>
      <c r="AY1064" s="10"/>
      <c r="AZ1064" s="10">
        <f t="shared" si="2097"/>
        <v>6977.37</v>
      </c>
      <c r="BA1064" s="10"/>
      <c r="BB1064" s="65">
        <f t="shared" si="2128"/>
        <v>6977.37</v>
      </c>
      <c r="BC1064" s="10">
        <f t="shared" si="2098"/>
        <v>6239</v>
      </c>
      <c r="BD1064" s="10"/>
      <c r="BE1064" s="65">
        <f t="shared" si="2129"/>
        <v>6239</v>
      </c>
      <c r="BF1064" s="10">
        <f t="shared" si="2099"/>
        <v>6239</v>
      </c>
      <c r="BG1064" s="10"/>
      <c r="BH1064" s="65">
        <f t="shared" si="2130"/>
        <v>6239</v>
      </c>
      <c r="BI1064" s="10"/>
      <c r="BJ1064" s="20"/>
      <c r="BK1064" s="20"/>
    </row>
    <row r="1065" spans="1:68" s="66" customFormat="1" ht="46.8" x14ac:dyDescent="0.3">
      <c r="A1065" s="52" t="s">
        <v>692</v>
      </c>
      <c r="B1065" s="53"/>
      <c r="C1065" s="52"/>
      <c r="D1065" s="52"/>
      <c r="E1065" s="54" t="s">
        <v>693</v>
      </c>
      <c r="F1065" s="14">
        <f t="shared" ref="F1065:K1065" si="2178">F1066+F1071+F1076</f>
        <v>9539351.4000000004</v>
      </c>
      <c r="G1065" s="14">
        <f t="shared" si="2178"/>
        <v>10302027.700000001</v>
      </c>
      <c r="H1065" s="14">
        <f t="shared" si="2178"/>
        <v>10900322.299999997</v>
      </c>
      <c r="I1065" s="14">
        <f t="shared" si="2178"/>
        <v>40792.500000000015</v>
      </c>
      <c r="J1065" s="14">
        <f t="shared" si="2178"/>
        <v>25118.799999999988</v>
      </c>
      <c r="K1065" s="14">
        <f t="shared" si="2178"/>
        <v>8326.0999999999767</v>
      </c>
      <c r="L1065" s="14">
        <f t="shared" si="2141"/>
        <v>9580143.9000000004</v>
      </c>
      <c r="M1065" s="14">
        <f t="shared" si="2142"/>
        <v>10327146.500000002</v>
      </c>
      <c r="N1065" s="14">
        <f t="shared" si="2143"/>
        <v>10908648.399999997</v>
      </c>
      <c r="O1065" s="14">
        <f>O1066+O1071+O1076</f>
        <v>565451.97909999988</v>
      </c>
      <c r="P1065" s="14">
        <f>P1066+P1071+P1076</f>
        <v>597411.16199999989</v>
      </c>
      <c r="Q1065" s="14">
        <f>Q1066+Q1071+Q1076</f>
        <v>571902.24599999993</v>
      </c>
      <c r="R1065" s="14">
        <f t="shared" si="2079"/>
        <v>10145595.8791</v>
      </c>
      <c r="S1065" s="14">
        <f t="shared" si="2080"/>
        <v>10924557.662000002</v>
      </c>
      <c r="T1065" s="14">
        <f t="shared" si="2081"/>
        <v>11480550.645999996</v>
      </c>
      <c r="U1065" s="14">
        <f>U1066+U1071+U1076</f>
        <v>-239055.92499999999</v>
      </c>
      <c r="V1065" s="14">
        <f>V1066+V1071+V1076</f>
        <v>-327635.63799999998</v>
      </c>
      <c r="W1065" s="14">
        <f>W1066+W1071+W1076</f>
        <v>-338164.64600000001</v>
      </c>
      <c r="X1065" s="14">
        <f t="shared" si="2082"/>
        <v>9906539.9540999997</v>
      </c>
      <c r="Y1065" s="14">
        <f t="shared" si="2083"/>
        <v>10596922.024000002</v>
      </c>
      <c r="Z1065" s="14">
        <f t="shared" si="2084"/>
        <v>11142385.999999996</v>
      </c>
      <c r="AA1065" s="14">
        <f>AA1066+AA1071+AA1076</f>
        <v>418323.16600000003</v>
      </c>
      <c r="AB1065" s="14">
        <f>AB1066+AB1071+AB1076</f>
        <v>-255660.08500000002</v>
      </c>
      <c r="AC1065" s="14">
        <f>AC1066+AC1071+AC1076</f>
        <v>-100437.08100000001</v>
      </c>
      <c r="AD1065" s="14">
        <f t="shared" si="2085"/>
        <v>10324863.120099999</v>
      </c>
      <c r="AE1065" s="14">
        <f t="shared" si="2086"/>
        <v>10341261.939000001</v>
      </c>
      <c r="AF1065" s="14">
        <f t="shared" si="2087"/>
        <v>11041948.918999996</v>
      </c>
      <c r="AG1065" s="14">
        <f>AG1066+AG1071+AG1076</f>
        <v>0</v>
      </c>
      <c r="AH1065" s="14">
        <f t="shared" si="2088"/>
        <v>10324863.120099999</v>
      </c>
      <c r="AI1065" s="14">
        <f t="shared" si="2089"/>
        <v>10341261.939000001</v>
      </c>
      <c r="AJ1065" s="14">
        <f t="shared" si="2090"/>
        <v>11041948.918999996</v>
      </c>
      <c r="AK1065" s="14">
        <f>AK1066+AK1071+AK1076</f>
        <v>0</v>
      </c>
      <c r="AL1065" s="14">
        <f>AL1066+AL1071+AL1076</f>
        <v>0</v>
      </c>
      <c r="AM1065" s="14">
        <f>AM1066+AM1071+AM1076</f>
        <v>0</v>
      </c>
      <c r="AN1065" s="14">
        <f t="shared" si="2091"/>
        <v>10324863.120099999</v>
      </c>
      <c r="AO1065" s="14">
        <f t="shared" si="2092"/>
        <v>10341261.939000001</v>
      </c>
      <c r="AP1065" s="14">
        <f t="shared" si="2093"/>
        <v>11041948.918999996</v>
      </c>
      <c r="AQ1065" s="14">
        <f>AQ1066+AQ1071+AQ1076</f>
        <v>0</v>
      </c>
      <c r="AR1065" s="14">
        <f>AR1066+AR1071+AR1076</f>
        <v>0</v>
      </c>
      <c r="AS1065" s="14">
        <f>AS1066+AS1071+AS1076</f>
        <v>0</v>
      </c>
      <c r="AT1065" s="14">
        <f t="shared" si="2094"/>
        <v>10324863.120099999</v>
      </c>
      <c r="AU1065" s="14">
        <f t="shared" si="2095"/>
        <v>10341261.939000001</v>
      </c>
      <c r="AV1065" s="14">
        <f t="shared" si="2096"/>
        <v>11041948.918999996</v>
      </c>
      <c r="AW1065" s="14">
        <f>AW1066+AW1071+AW1076</f>
        <v>-15000.000000000007</v>
      </c>
      <c r="AX1065" s="14">
        <f>AX1066+AX1071+AX1076</f>
        <v>0</v>
      </c>
      <c r="AY1065" s="14">
        <f>AY1066+AY1071+AY1076</f>
        <v>0</v>
      </c>
      <c r="AZ1065" s="14">
        <f t="shared" si="2097"/>
        <v>10309863.120099999</v>
      </c>
      <c r="BA1065" s="14">
        <f>BA1066+BA1071+BA1076</f>
        <v>-31.548000000000002</v>
      </c>
      <c r="BB1065" s="63">
        <f t="shared" si="2128"/>
        <v>10309831.572099999</v>
      </c>
      <c r="BC1065" s="14">
        <f t="shared" si="2098"/>
        <v>10341261.939000001</v>
      </c>
      <c r="BD1065" s="14">
        <f>BD1066+BD1071+BD1076</f>
        <v>0</v>
      </c>
      <c r="BE1065" s="63">
        <f t="shared" si="2129"/>
        <v>10341261.939000001</v>
      </c>
      <c r="BF1065" s="14">
        <f t="shared" si="2099"/>
        <v>11041948.918999996</v>
      </c>
      <c r="BG1065" s="14">
        <f>BG1066+BG1071+BG1076</f>
        <v>0</v>
      </c>
      <c r="BH1065" s="63">
        <f t="shared" si="2130"/>
        <v>11041948.918999996</v>
      </c>
      <c r="BI1065" s="14">
        <f>BI1066+BI1071+BI1076</f>
        <v>0</v>
      </c>
      <c r="BJ1065" s="15"/>
      <c r="BK1065" s="15"/>
      <c r="BL1065" s="11"/>
      <c r="BM1065" s="11"/>
      <c r="BN1065" s="11"/>
      <c r="BO1065" s="11"/>
      <c r="BP1065" s="11"/>
    </row>
    <row r="1066" spans="1:68" s="67" customFormat="1" ht="31.2" x14ac:dyDescent="0.3">
      <c r="A1066" s="55" t="s">
        <v>694</v>
      </c>
      <c r="B1066" s="56"/>
      <c r="C1066" s="55"/>
      <c r="D1066" s="55"/>
      <c r="E1066" s="57" t="s">
        <v>381</v>
      </c>
      <c r="F1066" s="17">
        <f t="shared" ref="F1066:F1074" si="2179">F1067</f>
        <v>367188.1</v>
      </c>
      <c r="G1066" s="17">
        <f t="shared" ref="G1066:G1074" si="2180">G1067</f>
        <v>0</v>
      </c>
      <c r="H1066" s="17">
        <f t="shared" ref="H1066:H1074" si="2181">H1067</f>
        <v>0</v>
      </c>
      <c r="I1066" s="17">
        <f t="shared" ref="I1066:I1074" si="2182">I1067</f>
        <v>0</v>
      </c>
      <c r="J1066" s="17">
        <f t="shared" ref="J1066:J1074" si="2183">J1067</f>
        <v>0</v>
      </c>
      <c r="K1066" s="17">
        <f t="shared" ref="K1066:K1074" si="2184">K1067</f>
        <v>0</v>
      </c>
      <c r="L1066" s="17">
        <f t="shared" si="2141"/>
        <v>367188.1</v>
      </c>
      <c r="M1066" s="17">
        <f t="shared" si="2142"/>
        <v>0</v>
      </c>
      <c r="N1066" s="17">
        <f t="shared" si="2143"/>
        <v>0</v>
      </c>
      <c r="O1066" s="17">
        <f t="shared" ref="O1066:O1074" si="2185">O1067</f>
        <v>0</v>
      </c>
      <c r="P1066" s="17">
        <f t="shared" ref="P1066:P1074" si="2186">P1067</f>
        <v>0</v>
      </c>
      <c r="Q1066" s="17">
        <f t="shared" ref="Q1066:Q1074" si="2187">Q1067</f>
        <v>0</v>
      </c>
      <c r="R1066" s="17">
        <f t="shared" si="2079"/>
        <v>367188.1</v>
      </c>
      <c r="S1066" s="17">
        <f t="shared" si="2080"/>
        <v>0</v>
      </c>
      <c r="T1066" s="17">
        <f t="shared" si="2081"/>
        <v>0</v>
      </c>
      <c r="U1066" s="17">
        <f t="shared" ref="U1066:U1074" si="2188">U1067</f>
        <v>0</v>
      </c>
      <c r="V1066" s="17">
        <f t="shared" ref="V1066:V1074" si="2189">V1067</f>
        <v>0</v>
      </c>
      <c r="W1066" s="17">
        <f t="shared" ref="W1066:W1074" si="2190">W1067</f>
        <v>0</v>
      </c>
      <c r="X1066" s="17">
        <f t="shared" si="2082"/>
        <v>367188.1</v>
      </c>
      <c r="Y1066" s="17">
        <f t="shared" si="2083"/>
        <v>0</v>
      </c>
      <c r="Z1066" s="17">
        <f t="shared" si="2084"/>
        <v>0</v>
      </c>
      <c r="AA1066" s="17">
        <f t="shared" ref="AA1066:AA1074" si="2191">AA1067</f>
        <v>0</v>
      </c>
      <c r="AB1066" s="17">
        <f t="shared" ref="AB1066:AB1074" si="2192">AB1067</f>
        <v>0</v>
      </c>
      <c r="AC1066" s="17">
        <f t="shared" ref="AC1066:AC1074" si="2193">AC1067</f>
        <v>0</v>
      </c>
      <c r="AD1066" s="17">
        <f t="shared" si="2085"/>
        <v>367188.1</v>
      </c>
      <c r="AE1066" s="17">
        <f t="shared" si="2086"/>
        <v>0</v>
      </c>
      <c r="AF1066" s="17">
        <f t="shared" si="2087"/>
        <v>0</v>
      </c>
      <c r="AG1066" s="17">
        <f t="shared" ref="AG1066:AG1074" si="2194">AG1067</f>
        <v>0</v>
      </c>
      <c r="AH1066" s="17">
        <f t="shared" si="2088"/>
        <v>367188.1</v>
      </c>
      <c r="AI1066" s="17">
        <f t="shared" si="2089"/>
        <v>0</v>
      </c>
      <c r="AJ1066" s="17">
        <f t="shared" si="2090"/>
        <v>0</v>
      </c>
      <c r="AK1066" s="17">
        <f t="shared" ref="AK1066:AK1074" si="2195">AK1067</f>
        <v>0</v>
      </c>
      <c r="AL1066" s="17">
        <f t="shared" ref="AL1066:AL1074" si="2196">AL1067</f>
        <v>0</v>
      </c>
      <c r="AM1066" s="17">
        <f t="shared" ref="AM1066:AM1074" si="2197">AM1067</f>
        <v>0</v>
      </c>
      <c r="AN1066" s="17">
        <f t="shared" si="2091"/>
        <v>367188.1</v>
      </c>
      <c r="AO1066" s="17">
        <f t="shared" si="2092"/>
        <v>0</v>
      </c>
      <c r="AP1066" s="17">
        <f t="shared" si="2093"/>
        <v>0</v>
      </c>
      <c r="AQ1066" s="17">
        <f t="shared" ref="AQ1066:AQ1074" si="2198">AQ1067</f>
        <v>0</v>
      </c>
      <c r="AR1066" s="17">
        <f t="shared" ref="AR1066:AR1074" si="2199">AR1067</f>
        <v>0</v>
      </c>
      <c r="AS1066" s="17">
        <f t="shared" ref="AS1066:AS1074" si="2200">AS1067</f>
        <v>0</v>
      </c>
      <c r="AT1066" s="17">
        <f t="shared" si="2094"/>
        <v>367188.1</v>
      </c>
      <c r="AU1066" s="17">
        <f t="shared" si="2095"/>
        <v>0</v>
      </c>
      <c r="AV1066" s="17">
        <f t="shared" si="2096"/>
        <v>0</v>
      </c>
      <c r="AW1066" s="17">
        <f t="shared" ref="AW1066:AW1074" si="2201">AW1067</f>
        <v>0</v>
      </c>
      <c r="AX1066" s="17">
        <f t="shared" ref="AX1066:AX1074" si="2202">AX1067</f>
        <v>0</v>
      </c>
      <c r="AY1066" s="17">
        <f t="shared" ref="AY1066:AY1074" si="2203">AY1067</f>
        <v>0</v>
      </c>
      <c r="AZ1066" s="17">
        <f t="shared" si="2097"/>
        <v>367188.1</v>
      </c>
      <c r="BA1066" s="17">
        <f t="shared" ref="BA1066:BA1074" si="2204">BA1067</f>
        <v>0</v>
      </c>
      <c r="BB1066" s="64">
        <f t="shared" si="2128"/>
        <v>367188.1</v>
      </c>
      <c r="BC1066" s="17">
        <f t="shared" si="2098"/>
        <v>0</v>
      </c>
      <c r="BD1066" s="17">
        <f t="shared" ref="BD1066:BI1074" si="2205">BD1067</f>
        <v>0</v>
      </c>
      <c r="BE1066" s="64">
        <f t="shared" si="2129"/>
        <v>0</v>
      </c>
      <c r="BF1066" s="17">
        <f t="shared" si="2099"/>
        <v>0</v>
      </c>
      <c r="BG1066" s="17">
        <f t="shared" si="2205"/>
        <v>0</v>
      </c>
      <c r="BH1066" s="64">
        <f t="shared" si="2130"/>
        <v>0</v>
      </c>
      <c r="BI1066" s="17">
        <f t="shared" si="2205"/>
        <v>0</v>
      </c>
      <c r="BJ1066" s="18"/>
      <c r="BK1066" s="18"/>
      <c r="BL1066" s="16"/>
      <c r="BM1066" s="16"/>
      <c r="BN1066" s="16"/>
      <c r="BO1066" s="16"/>
      <c r="BP1066" s="16"/>
    </row>
    <row r="1067" spans="1:68" ht="31.2" x14ac:dyDescent="0.3">
      <c r="A1067" s="58" t="s">
        <v>695</v>
      </c>
      <c r="B1067" s="59"/>
      <c r="C1067" s="58"/>
      <c r="D1067" s="58"/>
      <c r="E1067" s="60" t="s">
        <v>696</v>
      </c>
      <c r="F1067" s="10">
        <f t="shared" si="2179"/>
        <v>367188.1</v>
      </c>
      <c r="G1067" s="10">
        <f t="shared" si="2180"/>
        <v>0</v>
      </c>
      <c r="H1067" s="10">
        <f t="shared" si="2181"/>
        <v>0</v>
      </c>
      <c r="I1067" s="10">
        <f t="shared" si="2182"/>
        <v>0</v>
      </c>
      <c r="J1067" s="10">
        <f t="shared" si="2183"/>
        <v>0</v>
      </c>
      <c r="K1067" s="10">
        <f t="shared" si="2184"/>
        <v>0</v>
      </c>
      <c r="L1067" s="10">
        <f t="shared" si="2141"/>
        <v>367188.1</v>
      </c>
      <c r="M1067" s="10">
        <f t="shared" si="2142"/>
        <v>0</v>
      </c>
      <c r="N1067" s="10">
        <f t="shared" si="2143"/>
        <v>0</v>
      </c>
      <c r="O1067" s="10">
        <f t="shared" si="2185"/>
        <v>0</v>
      </c>
      <c r="P1067" s="10">
        <f t="shared" si="2186"/>
        <v>0</v>
      </c>
      <c r="Q1067" s="10">
        <f t="shared" si="2187"/>
        <v>0</v>
      </c>
      <c r="R1067" s="10">
        <f t="shared" si="2079"/>
        <v>367188.1</v>
      </c>
      <c r="S1067" s="10">
        <f t="shared" si="2080"/>
        <v>0</v>
      </c>
      <c r="T1067" s="10">
        <f t="shared" si="2081"/>
        <v>0</v>
      </c>
      <c r="U1067" s="10">
        <f t="shared" si="2188"/>
        <v>0</v>
      </c>
      <c r="V1067" s="10">
        <f t="shared" si="2189"/>
        <v>0</v>
      </c>
      <c r="W1067" s="10">
        <f t="shared" si="2190"/>
        <v>0</v>
      </c>
      <c r="X1067" s="10">
        <f t="shared" si="2082"/>
        <v>367188.1</v>
      </c>
      <c r="Y1067" s="10">
        <f t="shared" si="2083"/>
        <v>0</v>
      </c>
      <c r="Z1067" s="10">
        <f t="shared" si="2084"/>
        <v>0</v>
      </c>
      <c r="AA1067" s="10">
        <f t="shared" si="2191"/>
        <v>0</v>
      </c>
      <c r="AB1067" s="10">
        <f t="shared" si="2192"/>
        <v>0</v>
      </c>
      <c r="AC1067" s="10">
        <f t="shared" si="2193"/>
        <v>0</v>
      </c>
      <c r="AD1067" s="10">
        <f t="shared" si="2085"/>
        <v>367188.1</v>
      </c>
      <c r="AE1067" s="10">
        <f t="shared" si="2086"/>
        <v>0</v>
      </c>
      <c r="AF1067" s="10">
        <f t="shared" si="2087"/>
        <v>0</v>
      </c>
      <c r="AG1067" s="10">
        <f t="shared" si="2194"/>
        <v>0</v>
      </c>
      <c r="AH1067" s="10">
        <f t="shared" si="2088"/>
        <v>367188.1</v>
      </c>
      <c r="AI1067" s="10">
        <f t="shared" si="2089"/>
        <v>0</v>
      </c>
      <c r="AJ1067" s="10">
        <f t="shared" si="2090"/>
        <v>0</v>
      </c>
      <c r="AK1067" s="10">
        <f t="shared" si="2195"/>
        <v>0</v>
      </c>
      <c r="AL1067" s="10">
        <f t="shared" si="2196"/>
        <v>0</v>
      </c>
      <c r="AM1067" s="10">
        <f t="shared" si="2197"/>
        <v>0</v>
      </c>
      <c r="AN1067" s="10">
        <f t="shared" si="2091"/>
        <v>367188.1</v>
      </c>
      <c r="AO1067" s="10">
        <f t="shared" si="2092"/>
        <v>0</v>
      </c>
      <c r="AP1067" s="10">
        <f t="shared" si="2093"/>
        <v>0</v>
      </c>
      <c r="AQ1067" s="10">
        <f t="shared" si="2198"/>
        <v>0</v>
      </c>
      <c r="AR1067" s="10">
        <f t="shared" si="2199"/>
        <v>0</v>
      </c>
      <c r="AS1067" s="10">
        <f t="shared" si="2200"/>
        <v>0</v>
      </c>
      <c r="AT1067" s="10">
        <f t="shared" si="2094"/>
        <v>367188.1</v>
      </c>
      <c r="AU1067" s="10">
        <f t="shared" si="2095"/>
        <v>0</v>
      </c>
      <c r="AV1067" s="10">
        <f t="shared" si="2096"/>
        <v>0</v>
      </c>
      <c r="AW1067" s="10">
        <f t="shared" si="2201"/>
        <v>0</v>
      </c>
      <c r="AX1067" s="10">
        <f t="shared" si="2202"/>
        <v>0</v>
      </c>
      <c r="AY1067" s="10">
        <f t="shared" si="2203"/>
        <v>0</v>
      </c>
      <c r="AZ1067" s="10">
        <f t="shared" si="2097"/>
        <v>367188.1</v>
      </c>
      <c r="BA1067" s="10">
        <f t="shared" si="2204"/>
        <v>0</v>
      </c>
      <c r="BB1067" s="65">
        <f t="shared" si="2128"/>
        <v>367188.1</v>
      </c>
      <c r="BC1067" s="10">
        <f t="shared" si="2098"/>
        <v>0</v>
      </c>
      <c r="BD1067" s="10">
        <f t="shared" si="2205"/>
        <v>0</v>
      </c>
      <c r="BE1067" s="65">
        <f t="shared" si="2129"/>
        <v>0</v>
      </c>
      <c r="BF1067" s="10">
        <f t="shared" si="2099"/>
        <v>0</v>
      </c>
      <c r="BG1067" s="10">
        <f t="shared" si="2205"/>
        <v>0</v>
      </c>
      <c r="BH1067" s="65">
        <f t="shared" si="2130"/>
        <v>0</v>
      </c>
      <c r="BI1067" s="10">
        <f t="shared" si="2205"/>
        <v>0</v>
      </c>
      <c r="BJ1067" s="20"/>
      <c r="BK1067" s="20"/>
    </row>
    <row r="1068" spans="1:68" ht="140.4" x14ac:dyDescent="0.3">
      <c r="A1068" s="58" t="s">
        <v>697</v>
      </c>
      <c r="B1068" s="59"/>
      <c r="C1068" s="58"/>
      <c r="D1068" s="58"/>
      <c r="E1068" s="60" t="s">
        <v>698</v>
      </c>
      <c r="F1068" s="10">
        <f t="shared" si="2179"/>
        <v>367188.1</v>
      </c>
      <c r="G1068" s="10">
        <f t="shared" si="2180"/>
        <v>0</v>
      </c>
      <c r="H1068" s="10">
        <f t="shared" si="2181"/>
        <v>0</v>
      </c>
      <c r="I1068" s="10">
        <f t="shared" si="2182"/>
        <v>0</v>
      </c>
      <c r="J1068" s="10">
        <f t="shared" si="2183"/>
        <v>0</v>
      </c>
      <c r="K1068" s="10">
        <f t="shared" si="2184"/>
        <v>0</v>
      </c>
      <c r="L1068" s="10">
        <f t="shared" si="2141"/>
        <v>367188.1</v>
      </c>
      <c r="M1068" s="10">
        <f t="shared" si="2142"/>
        <v>0</v>
      </c>
      <c r="N1068" s="10">
        <f t="shared" si="2143"/>
        <v>0</v>
      </c>
      <c r="O1068" s="10">
        <f t="shared" si="2185"/>
        <v>0</v>
      </c>
      <c r="P1068" s="10">
        <f t="shared" si="2186"/>
        <v>0</v>
      </c>
      <c r="Q1068" s="10">
        <f t="shared" si="2187"/>
        <v>0</v>
      </c>
      <c r="R1068" s="10">
        <f t="shared" si="2079"/>
        <v>367188.1</v>
      </c>
      <c r="S1068" s="10">
        <f t="shared" si="2080"/>
        <v>0</v>
      </c>
      <c r="T1068" s="10">
        <f t="shared" si="2081"/>
        <v>0</v>
      </c>
      <c r="U1068" s="10">
        <f t="shared" si="2188"/>
        <v>0</v>
      </c>
      <c r="V1068" s="10">
        <f t="shared" si="2189"/>
        <v>0</v>
      </c>
      <c r="W1068" s="10">
        <f t="shared" si="2190"/>
        <v>0</v>
      </c>
      <c r="X1068" s="10">
        <f t="shared" si="2082"/>
        <v>367188.1</v>
      </c>
      <c r="Y1068" s="10">
        <f t="shared" si="2083"/>
        <v>0</v>
      </c>
      <c r="Z1068" s="10">
        <f t="shared" si="2084"/>
        <v>0</v>
      </c>
      <c r="AA1068" s="10">
        <f t="shared" si="2191"/>
        <v>0</v>
      </c>
      <c r="AB1068" s="10">
        <f t="shared" si="2192"/>
        <v>0</v>
      </c>
      <c r="AC1068" s="10">
        <f t="shared" si="2193"/>
        <v>0</v>
      </c>
      <c r="AD1068" s="10">
        <f t="shared" si="2085"/>
        <v>367188.1</v>
      </c>
      <c r="AE1068" s="10">
        <f t="shared" si="2086"/>
        <v>0</v>
      </c>
      <c r="AF1068" s="10">
        <f t="shared" si="2087"/>
        <v>0</v>
      </c>
      <c r="AG1068" s="10">
        <f t="shared" si="2194"/>
        <v>0</v>
      </c>
      <c r="AH1068" s="10">
        <f t="shared" si="2088"/>
        <v>367188.1</v>
      </c>
      <c r="AI1068" s="10">
        <f t="shared" si="2089"/>
        <v>0</v>
      </c>
      <c r="AJ1068" s="10">
        <f t="shared" si="2090"/>
        <v>0</v>
      </c>
      <c r="AK1068" s="10">
        <f t="shared" si="2195"/>
        <v>0</v>
      </c>
      <c r="AL1068" s="10">
        <f t="shared" si="2196"/>
        <v>0</v>
      </c>
      <c r="AM1068" s="10">
        <f t="shared" si="2197"/>
        <v>0</v>
      </c>
      <c r="AN1068" s="10">
        <f t="shared" si="2091"/>
        <v>367188.1</v>
      </c>
      <c r="AO1068" s="10">
        <f t="shared" si="2092"/>
        <v>0</v>
      </c>
      <c r="AP1068" s="10">
        <f t="shared" si="2093"/>
        <v>0</v>
      </c>
      <c r="AQ1068" s="10">
        <f t="shared" si="2198"/>
        <v>0</v>
      </c>
      <c r="AR1068" s="10">
        <f t="shared" si="2199"/>
        <v>0</v>
      </c>
      <c r="AS1068" s="10">
        <f t="shared" si="2200"/>
        <v>0</v>
      </c>
      <c r="AT1068" s="10">
        <f t="shared" si="2094"/>
        <v>367188.1</v>
      </c>
      <c r="AU1068" s="10">
        <f t="shared" si="2095"/>
        <v>0</v>
      </c>
      <c r="AV1068" s="10">
        <f t="shared" si="2096"/>
        <v>0</v>
      </c>
      <c r="AW1068" s="10">
        <f t="shared" si="2201"/>
        <v>0</v>
      </c>
      <c r="AX1068" s="10">
        <f t="shared" si="2202"/>
        <v>0</v>
      </c>
      <c r="AY1068" s="10">
        <f t="shared" si="2203"/>
        <v>0</v>
      </c>
      <c r="AZ1068" s="10">
        <f t="shared" si="2097"/>
        <v>367188.1</v>
      </c>
      <c r="BA1068" s="10">
        <f t="shared" si="2204"/>
        <v>0</v>
      </c>
      <c r="BB1068" s="65">
        <f t="shared" si="2128"/>
        <v>367188.1</v>
      </c>
      <c r="BC1068" s="10">
        <f t="shared" si="2098"/>
        <v>0</v>
      </c>
      <c r="BD1068" s="10">
        <f t="shared" si="2205"/>
        <v>0</v>
      </c>
      <c r="BE1068" s="65">
        <f t="shared" si="2129"/>
        <v>0</v>
      </c>
      <c r="BF1068" s="10">
        <f t="shared" si="2099"/>
        <v>0</v>
      </c>
      <c r="BG1068" s="10">
        <f t="shared" si="2205"/>
        <v>0</v>
      </c>
      <c r="BH1068" s="65">
        <f t="shared" si="2130"/>
        <v>0</v>
      </c>
      <c r="BI1068" s="10">
        <f t="shared" si="2205"/>
        <v>0</v>
      </c>
      <c r="BJ1068" s="20"/>
      <c r="BK1068" s="20"/>
    </row>
    <row r="1069" spans="1:68" x14ac:dyDescent="0.3">
      <c r="A1069" s="58" t="s">
        <v>697</v>
      </c>
      <c r="B1069" s="59" t="s">
        <v>52</v>
      </c>
      <c r="C1069" s="58"/>
      <c r="D1069" s="58"/>
      <c r="E1069" s="60" t="s">
        <v>53</v>
      </c>
      <c r="F1069" s="10">
        <f t="shared" si="2179"/>
        <v>367188.1</v>
      </c>
      <c r="G1069" s="10">
        <f t="shared" si="2180"/>
        <v>0</v>
      </c>
      <c r="H1069" s="10">
        <f t="shared" si="2181"/>
        <v>0</v>
      </c>
      <c r="I1069" s="10">
        <f t="shared" si="2182"/>
        <v>0</v>
      </c>
      <c r="J1069" s="10">
        <f t="shared" si="2183"/>
        <v>0</v>
      </c>
      <c r="K1069" s="10">
        <f t="shared" si="2184"/>
        <v>0</v>
      </c>
      <c r="L1069" s="10">
        <f t="shared" si="2141"/>
        <v>367188.1</v>
      </c>
      <c r="M1069" s="10">
        <f t="shared" si="2142"/>
        <v>0</v>
      </c>
      <c r="N1069" s="10">
        <f t="shared" si="2143"/>
        <v>0</v>
      </c>
      <c r="O1069" s="10">
        <f t="shared" si="2185"/>
        <v>0</v>
      </c>
      <c r="P1069" s="10">
        <f t="shared" si="2186"/>
        <v>0</v>
      </c>
      <c r="Q1069" s="10">
        <f t="shared" si="2187"/>
        <v>0</v>
      </c>
      <c r="R1069" s="10">
        <f t="shared" si="2079"/>
        <v>367188.1</v>
      </c>
      <c r="S1069" s="10">
        <f t="shared" si="2080"/>
        <v>0</v>
      </c>
      <c r="T1069" s="10">
        <f t="shared" si="2081"/>
        <v>0</v>
      </c>
      <c r="U1069" s="10">
        <f t="shared" si="2188"/>
        <v>0</v>
      </c>
      <c r="V1069" s="10">
        <f t="shared" si="2189"/>
        <v>0</v>
      </c>
      <c r="W1069" s="10">
        <f t="shared" si="2190"/>
        <v>0</v>
      </c>
      <c r="X1069" s="10">
        <f t="shared" si="2082"/>
        <v>367188.1</v>
      </c>
      <c r="Y1069" s="10">
        <f t="shared" si="2083"/>
        <v>0</v>
      </c>
      <c r="Z1069" s="10">
        <f t="shared" si="2084"/>
        <v>0</v>
      </c>
      <c r="AA1069" s="10">
        <f t="shared" si="2191"/>
        <v>0</v>
      </c>
      <c r="AB1069" s="10">
        <f t="shared" si="2192"/>
        <v>0</v>
      </c>
      <c r="AC1069" s="10">
        <f t="shared" si="2193"/>
        <v>0</v>
      </c>
      <c r="AD1069" s="10">
        <f t="shared" si="2085"/>
        <v>367188.1</v>
      </c>
      <c r="AE1069" s="10">
        <f t="shared" si="2086"/>
        <v>0</v>
      </c>
      <c r="AF1069" s="10">
        <f t="shared" si="2087"/>
        <v>0</v>
      </c>
      <c r="AG1069" s="10">
        <f t="shared" si="2194"/>
        <v>0</v>
      </c>
      <c r="AH1069" s="10">
        <f t="shared" si="2088"/>
        <v>367188.1</v>
      </c>
      <c r="AI1069" s="10">
        <f t="shared" si="2089"/>
        <v>0</v>
      </c>
      <c r="AJ1069" s="10">
        <f t="shared" si="2090"/>
        <v>0</v>
      </c>
      <c r="AK1069" s="10">
        <f t="shared" si="2195"/>
        <v>0</v>
      </c>
      <c r="AL1069" s="10">
        <f t="shared" si="2196"/>
        <v>0</v>
      </c>
      <c r="AM1069" s="10">
        <f t="shared" si="2197"/>
        <v>0</v>
      </c>
      <c r="AN1069" s="10">
        <f t="shared" si="2091"/>
        <v>367188.1</v>
      </c>
      <c r="AO1069" s="10">
        <f t="shared" si="2092"/>
        <v>0</v>
      </c>
      <c r="AP1069" s="10">
        <f t="shared" si="2093"/>
        <v>0</v>
      </c>
      <c r="AQ1069" s="10">
        <f t="shared" si="2198"/>
        <v>0</v>
      </c>
      <c r="AR1069" s="10">
        <f t="shared" si="2199"/>
        <v>0</v>
      </c>
      <c r="AS1069" s="10">
        <f t="shared" si="2200"/>
        <v>0</v>
      </c>
      <c r="AT1069" s="10">
        <f t="shared" si="2094"/>
        <v>367188.1</v>
      </c>
      <c r="AU1069" s="10">
        <f t="shared" si="2095"/>
        <v>0</v>
      </c>
      <c r="AV1069" s="10">
        <f t="shared" si="2096"/>
        <v>0</v>
      </c>
      <c r="AW1069" s="10">
        <f t="shared" si="2201"/>
        <v>0</v>
      </c>
      <c r="AX1069" s="10">
        <f t="shared" si="2202"/>
        <v>0</v>
      </c>
      <c r="AY1069" s="10">
        <f t="shared" si="2203"/>
        <v>0</v>
      </c>
      <c r="AZ1069" s="10">
        <f t="shared" si="2097"/>
        <v>367188.1</v>
      </c>
      <c r="BA1069" s="10">
        <f t="shared" si="2204"/>
        <v>0</v>
      </c>
      <c r="BB1069" s="65">
        <f t="shared" si="2128"/>
        <v>367188.1</v>
      </c>
      <c r="BC1069" s="10">
        <f t="shared" si="2098"/>
        <v>0</v>
      </c>
      <c r="BD1069" s="10">
        <f t="shared" si="2205"/>
        <v>0</v>
      </c>
      <c r="BE1069" s="65">
        <f t="shared" si="2129"/>
        <v>0</v>
      </c>
      <c r="BF1069" s="10">
        <f t="shared" si="2099"/>
        <v>0</v>
      </c>
      <c r="BG1069" s="10">
        <f t="shared" si="2205"/>
        <v>0</v>
      </c>
      <c r="BH1069" s="65">
        <f t="shared" si="2130"/>
        <v>0</v>
      </c>
      <c r="BI1069" s="10">
        <f t="shared" si="2205"/>
        <v>0</v>
      </c>
      <c r="BJ1069" s="20"/>
      <c r="BK1069" s="20"/>
    </row>
    <row r="1070" spans="1:68" x14ac:dyDescent="0.3">
      <c r="A1070" s="58" t="s">
        <v>697</v>
      </c>
      <c r="B1070" s="59">
        <v>800</v>
      </c>
      <c r="C1070" s="58" t="s">
        <v>242</v>
      </c>
      <c r="D1070" s="58" t="s">
        <v>70</v>
      </c>
      <c r="E1070" s="60" t="s">
        <v>699</v>
      </c>
      <c r="F1070" s="10">
        <v>367188.1</v>
      </c>
      <c r="G1070" s="10">
        <v>0</v>
      </c>
      <c r="H1070" s="10">
        <v>0</v>
      </c>
      <c r="I1070" s="10"/>
      <c r="J1070" s="10"/>
      <c r="K1070" s="10"/>
      <c r="L1070" s="10">
        <f t="shared" si="2141"/>
        <v>367188.1</v>
      </c>
      <c r="M1070" s="10">
        <f t="shared" si="2142"/>
        <v>0</v>
      </c>
      <c r="N1070" s="10">
        <f t="shared" si="2143"/>
        <v>0</v>
      </c>
      <c r="O1070" s="10"/>
      <c r="P1070" s="10"/>
      <c r="Q1070" s="10"/>
      <c r="R1070" s="10">
        <f t="shared" ref="R1070:R1133" si="2206">L1070+O1070</f>
        <v>367188.1</v>
      </c>
      <c r="S1070" s="10">
        <f t="shared" ref="S1070:S1133" si="2207">M1070+P1070</f>
        <v>0</v>
      </c>
      <c r="T1070" s="10">
        <f t="shared" ref="T1070:T1133" si="2208">N1070+Q1070</f>
        <v>0</v>
      </c>
      <c r="U1070" s="10"/>
      <c r="V1070" s="10"/>
      <c r="W1070" s="10"/>
      <c r="X1070" s="10">
        <f t="shared" ref="X1070:X1133" si="2209">R1070+U1070</f>
        <v>367188.1</v>
      </c>
      <c r="Y1070" s="10">
        <f t="shared" ref="Y1070:Y1133" si="2210">S1070+V1070</f>
        <v>0</v>
      </c>
      <c r="Z1070" s="10">
        <f t="shared" ref="Z1070:Z1133" si="2211">T1070+W1070</f>
        <v>0</v>
      </c>
      <c r="AA1070" s="10"/>
      <c r="AB1070" s="10"/>
      <c r="AC1070" s="10"/>
      <c r="AD1070" s="10">
        <f t="shared" ref="AD1070:AD1133" si="2212">X1070+AA1070</f>
        <v>367188.1</v>
      </c>
      <c r="AE1070" s="10">
        <f t="shared" ref="AE1070:AE1133" si="2213">Y1070+AB1070</f>
        <v>0</v>
      </c>
      <c r="AF1070" s="10">
        <f t="shared" ref="AF1070:AF1133" si="2214">Z1070+AC1070</f>
        <v>0</v>
      </c>
      <c r="AG1070" s="10"/>
      <c r="AH1070" s="10">
        <f t="shared" ref="AH1070:AH1133" si="2215">AD1070+AG1070</f>
        <v>367188.1</v>
      </c>
      <c r="AI1070" s="10">
        <f t="shared" ref="AI1070:AI1133" si="2216">AE1070</f>
        <v>0</v>
      </c>
      <c r="AJ1070" s="10">
        <f t="shared" ref="AJ1070:AJ1133" si="2217">AF1070</f>
        <v>0</v>
      </c>
      <c r="AK1070" s="10"/>
      <c r="AL1070" s="10"/>
      <c r="AM1070" s="10"/>
      <c r="AN1070" s="10">
        <f t="shared" ref="AN1070:AN1133" si="2218">AH1070+AK1070</f>
        <v>367188.1</v>
      </c>
      <c r="AO1070" s="10">
        <f t="shared" ref="AO1070:AO1133" si="2219">AI1070+AL1070</f>
        <v>0</v>
      </c>
      <c r="AP1070" s="10">
        <f t="shared" ref="AP1070:AP1133" si="2220">AJ1070+AM1070</f>
        <v>0</v>
      </c>
      <c r="AQ1070" s="10"/>
      <c r="AR1070" s="10"/>
      <c r="AS1070" s="10"/>
      <c r="AT1070" s="10">
        <f t="shared" ref="AT1070:AT1133" si="2221">AN1070+AQ1070</f>
        <v>367188.1</v>
      </c>
      <c r="AU1070" s="10">
        <f t="shared" ref="AU1070:AU1133" si="2222">AO1070+AR1070</f>
        <v>0</v>
      </c>
      <c r="AV1070" s="10">
        <f t="shared" ref="AV1070:AV1133" si="2223">AP1070+AS1070</f>
        <v>0</v>
      </c>
      <c r="AW1070" s="10"/>
      <c r="AX1070" s="10"/>
      <c r="AY1070" s="10"/>
      <c r="AZ1070" s="10">
        <f t="shared" ref="AZ1070:AZ1133" si="2224">AT1070+AW1070</f>
        <v>367188.1</v>
      </c>
      <c r="BA1070" s="10"/>
      <c r="BB1070" s="65">
        <f t="shared" si="2128"/>
        <v>367188.1</v>
      </c>
      <c r="BC1070" s="10">
        <f t="shared" ref="BC1070:BC1133" si="2225">AU1070+AX1070</f>
        <v>0</v>
      </c>
      <c r="BD1070" s="10"/>
      <c r="BE1070" s="65">
        <f t="shared" si="2129"/>
        <v>0</v>
      </c>
      <c r="BF1070" s="10">
        <f t="shared" ref="BF1070:BF1133" si="2226">AV1070+AY1070</f>
        <v>0</v>
      </c>
      <c r="BG1070" s="10"/>
      <c r="BH1070" s="65">
        <f t="shared" si="2130"/>
        <v>0</v>
      </c>
      <c r="BI1070" s="10"/>
      <c r="BJ1070" s="20"/>
      <c r="BK1070" s="20"/>
    </row>
    <row r="1071" spans="1:68" s="67" customFormat="1" ht="31.2" x14ac:dyDescent="0.3">
      <c r="A1071" s="55" t="s">
        <v>700</v>
      </c>
      <c r="B1071" s="56"/>
      <c r="C1071" s="55"/>
      <c r="D1071" s="55"/>
      <c r="E1071" s="57" t="s">
        <v>263</v>
      </c>
      <c r="F1071" s="17">
        <f t="shared" si="2179"/>
        <v>882299.1</v>
      </c>
      <c r="G1071" s="17">
        <f t="shared" si="2180"/>
        <v>1399738.4</v>
      </c>
      <c r="H1071" s="17">
        <f t="shared" si="2181"/>
        <v>1355736.2999999998</v>
      </c>
      <c r="I1071" s="17">
        <f t="shared" si="2182"/>
        <v>0</v>
      </c>
      <c r="J1071" s="17">
        <f t="shared" si="2183"/>
        <v>0</v>
      </c>
      <c r="K1071" s="17">
        <f t="shared" si="2184"/>
        <v>0</v>
      </c>
      <c r="L1071" s="17">
        <f t="shared" si="2141"/>
        <v>882299.1</v>
      </c>
      <c r="M1071" s="17">
        <f t="shared" si="2142"/>
        <v>1399738.4</v>
      </c>
      <c r="N1071" s="17">
        <f t="shared" si="2143"/>
        <v>1355736.2999999998</v>
      </c>
      <c r="O1071" s="17">
        <f t="shared" si="2185"/>
        <v>0</v>
      </c>
      <c r="P1071" s="17">
        <f t="shared" si="2186"/>
        <v>0</v>
      </c>
      <c r="Q1071" s="17">
        <f t="shared" si="2187"/>
        <v>0</v>
      </c>
      <c r="R1071" s="17">
        <f t="shared" si="2206"/>
        <v>882299.1</v>
      </c>
      <c r="S1071" s="17">
        <f t="shared" si="2207"/>
        <v>1399738.4</v>
      </c>
      <c r="T1071" s="17">
        <f t="shared" si="2208"/>
        <v>1355736.2999999998</v>
      </c>
      <c r="U1071" s="17">
        <f t="shared" si="2188"/>
        <v>0</v>
      </c>
      <c r="V1071" s="17">
        <f t="shared" si="2189"/>
        <v>0</v>
      </c>
      <c r="W1071" s="17">
        <f t="shared" si="2190"/>
        <v>0</v>
      </c>
      <c r="X1071" s="17">
        <f t="shared" si="2209"/>
        <v>882299.1</v>
      </c>
      <c r="Y1071" s="17">
        <f t="shared" si="2210"/>
        <v>1399738.4</v>
      </c>
      <c r="Z1071" s="17">
        <f t="shared" si="2211"/>
        <v>1355736.2999999998</v>
      </c>
      <c r="AA1071" s="17">
        <f t="shared" si="2191"/>
        <v>0</v>
      </c>
      <c r="AB1071" s="17">
        <f t="shared" si="2192"/>
        <v>0</v>
      </c>
      <c r="AC1071" s="17">
        <f t="shared" si="2193"/>
        <v>0</v>
      </c>
      <c r="AD1071" s="17">
        <f t="shared" si="2212"/>
        <v>882299.1</v>
      </c>
      <c r="AE1071" s="17">
        <f t="shared" si="2213"/>
        <v>1399738.4</v>
      </c>
      <c r="AF1071" s="17">
        <f t="shared" si="2214"/>
        <v>1355736.2999999998</v>
      </c>
      <c r="AG1071" s="17">
        <f t="shared" si="2194"/>
        <v>0</v>
      </c>
      <c r="AH1071" s="17">
        <f t="shared" si="2215"/>
        <v>882299.1</v>
      </c>
      <c r="AI1071" s="17">
        <f t="shared" si="2216"/>
        <v>1399738.4</v>
      </c>
      <c r="AJ1071" s="17">
        <f t="shared" si="2217"/>
        <v>1355736.2999999998</v>
      </c>
      <c r="AK1071" s="17">
        <f t="shared" si="2195"/>
        <v>0</v>
      </c>
      <c r="AL1071" s="17">
        <f t="shared" si="2196"/>
        <v>0</v>
      </c>
      <c r="AM1071" s="17">
        <f t="shared" si="2197"/>
        <v>0</v>
      </c>
      <c r="AN1071" s="17">
        <f t="shared" si="2218"/>
        <v>882299.1</v>
      </c>
      <c r="AO1071" s="17">
        <f t="shared" si="2219"/>
        <v>1399738.4</v>
      </c>
      <c r="AP1071" s="17">
        <f t="shared" si="2220"/>
        <v>1355736.2999999998</v>
      </c>
      <c r="AQ1071" s="17">
        <f t="shared" si="2198"/>
        <v>0</v>
      </c>
      <c r="AR1071" s="17">
        <f t="shared" si="2199"/>
        <v>0</v>
      </c>
      <c r="AS1071" s="17">
        <f t="shared" si="2200"/>
        <v>0</v>
      </c>
      <c r="AT1071" s="17">
        <f t="shared" si="2221"/>
        <v>882299.1</v>
      </c>
      <c r="AU1071" s="17">
        <f t="shared" si="2222"/>
        <v>1399738.4</v>
      </c>
      <c r="AV1071" s="17">
        <f t="shared" si="2223"/>
        <v>1355736.2999999998</v>
      </c>
      <c r="AW1071" s="17">
        <f t="shared" si="2201"/>
        <v>0</v>
      </c>
      <c r="AX1071" s="17">
        <f t="shared" si="2202"/>
        <v>0</v>
      </c>
      <c r="AY1071" s="17">
        <f t="shared" si="2203"/>
        <v>0</v>
      </c>
      <c r="AZ1071" s="17">
        <f t="shared" si="2224"/>
        <v>882299.1</v>
      </c>
      <c r="BA1071" s="17">
        <f t="shared" si="2204"/>
        <v>0</v>
      </c>
      <c r="BB1071" s="64">
        <f t="shared" si="2128"/>
        <v>882299.1</v>
      </c>
      <c r="BC1071" s="17">
        <f t="shared" si="2225"/>
        <v>1399738.4</v>
      </c>
      <c r="BD1071" s="17">
        <f t="shared" si="2205"/>
        <v>0</v>
      </c>
      <c r="BE1071" s="64">
        <f t="shared" si="2129"/>
        <v>1399738.4</v>
      </c>
      <c r="BF1071" s="17">
        <f t="shared" si="2226"/>
        <v>1355736.2999999998</v>
      </c>
      <c r="BG1071" s="17">
        <f t="shared" si="2205"/>
        <v>0</v>
      </c>
      <c r="BH1071" s="64">
        <f t="shared" si="2130"/>
        <v>1355736.2999999998</v>
      </c>
      <c r="BI1071" s="17">
        <f t="shared" si="2205"/>
        <v>0</v>
      </c>
      <c r="BJ1071" s="18"/>
      <c r="BK1071" s="18"/>
      <c r="BL1071" s="16"/>
      <c r="BM1071" s="16"/>
      <c r="BN1071" s="16"/>
      <c r="BO1071" s="16"/>
      <c r="BP1071" s="16"/>
    </row>
    <row r="1072" spans="1:68" ht="31.2" x14ac:dyDescent="0.3">
      <c r="A1072" s="58" t="s">
        <v>701</v>
      </c>
      <c r="B1072" s="59"/>
      <c r="C1072" s="58"/>
      <c r="D1072" s="58"/>
      <c r="E1072" s="60" t="s">
        <v>702</v>
      </c>
      <c r="F1072" s="10">
        <f t="shared" si="2179"/>
        <v>882299.1</v>
      </c>
      <c r="G1072" s="10">
        <f t="shared" si="2180"/>
        <v>1399738.4</v>
      </c>
      <c r="H1072" s="10">
        <f t="shared" si="2181"/>
        <v>1355736.2999999998</v>
      </c>
      <c r="I1072" s="10">
        <f t="shared" si="2182"/>
        <v>0</v>
      </c>
      <c r="J1072" s="10">
        <f t="shared" si="2183"/>
        <v>0</v>
      </c>
      <c r="K1072" s="10">
        <f t="shared" si="2184"/>
        <v>0</v>
      </c>
      <c r="L1072" s="10">
        <f t="shared" si="2141"/>
        <v>882299.1</v>
      </c>
      <c r="M1072" s="10">
        <f t="shared" si="2142"/>
        <v>1399738.4</v>
      </c>
      <c r="N1072" s="10">
        <f t="shared" si="2143"/>
        <v>1355736.2999999998</v>
      </c>
      <c r="O1072" s="10">
        <f t="shared" si="2185"/>
        <v>0</v>
      </c>
      <c r="P1072" s="10">
        <f t="shared" si="2186"/>
        <v>0</v>
      </c>
      <c r="Q1072" s="10">
        <f t="shared" si="2187"/>
        <v>0</v>
      </c>
      <c r="R1072" s="10">
        <f t="shared" si="2206"/>
        <v>882299.1</v>
      </c>
      <c r="S1072" s="10">
        <f t="shared" si="2207"/>
        <v>1399738.4</v>
      </c>
      <c r="T1072" s="10">
        <f t="shared" si="2208"/>
        <v>1355736.2999999998</v>
      </c>
      <c r="U1072" s="10">
        <f t="shared" si="2188"/>
        <v>0</v>
      </c>
      <c r="V1072" s="10">
        <f t="shared" si="2189"/>
        <v>0</v>
      </c>
      <c r="W1072" s="10">
        <f t="shared" si="2190"/>
        <v>0</v>
      </c>
      <c r="X1072" s="10">
        <f t="shared" si="2209"/>
        <v>882299.1</v>
      </c>
      <c r="Y1072" s="10">
        <f t="shared" si="2210"/>
        <v>1399738.4</v>
      </c>
      <c r="Z1072" s="10">
        <f t="shared" si="2211"/>
        <v>1355736.2999999998</v>
      </c>
      <c r="AA1072" s="10">
        <f t="shared" si="2191"/>
        <v>0</v>
      </c>
      <c r="AB1072" s="10">
        <f t="shared" si="2192"/>
        <v>0</v>
      </c>
      <c r="AC1072" s="10">
        <f t="shared" si="2193"/>
        <v>0</v>
      </c>
      <c r="AD1072" s="10">
        <f t="shared" si="2212"/>
        <v>882299.1</v>
      </c>
      <c r="AE1072" s="10">
        <f t="shared" si="2213"/>
        <v>1399738.4</v>
      </c>
      <c r="AF1072" s="10">
        <f t="shared" si="2214"/>
        <v>1355736.2999999998</v>
      </c>
      <c r="AG1072" s="10">
        <f t="shared" si="2194"/>
        <v>0</v>
      </c>
      <c r="AH1072" s="10">
        <f t="shared" si="2215"/>
        <v>882299.1</v>
      </c>
      <c r="AI1072" s="10">
        <f t="shared" si="2216"/>
        <v>1399738.4</v>
      </c>
      <c r="AJ1072" s="10">
        <f t="shared" si="2217"/>
        <v>1355736.2999999998</v>
      </c>
      <c r="AK1072" s="10">
        <f t="shared" si="2195"/>
        <v>0</v>
      </c>
      <c r="AL1072" s="10">
        <f t="shared" si="2196"/>
        <v>0</v>
      </c>
      <c r="AM1072" s="10">
        <f t="shared" si="2197"/>
        <v>0</v>
      </c>
      <c r="AN1072" s="10">
        <f t="shared" si="2218"/>
        <v>882299.1</v>
      </c>
      <c r="AO1072" s="10">
        <f t="shared" si="2219"/>
        <v>1399738.4</v>
      </c>
      <c r="AP1072" s="10">
        <f t="shared" si="2220"/>
        <v>1355736.2999999998</v>
      </c>
      <c r="AQ1072" s="10">
        <f t="shared" si="2198"/>
        <v>0</v>
      </c>
      <c r="AR1072" s="10">
        <f t="shared" si="2199"/>
        <v>0</v>
      </c>
      <c r="AS1072" s="10">
        <f t="shared" si="2200"/>
        <v>0</v>
      </c>
      <c r="AT1072" s="10">
        <f t="shared" si="2221"/>
        <v>882299.1</v>
      </c>
      <c r="AU1072" s="10">
        <f t="shared" si="2222"/>
        <v>1399738.4</v>
      </c>
      <c r="AV1072" s="10">
        <f t="shared" si="2223"/>
        <v>1355736.2999999998</v>
      </c>
      <c r="AW1072" s="10">
        <f t="shared" si="2201"/>
        <v>0</v>
      </c>
      <c r="AX1072" s="10">
        <f t="shared" si="2202"/>
        <v>0</v>
      </c>
      <c r="AY1072" s="10">
        <f t="shared" si="2203"/>
        <v>0</v>
      </c>
      <c r="AZ1072" s="10">
        <f t="shared" si="2224"/>
        <v>882299.1</v>
      </c>
      <c r="BA1072" s="10">
        <f t="shared" si="2204"/>
        <v>0</v>
      </c>
      <c r="BB1072" s="65">
        <f t="shared" si="2128"/>
        <v>882299.1</v>
      </c>
      <c r="BC1072" s="10">
        <f t="shared" si="2225"/>
        <v>1399738.4</v>
      </c>
      <c r="BD1072" s="10">
        <f t="shared" si="2205"/>
        <v>0</v>
      </c>
      <c r="BE1072" s="65">
        <f t="shared" si="2129"/>
        <v>1399738.4</v>
      </c>
      <c r="BF1072" s="10">
        <f t="shared" si="2226"/>
        <v>1355736.2999999998</v>
      </c>
      <c r="BG1072" s="10">
        <f t="shared" si="2205"/>
        <v>0</v>
      </c>
      <c r="BH1072" s="65">
        <f t="shared" si="2130"/>
        <v>1355736.2999999998</v>
      </c>
      <c r="BI1072" s="10">
        <f t="shared" si="2205"/>
        <v>0</v>
      </c>
      <c r="BJ1072" s="20"/>
      <c r="BK1072" s="20"/>
    </row>
    <row r="1073" spans="1:68" ht="109.2" x14ac:dyDescent="0.3">
      <c r="A1073" s="58" t="s">
        <v>703</v>
      </c>
      <c r="B1073" s="59"/>
      <c r="C1073" s="58"/>
      <c r="D1073" s="58"/>
      <c r="E1073" s="60" t="s">
        <v>704</v>
      </c>
      <c r="F1073" s="10">
        <f t="shared" si="2179"/>
        <v>882299.1</v>
      </c>
      <c r="G1073" s="10">
        <f t="shared" si="2180"/>
        <v>1399738.4</v>
      </c>
      <c r="H1073" s="10">
        <f t="shared" si="2181"/>
        <v>1355736.2999999998</v>
      </c>
      <c r="I1073" s="10">
        <f t="shared" si="2182"/>
        <v>0</v>
      </c>
      <c r="J1073" s="10">
        <f t="shared" si="2183"/>
        <v>0</v>
      </c>
      <c r="K1073" s="10">
        <f t="shared" si="2184"/>
        <v>0</v>
      </c>
      <c r="L1073" s="10">
        <f t="shared" si="2141"/>
        <v>882299.1</v>
      </c>
      <c r="M1073" s="10">
        <f t="shared" si="2142"/>
        <v>1399738.4</v>
      </c>
      <c r="N1073" s="10">
        <f t="shared" si="2143"/>
        <v>1355736.2999999998</v>
      </c>
      <c r="O1073" s="10">
        <f t="shared" si="2185"/>
        <v>0</v>
      </c>
      <c r="P1073" s="10">
        <f t="shared" si="2186"/>
        <v>0</v>
      </c>
      <c r="Q1073" s="10">
        <f t="shared" si="2187"/>
        <v>0</v>
      </c>
      <c r="R1073" s="10">
        <f t="shared" si="2206"/>
        <v>882299.1</v>
      </c>
      <c r="S1073" s="10">
        <f t="shared" si="2207"/>
        <v>1399738.4</v>
      </c>
      <c r="T1073" s="10">
        <f t="shared" si="2208"/>
        <v>1355736.2999999998</v>
      </c>
      <c r="U1073" s="10">
        <f t="shared" si="2188"/>
        <v>0</v>
      </c>
      <c r="V1073" s="10">
        <f t="shared" si="2189"/>
        <v>0</v>
      </c>
      <c r="W1073" s="10">
        <f t="shared" si="2190"/>
        <v>0</v>
      </c>
      <c r="X1073" s="10">
        <f t="shared" si="2209"/>
        <v>882299.1</v>
      </c>
      <c r="Y1073" s="10">
        <f t="shared" si="2210"/>
        <v>1399738.4</v>
      </c>
      <c r="Z1073" s="10">
        <f t="shared" si="2211"/>
        <v>1355736.2999999998</v>
      </c>
      <c r="AA1073" s="10">
        <f t="shared" si="2191"/>
        <v>0</v>
      </c>
      <c r="AB1073" s="10">
        <f t="shared" si="2192"/>
        <v>0</v>
      </c>
      <c r="AC1073" s="10">
        <f t="shared" si="2193"/>
        <v>0</v>
      </c>
      <c r="AD1073" s="10">
        <f t="shared" si="2212"/>
        <v>882299.1</v>
      </c>
      <c r="AE1073" s="10">
        <f t="shared" si="2213"/>
        <v>1399738.4</v>
      </c>
      <c r="AF1073" s="10">
        <f t="shared" si="2214"/>
        <v>1355736.2999999998</v>
      </c>
      <c r="AG1073" s="10">
        <f t="shared" si="2194"/>
        <v>0</v>
      </c>
      <c r="AH1073" s="10">
        <f t="shared" si="2215"/>
        <v>882299.1</v>
      </c>
      <c r="AI1073" s="10">
        <f t="shared" si="2216"/>
        <v>1399738.4</v>
      </c>
      <c r="AJ1073" s="10">
        <f t="shared" si="2217"/>
        <v>1355736.2999999998</v>
      </c>
      <c r="AK1073" s="10">
        <f t="shared" si="2195"/>
        <v>0</v>
      </c>
      <c r="AL1073" s="10">
        <f t="shared" si="2196"/>
        <v>0</v>
      </c>
      <c r="AM1073" s="10">
        <f t="shared" si="2197"/>
        <v>0</v>
      </c>
      <c r="AN1073" s="10">
        <f t="shared" si="2218"/>
        <v>882299.1</v>
      </c>
      <c r="AO1073" s="10">
        <f t="shared" si="2219"/>
        <v>1399738.4</v>
      </c>
      <c r="AP1073" s="10">
        <f t="shared" si="2220"/>
        <v>1355736.2999999998</v>
      </c>
      <c r="AQ1073" s="10">
        <f t="shared" si="2198"/>
        <v>0</v>
      </c>
      <c r="AR1073" s="10">
        <f t="shared" si="2199"/>
        <v>0</v>
      </c>
      <c r="AS1073" s="10">
        <f t="shared" si="2200"/>
        <v>0</v>
      </c>
      <c r="AT1073" s="10">
        <f t="shared" si="2221"/>
        <v>882299.1</v>
      </c>
      <c r="AU1073" s="10">
        <f t="shared" si="2222"/>
        <v>1399738.4</v>
      </c>
      <c r="AV1073" s="10">
        <f t="shared" si="2223"/>
        <v>1355736.2999999998</v>
      </c>
      <c r="AW1073" s="10">
        <f t="shared" si="2201"/>
        <v>0</v>
      </c>
      <c r="AX1073" s="10">
        <f t="shared" si="2202"/>
        <v>0</v>
      </c>
      <c r="AY1073" s="10">
        <f t="shared" si="2203"/>
        <v>0</v>
      </c>
      <c r="AZ1073" s="10">
        <f t="shared" si="2224"/>
        <v>882299.1</v>
      </c>
      <c r="BA1073" s="10">
        <f t="shared" si="2204"/>
        <v>0</v>
      </c>
      <c r="BB1073" s="65">
        <f t="shared" si="2128"/>
        <v>882299.1</v>
      </c>
      <c r="BC1073" s="10">
        <f t="shared" si="2225"/>
        <v>1399738.4</v>
      </c>
      <c r="BD1073" s="10">
        <f t="shared" si="2205"/>
        <v>0</v>
      </c>
      <c r="BE1073" s="65">
        <f t="shared" si="2129"/>
        <v>1399738.4</v>
      </c>
      <c r="BF1073" s="10">
        <f t="shared" si="2226"/>
        <v>1355736.2999999998</v>
      </c>
      <c r="BG1073" s="10">
        <f t="shared" si="2205"/>
        <v>0</v>
      </c>
      <c r="BH1073" s="65">
        <f t="shared" si="2130"/>
        <v>1355736.2999999998</v>
      </c>
      <c r="BI1073" s="10">
        <f t="shared" si="2205"/>
        <v>0</v>
      </c>
      <c r="BJ1073" s="20"/>
      <c r="BK1073" s="20"/>
    </row>
    <row r="1074" spans="1:68" x14ac:dyDescent="0.3">
      <c r="A1074" s="58" t="s">
        <v>703</v>
      </c>
      <c r="B1074" s="59" t="s">
        <v>52</v>
      </c>
      <c r="C1074" s="58"/>
      <c r="D1074" s="58"/>
      <c r="E1074" s="60" t="s">
        <v>53</v>
      </c>
      <c r="F1074" s="10">
        <f t="shared" si="2179"/>
        <v>882299.1</v>
      </c>
      <c r="G1074" s="10">
        <f t="shared" si="2180"/>
        <v>1399738.4</v>
      </c>
      <c r="H1074" s="10">
        <f t="shared" si="2181"/>
        <v>1355736.2999999998</v>
      </c>
      <c r="I1074" s="10">
        <f t="shared" si="2182"/>
        <v>0</v>
      </c>
      <c r="J1074" s="10">
        <f t="shared" si="2183"/>
        <v>0</v>
      </c>
      <c r="K1074" s="10">
        <f t="shared" si="2184"/>
        <v>0</v>
      </c>
      <c r="L1074" s="10">
        <f t="shared" si="2141"/>
        <v>882299.1</v>
      </c>
      <c r="M1074" s="10">
        <f t="shared" si="2142"/>
        <v>1399738.4</v>
      </c>
      <c r="N1074" s="10">
        <f t="shared" si="2143"/>
        <v>1355736.2999999998</v>
      </c>
      <c r="O1074" s="10">
        <f t="shared" si="2185"/>
        <v>0</v>
      </c>
      <c r="P1074" s="10">
        <f t="shared" si="2186"/>
        <v>0</v>
      </c>
      <c r="Q1074" s="10">
        <f t="shared" si="2187"/>
        <v>0</v>
      </c>
      <c r="R1074" s="10">
        <f t="shared" si="2206"/>
        <v>882299.1</v>
      </c>
      <c r="S1074" s="10">
        <f t="shared" si="2207"/>
        <v>1399738.4</v>
      </c>
      <c r="T1074" s="10">
        <f t="shared" si="2208"/>
        <v>1355736.2999999998</v>
      </c>
      <c r="U1074" s="10">
        <f t="shared" si="2188"/>
        <v>0</v>
      </c>
      <c r="V1074" s="10">
        <f t="shared" si="2189"/>
        <v>0</v>
      </c>
      <c r="W1074" s="10">
        <f t="shared" si="2190"/>
        <v>0</v>
      </c>
      <c r="X1074" s="10">
        <f t="shared" si="2209"/>
        <v>882299.1</v>
      </c>
      <c r="Y1074" s="10">
        <f t="shared" si="2210"/>
        <v>1399738.4</v>
      </c>
      <c r="Z1074" s="10">
        <f t="shared" si="2211"/>
        <v>1355736.2999999998</v>
      </c>
      <c r="AA1074" s="10">
        <f t="shared" si="2191"/>
        <v>0</v>
      </c>
      <c r="AB1074" s="10">
        <f t="shared" si="2192"/>
        <v>0</v>
      </c>
      <c r="AC1074" s="10">
        <f t="shared" si="2193"/>
        <v>0</v>
      </c>
      <c r="AD1074" s="10">
        <f t="shared" si="2212"/>
        <v>882299.1</v>
      </c>
      <c r="AE1074" s="10">
        <f t="shared" si="2213"/>
        <v>1399738.4</v>
      </c>
      <c r="AF1074" s="10">
        <f t="shared" si="2214"/>
        <v>1355736.2999999998</v>
      </c>
      <c r="AG1074" s="10">
        <f t="shared" si="2194"/>
        <v>0</v>
      </c>
      <c r="AH1074" s="10">
        <f t="shared" si="2215"/>
        <v>882299.1</v>
      </c>
      <c r="AI1074" s="10">
        <f t="shared" si="2216"/>
        <v>1399738.4</v>
      </c>
      <c r="AJ1074" s="10">
        <f t="shared" si="2217"/>
        <v>1355736.2999999998</v>
      </c>
      <c r="AK1074" s="10">
        <f t="shared" si="2195"/>
        <v>0</v>
      </c>
      <c r="AL1074" s="10">
        <f t="shared" si="2196"/>
        <v>0</v>
      </c>
      <c r="AM1074" s="10">
        <f t="shared" si="2197"/>
        <v>0</v>
      </c>
      <c r="AN1074" s="10">
        <f t="shared" si="2218"/>
        <v>882299.1</v>
      </c>
      <c r="AO1074" s="10">
        <f t="shared" si="2219"/>
        <v>1399738.4</v>
      </c>
      <c r="AP1074" s="10">
        <f t="shared" si="2220"/>
        <v>1355736.2999999998</v>
      </c>
      <c r="AQ1074" s="10">
        <f t="shared" si="2198"/>
        <v>0</v>
      </c>
      <c r="AR1074" s="10">
        <f t="shared" si="2199"/>
        <v>0</v>
      </c>
      <c r="AS1074" s="10">
        <f t="shared" si="2200"/>
        <v>0</v>
      </c>
      <c r="AT1074" s="10">
        <f t="shared" si="2221"/>
        <v>882299.1</v>
      </c>
      <c r="AU1074" s="10">
        <f t="shared" si="2222"/>
        <v>1399738.4</v>
      </c>
      <c r="AV1074" s="10">
        <f t="shared" si="2223"/>
        <v>1355736.2999999998</v>
      </c>
      <c r="AW1074" s="10">
        <f t="shared" si="2201"/>
        <v>0</v>
      </c>
      <c r="AX1074" s="10">
        <f t="shared" si="2202"/>
        <v>0</v>
      </c>
      <c r="AY1074" s="10">
        <f t="shared" si="2203"/>
        <v>0</v>
      </c>
      <c r="AZ1074" s="10">
        <f t="shared" si="2224"/>
        <v>882299.1</v>
      </c>
      <c r="BA1074" s="10">
        <f t="shared" si="2204"/>
        <v>0</v>
      </c>
      <c r="BB1074" s="65">
        <f t="shared" si="2128"/>
        <v>882299.1</v>
      </c>
      <c r="BC1074" s="10">
        <f t="shared" si="2225"/>
        <v>1399738.4</v>
      </c>
      <c r="BD1074" s="10">
        <f t="shared" si="2205"/>
        <v>0</v>
      </c>
      <c r="BE1074" s="65">
        <f t="shared" si="2129"/>
        <v>1399738.4</v>
      </c>
      <c r="BF1074" s="10">
        <f t="shared" si="2226"/>
        <v>1355736.2999999998</v>
      </c>
      <c r="BG1074" s="10">
        <f t="shared" si="2205"/>
        <v>0</v>
      </c>
      <c r="BH1074" s="65">
        <f t="shared" si="2130"/>
        <v>1355736.2999999998</v>
      </c>
      <c r="BI1074" s="10">
        <f t="shared" si="2205"/>
        <v>0</v>
      </c>
      <c r="BJ1074" s="20"/>
      <c r="BK1074" s="20"/>
    </row>
    <row r="1075" spans="1:68" x14ac:dyDescent="0.3">
      <c r="A1075" s="58" t="s">
        <v>703</v>
      </c>
      <c r="B1075" s="59">
        <v>800</v>
      </c>
      <c r="C1075" s="58" t="s">
        <v>242</v>
      </c>
      <c r="D1075" s="58" t="s">
        <v>70</v>
      </c>
      <c r="E1075" s="60" t="s">
        <v>699</v>
      </c>
      <c r="F1075" s="10">
        <f>886160.4-3861.3</f>
        <v>882299.1</v>
      </c>
      <c r="G1075" s="10">
        <v>1399738.4</v>
      </c>
      <c r="H1075" s="10">
        <v>1355736.2999999998</v>
      </c>
      <c r="I1075" s="10"/>
      <c r="J1075" s="10"/>
      <c r="K1075" s="10"/>
      <c r="L1075" s="10">
        <f t="shared" si="2141"/>
        <v>882299.1</v>
      </c>
      <c r="M1075" s="10">
        <f t="shared" si="2142"/>
        <v>1399738.4</v>
      </c>
      <c r="N1075" s="10">
        <f t="shared" si="2143"/>
        <v>1355736.2999999998</v>
      </c>
      <c r="O1075" s="10"/>
      <c r="P1075" s="10"/>
      <c r="Q1075" s="10"/>
      <c r="R1075" s="10">
        <f t="shared" si="2206"/>
        <v>882299.1</v>
      </c>
      <c r="S1075" s="10">
        <f t="shared" si="2207"/>
        <v>1399738.4</v>
      </c>
      <c r="T1075" s="10">
        <f t="shared" si="2208"/>
        <v>1355736.2999999998</v>
      </c>
      <c r="U1075" s="10"/>
      <c r="V1075" s="10"/>
      <c r="W1075" s="10"/>
      <c r="X1075" s="10">
        <f t="shared" si="2209"/>
        <v>882299.1</v>
      </c>
      <c r="Y1075" s="10">
        <f t="shared" si="2210"/>
        <v>1399738.4</v>
      </c>
      <c r="Z1075" s="10">
        <f t="shared" si="2211"/>
        <v>1355736.2999999998</v>
      </c>
      <c r="AA1075" s="10"/>
      <c r="AB1075" s="10"/>
      <c r="AC1075" s="10"/>
      <c r="AD1075" s="10">
        <f t="shared" si="2212"/>
        <v>882299.1</v>
      </c>
      <c r="AE1075" s="10">
        <f t="shared" si="2213"/>
        <v>1399738.4</v>
      </c>
      <c r="AF1075" s="10">
        <f t="shared" si="2214"/>
        <v>1355736.2999999998</v>
      </c>
      <c r="AG1075" s="10"/>
      <c r="AH1075" s="10">
        <f t="shared" si="2215"/>
        <v>882299.1</v>
      </c>
      <c r="AI1075" s="10">
        <f t="shared" si="2216"/>
        <v>1399738.4</v>
      </c>
      <c r="AJ1075" s="10">
        <f t="shared" si="2217"/>
        <v>1355736.2999999998</v>
      </c>
      <c r="AK1075" s="10"/>
      <c r="AL1075" s="10"/>
      <c r="AM1075" s="10"/>
      <c r="AN1075" s="10">
        <f t="shared" si="2218"/>
        <v>882299.1</v>
      </c>
      <c r="AO1075" s="10">
        <f t="shared" si="2219"/>
        <v>1399738.4</v>
      </c>
      <c r="AP1075" s="10">
        <f t="shared" si="2220"/>
        <v>1355736.2999999998</v>
      </c>
      <c r="AQ1075" s="10"/>
      <c r="AR1075" s="10"/>
      <c r="AS1075" s="10"/>
      <c r="AT1075" s="10">
        <f t="shared" si="2221"/>
        <v>882299.1</v>
      </c>
      <c r="AU1075" s="10">
        <f t="shared" si="2222"/>
        <v>1399738.4</v>
      </c>
      <c r="AV1075" s="10">
        <f t="shared" si="2223"/>
        <v>1355736.2999999998</v>
      </c>
      <c r="AW1075" s="10"/>
      <c r="AX1075" s="10"/>
      <c r="AY1075" s="10"/>
      <c r="AZ1075" s="10">
        <f t="shared" si="2224"/>
        <v>882299.1</v>
      </c>
      <c r="BA1075" s="10"/>
      <c r="BB1075" s="65">
        <f t="shared" si="2128"/>
        <v>882299.1</v>
      </c>
      <c r="BC1075" s="10">
        <f t="shared" si="2225"/>
        <v>1399738.4</v>
      </c>
      <c r="BD1075" s="10"/>
      <c r="BE1075" s="65">
        <f t="shared" si="2129"/>
        <v>1399738.4</v>
      </c>
      <c r="BF1075" s="10">
        <f t="shared" si="2226"/>
        <v>1355736.2999999998</v>
      </c>
      <c r="BG1075" s="10"/>
      <c r="BH1075" s="65">
        <f t="shared" si="2130"/>
        <v>1355736.2999999998</v>
      </c>
      <c r="BI1075" s="10"/>
      <c r="BJ1075" s="20"/>
      <c r="BK1075" s="20"/>
    </row>
    <row r="1076" spans="1:68" s="67" customFormat="1" x14ac:dyDescent="0.3">
      <c r="A1076" s="55" t="s">
        <v>705</v>
      </c>
      <c r="B1076" s="56"/>
      <c r="C1076" s="55"/>
      <c r="D1076" s="55"/>
      <c r="E1076" s="57" t="s">
        <v>61</v>
      </c>
      <c r="F1076" s="17">
        <f t="shared" ref="F1076:K1076" si="2227">F1077+F1107</f>
        <v>8289864.2000000002</v>
      </c>
      <c r="G1076" s="17">
        <f t="shared" si="2227"/>
        <v>8902289.3000000007</v>
      </c>
      <c r="H1076" s="17">
        <f t="shared" si="2227"/>
        <v>9544585.9999999981</v>
      </c>
      <c r="I1076" s="17">
        <f t="shared" si="2227"/>
        <v>40792.500000000015</v>
      </c>
      <c r="J1076" s="17">
        <f t="shared" si="2227"/>
        <v>25118.799999999988</v>
      </c>
      <c r="K1076" s="17">
        <f t="shared" si="2227"/>
        <v>8326.0999999999767</v>
      </c>
      <c r="L1076" s="17">
        <f t="shared" si="2141"/>
        <v>8330656.7000000002</v>
      </c>
      <c r="M1076" s="17">
        <f t="shared" si="2142"/>
        <v>8927408.1000000015</v>
      </c>
      <c r="N1076" s="17">
        <f t="shared" si="2143"/>
        <v>9552912.0999999978</v>
      </c>
      <c r="O1076" s="17">
        <f>O1077+O1107</f>
        <v>565451.97909999988</v>
      </c>
      <c r="P1076" s="17">
        <f>P1077+P1107</f>
        <v>597411.16199999989</v>
      </c>
      <c r="Q1076" s="17">
        <f>Q1077+Q1107</f>
        <v>571902.24599999993</v>
      </c>
      <c r="R1076" s="17">
        <f t="shared" si="2206"/>
        <v>8896108.6790999994</v>
      </c>
      <c r="S1076" s="17">
        <f t="shared" si="2207"/>
        <v>9524819.262000002</v>
      </c>
      <c r="T1076" s="17">
        <f t="shared" si="2208"/>
        <v>10124814.345999997</v>
      </c>
      <c r="U1076" s="17">
        <f>U1077+U1107</f>
        <v>-239055.92499999999</v>
      </c>
      <c r="V1076" s="17">
        <f>V1077+V1107</f>
        <v>-327635.63799999998</v>
      </c>
      <c r="W1076" s="17">
        <f>W1077+W1107</f>
        <v>-338164.64600000001</v>
      </c>
      <c r="X1076" s="17">
        <f t="shared" si="2209"/>
        <v>8657052.7540999986</v>
      </c>
      <c r="Y1076" s="17">
        <f t="shared" si="2210"/>
        <v>9197183.6240000017</v>
      </c>
      <c r="Z1076" s="17">
        <f t="shared" si="2211"/>
        <v>9786649.6999999974</v>
      </c>
      <c r="AA1076" s="17">
        <f>AA1077+AA1107</f>
        <v>418323.16600000003</v>
      </c>
      <c r="AB1076" s="17">
        <f>AB1077+AB1107</f>
        <v>-255660.08500000002</v>
      </c>
      <c r="AC1076" s="17">
        <f>AC1077+AC1107</f>
        <v>-100437.08100000001</v>
      </c>
      <c r="AD1076" s="17">
        <f t="shared" si="2212"/>
        <v>9075375.9200999979</v>
      </c>
      <c r="AE1076" s="17">
        <f t="shared" si="2213"/>
        <v>8941523.5390000008</v>
      </c>
      <c r="AF1076" s="17">
        <f t="shared" si="2214"/>
        <v>9686212.6189999972</v>
      </c>
      <c r="AG1076" s="17">
        <f>AG1077+AG1107</f>
        <v>0</v>
      </c>
      <c r="AH1076" s="17">
        <f t="shared" si="2215"/>
        <v>9075375.9200999979</v>
      </c>
      <c r="AI1076" s="17">
        <f t="shared" si="2216"/>
        <v>8941523.5390000008</v>
      </c>
      <c r="AJ1076" s="17">
        <f t="shared" si="2217"/>
        <v>9686212.6189999972</v>
      </c>
      <c r="AK1076" s="17">
        <f>AK1077+AK1107</f>
        <v>0</v>
      </c>
      <c r="AL1076" s="17">
        <f>AL1077+AL1107</f>
        <v>0</v>
      </c>
      <c r="AM1076" s="17">
        <f>AM1077+AM1107</f>
        <v>0</v>
      </c>
      <c r="AN1076" s="17">
        <f t="shared" si="2218"/>
        <v>9075375.9200999979</v>
      </c>
      <c r="AO1076" s="17">
        <f t="shared" si="2219"/>
        <v>8941523.5390000008</v>
      </c>
      <c r="AP1076" s="17">
        <f t="shared" si="2220"/>
        <v>9686212.6189999972</v>
      </c>
      <c r="AQ1076" s="17">
        <f>AQ1077+AQ1107</f>
        <v>0</v>
      </c>
      <c r="AR1076" s="17">
        <f>AR1077+AR1107</f>
        <v>0</v>
      </c>
      <c r="AS1076" s="17">
        <f>AS1077+AS1107</f>
        <v>0</v>
      </c>
      <c r="AT1076" s="17">
        <f t="shared" si="2221"/>
        <v>9075375.9200999979</v>
      </c>
      <c r="AU1076" s="17">
        <f t="shared" si="2222"/>
        <v>8941523.5390000008</v>
      </c>
      <c r="AV1076" s="17">
        <f t="shared" si="2223"/>
        <v>9686212.6189999972</v>
      </c>
      <c r="AW1076" s="17">
        <f>AW1077+AW1107</f>
        <v>-15000.000000000007</v>
      </c>
      <c r="AX1076" s="17">
        <f>AX1077+AX1107</f>
        <v>0</v>
      </c>
      <c r="AY1076" s="17">
        <f>AY1077+AY1107</f>
        <v>0</v>
      </c>
      <c r="AZ1076" s="17">
        <f t="shared" si="2224"/>
        <v>9060375.9200999979</v>
      </c>
      <c r="BA1076" s="17">
        <f>BA1077+BA1107</f>
        <v>-31.548000000000002</v>
      </c>
      <c r="BB1076" s="64">
        <f t="shared" si="2128"/>
        <v>9060344.3720999975</v>
      </c>
      <c r="BC1076" s="17">
        <f t="shared" si="2225"/>
        <v>8941523.5390000008</v>
      </c>
      <c r="BD1076" s="17">
        <f>BD1077+BD1107</f>
        <v>0</v>
      </c>
      <c r="BE1076" s="64">
        <f t="shared" si="2129"/>
        <v>8941523.5390000008</v>
      </c>
      <c r="BF1076" s="17">
        <f t="shared" si="2226"/>
        <v>9686212.6189999972</v>
      </c>
      <c r="BG1076" s="17">
        <f>BG1077+BG1107</f>
        <v>0</v>
      </c>
      <c r="BH1076" s="64">
        <f t="shared" si="2130"/>
        <v>9686212.6189999972</v>
      </c>
      <c r="BI1076" s="17">
        <f>BI1077+BI1107</f>
        <v>0</v>
      </c>
      <c r="BJ1076" s="18"/>
      <c r="BK1076" s="18"/>
      <c r="BL1076" s="16"/>
      <c r="BM1076" s="16"/>
      <c r="BN1076" s="16"/>
      <c r="BO1076" s="16"/>
      <c r="BP1076" s="16"/>
    </row>
    <row r="1077" spans="1:68" ht="46.8" x14ac:dyDescent="0.3">
      <c r="A1077" s="58" t="s">
        <v>706</v>
      </c>
      <c r="B1077" s="59"/>
      <c r="C1077" s="58"/>
      <c r="D1077" s="58"/>
      <c r="E1077" s="60" t="s">
        <v>707</v>
      </c>
      <c r="F1077" s="10">
        <f>F1078+F1081+F1084+F1094+F1097+F1101</f>
        <v>8112374</v>
      </c>
      <c r="G1077" s="10">
        <f>G1078+G1081+G1084+G1094+G1097+G1101</f>
        <v>8719644.3000000007</v>
      </c>
      <c r="H1077" s="10">
        <f>H1078+H1081+H1084+H1094+H1097+H1101</f>
        <v>9361940.9999999981</v>
      </c>
      <c r="I1077" s="10">
        <f>I1078+I1081+I1084+I1094+I1097+I1101+I1091</f>
        <v>40792.500000000015</v>
      </c>
      <c r="J1077" s="10">
        <f>J1078+J1081+J1084+J1094+J1097+J1101+J1091</f>
        <v>25118.799999999988</v>
      </c>
      <c r="K1077" s="10">
        <f>K1078+K1081+K1084+K1094+K1097+K1101+K1091</f>
        <v>8326.0999999999767</v>
      </c>
      <c r="L1077" s="10">
        <f t="shared" si="2141"/>
        <v>8153166.5</v>
      </c>
      <c r="M1077" s="10">
        <f t="shared" si="2142"/>
        <v>8744763.1000000015</v>
      </c>
      <c r="N1077" s="10">
        <f t="shared" si="2143"/>
        <v>9370267.0999999978</v>
      </c>
      <c r="O1077" s="10">
        <f>O1078+O1081+O1084+O1094+O1097+O1101+O1091</f>
        <v>548973.27909999993</v>
      </c>
      <c r="P1077" s="10">
        <f>P1078+P1081+P1084+P1094+P1097+P1101+P1091</f>
        <v>578283.46199999994</v>
      </c>
      <c r="Q1077" s="10">
        <f>Q1078+Q1081+Q1084+Q1094+Q1097+Q1101+Q1091</f>
        <v>552774.54599999997</v>
      </c>
      <c r="R1077" s="10">
        <f t="shared" si="2206"/>
        <v>8702139.7791000009</v>
      </c>
      <c r="S1077" s="10">
        <f t="shared" si="2207"/>
        <v>9323046.5620000008</v>
      </c>
      <c r="T1077" s="10">
        <f t="shared" si="2208"/>
        <v>9923041.6459999979</v>
      </c>
      <c r="U1077" s="10">
        <f>U1078+U1081+U1084+U1094+U1097+U1101+U1091</f>
        <v>-239055.92499999999</v>
      </c>
      <c r="V1077" s="10">
        <f>V1078+V1081+V1084+V1094+V1097+V1101+V1091</f>
        <v>-327635.63799999998</v>
      </c>
      <c r="W1077" s="10">
        <f>W1078+W1081+W1084+W1094+W1097+W1101+W1091</f>
        <v>-338164.64600000001</v>
      </c>
      <c r="X1077" s="10">
        <f t="shared" si="2209"/>
        <v>8463083.8541000001</v>
      </c>
      <c r="Y1077" s="10">
        <f t="shared" si="2210"/>
        <v>8995410.9240000006</v>
      </c>
      <c r="Z1077" s="10">
        <f t="shared" si="2211"/>
        <v>9584876.9999999981</v>
      </c>
      <c r="AA1077" s="10">
        <f>AA1078+AA1081+AA1084+AA1094+AA1097+AA1101+AA1091+AA1104</f>
        <v>418323.16600000003</v>
      </c>
      <c r="AB1077" s="10">
        <f>AB1078+AB1081+AB1084+AB1094+AB1097+AB1101+AB1091+AB1104</f>
        <v>-255660.08500000002</v>
      </c>
      <c r="AC1077" s="10">
        <f>AC1078+AC1081+AC1084+AC1094+AC1097+AC1101+AC1091+AC1104</f>
        <v>-100437.08100000001</v>
      </c>
      <c r="AD1077" s="10">
        <f t="shared" si="2212"/>
        <v>8881407.0200999994</v>
      </c>
      <c r="AE1077" s="10">
        <f t="shared" si="2213"/>
        <v>8739750.8389999997</v>
      </c>
      <c r="AF1077" s="10">
        <f t="shared" si="2214"/>
        <v>9484439.9189999979</v>
      </c>
      <c r="AG1077" s="10">
        <f>AG1078+AG1081+AG1084+AG1094+AG1097+AG1101+AG1091+AG1104</f>
        <v>0</v>
      </c>
      <c r="AH1077" s="10">
        <f t="shared" si="2215"/>
        <v>8881407.0200999994</v>
      </c>
      <c r="AI1077" s="10">
        <f t="shared" si="2216"/>
        <v>8739750.8389999997</v>
      </c>
      <c r="AJ1077" s="10">
        <f t="shared" si="2217"/>
        <v>9484439.9189999979</v>
      </c>
      <c r="AK1077" s="10">
        <f>AK1078+AK1081+AK1084+AK1094+AK1097+AK1101+AK1091+AK1104</f>
        <v>0</v>
      </c>
      <c r="AL1077" s="10">
        <f>AL1078+AL1081+AL1084+AL1094+AL1097+AL1101+AL1091+AL1104</f>
        <v>0</v>
      </c>
      <c r="AM1077" s="10">
        <f>AM1078+AM1081+AM1084+AM1094+AM1097+AM1101+AM1091+AM1104</f>
        <v>0</v>
      </c>
      <c r="AN1077" s="10">
        <f t="shared" si="2218"/>
        <v>8881407.0200999994</v>
      </c>
      <c r="AO1077" s="10">
        <f t="shared" si="2219"/>
        <v>8739750.8389999997</v>
      </c>
      <c r="AP1077" s="10">
        <f t="shared" si="2220"/>
        <v>9484439.9189999979</v>
      </c>
      <c r="AQ1077" s="10">
        <f>AQ1078+AQ1081+AQ1084+AQ1094+AQ1097+AQ1101+AQ1091+AQ1104</f>
        <v>0</v>
      </c>
      <c r="AR1077" s="10">
        <f>AR1078+AR1081+AR1084+AR1094+AR1097+AR1101+AR1091+AR1104</f>
        <v>0</v>
      </c>
      <c r="AS1077" s="10">
        <f>AS1078+AS1081+AS1084+AS1094+AS1097+AS1101+AS1091+AS1104</f>
        <v>0</v>
      </c>
      <c r="AT1077" s="10">
        <f t="shared" si="2221"/>
        <v>8881407.0200999994</v>
      </c>
      <c r="AU1077" s="10">
        <f t="shared" si="2222"/>
        <v>8739750.8389999997</v>
      </c>
      <c r="AV1077" s="10">
        <f t="shared" si="2223"/>
        <v>9484439.9189999979</v>
      </c>
      <c r="AW1077" s="10">
        <f>AW1078+AW1081+AW1084+AW1094+AW1097+AW1101+AW1091+AW1104</f>
        <v>-23180.233000000007</v>
      </c>
      <c r="AX1077" s="10">
        <f>AX1078+AX1081+AX1084+AX1094+AX1097+AX1101+AX1091+AX1104</f>
        <v>0</v>
      </c>
      <c r="AY1077" s="10">
        <f>AY1078+AY1081+AY1084+AY1094+AY1097+AY1101+AY1091+AY1104</f>
        <v>0</v>
      </c>
      <c r="AZ1077" s="10">
        <f t="shared" si="2224"/>
        <v>8858226.7870999984</v>
      </c>
      <c r="BA1077" s="10">
        <f>BA1078+BA1081+BA1084+BA1094+BA1097+BA1101+BA1091+BA1104</f>
        <v>0</v>
      </c>
      <c r="BB1077" s="65">
        <f t="shared" si="2128"/>
        <v>8858226.7870999984</v>
      </c>
      <c r="BC1077" s="10">
        <f t="shared" si="2225"/>
        <v>8739750.8389999997</v>
      </c>
      <c r="BD1077" s="10">
        <f>BD1078+BD1081+BD1084+BD1094+BD1097+BD1101+BD1091+BD1104</f>
        <v>0</v>
      </c>
      <c r="BE1077" s="65">
        <f t="shared" si="2129"/>
        <v>8739750.8389999997</v>
      </c>
      <c r="BF1077" s="10">
        <f t="shared" si="2226"/>
        <v>9484439.9189999979</v>
      </c>
      <c r="BG1077" s="10">
        <f>BG1078+BG1081+BG1084+BG1094+BG1097+BG1101+BG1091+BG1104</f>
        <v>0</v>
      </c>
      <c r="BH1077" s="65">
        <f t="shared" si="2130"/>
        <v>9484439.9189999979</v>
      </c>
      <c r="BI1077" s="10">
        <f>BI1078+BI1081+BI1084+BI1094+BI1097+BI1101+BI1091+BI1104</f>
        <v>0</v>
      </c>
      <c r="BJ1077" s="20"/>
      <c r="BK1077" s="20"/>
    </row>
    <row r="1078" spans="1:68" ht="31.2" x14ac:dyDescent="0.3">
      <c r="A1078" s="58" t="s">
        <v>708</v>
      </c>
      <c r="B1078" s="59"/>
      <c r="C1078" s="58"/>
      <c r="D1078" s="58"/>
      <c r="E1078" s="60" t="s">
        <v>709</v>
      </c>
      <c r="F1078" s="10">
        <f t="shared" ref="F1078:F1082" si="2228">F1079</f>
        <v>180169.7</v>
      </c>
      <c r="G1078" s="10">
        <f t="shared" ref="G1078:G1082" si="2229">G1079</f>
        <v>103992.4</v>
      </c>
      <c r="H1078" s="10">
        <f t="shared" ref="H1078:H1082" si="2230">H1079</f>
        <v>103988.20000000001</v>
      </c>
      <c r="I1078" s="10">
        <f t="shared" ref="I1078:I1082" si="2231">I1079</f>
        <v>-328.8</v>
      </c>
      <c r="J1078" s="10">
        <f t="shared" ref="J1078:J1082" si="2232">J1079</f>
        <v>-297.7</v>
      </c>
      <c r="K1078" s="10">
        <f t="shared" ref="K1078:K1082" si="2233">K1079</f>
        <v>-297.7</v>
      </c>
      <c r="L1078" s="10">
        <f t="shared" si="2141"/>
        <v>179840.90000000002</v>
      </c>
      <c r="M1078" s="10">
        <f t="shared" si="2142"/>
        <v>103694.7</v>
      </c>
      <c r="N1078" s="10">
        <f t="shared" si="2143"/>
        <v>103690.50000000001</v>
      </c>
      <c r="O1078" s="10">
        <f t="shared" ref="O1078:O1082" si="2234">O1079</f>
        <v>10494.1</v>
      </c>
      <c r="P1078" s="10">
        <f t="shared" ref="P1078:P1082" si="2235">P1079</f>
        <v>13770.2</v>
      </c>
      <c r="Q1078" s="10">
        <f t="shared" ref="Q1078:Q1082" si="2236">Q1079</f>
        <v>14609.9</v>
      </c>
      <c r="R1078" s="10">
        <f t="shared" si="2206"/>
        <v>190335.00000000003</v>
      </c>
      <c r="S1078" s="10">
        <f t="shared" si="2207"/>
        <v>117464.9</v>
      </c>
      <c r="T1078" s="10">
        <f t="shared" si="2208"/>
        <v>118300.40000000001</v>
      </c>
      <c r="U1078" s="10">
        <f t="shared" ref="U1078:U1082" si="2237">U1079</f>
        <v>0</v>
      </c>
      <c r="V1078" s="10">
        <f t="shared" ref="V1078:V1082" si="2238">V1079</f>
        <v>0</v>
      </c>
      <c r="W1078" s="10">
        <f t="shared" ref="W1078:W1082" si="2239">W1079</f>
        <v>0</v>
      </c>
      <c r="X1078" s="10">
        <f t="shared" si="2209"/>
        <v>190335.00000000003</v>
      </c>
      <c r="Y1078" s="10">
        <f t="shared" si="2210"/>
        <v>117464.9</v>
      </c>
      <c r="Z1078" s="10">
        <f t="shared" si="2211"/>
        <v>118300.40000000001</v>
      </c>
      <c r="AA1078" s="10">
        <f t="shared" ref="AA1078:AA1082" si="2240">AA1079</f>
        <v>0</v>
      </c>
      <c r="AB1078" s="10">
        <f t="shared" ref="AB1078:AB1082" si="2241">AB1079</f>
        <v>0</v>
      </c>
      <c r="AC1078" s="10">
        <f t="shared" ref="AC1078:AC1082" si="2242">AC1079</f>
        <v>0</v>
      </c>
      <c r="AD1078" s="10">
        <f t="shared" si="2212"/>
        <v>190335.00000000003</v>
      </c>
      <c r="AE1078" s="10">
        <f t="shared" si="2213"/>
        <v>117464.9</v>
      </c>
      <c r="AF1078" s="10">
        <f t="shared" si="2214"/>
        <v>118300.40000000001</v>
      </c>
      <c r="AG1078" s="10">
        <f t="shared" ref="AG1078:AG1082" si="2243">AG1079</f>
        <v>0</v>
      </c>
      <c r="AH1078" s="10">
        <f t="shared" si="2215"/>
        <v>190335.00000000003</v>
      </c>
      <c r="AI1078" s="10">
        <f t="shared" si="2216"/>
        <v>117464.9</v>
      </c>
      <c r="AJ1078" s="10">
        <f t="shared" si="2217"/>
        <v>118300.40000000001</v>
      </c>
      <c r="AK1078" s="10">
        <f t="shared" ref="AK1078:AK1082" si="2244">AK1079</f>
        <v>0</v>
      </c>
      <c r="AL1078" s="10">
        <f t="shared" ref="AL1078:AL1082" si="2245">AL1079</f>
        <v>0</v>
      </c>
      <c r="AM1078" s="10">
        <f t="shared" ref="AM1078:AM1082" si="2246">AM1079</f>
        <v>0</v>
      </c>
      <c r="AN1078" s="10">
        <f t="shared" si="2218"/>
        <v>190335.00000000003</v>
      </c>
      <c r="AO1078" s="10">
        <f t="shared" si="2219"/>
        <v>117464.9</v>
      </c>
      <c r="AP1078" s="10">
        <f t="shared" si="2220"/>
        <v>118300.40000000001</v>
      </c>
      <c r="AQ1078" s="10">
        <f t="shared" ref="AQ1078:AQ1082" si="2247">AQ1079</f>
        <v>0</v>
      </c>
      <c r="AR1078" s="10">
        <f t="shared" ref="AR1078:AR1082" si="2248">AR1079</f>
        <v>0</v>
      </c>
      <c r="AS1078" s="10">
        <f t="shared" ref="AS1078:AS1082" si="2249">AS1079</f>
        <v>0</v>
      </c>
      <c r="AT1078" s="10">
        <f t="shared" si="2221"/>
        <v>190335.00000000003</v>
      </c>
      <c r="AU1078" s="10">
        <f t="shared" si="2222"/>
        <v>117464.9</v>
      </c>
      <c r="AV1078" s="10">
        <f t="shared" si="2223"/>
        <v>118300.40000000001</v>
      </c>
      <c r="AW1078" s="10">
        <f t="shared" ref="AW1078:AW1082" si="2250">AW1079</f>
        <v>0</v>
      </c>
      <c r="AX1078" s="10">
        <f t="shared" ref="AX1078:AX1082" si="2251">AX1079</f>
        <v>0</v>
      </c>
      <c r="AY1078" s="10">
        <f t="shared" ref="AY1078:AY1082" si="2252">AY1079</f>
        <v>0</v>
      </c>
      <c r="AZ1078" s="10">
        <f t="shared" si="2224"/>
        <v>190335.00000000003</v>
      </c>
      <c r="BA1078" s="10">
        <f t="shared" ref="BA1078:BA1082" si="2253">BA1079</f>
        <v>0</v>
      </c>
      <c r="BB1078" s="65">
        <f t="shared" si="2128"/>
        <v>190335.00000000003</v>
      </c>
      <c r="BC1078" s="10">
        <f t="shared" si="2225"/>
        <v>117464.9</v>
      </c>
      <c r="BD1078" s="10">
        <f t="shared" ref="BD1078:BI1082" si="2254">BD1079</f>
        <v>0</v>
      </c>
      <c r="BE1078" s="65">
        <f t="shared" si="2129"/>
        <v>117464.9</v>
      </c>
      <c r="BF1078" s="10">
        <f t="shared" si="2226"/>
        <v>118300.40000000001</v>
      </c>
      <c r="BG1078" s="10">
        <f t="shared" si="2254"/>
        <v>0</v>
      </c>
      <c r="BH1078" s="65">
        <f t="shared" si="2130"/>
        <v>118300.40000000001</v>
      </c>
      <c r="BI1078" s="10">
        <f t="shared" si="2254"/>
        <v>0</v>
      </c>
      <c r="BJ1078" s="20"/>
      <c r="BK1078" s="20"/>
    </row>
    <row r="1079" spans="1:68" ht="31.2" x14ac:dyDescent="0.3">
      <c r="A1079" s="58" t="s">
        <v>708</v>
      </c>
      <c r="B1079" s="59" t="s">
        <v>66</v>
      </c>
      <c r="C1079" s="58"/>
      <c r="D1079" s="58"/>
      <c r="E1079" s="60" t="s">
        <v>67</v>
      </c>
      <c r="F1079" s="10">
        <f t="shared" si="2228"/>
        <v>180169.7</v>
      </c>
      <c r="G1079" s="10">
        <f t="shared" si="2229"/>
        <v>103992.4</v>
      </c>
      <c r="H1079" s="10">
        <f t="shared" si="2230"/>
        <v>103988.20000000001</v>
      </c>
      <c r="I1079" s="10">
        <f t="shared" si="2231"/>
        <v>-328.8</v>
      </c>
      <c r="J1079" s="10">
        <f t="shared" si="2232"/>
        <v>-297.7</v>
      </c>
      <c r="K1079" s="10">
        <f t="shared" si="2233"/>
        <v>-297.7</v>
      </c>
      <c r="L1079" s="10">
        <f t="shared" si="2141"/>
        <v>179840.90000000002</v>
      </c>
      <c r="M1079" s="10">
        <f t="shared" si="2142"/>
        <v>103694.7</v>
      </c>
      <c r="N1079" s="10">
        <f t="shared" si="2143"/>
        <v>103690.50000000001</v>
      </c>
      <c r="O1079" s="10">
        <f t="shared" si="2234"/>
        <v>10494.1</v>
      </c>
      <c r="P1079" s="10">
        <f t="shared" si="2235"/>
        <v>13770.2</v>
      </c>
      <c r="Q1079" s="10">
        <f t="shared" si="2236"/>
        <v>14609.9</v>
      </c>
      <c r="R1079" s="10">
        <f t="shared" si="2206"/>
        <v>190335.00000000003</v>
      </c>
      <c r="S1079" s="10">
        <f t="shared" si="2207"/>
        <v>117464.9</v>
      </c>
      <c r="T1079" s="10">
        <f t="shared" si="2208"/>
        <v>118300.40000000001</v>
      </c>
      <c r="U1079" s="10">
        <f t="shared" si="2237"/>
        <v>0</v>
      </c>
      <c r="V1079" s="10">
        <f t="shared" si="2238"/>
        <v>0</v>
      </c>
      <c r="W1079" s="10">
        <f t="shared" si="2239"/>
        <v>0</v>
      </c>
      <c r="X1079" s="10">
        <f t="shared" si="2209"/>
        <v>190335.00000000003</v>
      </c>
      <c r="Y1079" s="10">
        <f t="shared" si="2210"/>
        <v>117464.9</v>
      </c>
      <c r="Z1079" s="10">
        <f t="shared" si="2211"/>
        <v>118300.40000000001</v>
      </c>
      <c r="AA1079" s="10">
        <f t="shared" si="2240"/>
        <v>0</v>
      </c>
      <c r="AB1079" s="10">
        <f t="shared" si="2241"/>
        <v>0</v>
      </c>
      <c r="AC1079" s="10">
        <f t="shared" si="2242"/>
        <v>0</v>
      </c>
      <c r="AD1079" s="10">
        <f t="shared" si="2212"/>
        <v>190335.00000000003</v>
      </c>
      <c r="AE1079" s="10">
        <f t="shared" si="2213"/>
        <v>117464.9</v>
      </c>
      <c r="AF1079" s="10">
        <f t="shared" si="2214"/>
        <v>118300.40000000001</v>
      </c>
      <c r="AG1079" s="10">
        <f t="shared" si="2243"/>
        <v>0</v>
      </c>
      <c r="AH1079" s="10">
        <f t="shared" si="2215"/>
        <v>190335.00000000003</v>
      </c>
      <c r="AI1079" s="10">
        <f t="shared" si="2216"/>
        <v>117464.9</v>
      </c>
      <c r="AJ1079" s="10">
        <f t="shared" si="2217"/>
        <v>118300.40000000001</v>
      </c>
      <c r="AK1079" s="10">
        <f t="shared" si="2244"/>
        <v>0</v>
      </c>
      <c r="AL1079" s="10">
        <f t="shared" si="2245"/>
        <v>0</v>
      </c>
      <c r="AM1079" s="10">
        <f t="shared" si="2246"/>
        <v>0</v>
      </c>
      <c r="AN1079" s="10">
        <f t="shared" si="2218"/>
        <v>190335.00000000003</v>
      </c>
      <c r="AO1079" s="10">
        <f t="shared" si="2219"/>
        <v>117464.9</v>
      </c>
      <c r="AP1079" s="10">
        <f t="shared" si="2220"/>
        <v>118300.40000000001</v>
      </c>
      <c r="AQ1079" s="10">
        <f t="shared" si="2247"/>
        <v>0</v>
      </c>
      <c r="AR1079" s="10">
        <f t="shared" si="2248"/>
        <v>0</v>
      </c>
      <c r="AS1079" s="10">
        <f t="shared" si="2249"/>
        <v>0</v>
      </c>
      <c r="AT1079" s="10">
        <f t="shared" si="2221"/>
        <v>190335.00000000003</v>
      </c>
      <c r="AU1079" s="10">
        <f t="shared" si="2222"/>
        <v>117464.9</v>
      </c>
      <c r="AV1079" s="10">
        <f t="shared" si="2223"/>
        <v>118300.40000000001</v>
      </c>
      <c r="AW1079" s="10">
        <f t="shared" si="2250"/>
        <v>0</v>
      </c>
      <c r="AX1079" s="10">
        <f t="shared" si="2251"/>
        <v>0</v>
      </c>
      <c r="AY1079" s="10">
        <f t="shared" si="2252"/>
        <v>0</v>
      </c>
      <c r="AZ1079" s="10">
        <f t="shared" si="2224"/>
        <v>190335.00000000003</v>
      </c>
      <c r="BA1079" s="10">
        <f t="shared" si="2253"/>
        <v>0</v>
      </c>
      <c r="BB1079" s="65">
        <f t="shared" si="2128"/>
        <v>190335.00000000003</v>
      </c>
      <c r="BC1079" s="10">
        <f t="shared" si="2225"/>
        <v>117464.9</v>
      </c>
      <c r="BD1079" s="10">
        <f t="shared" si="2254"/>
        <v>0</v>
      </c>
      <c r="BE1079" s="65">
        <f t="shared" si="2129"/>
        <v>117464.9</v>
      </c>
      <c r="BF1079" s="10">
        <f t="shared" si="2226"/>
        <v>118300.40000000001</v>
      </c>
      <c r="BG1079" s="10">
        <f t="shared" si="2254"/>
        <v>0</v>
      </c>
      <c r="BH1079" s="65">
        <f t="shared" si="2130"/>
        <v>118300.40000000001</v>
      </c>
      <c r="BI1079" s="10">
        <f t="shared" si="2254"/>
        <v>0</v>
      </c>
      <c r="BJ1079" s="20"/>
      <c r="BK1079" s="20"/>
    </row>
    <row r="1080" spans="1:68" x14ac:dyDescent="0.3">
      <c r="A1080" s="58" t="s">
        <v>708</v>
      </c>
      <c r="B1080" s="59">
        <v>200</v>
      </c>
      <c r="C1080" s="58" t="s">
        <v>242</v>
      </c>
      <c r="D1080" s="58" t="s">
        <v>70</v>
      </c>
      <c r="E1080" s="60" t="s">
        <v>699</v>
      </c>
      <c r="F1080" s="10">
        <v>180169.7</v>
      </c>
      <c r="G1080" s="10">
        <v>103992.4</v>
      </c>
      <c r="H1080" s="10">
        <v>103988.20000000001</v>
      </c>
      <c r="I1080" s="10">
        <v>-328.8</v>
      </c>
      <c r="J1080" s="10">
        <v>-297.7</v>
      </c>
      <c r="K1080" s="10">
        <v>-297.7</v>
      </c>
      <c r="L1080" s="10">
        <f t="shared" si="2141"/>
        <v>179840.90000000002</v>
      </c>
      <c r="M1080" s="10">
        <f t="shared" si="2142"/>
        <v>103694.7</v>
      </c>
      <c r="N1080" s="10">
        <f t="shared" si="2143"/>
        <v>103690.50000000001</v>
      </c>
      <c r="O1080" s="10">
        <v>10494.1</v>
      </c>
      <c r="P1080" s="10">
        <v>13770.2</v>
      </c>
      <c r="Q1080" s="10">
        <v>14609.9</v>
      </c>
      <c r="R1080" s="10">
        <f t="shared" si="2206"/>
        <v>190335.00000000003</v>
      </c>
      <c r="S1080" s="10">
        <f t="shared" si="2207"/>
        <v>117464.9</v>
      </c>
      <c r="T1080" s="10">
        <f t="shared" si="2208"/>
        <v>118300.40000000001</v>
      </c>
      <c r="U1080" s="10"/>
      <c r="V1080" s="10"/>
      <c r="W1080" s="10"/>
      <c r="X1080" s="10">
        <f t="shared" si="2209"/>
        <v>190335.00000000003</v>
      </c>
      <c r="Y1080" s="10">
        <f t="shared" si="2210"/>
        <v>117464.9</v>
      </c>
      <c r="Z1080" s="10">
        <f t="shared" si="2211"/>
        <v>118300.40000000001</v>
      </c>
      <c r="AA1080" s="10"/>
      <c r="AB1080" s="10"/>
      <c r="AC1080" s="10"/>
      <c r="AD1080" s="10">
        <f t="shared" si="2212"/>
        <v>190335.00000000003</v>
      </c>
      <c r="AE1080" s="10">
        <f t="shared" si="2213"/>
        <v>117464.9</v>
      </c>
      <c r="AF1080" s="10">
        <f t="shared" si="2214"/>
        <v>118300.40000000001</v>
      </c>
      <c r="AG1080" s="10"/>
      <c r="AH1080" s="10">
        <f t="shared" si="2215"/>
        <v>190335.00000000003</v>
      </c>
      <c r="AI1080" s="10">
        <f t="shared" si="2216"/>
        <v>117464.9</v>
      </c>
      <c r="AJ1080" s="10">
        <f t="shared" si="2217"/>
        <v>118300.40000000001</v>
      </c>
      <c r="AK1080" s="10"/>
      <c r="AL1080" s="10"/>
      <c r="AM1080" s="10"/>
      <c r="AN1080" s="10">
        <f t="shared" si="2218"/>
        <v>190335.00000000003</v>
      </c>
      <c r="AO1080" s="10">
        <f t="shared" si="2219"/>
        <v>117464.9</v>
      </c>
      <c r="AP1080" s="10">
        <f t="shared" si="2220"/>
        <v>118300.40000000001</v>
      </c>
      <c r="AQ1080" s="10"/>
      <c r="AR1080" s="10"/>
      <c r="AS1080" s="10"/>
      <c r="AT1080" s="10">
        <f t="shared" si="2221"/>
        <v>190335.00000000003</v>
      </c>
      <c r="AU1080" s="10">
        <f t="shared" si="2222"/>
        <v>117464.9</v>
      </c>
      <c r="AV1080" s="10">
        <f t="shared" si="2223"/>
        <v>118300.40000000001</v>
      </c>
      <c r="AW1080" s="10"/>
      <c r="AX1080" s="10"/>
      <c r="AY1080" s="10"/>
      <c r="AZ1080" s="10">
        <f t="shared" si="2224"/>
        <v>190335.00000000003</v>
      </c>
      <c r="BA1080" s="10"/>
      <c r="BB1080" s="65">
        <f t="shared" si="2128"/>
        <v>190335.00000000003</v>
      </c>
      <c r="BC1080" s="10">
        <f t="shared" si="2225"/>
        <v>117464.9</v>
      </c>
      <c r="BD1080" s="10"/>
      <c r="BE1080" s="65">
        <f t="shared" si="2129"/>
        <v>117464.9</v>
      </c>
      <c r="BF1080" s="10">
        <f t="shared" si="2226"/>
        <v>118300.40000000001</v>
      </c>
      <c r="BG1080" s="10"/>
      <c r="BH1080" s="65">
        <f t="shared" si="2130"/>
        <v>118300.40000000001</v>
      </c>
      <c r="BI1080" s="10"/>
      <c r="BJ1080" s="20"/>
      <c r="BK1080" s="20">
        <v>24</v>
      </c>
    </row>
    <row r="1081" spans="1:68" ht="93.6" x14ac:dyDescent="0.3">
      <c r="A1081" s="58" t="s">
        <v>710</v>
      </c>
      <c r="B1081" s="59"/>
      <c r="C1081" s="58"/>
      <c r="D1081" s="58"/>
      <c r="E1081" s="60" t="s">
        <v>711</v>
      </c>
      <c r="F1081" s="10">
        <f t="shared" si="2228"/>
        <v>7563551.7999999998</v>
      </c>
      <c r="G1081" s="10">
        <f t="shared" si="2229"/>
        <v>8263112.9000000004</v>
      </c>
      <c r="H1081" s="10">
        <f t="shared" si="2230"/>
        <v>8810093.3000000007</v>
      </c>
      <c r="I1081" s="10">
        <f t="shared" si="2231"/>
        <v>-153898.5</v>
      </c>
      <c r="J1081" s="10">
        <f t="shared" si="2232"/>
        <v>-320108.79999999999</v>
      </c>
      <c r="K1081" s="10">
        <f t="shared" si="2233"/>
        <v>-332913.2</v>
      </c>
      <c r="L1081" s="10">
        <f t="shared" si="2141"/>
        <v>7409653.2999999998</v>
      </c>
      <c r="M1081" s="10">
        <f t="shared" si="2142"/>
        <v>7943004.1000000006</v>
      </c>
      <c r="N1081" s="10">
        <f t="shared" si="2143"/>
        <v>8477180.1000000015</v>
      </c>
      <c r="O1081" s="10">
        <f t="shared" si="2234"/>
        <v>439055.92499999999</v>
      </c>
      <c r="P1081" s="10">
        <f t="shared" si="2235"/>
        <v>527635.63800000004</v>
      </c>
      <c r="Q1081" s="10">
        <f t="shared" si="2236"/>
        <v>538164.64599999995</v>
      </c>
      <c r="R1081" s="10">
        <f t="shared" si="2206"/>
        <v>7848709.2249999996</v>
      </c>
      <c r="S1081" s="10">
        <f t="shared" si="2207"/>
        <v>8470639.7379999999</v>
      </c>
      <c r="T1081" s="10">
        <f t="shared" si="2208"/>
        <v>9015344.7460000012</v>
      </c>
      <c r="U1081" s="10">
        <f t="shared" si="2237"/>
        <v>-239055.92499999999</v>
      </c>
      <c r="V1081" s="10">
        <f t="shared" si="2238"/>
        <v>-327635.63799999998</v>
      </c>
      <c r="W1081" s="10">
        <f t="shared" si="2239"/>
        <v>-338164.64600000001</v>
      </c>
      <c r="X1081" s="10">
        <f t="shared" si="2209"/>
        <v>7609653.2999999998</v>
      </c>
      <c r="Y1081" s="10">
        <f t="shared" si="2210"/>
        <v>8143004.0999999996</v>
      </c>
      <c r="Z1081" s="10">
        <f t="shared" si="2211"/>
        <v>8677180.1000000015</v>
      </c>
      <c r="AA1081" s="10">
        <f t="shared" si="2240"/>
        <v>312243.16600000003</v>
      </c>
      <c r="AB1081" s="10">
        <f t="shared" si="2241"/>
        <v>-317806.08500000002</v>
      </c>
      <c r="AC1081" s="10">
        <f t="shared" si="2242"/>
        <v>-100437.08100000001</v>
      </c>
      <c r="AD1081" s="10">
        <f t="shared" si="2212"/>
        <v>7921896.466</v>
      </c>
      <c r="AE1081" s="10">
        <f t="shared" si="2213"/>
        <v>7825198.0149999997</v>
      </c>
      <c r="AF1081" s="10">
        <f t="shared" si="2214"/>
        <v>8576743.0190000013</v>
      </c>
      <c r="AG1081" s="10">
        <f t="shared" si="2243"/>
        <v>0</v>
      </c>
      <c r="AH1081" s="10">
        <f t="shared" si="2215"/>
        <v>7921896.466</v>
      </c>
      <c r="AI1081" s="10">
        <f t="shared" si="2216"/>
        <v>7825198.0149999997</v>
      </c>
      <c r="AJ1081" s="10">
        <f t="shared" si="2217"/>
        <v>8576743.0190000013</v>
      </c>
      <c r="AK1081" s="10">
        <f t="shared" si="2244"/>
        <v>0</v>
      </c>
      <c r="AL1081" s="10">
        <f t="shared" si="2245"/>
        <v>0</v>
      </c>
      <c r="AM1081" s="10">
        <f t="shared" si="2246"/>
        <v>0</v>
      </c>
      <c r="AN1081" s="10">
        <f t="shared" si="2218"/>
        <v>7921896.466</v>
      </c>
      <c r="AO1081" s="10">
        <f t="shared" si="2219"/>
        <v>7825198.0149999997</v>
      </c>
      <c r="AP1081" s="10">
        <f t="shared" si="2220"/>
        <v>8576743.0190000013</v>
      </c>
      <c r="AQ1081" s="10">
        <f t="shared" si="2247"/>
        <v>0</v>
      </c>
      <c r="AR1081" s="10">
        <f t="shared" si="2248"/>
        <v>0</v>
      </c>
      <c r="AS1081" s="10">
        <f t="shared" si="2249"/>
        <v>0</v>
      </c>
      <c r="AT1081" s="10">
        <f t="shared" si="2221"/>
        <v>7921896.466</v>
      </c>
      <c r="AU1081" s="10">
        <f t="shared" si="2222"/>
        <v>7825198.0149999997</v>
      </c>
      <c r="AV1081" s="10">
        <f t="shared" si="2223"/>
        <v>8576743.0190000013</v>
      </c>
      <c r="AW1081" s="10">
        <f t="shared" si="2250"/>
        <v>130718.26699999999</v>
      </c>
      <c r="AX1081" s="10">
        <f t="shared" si="2251"/>
        <v>108390</v>
      </c>
      <c r="AY1081" s="10">
        <f t="shared" si="2252"/>
        <v>145848.65</v>
      </c>
      <c r="AZ1081" s="10">
        <f t="shared" si="2224"/>
        <v>8052614.733</v>
      </c>
      <c r="BA1081" s="10">
        <f t="shared" si="2253"/>
        <v>0</v>
      </c>
      <c r="BB1081" s="65">
        <f t="shared" si="2128"/>
        <v>8052614.733</v>
      </c>
      <c r="BC1081" s="10">
        <f t="shared" si="2225"/>
        <v>7933588.0149999997</v>
      </c>
      <c r="BD1081" s="10">
        <f t="shared" si="2254"/>
        <v>0</v>
      </c>
      <c r="BE1081" s="65">
        <f t="shared" si="2129"/>
        <v>7933588.0149999997</v>
      </c>
      <c r="BF1081" s="10">
        <f t="shared" si="2226"/>
        <v>8722591.6690000016</v>
      </c>
      <c r="BG1081" s="10">
        <f t="shared" si="2254"/>
        <v>0</v>
      </c>
      <c r="BH1081" s="65">
        <f t="shared" si="2130"/>
        <v>8722591.6690000016</v>
      </c>
      <c r="BI1081" s="10">
        <f t="shared" si="2254"/>
        <v>0</v>
      </c>
      <c r="BJ1081" s="20"/>
      <c r="BK1081" s="20"/>
    </row>
    <row r="1082" spans="1:68" ht="31.2" x14ac:dyDescent="0.3">
      <c r="A1082" s="58" t="s">
        <v>710</v>
      </c>
      <c r="B1082" s="59" t="s">
        <v>66</v>
      </c>
      <c r="C1082" s="58"/>
      <c r="D1082" s="58"/>
      <c r="E1082" s="60" t="s">
        <v>67</v>
      </c>
      <c r="F1082" s="10">
        <f t="shared" si="2228"/>
        <v>7563551.7999999998</v>
      </c>
      <c r="G1082" s="10">
        <f t="shared" si="2229"/>
        <v>8263112.9000000004</v>
      </c>
      <c r="H1082" s="10">
        <f t="shared" si="2230"/>
        <v>8810093.3000000007</v>
      </c>
      <c r="I1082" s="10">
        <f t="shared" si="2231"/>
        <v>-153898.5</v>
      </c>
      <c r="J1082" s="10">
        <f t="shared" si="2232"/>
        <v>-320108.79999999999</v>
      </c>
      <c r="K1082" s="10">
        <f t="shared" si="2233"/>
        <v>-332913.2</v>
      </c>
      <c r="L1082" s="10">
        <f t="shared" si="2141"/>
        <v>7409653.2999999998</v>
      </c>
      <c r="M1082" s="10">
        <f t="shared" si="2142"/>
        <v>7943004.1000000006</v>
      </c>
      <c r="N1082" s="10">
        <f t="shared" si="2143"/>
        <v>8477180.1000000015</v>
      </c>
      <c r="O1082" s="10">
        <f t="shared" si="2234"/>
        <v>439055.92499999999</v>
      </c>
      <c r="P1082" s="10">
        <f t="shared" si="2235"/>
        <v>527635.63800000004</v>
      </c>
      <c r="Q1082" s="10">
        <f t="shared" si="2236"/>
        <v>538164.64599999995</v>
      </c>
      <c r="R1082" s="10">
        <f t="shared" si="2206"/>
        <v>7848709.2249999996</v>
      </c>
      <c r="S1082" s="10">
        <f t="shared" si="2207"/>
        <v>8470639.7379999999</v>
      </c>
      <c r="T1082" s="10">
        <f t="shared" si="2208"/>
        <v>9015344.7460000012</v>
      </c>
      <c r="U1082" s="10">
        <f t="shared" si="2237"/>
        <v>-239055.92499999999</v>
      </c>
      <c r="V1082" s="10">
        <f t="shared" si="2238"/>
        <v>-327635.63799999998</v>
      </c>
      <c r="W1082" s="10">
        <f t="shared" si="2239"/>
        <v>-338164.64600000001</v>
      </c>
      <c r="X1082" s="10">
        <f t="shared" si="2209"/>
        <v>7609653.2999999998</v>
      </c>
      <c r="Y1082" s="10">
        <f t="shared" si="2210"/>
        <v>8143004.0999999996</v>
      </c>
      <c r="Z1082" s="10">
        <f t="shared" si="2211"/>
        <v>8677180.1000000015</v>
      </c>
      <c r="AA1082" s="10">
        <f t="shared" si="2240"/>
        <v>312243.16600000003</v>
      </c>
      <c r="AB1082" s="10">
        <f t="shared" si="2241"/>
        <v>-317806.08500000002</v>
      </c>
      <c r="AC1082" s="10">
        <f t="shared" si="2242"/>
        <v>-100437.08100000001</v>
      </c>
      <c r="AD1082" s="10">
        <f t="shared" si="2212"/>
        <v>7921896.466</v>
      </c>
      <c r="AE1082" s="10">
        <f t="shared" si="2213"/>
        <v>7825198.0149999997</v>
      </c>
      <c r="AF1082" s="10">
        <f t="shared" si="2214"/>
        <v>8576743.0190000013</v>
      </c>
      <c r="AG1082" s="10">
        <f t="shared" si="2243"/>
        <v>0</v>
      </c>
      <c r="AH1082" s="10">
        <f t="shared" si="2215"/>
        <v>7921896.466</v>
      </c>
      <c r="AI1082" s="10">
        <f t="shared" si="2216"/>
        <v>7825198.0149999997</v>
      </c>
      <c r="AJ1082" s="10">
        <f t="shared" si="2217"/>
        <v>8576743.0190000013</v>
      </c>
      <c r="AK1082" s="10">
        <f t="shared" si="2244"/>
        <v>0</v>
      </c>
      <c r="AL1082" s="10">
        <f t="shared" si="2245"/>
        <v>0</v>
      </c>
      <c r="AM1082" s="10">
        <f t="shared" si="2246"/>
        <v>0</v>
      </c>
      <c r="AN1082" s="10">
        <f t="shared" si="2218"/>
        <v>7921896.466</v>
      </c>
      <c r="AO1082" s="10">
        <f t="shared" si="2219"/>
        <v>7825198.0149999997</v>
      </c>
      <c r="AP1082" s="10">
        <f t="shared" si="2220"/>
        <v>8576743.0190000013</v>
      </c>
      <c r="AQ1082" s="10">
        <f t="shared" si="2247"/>
        <v>0</v>
      </c>
      <c r="AR1082" s="10">
        <f t="shared" si="2248"/>
        <v>0</v>
      </c>
      <c r="AS1082" s="10">
        <f t="shared" si="2249"/>
        <v>0</v>
      </c>
      <c r="AT1082" s="10">
        <f t="shared" si="2221"/>
        <v>7921896.466</v>
      </c>
      <c r="AU1082" s="10">
        <f t="shared" si="2222"/>
        <v>7825198.0149999997</v>
      </c>
      <c r="AV1082" s="10">
        <f t="shared" si="2223"/>
        <v>8576743.0190000013</v>
      </c>
      <c r="AW1082" s="10">
        <f t="shared" si="2250"/>
        <v>130718.26699999999</v>
      </c>
      <c r="AX1082" s="10">
        <f t="shared" si="2251"/>
        <v>108390</v>
      </c>
      <c r="AY1082" s="10">
        <f t="shared" si="2252"/>
        <v>145848.65</v>
      </c>
      <c r="AZ1082" s="10">
        <f t="shared" si="2224"/>
        <v>8052614.733</v>
      </c>
      <c r="BA1082" s="10">
        <f t="shared" si="2253"/>
        <v>0</v>
      </c>
      <c r="BB1082" s="65">
        <f t="shared" si="2128"/>
        <v>8052614.733</v>
      </c>
      <c r="BC1082" s="10">
        <f t="shared" si="2225"/>
        <v>7933588.0149999997</v>
      </c>
      <c r="BD1082" s="10">
        <f t="shared" si="2254"/>
        <v>0</v>
      </c>
      <c r="BE1082" s="65">
        <f t="shared" si="2129"/>
        <v>7933588.0149999997</v>
      </c>
      <c r="BF1082" s="10">
        <f t="shared" si="2226"/>
        <v>8722591.6690000016</v>
      </c>
      <c r="BG1082" s="10">
        <f t="shared" si="2254"/>
        <v>0</v>
      </c>
      <c r="BH1082" s="65">
        <f t="shared" si="2130"/>
        <v>8722591.6690000016</v>
      </c>
      <c r="BI1082" s="10">
        <f t="shared" si="2254"/>
        <v>0</v>
      </c>
      <c r="BJ1082" s="20"/>
      <c r="BK1082" s="20"/>
    </row>
    <row r="1083" spans="1:68" x14ac:dyDescent="0.3">
      <c r="A1083" s="58" t="s">
        <v>710</v>
      </c>
      <c r="B1083" s="59">
        <v>200</v>
      </c>
      <c r="C1083" s="58" t="s">
        <v>242</v>
      </c>
      <c r="D1083" s="58" t="s">
        <v>70</v>
      </c>
      <c r="E1083" s="60" t="s">
        <v>699</v>
      </c>
      <c r="F1083" s="10">
        <f>7559690.5+3861.3</f>
        <v>7563551.7999999998</v>
      </c>
      <c r="G1083" s="10">
        <v>8263112.9000000004</v>
      </c>
      <c r="H1083" s="10">
        <v>8810093.3000000007</v>
      </c>
      <c r="I1083" s="10">
        <v>-153898.5</v>
      </c>
      <c r="J1083" s="10">
        <v>-320108.79999999999</v>
      </c>
      <c r="K1083" s="10">
        <v>-332913.2</v>
      </c>
      <c r="L1083" s="10">
        <f t="shared" si="2141"/>
        <v>7409653.2999999998</v>
      </c>
      <c r="M1083" s="10">
        <f t="shared" si="2142"/>
        <v>7943004.1000000006</v>
      </c>
      <c r="N1083" s="10">
        <f t="shared" si="2143"/>
        <v>8477180.1000000015</v>
      </c>
      <c r="O1083" s="10">
        <v>439055.92499999999</v>
      </c>
      <c r="P1083" s="10">
        <v>527635.63800000004</v>
      </c>
      <c r="Q1083" s="10">
        <v>538164.64599999995</v>
      </c>
      <c r="R1083" s="10">
        <f t="shared" si="2206"/>
        <v>7848709.2249999996</v>
      </c>
      <c r="S1083" s="10">
        <f t="shared" si="2207"/>
        <v>8470639.7379999999</v>
      </c>
      <c r="T1083" s="10">
        <f t="shared" si="2208"/>
        <v>9015344.7460000012</v>
      </c>
      <c r="U1083" s="10">
        <v>-239055.92499999999</v>
      </c>
      <c r="V1083" s="10">
        <v>-327635.63799999998</v>
      </c>
      <c r="W1083" s="10">
        <v>-338164.64600000001</v>
      </c>
      <c r="X1083" s="10">
        <f t="shared" si="2209"/>
        <v>7609653.2999999998</v>
      </c>
      <c r="Y1083" s="10">
        <f t="shared" si="2210"/>
        <v>8143004.0999999996</v>
      </c>
      <c r="Z1083" s="10">
        <f t="shared" si="2211"/>
        <v>8677180.1000000015</v>
      </c>
      <c r="AA1083" s="10">
        <f>418243.166-106000</f>
        <v>312243.16600000003</v>
      </c>
      <c r="AB1083" s="10">
        <v>-317806.08500000002</v>
      </c>
      <c r="AC1083" s="10">
        <v>-100437.08100000001</v>
      </c>
      <c r="AD1083" s="10">
        <f t="shared" si="2212"/>
        <v>7921896.466</v>
      </c>
      <c r="AE1083" s="10">
        <f t="shared" si="2213"/>
        <v>7825198.0149999997</v>
      </c>
      <c r="AF1083" s="10">
        <f t="shared" si="2214"/>
        <v>8576743.0190000013</v>
      </c>
      <c r="AG1083" s="10"/>
      <c r="AH1083" s="10">
        <f t="shared" si="2215"/>
        <v>7921896.466</v>
      </c>
      <c r="AI1083" s="10">
        <f t="shared" si="2216"/>
        <v>7825198.0149999997</v>
      </c>
      <c r="AJ1083" s="10">
        <f t="shared" si="2217"/>
        <v>8576743.0190000013</v>
      </c>
      <c r="AK1083" s="10"/>
      <c r="AL1083" s="10"/>
      <c r="AM1083" s="10"/>
      <c r="AN1083" s="10">
        <f t="shared" si="2218"/>
        <v>7921896.466</v>
      </c>
      <c r="AO1083" s="10">
        <f t="shared" si="2219"/>
        <v>7825198.0149999997</v>
      </c>
      <c r="AP1083" s="10">
        <f t="shared" si="2220"/>
        <v>8576743.0190000013</v>
      </c>
      <c r="AQ1083" s="10"/>
      <c r="AR1083" s="10"/>
      <c r="AS1083" s="10"/>
      <c r="AT1083" s="10">
        <f t="shared" si="2221"/>
        <v>7921896.466</v>
      </c>
      <c r="AU1083" s="10">
        <f t="shared" si="2222"/>
        <v>7825198.0149999997</v>
      </c>
      <c r="AV1083" s="10">
        <f t="shared" si="2223"/>
        <v>8576743.0190000013</v>
      </c>
      <c r="AW1083" s="10">
        <f>-8180.233-15000+153898.5</f>
        <v>130718.26699999999</v>
      </c>
      <c r="AX1083" s="10">
        <v>108390</v>
      </c>
      <c r="AY1083" s="10">
        <v>145848.65</v>
      </c>
      <c r="AZ1083" s="10">
        <f t="shared" si="2224"/>
        <v>8052614.733</v>
      </c>
      <c r="BA1083" s="10"/>
      <c r="BB1083" s="65">
        <f t="shared" si="2128"/>
        <v>8052614.733</v>
      </c>
      <c r="BC1083" s="10">
        <f t="shared" si="2225"/>
        <v>7933588.0149999997</v>
      </c>
      <c r="BD1083" s="10"/>
      <c r="BE1083" s="65">
        <f t="shared" si="2129"/>
        <v>7933588.0149999997</v>
      </c>
      <c r="BF1083" s="10">
        <f t="shared" si="2226"/>
        <v>8722591.6690000016</v>
      </c>
      <c r="BG1083" s="10"/>
      <c r="BH1083" s="65">
        <f t="shared" si="2130"/>
        <v>8722591.6690000016</v>
      </c>
      <c r="BI1083" s="10"/>
      <c r="BJ1083" s="20"/>
      <c r="BK1083" s="20">
        <v>97</v>
      </c>
    </row>
    <row r="1084" spans="1:68" ht="31.2" x14ac:dyDescent="0.3">
      <c r="A1084" s="58" t="s">
        <v>712</v>
      </c>
      <c r="B1084" s="59"/>
      <c r="C1084" s="58"/>
      <c r="D1084" s="58"/>
      <c r="E1084" s="60" t="s">
        <v>713</v>
      </c>
      <c r="F1084" s="10">
        <f t="shared" ref="F1084:K1084" si="2255">F1085+F1087+F1089</f>
        <v>36141.699999999997</v>
      </c>
      <c r="G1084" s="10">
        <f t="shared" si="2255"/>
        <v>37973.899999999994</v>
      </c>
      <c r="H1084" s="10">
        <f t="shared" si="2255"/>
        <v>39806.1</v>
      </c>
      <c r="I1084" s="10">
        <f t="shared" si="2255"/>
        <v>-22597.4</v>
      </c>
      <c r="J1084" s="10">
        <f t="shared" si="2255"/>
        <v>-37973.899999999994</v>
      </c>
      <c r="K1084" s="10">
        <f t="shared" si="2255"/>
        <v>-39806.1</v>
      </c>
      <c r="L1084" s="10">
        <f t="shared" si="2141"/>
        <v>13544.299999999996</v>
      </c>
      <c r="M1084" s="10">
        <f t="shared" si="2142"/>
        <v>0</v>
      </c>
      <c r="N1084" s="10">
        <f t="shared" si="2143"/>
        <v>0</v>
      </c>
      <c r="O1084" s="10">
        <f>O1085+O1087+O1089</f>
        <v>0</v>
      </c>
      <c r="P1084" s="10">
        <f>P1085+P1087+P1089</f>
        <v>0</v>
      </c>
      <c r="Q1084" s="10">
        <f>Q1085+Q1087+Q1089</f>
        <v>0</v>
      </c>
      <c r="R1084" s="10">
        <f t="shared" si="2206"/>
        <v>13544.299999999996</v>
      </c>
      <c r="S1084" s="10">
        <f t="shared" si="2207"/>
        <v>0</v>
      </c>
      <c r="T1084" s="10">
        <f t="shared" si="2208"/>
        <v>0</v>
      </c>
      <c r="U1084" s="10">
        <f>U1085+U1087+U1089</f>
        <v>0</v>
      </c>
      <c r="V1084" s="10">
        <f>V1085+V1087+V1089</f>
        <v>0</v>
      </c>
      <c r="W1084" s="10">
        <f>W1085+W1087+W1089</f>
        <v>0</v>
      </c>
      <c r="X1084" s="10">
        <f t="shared" si="2209"/>
        <v>13544.299999999996</v>
      </c>
      <c r="Y1084" s="10">
        <f t="shared" si="2210"/>
        <v>0</v>
      </c>
      <c r="Z1084" s="10">
        <f t="shared" si="2211"/>
        <v>0</v>
      </c>
      <c r="AA1084" s="10">
        <f>AA1085+AA1087+AA1089</f>
        <v>0</v>
      </c>
      <c r="AB1084" s="10">
        <f>AB1085+AB1087+AB1089</f>
        <v>0</v>
      </c>
      <c r="AC1084" s="10">
        <f>AC1085+AC1087+AC1089</f>
        <v>0</v>
      </c>
      <c r="AD1084" s="10">
        <f t="shared" si="2212"/>
        <v>13544.299999999996</v>
      </c>
      <c r="AE1084" s="10">
        <f t="shared" si="2213"/>
        <v>0</v>
      </c>
      <c r="AF1084" s="10">
        <f t="shared" si="2214"/>
        <v>0</v>
      </c>
      <c r="AG1084" s="10">
        <f>AG1085+AG1087+AG1089</f>
        <v>0</v>
      </c>
      <c r="AH1084" s="10">
        <f t="shared" si="2215"/>
        <v>13544.299999999996</v>
      </c>
      <c r="AI1084" s="10">
        <f t="shared" si="2216"/>
        <v>0</v>
      </c>
      <c r="AJ1084" s="10">
        <f t="shared" si="2217"/>
        <v>0</v>
      </c>
      <c r="AK1084" s="10">
        <f>AK1085+AK1087+AK1089</f>
        <v>0</v>
      </c>
      <c r="AL1084" s="10">
        <f>AL1085+AL1087+AL1089</f>
        <v>0</v>
      </c>
      <c r="AM1084" s="10">
        <f>AM1085+AM1087+AM1089</f>
        <v>0</v>
      </c>
      <c r="AN1084" s="10">
        <f t="shared" si="2218"/>
        <v>13544.299999999996</v>
      </c>
      <c r="AO1084" s="10">
        <f t="shared" si="2219"/>
        <v>0</v>
      </c>
      <c r="AP1084" s="10">
        <f t="shared" si="2220"/>
        <v>0</v>
      </c>
      <c r="AQ1084" s="10">
        <f>AQ1085+AQ1087+AQ1089</f>
        <v>0</v>
      </c>
      <c r="AR1084" s="10">
        <f>AR1085+AR1087+AR1089</f>
        <v>0</v>
      </c>
      <c r="AS1084" s="10">
        <f>AS1085+AS1087+AS1089</f>
        <v>0</v>
      </c>
      <c r="AT1084" s="10">
        <f t="shared" si="2221"/>
        <v>13544.299999999996</v>
      </c>
      <c r="AU1084" s="10">
        <f t="shared" si="2222"/>
        <v>0</v>
      </c>
      <c r="AV1084" s="10">
        <f t="shared" si="2223"/>
        <v>0</v>
      </c>
      <c r="AW1084" s="10">
        <f>AW1085+AW1087+AW1089</f>
        <v>0</v>
      </c>
      <c r="AX1084" s="10">
        <f>AX1085+AX1087+AX1089</f>
        <v>0</v>
      </c>
      <c r="AY1084" s="10">
        <f>AY1085+AY1087+AY1089</f>
        <v>0</v>
      </c>
      <c r="AZ1084" s="10">
        <f t="shared" si="2224"/>
        <v>13544.299999999996</v>
      </c>
      <c r="BA1084" s="10">
        <f>BA1085+BA1087+BA1089</f>
        <v>0</v>
      </c>
      <c r="BB1084" s="65">
        <f t="shared" si="2128"/>
        <v>13544.299999999996</v>
      </c>
      <c r="BC1084" s="10">
        <f t="shared" si="2225"/>
        <v>0</v>
      </c>
      <c r="BD1084" s="10">
        <f>BD1085+BD1087+BD1089</f>
        <v>0</v>
      </c>
      <c r="BE1084" s="65">
        <f t="shared" si="2129"/>
        <v>0</v>
      </c>
      <c r="BF1084" s="10">
        <f t="shared" si="2226"/>
        <v>0</v>
      </c>
      <c r="BG1084" s="10">
        <f>BG1085+BG1087+BG1089</f>
        <v>0</v>
      </c>
      <c r="BH1084" s="65">
        <f t="shared" si="2130"/>
        <v>0</v>
      </c>
      <c r="BI1084" s="10">
        <f>BI1085+BI1087+BI1089</f>
        <v>0</v>
      </c>
      <c r="BJ1084" s="20"/>
      <c r="BK1084" s="20"/>
    </row>
    <row r="1085" spans="1:68" ht="31.2" x14ac:dyDescent="0.3">
      <c r="A1085" s="58" t="s">
        <v>712</v>
      </c>
      <c r="B1085" s="59" t="s">
        <v>66</v>
      </c>
      <c r="C1085" s="58"/>
      <c r="D1085" s="58"/>
      <c r="E1085" s="60" t="s">
        <v>67</v>
      </c>
      <c r="F1085" s="10">
        <f t="shared" ref="F1085:K1085" si="2256">F1086</f>
        <v>2050</v>
      </c>
      <c r="G1085" s="10">
        <f t="shared" si="2256"/>
        <v>2050</v>
      </c>
      <c r="H1085" s="10">
        <f t="shared" si="2256"/>
        <v>2050</v>
      </c>
      <c r="I1085" s="10">
        <f t="shared" si="2256"/>
        <v>0</v>
      </c>
      <c r="J1085" s="10">
        <f t="shared" si="2256"/>
        <v>-2050</v>
      </c>
      <c r="K1085" s="10">
        <f t="shared" si="2256"/>
        <v>-2050</v>
      </c>
      <c r="L1085" s="10">
        <f t="shared" si="2141"/>
        <v>2050</v>
      </c>
      <c r="M1085" s="10">
        <f t="shared" si="2142"/>
        <v>0</v>
      </c>
      <c r="N1085" s="10">
        <f t="shared" si="2143"/>
        <v>0</v>
      </c>
      <c r="O1085" s="10">
        <f>O1086</f>
        <v>0</v>
      </c>
      <c r="P1085" s="10">
        <f>P1086</f>
        <v>0</v>
      </c>
      <c r="Q1085" s="10">
        <f>Q1086</f>
        <v>0</v>
      </c>
      <c r="R1085" s="10">
        <f t="shared" si="2206"/>
        <v>2050</v>
      </c>
      <c r="S1085" s="10">
        <f t="shared" si="2207"/>
        <v>0</v>
      </c>
      <c r="T1085" s="10">
        <f t="shared" si="2208"/>
        <v>0</v>
      </c>
      <c r="U1085" s="10">
        <f>U1086</f>
        <v>0</v>
      </c>
      <c r="V1085" s="10">
        <f>V1086</f>
        <v>0</v>
      </c>
      <c r="W1085" s="10">
        <f>W1086</f>
        <v>0</v>
      </c>
      <c r="X1085" s="10">
        <f t="shared" si="2209"/>
        <v>2050</v>
      </c>
      <c r="Y1085" s="10">
        <f t="shared" si="2210"/>
        <v>0</v>
      </c>
      <c r="Z1085" s="10">
        <f t="shared" si="2211"/>
        <v>0</v>
      </c>
      <c r="AA1085" s="10">
        <f>AA1086</f>
        <v>0</v>
      </c>
      <c r="AB1085" s="10">
        <f>AB1086</f>
        <v>0</v>
      </c>
      <c r="AC1085" s="10">
        <f>AC1086</f>
        <v>0</v>
      </c>
      <c r="AD1085" s="10">
        <f t="shared" si="2212"/>
        <v>2050</v>
      </c>
      <c r="AE1085" s="10">
        <f t="shared" si="2213"/>
        <v>0</v>
      </c>
      <c r="AF1085" s="10">
        <f t="shared" si="2214"/>
        <v>0</v>
      </c>
      <c r="AG1085" s="10">
        <f>AG1086</f>
        <v>0</v>
      </c>
      <c r="AH1085" s="10">
        <f t="shared" si="2215"/>
        <v>2050</v>
      </c>
      <c r="AI1085" s="10">
        <f t="shared" si="2216"/>
        <v>0</v>
      </c>
      <c r="AJ1085" s="10">
        <f t="shared" si="2217"/>
        <v>0</v>
      </c>
      <c r="AK1085" s="10">
        <f>AK1086</f>
        <v>0</v>
      </c>
      <c r="AL1085" s="10">
        <f>AL1086</f>
        <v>0</v>
      </c>
      <c r="AM1085" s="10">
        <f>AM1086</f>
        <v>0</v>
      </c>
      <c r="AN1085" s="10">
        <f t="shared" si="2218"/>
        <v>2050</v>
      </c>
      <c r="AO1085" s="10">
        <f t="shared" si="2219"/>
        <v>0</v>
      </c>
      <c r="AP1085" s="10">
        <f t="shared" si="2220"/>
        <v>0</v>
      </c>
      <c r="AQ1085" s="10">
        <f>AQ1086</f>
        <v>0</v>
      </c>
      <c r="AR1085" s="10">
        <f>AR1086</f>
        <v>0</v>
      </c>
      <c r="AS1085" s="10">
        <f>AS1086</f>
        <v>0</v>
      </c>
      <c r="AT1085" s="10">
        <f t="shared" si="2221"/>
        <v>2050</v>
      </c>
      <c r="AU1085" s="10">
        <f t="shared" si="2222"/>
        <v>0</v>
      </c>
      <c r="AV1085" s="10">
        <f t="shared" si="2223"/>
        <v>0</v>
      </c>
      <c r="AW1085" s="10">
        <f>AW1086</f>
        <v>0</v>
      </c>
      <c r="AX1085" s="10">
        <f>AX1086</f>
        <v>0</v>
      </c>
      <c r="AY1085" s="10">
        <f>AY1086</f>
        <v>0</v>
      </c>
      <c r="AZ1085" s="10">
        <f t="shared" si="2224"/>
        <v>2050</v>
      </c>
      <c r="BA1085" s="10">
        <f>BA1086</f>
        <v>0</v>
      </c>
      <c r="BB1085" s="65">
        <f t="shared" ref="BB1085:BB1088" si="2257">AZ1085+BA1085</f>
        <v>2050</v>
      </c>
      <c r="BC1085" s="10">
        <f t="shared" si="2225"/>
        <v>0</v>
      </c>
      <c r="BD1085" s="10">
        <f>BD1086</f>
        <v>0</v>
      </c>
      <c r="BE1085" s="65">
        <f t="shared" ref="BE1085:BE1088" si="2258">BC1085+BD1085</f>
        <v>0</v>
      </c>
      <c r="BF1085" s="10">
        <f t="shared" si="2226"/>
        <v>0</v>
      </c>
      <c r="BG1085" s="10">
        <f>BG1086</f>
        <v>0</v>
      </c>
      <c r="BH1085" s="65">
        <f t="shared" ref="BH1085:BH1088" si="2259">BF1085+BG1085</f>
        <v>0</v>
      </c>
      <c r="BI1085" s="10">
        <f>BI1086</f>
        <v>0</v>
      </c>
      <c r="BJ1085" s="20"/>
      <c r="BK1085" s="20"/>
    </row>
    <row r="1086" spans="1:68" x14ac:dyDescent="0.3">
      <c r="A1086" s="58" t="s">
        <v>712</v>
      </c>
      <c r="B1086" s="59">
        <v>200</v>
      </c>
      <c r="C1086" s="58" t="s">
        <v>242</v>
      </c>
      <c r="D1086" s="58" t="s">
        <v>70</v>
      </c>
      <c r="E1086" s="60" t="s">
        <v>699</v>
      </c>
      <c r="F1086" s="10">
        <v>2050</v>
      </c>
      <c r="G1086" s="10">
        <v>2050</v>
      </c>
      <c r="H1086" s="10">
        <v>2050</v>
      </c>
      <c r="I1086" s="10"/>
      <c r="J1086" s="10">
        <v>-2050</v>
      </c>
      <c r="K1086" s="10">
        <v>-2050</v>
      </c>
      <c r="L1086" s="10">
        <f t="shared" si="2141"/>
        <v>2050</v>
      </c>
      <c r="M1086" s="10">
        <f t="shared" si="2142"/>
        <v>0</v>
      </c>
      <c r="N1086" s="10">
        <f t="shared" si="2143"/>
        <v>0</v>
      </c>
      <c r="O1086" s="10"/>
      <c r="P1086" s="10"/>
      <c r="Q1086" s="10"/>
      <c r="R1086" s="10">
        <f t="shared" si="2206"/>
        <v>2050</v>
      </c>
      <c r="S1086" s="10">
        <f t="shared" si="2207"/>
        <v>0</v>
      </c>
      <c r="T1086" s="10">
        <f t="shared" si="2208"/>
        <v>0</v>
      </c>
      <c r="U1086" s="10"/>
      <c r="V1086" s="10"/>
      <c r="W1086" s="10"/>
      <c r="X1086" s="10">
        <f t="shared" si="2209"/>
        <v>2050</v>
      </c>
      <c r="Y1086" s="10">
        <f t="shared" si="2210"/>
        <v>0</v>
      </c>
      <c r="Z1086" s="10">
        <f t="shared" si="2211"/>
        <v>0</v>
      </c>
      <c r="AA1086" s="10"/>
      <c r="AB1086" s="10"/>
      <c r="AC1086" s="10"/>
      <c r="AD1086" s="10">
        <f t="shared" si="2212"/>
        <v>2050</v>
      </c>
      <c r="AE1086" s="10">
        <f t="shared" si="2213"/>
        <v>0</v>
      </c>
      <c r="AF1086" s="10">
        <f t="shared" si="2214"/>
        <v>0</v>
      </c>
      <c r="AG1086" s="10"/>
      <c r="AH1086" s="10">
        <f t="shared" si="2215"/>
        <v>2050</v>
      </c>
      <c r="AI1086" s="10">
        <f t="shared" si="2216"/>
        <v>0</v>
      </c>
      <c r="AJ1086" s="10">
        <f t="shared" si="2217"/>
        <v>0</v>
      </c>
      <c r="AK1086" s="10"/>
      <c r="AL1086" s="10"/>
      <c r="AM1086" s="10"/>
      <c r="AN1086" s="10">
        <f t="shared" si="2218"/>
        <v>2050</v>
      </c>
      <c r="AO1086" s="10">
        <f t="shared" si="2219"/>
        <v>0</v>
      </c>
      <c r="AP1086" s="10">
        <f t="shared" si="2220"/>
        <v>0</v>
      </c>
      <c r="AQ1086" s="10"/>
      <c r="AR1086" s="10"/>
      <c r="AS1086" s="10"/>
      <c r="AT1086" s="10">
        <f t="shared" si="2221"/>
        <v>2050</v>
      </c>
      <c r="AU1086" s="10">
        <f t="shared" si="2222"/>
        <v>0</v>
      </c>
      <c r="AV1086" s="10">
        <f t="shared" si="2223"/>
        <v>0</v>
      </c>
      <c r="AW1086" s="10"/>
      <c r="AX1086" s="10"/>
      <c r="AY1086" s="10"/>
      <c r="AZ1086" s="10">
        <f t="shared" si="2224"/>
        <v>2050</v>
      </c>
      <c r="BA1086" s="10"/>
      <c r="BB1086" s="65">
        <f t="shared" si="2257"/>
        <v>2050</v>
      </c>
      <c r="BC1086" s="10">
        <f t="shared" si="2225"/>
        <v>0</v>
      </c>
      <c r="BD1086" s="10"/>
      <c r="BE1086" s="65">
        <f t="shared" si="2258"/>
        <v>0</v>
      </c>
      <c r="BF1086" s="10">
        <f t="shared" si="2226"/>
        <v>0</v>
      </c>
      <c r="BG1086" s="10"/>
      <c r="BH1086" s="65">
        <f t="shared" si="2259"/>
        <v>0</v>
      </c>
      <c r="BI1086" s="10"/>
      <c r="BJ1086" s="20"/>
      <c r="BK1086" s="20">
        <v>31</v>
      </c>
    </row>
    <row r="1087" spans="1:68" ht="31.2" x14ac:dyDescent="0.3">
      <c r="A1087" s="58" t="s">
        <v>712</v>
      </c>
      <c r="B1087" s="59" t="s">
        <v>192</v>
      </c>
      <c r="C1087" s="58"/>
      <c r="D1087" s="58"/>
      <c r="E1087" s="60" t="s">
        <v>193</v>
      </c>
      <c r="F1087" s="10">
        <f t="shared" ref="F1087:K1087" si="2260">F1088</f>
        <v>11494.3</v>
      </c>
      <c r="G1087" s="10">
        <f t="shared" si="2260"/>
        <v>11494.3</v>
      </c>
      <c r="H1087" s="10">
        <f t="shared" si="2260"/>
        <v>11494.3</v>
      </c>
      <c r="I1087" s="10">
        <f t="shared" si="2260"/>
        <v>0</v>
      </c>
      <c r="J1087" s="10">
        <f t="shared" si="2260"/>
        <v>-11494.3</v>
      </c>
      <c r="K1087" s="10">
        <f t="shared" si="2260"/>
        <v>-11494.3</v>
      </c>
      <c r="L1087" s="10">
        <f t="shared" si="2141"/>
        <v>11494.3</v>
      </c>
      <c r="M1087" s="10">
        <f t="shared" si="2142"/>
        <v>0</v>
      </c>
      <c r="N1087" s="10">
        <f t="shared" si="2143"/>
        <v>0</v>
      </c>
      <c r="O1087" s="10">
        <f>O1088</f>
        <v>0</v>
      </c>
      <c r="P1087" s="10">
        <f>P1088</f>
        <v>0</v>
      </c>
      <c r="Q1087" s="10">
        <f>Q1088</f>
        <v>0</v>
      </c>
      <c r="R1087" s="10">
        <f t="shared" si="2206"/>
        <v>11494.3</v>
      </c>
      <c r="S1087" s="10">
        <f t="shared" si="2207"/>
        <v>0</v>
      </c>
      <c r="T1087" s="10">
        <f t="shared" si="2208"/>
        <v>0</v>
      </c>
      <c r="U1087" s="10">
        <f>U1088</f>
        <v>0</v>
      </c>
      <c r="V1087" s="10">
        <f>V1088</f>
        <v>0</v>
      </c>
      <c r="W1087" s="10">
        <f>W1088</f>
        <v>0</v>
      </c>
      <c r="X1087" s="10">
        <f t="shared" si="2209"/>
        <v>11494.3</v>
      </c>
      <c r="Y1087" s="10">
        <f t="shared" si="2210"/>
        <v>0</v>
      </c>
      <c r="Z1087" s="10">
        <f t="shared" si="2211"/>
        <v>0</v>
      </c>
      <c r="AA1087" s="10">
        <f>AA1088</f>
        <v>0</v>
      </c>
      <c r="AB1087" s="10">
        <f>AB1088</f>
        <v>0</v>
      </c>
      <c r="AC1087" s="10">
        <f>AC1088</f>
        <v>0</v>
      </c>
      <c r="AD1087" s="10">
        <f t="shared" si="2212"/>
        <v>11494.3</v>
      </c>
      <c r="AE1087" s="10">
        <f t="shared" si="2213"/>
        <v>0</v>
      </c>
      <c r="AF1087" s="10">
        <f t="shared" si="2214"/>
        <v>0</v>
      </c>
      <c r="AG1087" s="10">
        <f>AG1088</f>
        <v>0</v>
      </c>
      <c r="AH1087" s="10">
        <f t="shared" si="2215"/>
        <v>11494.3</v>
      </c>
      <c r="AI1087" s="10">
        <f t="shared" si="2216"/>
        <v>0</v>
      </c>
      <c r="AJ1087" s="10">
        <f t="shared" si="2217"/>
        <v>0</v>
      </c>
      <c r="AK1087" s="10">
        <f>AK1088</f>
        <v>0</v>
      </c>
      <c r="AL1087" s="10">
        <f>AL1088</f>
        <v>0</v>
      </c>
      <c r="AM1087" s="10">
        <f>AM1088</f>
        <v>0</v>
      </c>
      <c r="AN1087" s="10">
        <f t="shared" si="2218"/>
        <v>11494.3</v>
      </c>
      <c r="AO1087" s="10">
        <f t="shared" si="2219"/>
        <v>0</v>
      </c>
      <c r="AP1087" s="10">
        <f t="shared" si="2220"/>
        <v>0</v>
      </c>
      <c r="AQ1087" s="10">
        <f>AQ1088</f>
        <v>0</v>
      </c>
      <c r="AR1087" s="10">
        <f>AR1088</f>
        <v>0</v>
      </c>
      <c r="AS1087" s="10">
        <f>AS1088</f>
        <v>0</v>
      </c>
      <c r="AT1087" s="10">
        <f t="shared" si="2221"/>
        <v>11494.3</v>
      </c>
      <c r="AU1087" s="10">
        <f t="shared" si="2222"/>
        <v>0</v>
      </c>
      <c r="AV1087" s="10">
        <f t="shared" si="2223"/>
        <v>0</v>
      </c>
      <c r="AW1087" s="10">
        <f>AW1088</f>
        <v>0</v>
      </c>
      <c r="AX1087" s="10">
        <f>AX1088</f>
        <v>0</v>
      </c>
      <c r="AY1087" s="10">
        <f>AY1088</f>
        <v>0</v>
      </c>
      <c r="AZ1087" s="10">
        <f t="shared" si="2224"/>
        <v>11494.3</v>
      </c>
      <c r="BA1087" s="10">
        <f>BA1088</f>
        <v>0</v>
      </c>
      <c r="BB1087" s="65">
        <f t="shared" si="2257"/>
        <v>11494.3</v>
      </c>
      <c r="BC1087" s="10">
        <f t="shared" si="2225"/>
        <v>0</v>
      </c>
      <c r="BD1087" s="10">
        <f>BD1088</f>
        <v>0</v>
      </c>
      <c r="BE1087" s="65">
        <f t="shared" si="2258"/>
        <v>0</v>
      </c>
      <c r="BF1087" s="10">
        <f t="shared" si="2226"/>
        <v>0</v>
      </c>
      <c r="BG1087" s="10">
        <f>BG1088</f>
        <v>0</v>
      </c>
      <c r="BH1087" s="65">
        <f t="shared" si="2259"/>
        <v>0</v>
      </c>
      <c r="BI1087" s="10">
        <f>BI1088</f>
        <v>0</v>
      </c>
      <c r="BJ1087" s="20"/>
      <c r="BK1087" s="20"/>
    </row>
    <row r="1088" spans="1:68" x14ac:dyDescent="0.3">
      <c r="A1088" s="58" t="s">
        <v>712</v>
      </c>
      <c r="B1088" s="59">
        <v>300</v>
      </c>
      <c r="C1088" s="58" t="s">
        <v>242</v>
      </c>
      <c r="D1088" s="58" t="s">
        <v>70</v>
      </c>
      <c r="E1088" s="60" t="s">
        <v>699</v>
      </c>
      <c r="F1088" s="10">
        <v>11494.3</v>
      </c>
      <c r="G1088" s="10">
        <v>11494.3</v>
      </c>
      <c r="H1088" s="10">
        <v>11494.3</v>
      </c>
      <c r="I1088" s="10"/>
      <c r="J1088" s="10">
        <v>-11494.3</v>
      </c>
      <c r="K1088" s="10">
        <v>-11494.3</v>
      </c>
      <c r="L1088" s="10">
        <f t="shared" si="2141"/>
        <v>11494.3</v>
      </c>
      <c r="M1088" s="10">
        <f t="shared" si="2142"/>
        <v>0</v>
      </c>
      <c r="N1088" s="10">
        <f t="shared" si="2143"/>
        <v>0</v>
      </c>
      <c r="O1088" s="10"/>
      <c r="P1088" s="10"/>
      <c r="Q1088" s="10"/>
      <c r="R1088" s="10">
        <f t="shared" si="2206"/>
        <v>11494.3</v>
      </c>
      <c r="S1088" s="10">
        <f t="shared" si="2207"/>
        <v>0</v>
      </c>
      <c r="T1088" s="10">
        <f t="shared" si="2208"/>
        <v>0</v>
      </c>
      <c r="U1088" s="10"/>
      <c r="V1088" s="10"/>
      <c r="W1088" s="10"/>
      <c r="X1088" s="10">
        <f t="shared" si="2209"/>
        <v>11494.3</v>
      </c>
      <c r="Y1088" s="10">
        <f t="shared" si="2210"/>
        <v>0</v>
      </c>
      <c r="Z1088" s="10">
        <f t="shared" si="2211"/>
        <v>0</v>
      </c>
      <c r="AA1088" s="10"/>
      <c r="AB1088" s="10"/>
      <c r="AC1088" s="10"/>
      <c r="AD1088" s="10">
        <f t="shared" si="2212"/>
        <v>11494.3</v>
      </c>
      <c r="AE1088" s="10">
        <f t="shared" si="2213"/>
        <v>0</v>
      </c>
      <c r="AF1088" s="10">
        <f t="shared" si="2214"/>
        <v>0</v>
      </c>
      <c r="AG1088" s="10"/>
      <c r="AH1088" s="10">
        <f t="shared" si="2215"/>
        <v>11494.3</v>
      </c>
      <c r="AI1088" s="10">
        <f t="shared" si="2216"/>
        <v>0</v>
      </c>
      <c r="AJ1088" s="10">
        <f t="shared" si="2217"/>
        <v>0</v>
      </c>
      <c r="AK1088" s="10"/>
      <c r="AL1088" s="10"/>
      <c r="AM1088" s="10"/>
      <c r="AN1088" s="10">
        <f t="shared" si="2218"/>
        <v>11494.3</v>
      </c>
      <c r="AO1088" s="10">
        <f t="shared" si="2219"/>
        <v>0</v>
      </c>
      <c r="AP1088" s="10">
        <f t="shared" si="2220"/>
        <v>0</v>
      </c>
      <c r="AQ1088" s="10"/>
      <c r="AR1088" s="10"/>
      <c r="AS1088" s="10"/>
      <c r="AT1088" s="10">
        <f t="shared" si="2221"/>
        <v>11494.3</v>
      </c>
      <c r="AU1088" s="10">
        <f t="shared" si="2222"/>
        <v>0</v>
      </c>
      <c r="AV1088" s="10">
        <f t="shared" si="2223"/>
        <v>0</v>
      </c>
      <c r="AW1088" s="10"/>
      <c r="AX1088" s="10"/>
      <c r="AY1088" s="10"/>
      <c r="AZ1088" s="10">
        <f t="shared" si="2224"/>
        <v>11494.3</v>
      </c>
      <c r="BA1088" s="10"/>
      <c r="BB1088" s="65">
        <f t="shared" si="2257"/>
        <v>11494.3</v>
      </c>
      <c r="BC1088" s="10">
        <f t="shared" si="2225"/>
        <v>0</v>
      </c>
      <c r="BD1088" s="10"/>
      <c r="BE1088" s="65">
        <f t="shared" si="2258"/>
        <v>0</v>
      </c>
      <c r="BF1088" s="10">
        <f t="shared" si="2226"/>
        <v>0</v>
      </c>
      <c r="BG1088" s="10"/>
      <c r="BH1088" s="65">
        <f t="shared" si="2259"/>
        <v>0</v>
      </c>
      <c r="BI1088" s="10"/>
      <c r="BJ1088" s="20"/>
      <c r="BK1088" s="20">
        <v>32</v>
      </c>
    </row>
    <row r="1089" spans="1:63" s="1" customFormat="1" hidden="1" x14ac:dyDescent="0.3">
      <c r="A1089" s="7" t="s">
        <v>712</v>
      </c>
      <c r="B1089" s="8" t="s">
        <v>52</v>
      </c>
      <c r="C1089" s="7"/>
      <c r="D1089" s="7"/>
      <c r="E1089" s="19" t="s">
        <v>53</v>
      </c>
      <c r="F1089" s="10">
        <f t="shared" ref="F1089:K1089" si="2261">F1090</f>
        <v>22597.4</v>
      </c>
      <c r="G1089" s="10">
        <f t="shared" si="2261"/>
        <v>24429.599999999999</v>
      </c>
      <c r="H1089" s="10">
        <f t="shared" si="2261"/>
        <v>26261.8</v>
      </c>
      <c r="I1089" s="10">
        <f t="shared" si="2261"/>
        <v>-22597.4</v>
      </c>
      <c r="J1089" s="10">
        <f t="shared" si="2261"/>
        <v>-24429.599999999999</v>
      </c>
      <c r="K1089" s="10">
        <f t="shared" si="2261"/>
        <v>-26261.8</v>
      </c>
      <c r="L1089" s="10">
        <f t="shared" si="2141"/>
        <v>0</v>
      </c>
      <c r="M1089" s="10">
        <f t="shared" si="2142"/>
        <v>0</v>
      </c>
      <c r="N1089" s="10">
        <f t="shared" si="2143"/>
        <v>0</v>
      </c>
      <c r="O1089" s="10">
        <f>O1090</f>
        <v>0</v>
      </c>
      <c r="P1089" s="10">
        <f>P1090</f>
        <v>0</v>
      </c>
      <c r="Q1089" s="10">
        <f>Q1090</f>
        <v>0</v>
      </c>
      <c r="R1089" s="10">
        <f t="shared" si="2206"/>
        <v>0</v>
      </c>
      <c r="S1089" s="10">
        <f t="shared" si="2207"/>
        <v>0</v>
      </c>
      <c r="T1089" s="10">
        <f t="shared" si="2208"/>
        <v>0</v>
      </c>
      <c r="U1089" s="10">
        <f>U1090</f>
        <v>0</v>
      </c>
      <c r="V1089" s="10">
        <f>V1090</f>
        <v>0</v>
      </c>
      <c r="W1089" s="10">
        <f>W1090</f>
        <v>0</v>
      </c>
      <c r="X1089" s="10">
        <f t="shared" si="2209"/>
        <v>0</v>
      </c>
      <c r="Y1089" s="10">
        <f t="shared" si="2210"/>
        <v>0</v>
      </c>
      <c r="Z1089" s="10">
        <f t="shared" si="2211"/>
        <v>0</v>
      </c>
      <c r="AA1089" s="10">
        <f>AA1090</f>
        <v>0</v>
      </c>
      <c r="AB1089" s="10">
        <f>AB1090</f>
        <v>0</v>
      </c>
      <c r="AC1089" s="10">
        <f>AC1090</f>
        <v>0</v>
      </c>
      <c r="AD1089" s="10">
        <f t="shared" si="2212"/>
        <v>0</v>
      </c>
      <c r="AE1089" s="10">
        <f t="shared" si="2213"/>
        <v>0</v>
      </c>
      <c r="AF1089" s="10">
        <f t="shared" si="2214"/>
        <v>0</v>
      </c>
      <c r="AG1089" s="10">
        <f>AG1090</f>
        <v>0</v>
      </c>
      <c r="AH1089" s="10">
        <f t="shared" si="2215"/>
        <v>0</v>
      </c>
      <c r="AI1089" s="10">
        <f t="shared" si="2216"/>
        <v>0</v>
      </c>
      <c r="AJ1089" s="10">
        <f t="shared" si="2217"/>
        <v>0</v>
      </c>
      <c r="AK1089" s="10">
        <f>AK1090</f>
        <v>0</v>
      </c>
      <c r="AL1089" s="10">
        <f>AL1090</f>
        <v>0</v>
      </c>
      <c r="AM1089" s="10">
        <f>AM1090</f>
        <v>0</v>
      </c>
      <c r="AN1089" s="10">
        <f t="shared" si="2218"/>
        <v>0</v>
      </c>
      <c r="AO1089" s="10">
        <f t="shared" si="2219"/>
        <v>0</v>
      </c>
      <c r="AP1089" s="10">
        <f t="shared" si="2220"/>
        <v>0</v>
      </c>
      <c r="AQ1089" s="10">
        <f>AQ1090</f>
        <v>0</v>
      </c>
      <c r="AR1089" s="10">
        <f>AR1090</f>
        <v>0</v>
      </c>
      <c r="AS1089" s="10">
        <f>AS1090</f>
        <v>0</v>
      </c>
      <c r="AT1089" s="10">
        <f t="shared" si="2221"/>
        <v>0</v>
      </c>
      <c r="AU1089" s="10">
        <f t="shared" si="2222"/>
        <v>0</v>
      </c>
      <c r="AV1089" s="10">
        <f t="shared" si="2223"/>
        <v>0</v>
      </c>
      <c r="AW1089" s="10">
        <f>AW1090</f>
        <v>0</v>
      </c>
      <c r="AX1089" s="10">
        <f>AX1090</f>
        <v>0</v>
      </c>
      <c r="AY1089" s="10">
        <f>AY1090</f>
        <v>0</v>
      </c>
      <c r="AZ1089" s="10">
        <f t="shared" si="2224"/>
        <v>0</v>
      </c>
      <c r="BA1089" s="10">
        <f>BA1090</f>
        <v>0</v>
      </c>
      <c r="BB1089" s="10"/>
      <c r="BC1089" s="10">
        <f t="shared" si="2225"/>
        <v>0</v>
      </c>
      <c r="BD1089" s="10">
        <f>BD1090</f>
        <v>0</v>
      </c>
      <c r="BE1089" s="10"/>
      <c r="BF1089" s="10">
        <f t="shared" si="2226"/>
        <v>0</v>
      </c>
      <c r="BG1089" s="10">
        <f>BG1090</f>
        <v>0</v>
      </c>
      <c r="BH1089" s="10"/>
      <c r="BI1089" s="10">
        <f>BI1090</f>
        <v>0</v>
      </c>
      <c r="BJ1089" s="20">
        <v>0</v>
      </c>
      <c r="BK1089" s="20"/>
    </row>
    <row r="1090" spans="1:63" s="1" customFormat="1" hidden="1" x14ac:dyDescent="0.3">
      <c r="A1090" s="7" t="s">
        <v>712</v>
      </c>
      <c r="B1090" s="8">
        <v>800</v>
      </c>
      <c r="C1090" s="7" t="s">
        <v>242</v>
      </c>
      <c r="D1090" s="7" t="s">
        <v>70</v>
      </c>
      <c r="E1090" s="19" t="s">
        <v>699</v>
      </c>
      <c r="F1090" s="10">
        <v>22597.4</v>
      </c>
      <c r="G1090" s="10">
        <v>24429.599999999999</v>
      </c>
      <c r="H1090" s="10">
        <v>26261.8</v>
      </c>
      <c r="I1090" s="10">
        <v>-22597.4</v>
      </c>
      <c r="J1090" s="10">
        <v>-24429.599999999999</v>
      </c>
      <c r="K1090" s="10">
        <v>-26261.8</v>
      </c>
      <c r="L1090" s="10">
        <f t="shared" si="2141"/>
        <v>0</v>
      </c>
      <c r="M1090" s="10">
        <f t="shared" si="2142"/>
        <v>0</v>
      </c>
      <c r="N1090" s="10">
        <f t="shared" si="2143"/>
        <v>0</v>
      </c>
      <c r="O1090" s="10"/>
      <c r="P1090" s="10"/>
      <c r="Q1090" s="10"/>
      <c r="R1090" s="10">
        <f t="shared" si="2206"/>
        <v>0</v>
      </c>
      <c r="S1090" s="10">
        <f t="shared" si="2207"/>
        <v>0</v>
      </c>
      <c r="T1090" s="10">
        <f t="shared" si="2208"/>
        <v>0</v>
      </c>
      <c r="U1090" s="10"/>
      <c r="V1090" s="10"/>
      <c r="W1090" s="10"/>
      <c r="X1090" s="10">
        <f t="shared" si="2209"/>
        <v>0</v>
      </c>
      <c r="Y1090" s="10">
        <f t="shared" si="2210"/>
        <v>0</v>
      </c>
      <c r="Z1090" s="10">
        <f t="shared" si="2211"/>
        <v>0</v>
      </c>
      <c r="AA1090" s="10"/>
      <c r="AB1090" s="10"/>
      <c r="AC1090" s="10"/>
      <c r="AD1090" s="10">
        <f t="shared" si="2212"/>
        <v>0</v>
      </c>
      <c r="AE1090" s="10">
        <f t="shared" si="2213"/>
        <v>0</v>
      </c>
      <c r="AF1090" s="10">
        <f t="shared" si="2214"/>
        <v>0</v>
      </c>
      <c r="AG1090" s="10"/>
      <c r="AH1090" s="10">
        <f t="shared" si="2215"/>
        <v>0</v>
      </c>
      <c r="AI1090" s="10">
        <f t="shared" si="2216"/>
        <v>0</v>
      </c>
      <c r="AJ1090" s="10">
        <f t="shared" si="2217"/>
        <v>0</v>
      </c>
      <c r="AK1090" s="10"/>
      <c r="AL1090" s="10"/>
      <c r="AM1090" s="10"/>
      <c r="AN1090" s="10">
        <f t="shared" si="2218"/>
        <v>0</v>
      </c>
      <c r="AO1090" s="10">
        <f t="shared" si="2219"/>
        <v>0</v>
      </c>
      <c r="AP1090" s="10">
        <f t="shared" si="2220"/>
        <v>0</v>
      </c>
      <c r="AQ1090" s="10"/>
      <c r="AR1090" s="10"/>
      <c r="AS1090" s="10"/>
      <c r="AT1090" s="10">
        <f t="shared" si="2221"/>
        <v>0</v>
      </c>
      <c r="AU1090" s="10">
        <f t="shared" si="2222"/>
        <v>0</v>
      </c>
      <c r="AV1090" s="10">
        <f t="shared" si="2223"/>
        <v>0</v>
      </c>
      <c r="AW1090" s="10"/>
      <c r="AX1090" s="10"/>
      <c r="AY1090" s="10"/>
      <c r="AZ1090" s="10">
        <f t="shared" si="2224"/>
        <v>0</v>
      </c>
      <c r="BA1090" s="10"/>
      <c r="BB1090" s="10"/>
      <c r="BC1090" s="10">
        <f t="shared" si="2225"/>
        <v>0</v>
      </c>
      <c r="BD1090" s="10"/>
      <c r="BE1090" s="10"/>
      <c r="BF1090" s="10">
        <f t="shared" si="2226"/>
        <v>0</v>
      </c>
      <c r="BG1090" s="10"/>
      <c r="BH1090" s="10"/>
      <c r="BI1090" s="10"/>
      <c r="BJ1090" s="20">
        <v>0</v>
      </c>
      <c r="BK1090" s="20">
        <v>33</v>
      </c>
    </row>
    <row r="1091" spans="1:63" ht="31.2" x14ac:dyDescent="0.3">
      <c r="A1091" s="58" t="s">
        <v>714</v>
      </c>
      <c r="B1091" s="59"/>
      <c r="C1091" s="58"/>
      <c r="D1091" s="58"/>
      <c r="E1091" s="61" t="s">
        <v>715</v>
      </c>
      <c r="F1091" s="10"/>
      <c r="G1091" s="10"/>
      <c r="H1091" s="10"/>
      <c r="I1091" s="10">
        <f t="shared" ref="I1091:I1102" si="2262">I1092</f>
        <v>153898.5</v>
      </c>
      <c r="J1091" s="10">
        <f t="shared" ref="J1091:J1102" si="2263">J1092</f>
        <v>320108.79999999999</v>
      </c>
      <c r="K1091" s="10">
        <f t="shared" ref="K1091:K1102" si="2264">K1092</f>
        <v>332913.2</v>
      </c>
      <c r="L1091" s="10">
        <f t="shared" si="2141"/>
        <v>153898.5</v>
      </c>
      <c r="M1091" s="10">
        <f t="shared" si="2142"/>
        <v>320108.79999999999</v>
      </c>
      <c r="N1091" s="10">
        <f t="shared" si="2143"/>
        <v>332913.2</v>
      </c>
      <c r="O1091" s="10">
        <f t="shared" ref="O1091:O1102" si="2265">O1092</f>
        <v>0</v>
      </c>
      <c r="P1091" s="10">
        <f t="shared" ref="P1091:P1102" si="2266">P1092</f>
        <v>0</v>
      </c>
      <c r="Q1091" s="10">
        <f t="shared" ref="Q1091:Q1102" si="2267">Q1092</f>
        <v>0</v>
      </c>
      <c r="R1091" s="10">
        <f t="shared" si="2206"/>
        <v>153898.5</v>
      </c>
      <c r="S1091" s="10">
        <f t="shared" si="2207"/>
        <v>320108.79999999999</v>
      </c>
      <c r="T1091" s="10">
        <f t="shared" si="2208"/>
        <v>332913.2</v>
      </c>
      <c r="U1091" s="10">
        <f t="shared" ref="U1091:U1097" si="2268">U1092</f>
        <v>0</v>
      </c>
      <c r="V1091" s="10">
        <f t="shared" ref="V1091:V1097" si="2269">V1092</f>
        <v>0</v>
      </c>
      <c r="W1091" s="10">
        <f t="shared" ref="W1091:W1097" si="2270">W1092</f>
        <v>0</v>
      </c>
      <c r="X1091" s="10">
        <f t="shared" si="2209"/>
        <v>153898.5</v>
      </c>
      <c r="Y1091" s="10">
        <f t="shared" si="2210"/>
        <v>320108.79999999999</v>
      </c>
      <c r="Z1091" s="10">
        <f t="shared" si="2211"/>
        <v>332913.2</v>
      </c>
      <c r="AA1091" s="10">
        <f t="shared" ref="AA1091:AA1097" si="2271">AA1092</f>
        <v>0</v>
      </c>
      <c r="AB1091" s="10">
        <f t="shared" ref="AB1091:AB1097" si="2272">AB1092</f>
        <v>0</v>
      </c>
      <c r="AC1091" s="10">
        <f t="shared" ref="AC1091:AC1097" si="2273">AC1092</f>
        <v>0</v>
      </c>
      <c r="AD1091" s="10">
        <f t="shared" si="2212"/>
        <v>153898.5</v>
      </c>
      <c r="AE1091" s="10">
        <f t="shared" si="2213"/>
        <v>320108.79999999999</v>
      </c>
      <c r="AF1091" s="10">
        <f t="shared" si="2214"/>
        <v>332913.2</v>
      </c>
      <c r="AG1091" s="10">
        <f t="shared" ref="AG1091:AG1097" si="2274">AG1092</f>
        <v>0</v>
      </c>
      <c r="AH1091" s="10">
        <f t="shared" si="2215"/>
        <v>153898.5</v>
      </c>
      <c r="AI1091" s="10">
        <f t="shared" si="2216"/>
        <v>320108.79999999999</v>
      </c>
      <c r="AJ1091" s="10">
        <f t="shared" si="2217"/>
        <v>332913.2</v>
      </c>
      <c r="AK1091" s="10">
        <f t="shared" ref="AK1091:AK1097" si="2275">AK1092</f>
        <v>0</v>
      </c>
      <c r="AL1091" s="10">
        <f t="shared" ref="AL1091:AL1097" si="2276">AL1092</f>
        <v>0</v>
      </c>
      <c r="AM1091" s="10">
        <f t="shared" ref="AM1091:AM1097" si="2277">AM1092</f>
        <v>0</v>
      </c>
      <c r="AN1091" s="10">
        <f t="shared" si="2218"/>
        <v>153898.5</v>
      </c>
      <c r="AO1091" s="10">
        <f t="shared" si="2219"/>
        <v>320108.79999999999</v>
      </c>
      <c r="AP1091" s="10">
        <f t="shared" si="2220"/>
        <v>332913.2</v>
      </c>
      <c r="AQ1091" s="10">
        <f t="shared" ref="AQ1091:AQ1097" si="2278">AQ1092</f>
        <v>0</v>
      </c>
      <c r="AR1091" s="10">
        <f t="shared" ref="AR1091:AR1097" si="2279">AR1092</f>
        <v>0</v>
      </c>
      <c r="AS1091" s="10">
        <f t="shared" ref="AS1091:AS1097" si="2280">AS1092</f>
        <v>0</v>
      </c>
      <c r="AT1091" s="10">
        <f t="shared" si="2221"/>
        <v>153898.5</v>
      </c>
      <c r="AU1091" s="10">
        <f t="shared" si="2222"/>
        <v>320108.79999999999</v>
      </c>
      <c r="AV1091" s="10">
        <f t="shared" si="2223"/>
        <v>332913.2</v>
      </c>
      <c r="AW1091" s="10">
        <f t="shared" ref="AW1091:AW1097" si="2281">AW1092</f>
        <v>-153898.5</v>
      </c>
      <c r="AX1091" s="10">
        <f t="shared" ref="AX1091:AX1097" si="2282">AX1092</f>
        <v>-108390</v>
      </c>
      <c r="AY1091" s="10">
        <f t="shared" ref="AY1091:AY1097" si="2283">AY1092</f>
        <v>-145848.65</v>
      </c>
      <c r="AZ1091" s="10">
        <f t="shared" si="2224"/>
        <v>0</v>
      </c>
      <c r="BA1091" s="10">
        <f t="shared" ref="BA1091:BA1097" si="2284">BA1092</f>
        <v>0</v>
      </c>
      <c r="BB1091" s="65">
        <f t="shared" ref="BB1091:BB1135" si="2285">AZ1091+BA1091</f>
        <v>0</v>
      </c>
      <c r="BC1091" s="10">
        <f t="shared" si="2225"/>
        <v>211718.8</v>
      </c>
      <c r="BD1091" s="10">
        <f t="shared" ref="BD1091:BI1097" si="2286">BD1092</f>
        <v>0</v>
      </c>
      <c r="BE1091" s="65">
        <f t="shared" ref="BE1091:BE1135" si="2287">BC1091+BD1091</f>
        <v>211718.8</v>
      </c>
      <c r="BF1091" s="10">
        <f t="shared" si="2226"/>
        <v>187064.55000000002</v>
      </c>
      <c r="BG1091" s="10">
        <f t="shared" si="2286"/>
        <v>0</v>
      </c>
      <c r="BH1091" s="65">
        <f t="shared" ref="BH1091:BH1135" si="2288">BF1091+BG1091</f>
        <v>187064.55000000002</v>
      </c>
      <c r="BI1091" s="10">
        <f t="shared" si="2286"/>
        <v>0</v>
      </c>
      <c r="BJ1091" s="20"/>
      <c r="BK1091" s="20"/>
    </row>
    <row r="1092" spans="1:63" x14ac:dyDescent="0.3">
      <c r="A1092" s="58" t="s">
        <v>714</v>
      </c>
      <c r="B1092" s="59" t="s">
        <v>52</v>
      </c>
      <c r="C1092" s="58"/>
      <c r="D1092" s="58"/>
      <c r="E1092" s="60" t="s">
        <v>53</v>
      </c>
      <c r="F1092" s="10"/>
      <c r="G1092" s="10"/>
      <c r="H1092" s="10"/>
      <c r="I1092" s="10">
        <f t="shared" si="2262"/>
        <v>153898.5</v>
      </c>
      <c r="J1092" s="10">
        <f t="shared" si="2263"/>
        <v>320108.79999999999</v>
      </c>
      <c r="K1092" s="10">
        <f t="shared" si="2264"/>
        <v>332913.2</v>
      </c>
      <c r="L1092" s="10">
        <f t="shared" si="2141"/>
        <v>153898.5</v>
      </c>
      <c r="M1092" s="10">
        <f t="shared" si="2142"/>
        <v>320108.79999999999</v>
      </c>
      <c r="N1092" s="10">
        <f t="shared" si="2143"/>
        <v>332913.2</v>
      </c>
      <c r="O1092" s="10">
        <f t="shared" si="2265"/>
        <v>0</v>
      </c>
      <c r="P1092" s="10">
        <f t="shared" si="2266"/>
        <v>0</v>
      </c>
      <c r="Q1092" s="10">
        <f t="shared" si="2267"/>
        <v>0</v>
      </c>
      <c r="R1092" s="10">
        <f t="shared" si="2206"/>
        <v>153898.5</v>
      </c>
      <c r="S1092" s="10">
        <f t="shared" si="2207"/>
        <v>320108.79999999999</v>
      </c>
      <c r="T1092" s="10">
        <f t="shared" si="2208"/>
        <v>332913.2</v>
      </c>
      <c r="U1092" s="10">
        <f t="shared" si="2268"/>
        <v>0</v>
      </c>
      <c r="V1092" s="10">
        <f t="shared" si="2269"/>
        <v>0</v>
      </c>
      <c r="W1092" s="10">
        <f t="shared" si="2270"/>
        <v>0</v>
      </c>
      <c r="X1092" s="10">
        <f t="shared" si="2209"/>
        <v>153898.5</v>
      </c>
      <c r="Y1092" s="10">
        <f t="shared" si="2210"/>
        <v>320108.79999999999</v>
      </c>
      <c r="Z1092" s="10">
        <f t="shared" si="2211"/>
        <v>332913.2</v>
      </c>
      <c r="AA1092" s="10">
        <f t="shared" si="2271"/>
        <v>0</v>
      </c>
      <c r="AB1092" s="10">
        <f t="shared" si="2272"/>
        <v>0</v>
      </c>
      <c r="AC1092" s="10">
        <f t="shared" si="2273"/>
        <v>0</v>
      </c>
      <c r="AD1092" s="10">
        <f t="shared" si="2212"/>
        <v>153898.5</v>
      </c>
      <c r="AE1092" s="10">
        <f t="shared" si="2213"/>
        <v>320108.79999999999</v>
      </c>
      <c r="AF1092" s="10">
        <f t="shared" si="2214"/>
        <v>332913.2</v>
      </c>
      <c r="AG1092" s="10">
        <f t="shared" si="2274"/>
        <v>0</v>
      </c>
      <c r="AH1092" s="10">
        <f t="shared" si="2215"/>
        <v>153898.5</v>
      </c>
      <c r="AI1092" s="10">
        <f t="shared" si="2216"/>
        <v>320108.79999999999</v>
      </c>
      <c r="AJ1092" s="10">
        <f t="shared" si="2217"/>
        <v>332913.2</v>
      </c>
      <c r="AK1092" s="10">
        <f t="shared" si="2275"/>
        <v>0</v>
      </c>
      <c r="AL1092" s="10">
        <f t="shared" si="2276"/>
        <v>0</v>
      </c>
      <c r="AM1092" s="10">
        <f t="shared" si="2277"/>
        <v>0</v>
      </c>
      <c r="AN1092" s="10">
        <f t="shared" si="2218"/>
        <v>153898.5</v>
      </c>
      <c r="AO1092" s="10">
        <f t="shared" si="2219"/>
        <v>320108.79999999999</v>
      </c>
      <c r="AP1092" s="10">
        <f t="shared" si="2220"/>
        <v>332913.2</v>
      </c>
      <c r="AQ1092" s="10">
        <f t="shared" si="2278"/>
        <v>0</v>
      </c>
      <c r="AR1092" s="10">
        <f t="shared" si="2279"/>
        <v>0</v>
      </c>
      <c r="AS1092" s="10">
        <f t="shared" si="2280"/>
        <v>0</v>
      </c>
      <c r="AT1092" s="10">
        <f t="shared" si="2221"/>
        <v>153898.5</v>
      </c>
      <c r="AU1092" s="10">
        <f t="shared" si="2222"/>
        <v>320108.79999999999</v>
      </c>
      <c r="AV1092" s="10">
        <f t="shared" si="2223"/>
        <v>332913.2</v>
      </c>
      <c r="AW1092" s="10">
        <f t="shared" si="2281"/>
        <v>-153898.5</v>
      </c>
      <c r="AX1092" s="10">
        <f t="shared" si="2282"/>
        <v>-108390</v>
      </c>
      <c r="AY1092" s="10">
        <f t="shared" si="2283"/>
        <v>-145848.65</v>
      </c>
      <c r="AZ1092" s="10">
        <f t="shared" si="2224"/>
        <v>0</v>
      </c>
      <c r="BA1092" s="10">
        <f t="shared" si="2284"/>
        <v>0</v>
      </c>
      <c r="BB1092" s="65">
        <f t="shared" si="2285"/>
        <v>0</v>
      </c>
      <c r="BC1092" s="10">
        <f t="shared" si="2225"/>
        <v>211718.8</v>
      </c>
      <c r="BD1092" s="10">
        <f t="shared" si="2286"/>
        <v>0</v>
      </c>
      <c r="BE1092" s="65">
        <f t="shared" si="2287"/>
        <v>211718.8</v>
      </c>
      <c r="BF1092" s="10">
        <f t="shared" si="2226"/>
        <v>187064.55000000002</v>
      </c>
      <c r="BG1092" s="10">
        <f t="shared" si="2286"/>
        <v>0</v>
      </c>
      <c r="BH1092" s="65">
        <f t="shared" si="2288"/>
        <v>187064.55000000002</v>
      </c>
      <c r="BI1092" s="10">
        <f t="shared" si="2286"/>
        <v>0</v>
      </c>
      <c r="BJ1092" s="20"/>
      <c r="BK1092" s="20"/>
    </row>
    <row r="1093" spans="1:63" x14ac:dyDescent="0.3">
      <c r="A1093" s="58" t="s">
        <v>714</v>
      </c>
      <c r="B1093" s="59">
        <v>800</v>
      </c>
      <c r="C1093" s="58" t="s">
        <v>242</v>
      </c>
      <c r="D1093" s="58" t="s">
        <v>70</v>
      </c>
      <c r="E1093" s="60" t="s">
        <v>699</v>
      </c>
      <c r="F1093" s="10"/>
      <c r="G1093" s="10"/>
      <c r="H1093" s="10"/>
      <c r="I1093" s="10">
        <v>153898.5</v>
      </c>
      <c r="J1093" s="10">
        <v>320108.79999999999</v>
      </c>
      <c r="K1093" s="10">
        <v>332913.2</v>
      </c>
      <c r="L1093" s="10">
        <f t="shared" si="2141"/>
        <v>153898.5</v>
      </c>
      <c r="M1093" s="10">
        <f t="shared" si="2142"/>
        <v>320108.79999999999</v>
      </c>
      <c r="N1093" s="10">
        <f t="shared" si="2143"/>
        <v>332913.2</v>
      </c>
      <c r="O1093" s="10"/>
      <c r="P1093" s="10"/>
      <c r="Q1093" s="10"/>
      <c r="R1093" s="10">
        <f t="shared" si="2206"/>
        <v>153898.5</v>
      </c>
      <c r="S1093" s="10">
        <f t="shared" si="2207"/>
        <v>320108.79999999999</v>
      </c>
      <c r="T1093" s="10">
        <f t="shared" si="2208"/>
        <v>332913.2</v>
      </c>
      <c r="U1093" s="10"/>
      <c r="V1093" s="10"/>
      <c r="W1093" s="10"/>
      <c r="X1093" s="10">
        <f t="shared" si="2209"/>
        <v>153898.5</v>
      </c>
      <c r="Y1093" s="10">
        <f t="shared" si="2210"/>
        <v>320108.79999999999</v>
      </c>
      <c r="Z1093" s="10">
        <f t="shared" si="2211"/>
        <v>332913.2</v>
      </c>
      <c r="AA1093" s="10"/>
      <c r="AB1093" s="10"/>
      <c r="AC1093" s="10"/>
      <c r="AD1093" s="10">
        <f t="shared" si="2212"/>
        <v>153898.5</v>
      </c>
      <c r="AE1093" s="10">
        <f t="shared" si="2213"/>
        <v>320108.79999999999</v>
      </c>
      <c r="AF1093" s="10">
        <f t="shared" si="2214"/>
        <v>332913.2</v>
      </c>
      <c r="AG1093" s="10"/>
      <c r="AH1093" s="10">
        <f t="shared" si="2215"/>
        <v>153898.5</v>
      </c>
      <c r="AI1093" s="10">
        <f t="shared" si="2216"/>
        <v>320108.79999999999</v>
      </c>
      <c r="AJ1093" s="10">
        <f t="shared" si="2217"/>
        <v>332913.2</v>
      </c>
      <c r="AK1093" s="10"/>
      <c r="AL1093" s="10"/>
      <c r="AM1093" s="10"/>
      <c r="AN1093" s="10">
        <f t="shared" si="2218"/>
        <v>153898.5</v>
      </c>
      <c r="AO1093" s="10">
        <f t="shared" si="2219"/>
        <v>320108.79999999999</v>
      </c>
      <c r="AP1093" s="10">
        <f t="shared" si="2220"/>
        <v>332913.2</v>
      </c>
      <c r="AQ1093" s="10"/>
      <c r="AR1093" s="10"/>
      <c r="AS1093" s="10"/>
      <c r="AT1093" s="10">
        <f t="shared" si="2221"/>
        <v>153898.5</v>
      </c>
      <c r="AU1093" s="10">
        <f t="shared" si="2222"/>
        <v>320108.79999999999</v>
      </c>
      <c r="AV1093" s="10">
        <f t="shared" si="2223"/>
        <v>332913.2</v>
      </c>
      <c r="AW1093" s="10">
        <v>-153898.5</v>
      </c>
      <c r="AX1093" s="10">
        <v>-108390</v>
      </c>
      <c r="AY1093" s="10">
        <v>-145848.65</v>
      </c>
      <c r="AZ1093" s="10">
        <f t="shared" si="2224"/>
        <v>0</v>
      </c>
      <c r="BA1093" s="10"/>
      <c r="BB1093" s="65">
        <f t="shared" si="2285"/>
        <v>0</v>
      </c>
      <c r="BC1093" s="10">
        <f t="shared" si="2225"/>
        <v>211718.8</v>
      </c>
      <c r="BD1093" s="10"/>
      <c r="BE1093" s="65">
        <f t="shared" si="2287"/>
        <v>211718.8</v>
      </c>
      <c r="BF1093" s="10">
        <f t="shared" si="2226"/>
        <v>187064.55000000002</v>
      </c>
      <c r="BG1093" s="10"/>
      <c r="BH1093" s="65">
        <f t="shared" si="2288"/>
        <v>187064.55000000002</v>
      </c>
      <c r="BI1093" s="10"/>
      <c r="BJ1093" s="20"/>
      <c r="BK1093" s="20">
        <v>98</v>
      </c>
    </row>
    <row r="1094" spans="1:63" ht="46.8" x14ac:dyDescent="0.3">
      <c r="A1094" s="58" t="s">
        <v>716</v>
      </c>
      <c r="B1094" s="59"/>
      <c r="C1094" s="58"/>
      <c r="D1094" s="58"/>
      <c r="E1094" s="60" t="s">
        <v>717</v>
      </c>
      <c r="F1094" s="10">
        <f t="shared" ref="F1094:F1102" si="2289">F1095</f>
        <v>95221</v>
      </c>
      <c r="G1094" s="10">
        <f t="shared" ref="G1094:G1102" si="2290">G1095</f>
        <v>78775.899999999994</v>
      </c>
      <c r="H1094" s="10">
        <f t="shared" ref="H1094:H1102" si="2291">H1095</f>
        <v>58825.2</v>
      </c>
      <c r="I1094" s="10">
        <f t="shared" si="2262"/>
        <v>87633.9</v>
      </c>
      <c r="J1094" s="10">
        <f t="shared" si="2263"/>
        <v>81116.5</v>
      </c>
      <c r="K1094" s="10">
        <f t="shared" si="2264"/>
        <v>64323.8</v>
      </c>
      <c r="L1094" s="10">
        <f t="shared" si="2141"/>
        <v>182854.9</v>
      </c>
      <c r="M1094" s="10">
        <f t="shared" si="2142"/>
        <v>159892.4</v>
      </c>
      <c r="N1094" s="10">
        <f t="shared" si="2143"/>
        <v>123149</v>
      </c>
      <c r="O1094" s="10">
        <f t="shared" si="2265"/>
        <v>0</v>
      </c>
      <c r="P1094" s="10">
        <f t="shared" si="2266"/>
        <v>0</v>
      </c>
      <c r="Q1094" s="10">
        <f t="shared" si="2267"/>
        <v>0</v>
      </c>
      <c r="R1094" s="10">
        <f t="shared" si="2206"/>
        <v>182854.9</v>
      </c>
      <c r="S1094" s="10">
        <f t="shared" si="2207"/>
        <v>159892.4</v>
      </c>
      <c r="T1094" s="10">
        <f t="shared" si="2208"/>
        <v>123149</v>
      </c>
      <c r="U1094" s="10">
        <f t="shared" si="2268"/>
        <v>0</v>
      </c>
      <c r="V1094" s="10">
        <f t="shared" si="2269"/>
        <v>0</v>
      </c>
      <c r="W1094" s="10">
        <f t="shared" si="2270"/>
        <v>0</v>
      </c>
      <c r="X1094" s="10">
        <f t="shared" si="2209"/>
        <v>182854.9</v>
      </c>
      <c r="Y1094" s="10">
        <f t="shared" si="2210"/>
        <v>159892.4</v>
      </c>
      <c r="Z1094" s="10">
        <f t="shared" si="2211"/>
        <v>123149</v>
      </c>
      <c r="AA1094" s="10">
        <f t="shared" si="2271"/>
        <v>0</v>
      </c>
      <c r="AB1094" s="10">
        <f t="shared" si="2272"/>
        <v>0</v>
      </c>
      <c r="AC1094" s="10">
        <f t="shared" si="2273"/>
        <v>0</v>
      </c>
      <c r="AD1094" s="10">
        <f t="shared" si="2212"/>
        <v>182854.9</v>
      </c>
      <c r="AE1094" s="10">
        <f t="shared" si="2213"/>
        <v>159892.4</v>
      </c>
      <c r="AF1094" s="10">
        <f t="shared" si="2214"/>
        <v>123149</v>
      </c>
      <c r="AG1094" s="10">
        <f t="shared" si="2274"/>
        <v>0</v>
      </c>
      <c r="AH1094" s="10">
        <f t="shared" si="2215"/>
        <v>182854.9</v>
      </c>
      <c r="AI1094" s="10">
        <f t="shared" si="2216"/>
        <v>159892.4</v>
      </c>
      <c r="AJ1094" s="10">
        <f t="shared" si="2217"/>
        <v>123149</v>
      </c>
      <c r="AK1094" s="10">
        <f t="shared" si="2275"/>
        <v>0</v>
      </c>
      <c r="AL1094" s="10">
        <f t="shared" si="2276"/>
        <v>0</v>
      </c>
      <c r="AM1094" s="10">
        <f t="shared" si="2277"/>
        <v>0</v>
      </c>
      <c r="AN1094" s="10">
        <f t="shared" si="2218"/>
        <v>182854.9</v>
      </c>
      <c r="AO1094" s="10">
        <f t="shared" si="2219"/>
        <v>159892.4</v>
      </c>
      <c r="AP1094" s="10">
        <f t="shared" si="2220"/>
        <v>123149</v>
      </c>
      <c r="AQ1094" s="10">
        <f t="shared" si="2278"/>
        <v>0</v>
      </c>
      <c r="AR1094" s="10">
        <f t="shared" si="2279"/>
        <v>0</v>
      </c>
      <c r="AS1094" s="10">
        <f t="shared" si="2280"/>
        <v>0</v>
      </c>
      <c r="AT1094" s="10">
        <f t="shared" si="2221"/>
        <v>182854.9</v>
      </c>
      <c r="AU1094" s="10">
        <f t="shared" si="2222"/>
        <v>159892.4</v>
      </c>
      <c r="AV1094" s="10">
        <f t="shared" si="2223"/>
        <v>123149</v>
      </c>
      <c r="AW1094" s="10">
        <f t="shared" si="2281"/>
        <v>0</v>
      </c>
      <c r="AX1094" s="10">
        <f t="shared" si="2282"/>
        <v>0</v>
      </c>
      <c r="AY1094" s="10">
        <f t="shared" si="2283"/>
        <v>0</v>
      </c>
      <c r="AZ1094" s="10">
        <f t="shared" si="2224"/>
        <v>182854.9</v>
      </c>
      <c r="BA1094" s="10">
        <f t="shared" si="2284"/>
        <v>0</v>
      </c>
      <c r="BB1094" s="65">
        <f t="shared" si="2285"/>
        <v>182854.9</v>
      </c>
      <c r="BC1094" s="10">
        <f t="shared" si="2225"/>
        <v>159892.4</v>
      </c>
      <c r="BD1094" s="10">
        <f t="shared" si="2286"/>
        <v>0</v>
      </c>
      <c r="BE1094" s="65">
        <f t="shared" si="2287"/>
        <v>159892.4</v>
      </c>
      <c r="BF1094" s="10">
        <f t="shared" si="2226"/>
        <v>123149</v>
      </c>
      <c r="BG1094" s="10">
        <f t="shared" si="2286"/>
        <v>0</v>
      </c>
      <c r="BH1094" s="65">
        <f t="shared" si="2288"/>
        <v>123149</v>
      </c>
      <c r="BI1094" s="10">
        <f t="shared" si="2286"/>
        <v>0</v>
      </c>
      <c r="BJ1094" s="20"/>
      <c r="BK1094" s="20"/>
    </row>
    <row r="1095" spans="1:63" x14ac:dyDescent="0.3">
      <c r="A1095" s="58" t="s">
        <v>716</v>
      </c>
      <c r="B1095" s="59" t="s">
        <v>52</v>
      </c>
      <c r="C1095" s="58"/>
      <c r="D1095" s="58"/>
      <c r="E1095" s="60" t="s">
        <v>53</v>
      </c>
      <c r="F1095" s="10">
        <f t="shared" si="2289"/>
        <v>95221</v>
      </c>
      <c r="G1095" s="10">
        <f t="shared" si="2290"/>
        <v>78775.899999999994</v>
      </c>
      <c r="H1095" s="10">
        <f t="shared" si="2291"/>
        <v>58825.2</v>
      </c>
      <c r="I1095" s="10">
        <f t="shared" si="2262"/>
        <v>87633.9</v>
      </c>
      <c r="J1095" s="10">
        <f t="shared" si="2263"/>
        <v>81116.5</v>
      </c>
      <c r="K1095" s="10">
        <f t="shared" si="2264"/>
        <v>64323.8</v>
      </c>
      <c r="L1095" s="10">
        <f t="shared" si="2141"/>
        <v>182854.9</v>
      </c>
      <c r="M1095" s="10">
        <f t="shared" si="2142"/>
        <v>159892.4</v>
      </c>
      <c r="N1095" s="10">
        <f t="shared" si="2143"/>
        <v>123149</v>
      </c>
      <c r="O1095" s="10">
        <f t="shared" si="2265"/>
        <v>0</v>
      </c>
      <c r="P1095" s="10">
        <f t="shared" si="2266"/>
        <v>0</v>
      </c>
      <c r="Q1095" s="10">
        <f t="shared" si="2267"/>
        <v>0</v>
      </c>
      <c r="R1095" s="10">
        <f t="shared" si="2206"/>
        <v>182854.9</v>
      </c>
      <c r="S1095" s="10">
        <f t="shared" si="2207"/>
        <v>159892.4</v>
      </c>
      <c r="T1095" s="10">
        <f t="shared" si="2208"/>
        <v>123149</v>
      </c>
      <c r="U1095" s="10">
        <f t="shared" si="2268"/>
        <v>0</v>
      </c>
      <c r="V1095" s="10">
        <f t="shared" si="2269"/>
        <v>0</v>
      </c>
      <c r="W1095" s="10">
        <f t="shared" si="2270"/>
        <v>0</v>
      </c>
      <c r="X1095" s="10">
        <f t="shared" si="2209"/>
        <v>182854.9</v>
      </c>
      <c r="Y1095" s="10">
        <f t="shared" si="2210"/>
        <v>159892.4</v>
      </c>
      <c r="Z1095" s="10">
        <f t="shared" si="2211"/>
        <v>123149</v>
      </c>
      <c r="AA1095" s="10">
        <f t="shared" si="2271"/>
        <v>0</v>
      </c>
      <c r="AB1095" s="10">
        <f t="shared" si="2272"/>
        <v>0</v>
      </c>
      <c r="AC1095" s="10">
        <f t="shared" si="2273"/>
        <v>0</v>
      </c>
      <c r="AD1095" s="10">
        <f t="shared" si="2212"/>
        <v>182854.9</v>
      </c>
      <c r="AE1095" s="10">
        <f t="shared" si="2213"/>
        <v>159892.4</v>
      </c>
      <c r="AF1095" s="10">
        <f t="shared" si="2214"/>
        <v>123149</v>
      </c>
      <c r="AG1095" s="10">
        <f t="shared" si="2274"/>
        <v>0</v>
      </c>
      <c r="AH1095" s="10">
        <f t="shared" si="2215"/>
        <v>182854.9</v>
      </c>
      <c r="AI1095" s="10">
        <f t="shared" si="2216"/>
        <v>159892.4</v>
      </c>
      <c r="AJ1095" s="10">
        <f t="shared" si="2217"/>
        <v>123149</v>
      </c>
      <c r="AK1095" s="10">
        <f t="shared" si="2275"/>
        <v>0</v>
      </c>
      <c r="AL1095" s="10">
        <f t="shared" si="2276"/>
        <v>0</v>
      </c>
      <c r="AM1095" s="10">
        <f t="shared" si="2277"/>
        <v>0</v>
      </c>
      <c r="AN1095" s="10">
        <f t="shared" si="2218"/>
        <v>182854.9</v>
      </c>
      <c r="AO1095" s="10">
        <f t="shared" si="2219"/>
        <v>159892.4</v>
      </c>
      <c r="AP1095" s="10">
        <f t="shared" si="2220"/>
        <v>123149</v>
      </c>
      <c r="AQ1095" s="10">
        <f t="shared" si="2278"/>
        <v>0</v>
      </c>
      <c r="AR1095" s="10">
        <f t="shared" si="2279"/>
        <v>0</v>
      </c>
      <c r="AS1095" s="10">
        <f t="shared" si="2280"/>
        <v>0</v>
      </c>
      <c r="AT1095" s="10">
        <f t="shared" si="2221"/>
        <v>182854.9</v>
      </c>
      <c r="AU1095" s="10">
        <f t="shared" si="2222"/>
        <v>159892.4</v>
      </c>
      <c r="AV1095" s="10">
        <f t="shared" si="2223"/>
        <v>123149</v>
      </c>
      <c r="AW1095" s="10">
        <f t="shared" si="2281"/>
        <v>0</v>
      </c>
      <c r="AX1095" s="10">
        <f t="shared" si="2282"/>
        <v>0</v>
      </c>
      <c r="AY1095" s="10">
        <f t="shared" si="2283"/>
        <v>0</v>
      </c>
      <c r="AZ1095" s="10">
        <f t="shared" si="2224"/>
        <v>182854.9</v>
      </c>
      <c r="BA1095" s="10">
        <f t="shared" si="2284"/>
        <v>0</v>
      </c>
      <c r="BB1095" s="65">
        <f t="shared" si="2285"/>
        <v>182854.9</v>
      </c>
      <c r="BC1095" s="10">
        <f t="shared" si="2225"/>
        <v>159892.4</v>
      </c>
      <c r="BD1095" s="10">
        <f t="shared" si="2286"/>
        <v>0</v>
      </c>
      <c r="BE1095" s="65">
        <f t="shared" si="2287"/>
        <v>159892.4</v>
      </c>
      <c r="BF1095" s="10">
        <f t="shared" si="2226"/>
        <v>123149</v>
      </c>
      <c r="BG1095" s="10">
        <f t="shared" si="2286"/>
        <v>0</v>
      </c>
      <c r="BH1095" s="65">
        <f t="shared" si="2288"/>
        <v>123149</v>
      </c>
      <c r="BI1095" s="10">
        <f t="shared" si="2286"/>
        <v>0</v>
      </c>
      <c r="BJ1095" s="20"/>
      <c r="BK1095" s="20"/>
    </row>
    <row r="1096" spans="1:63" x14ac:dyDescent="0.3">
      <c r="A1096" s="58" t="s">
        <v>716</v>
      </c>
      <c r="B1096" s="59">
        <v>800</v>
      </c>
      <c r="C1096" s="58" t="s">
        <v>242</v>
      </c>
      <c r="D1096" s="58" t="s">
        <v>70</v>
      </c>
      <c r="E1096" s="60" t="s">
        <v>699</v>
      </c>
      <c r="F1096" s="10">
        <v>95221</v>
      </c>
      <c r="G1096" s="10">
        <v>78775.899999999994</v>
      </c>
      <c r="H1096" s="10">
        <v>58825.2</v>
      </c>
      <c r="I1096" s="10">
        <v>87633.9</v>
      </c>
      <c r="J1096" s="10">
        <v>81116.5</v>
      </c>
      <c r="K1096" s="10">
        <v>64323.8</v>
      </c>
      <c r="L1096" s="10">
        <f t="shared" si="2141"/>
        <v>182854.9</v>
      </c>
      <c r="M1096" s="10">
        <f t="shared" si="2142"/>
        <v>159892.4</v>
      </c>
      <c r="N1096" s="10">
        <f t="shared" si="2143"/>
        <v>123149</v>
      </c>
      <c r="O1096" s="10"/>
      <c r="P1096" s="10"/>
      <c r="Q1096" s="10"/>
      <c r="R1096" s="10">
        <f t="shared" si="2206"/>
        <v>182854.9</v>
      </c>
      <c r="S1096" s="10">
        <f t="shared" si="2207"/>
        <v>159892.4</v>
      </c>
      <c r="T1096" s="10">
        <f t="shared" si="2208"/>
        <v>123149</v>
      </c>
      <c r="U1096" s="10"/>
      <c r="V1096" s="10"/>
      <c r="W1096" s="10"/>
      <c r="X1096" s="10">
        <f t="shared" si="2209"/>
        <v>182854.9</v>
      </c>
      <c r="Y1096" s="10">
        <f t="shared" si="2210"/>
        <v>159892.4</v>
      </c>
      <c r="Z1096" s="10">
        <f t="shared" si="2211"/>
        <v>123149</v>
      </c>
      <c r="AA1096" s="10"/>
      <c r="AB1096" s="10"/>
      <c r="AC1096" s="10"/>
      <c r="AD1096" s="10">
        <f t="shared" si="2212"/>
        <v>182854.9</v>
      </c>
      <c r="AE1096" s="10">
        <f t="shared" si="2213"/>
        <v>159892.4</v>
      </c>
      <c r="AF1096" s="10">
        <f t="shared" si="2214"/>
        <v>123149</v>
      </c>
      <c r="AG1096" s="10"/>
      <c r="AH1096" s="10">
        <f t="shared" si="2215"/>
        <v>182854.9</v>
      </c>
      <c r="AI1096" s="10">
        <f t="shared" si="2216"/>
        <v>159892.4</v>
      </c>
      <c r="AJ1096" s="10">
        <f t="shared" si="2217"/>
        <v>123149</v>
      </c>
      <c r="AK1096" s="10"/>
      <c r="AL1096" s="10"/>
      <c r="AM1096" s="10"/>
      <c r="AN1096" s="10">
        <f t="shared" si="2218"/>
        <v>182854.9</v>
      </c>
      <c r="AO1096" s="10">
        <f t="shared" si="2219"/>
        <v>159892.4</v>
      </c>
      <c r="AP1096" s="10">
        <f t="shared" si="2220"/>
        <v>123149</v>
      </c>
      <c r="AQ1096" s="10"/>
      <c r="AR1096" s="10"/>
      <c r="AS1096" s="10"/>
      <c r="AT1096" s="10">
        <f t="shared" si="2221"/>
        <v>182854.9</v>
      </c>
      <c r="AU1096" s="10">
        <f t="shared" si="2222"/>
        <v>159892.4</v>
      </c>
      <c r="AV1096" s="10">
        <f t="shared" si="2223"/>
        <v>123149</v>
      </c>
      <c r="AW1096" s="10"/>
      <c r="AX1096" s="10"/>
      <c r="AY1096" s="10"/>
      <c r="AZ1096" s="10">
        <f t="shared" si="2224"/>
        <v>182854.9</v>
      </c>
      <c r="BA1096" s="10"/>
      <c r="BB1096" s="65">
        <f t="shared" si="2285"/>
        <v>182854.9</v>
      </c>
      <c r="BC1096" s="10">
        <f t="shared" si="2225"/>
        <v>159892.4</v>
      </c>
      <c r="BD1096" s="10"/>
      <c r="BE1096" s="65">
        <f t="shared" si="2287"/>
        <v>159892.4</v>
      </c>
      <c r="BF1096" s="10">
        <f t="shared" si="2226"/>
        <v>123149</v>
      </c>
      <c r="BG1096" s="10"/>
      <c r="BH1096" s="65">
        <f t="shared" si="2288"/>
        <v>123149</v>
      </c>
      <c r="BI1096" s="10"/>
      <c r="BJ1096" s="20"/>
      <c r="BK1096" s="20" t="s">
        <v>718</v>
      </c>
    </row>
    <row r="1097" spans="1:63" ht="46.8" x14ac:dyDescent="0.3">
      <c r="A1097" s="58" t="s">
        <v>719</v>
      </c>
      <c r="B1097" s="59"/>
      <c r="C1097" s="58"/>
      <c r="D1097" s="58"/>
      <c r="E1097" s="60" t="s">
        <v>720</v>
      </c>
      <c r="F1097" s="10">
        <f t="shared" si="2289"/>
        <v>143760.5</v>
      </c>
      <c r="G1097" s="10">
        <f t="shared" si="2290"/>
        <v>134516.5</v>
      </c>
      <c r="H1097" s="10">
        <f t="shared" si="2291"/>
        <v>247955.5</v>
      </c>
      <c r="I1097" s="10">
        <f t="shared" si="2262"/>
        <v>-22604.400000000001</v>
      </c>
      <c r="J1097" s="10">
        <f t="shared" si="2263"/>
        <v>-17726.099999999999</v>
      </c>
      <c r="K1097" s="10">
        <f t="shared" si="2264"/>
        <v>-15893.9</v>
      </c>
      <c r="L1097" s="10">
        <f t="shared" si="2141"/>
        <v>121156.1</v>
      </c>
      <c r="M1097" s="10">
        <f t="shared" si="2142"/>
        <v>116790.39999999999</v>
      </c>
      <c r="N1097" s="10">
        <f t="shared" si="2143"/>
        <v>232061.6</v>
      </c>
      <c r="O1097" s="10">
        <f t="shared" si="2265"/>
        <v>99423.254099999991</v>
      </c>
      <c r="P1097" s="10">
        <f t="shared" si="2266"/>
        <v>36877.624000000003</v>
      </c>
      <c r="Q1097" s="10">
        <f t="shared" si="2267"/>
        <v>0</v>
      </c>
      <c r="R1097" s="10">
        <f t="shared" si="2206"/>
        <v>220579.3541</v>
      </c>
      <c r="S1097" s="10">
        <f t="shared" si="2207"/>
        <v>153668.024</v>
      </c>
      <c r="T1097" s="10">
        <f t="shared" si="2208"/>
        <v>232061.6</v>
      </c>
      <c r="U1097" s="10">
        <f t="shared" si="2268"/>
        <v>0</v>
      </c>
      <c r="V1097" s="10">
        <f t="shared" si="2269"/>
        <v>0</v>
      </c>
      <c r="W1097" s="10">
        <f t="shared" si="2270"/>
        <v>0</v>
      </c>
      <c r="X1097" s="10">
        <f t="shared" si="2209"/>
        <v>220579.3541</v>
      </c>
      <c r="Y1097" s="10">
        <f t="shared" si="2210"/>
        <v>153668.024</v>
      </c>
      <c r="Z1097" s="10">
        <f t="shared" si="2211"/>
        <v>232061.6</v>
      </c>
      <c r="AA1097" s="10">
        <f t="shared" si="2271"/>
        <v>0</v>
      </c>
      <c r="AB1097" s="10">
        <f t="shared" si="2272"/>
        <v>62146</v>
      </c>
      <c r="AC1097" s="10">
        <f t="shared" si="2273"/>
        <v>0</v>
      </c>
      <c r="AD1097" s="10">
        <f t="shared" si="2212"/>
        <v>220579.3541</v>
      </c>
      <c r="AE1097" s="10">
        <f t="shared" si="2213"/>
        <v>215814.024</v>
      </c>
      <c r="AF1097" s="10">
        <f t="shared" si="2214"/>
        <v>232061.6</v>
      </c>
      <c r="AG1097" s="10">
        <f t="shared" si="2274"/>
        <v>0</v>
      </c>
      <c r="AH1097" s="10">
        <f t="shared" si="2215"/>
        <v>220579.3541</v>
      </c>
      <c r="AI1097" s="10">
        <f t="shared" si="2216"/>
        <v>215814.024</v>
      </c>
      <c r="AJ1097" s="10">
        <f t="shared" si="2217"/>
        <v>232061.6</v>
      </c>
      <c r="AK1097" s="10">
        <f t="shared" si="2275"/>
        <v>0</v>
      </c>
      <c r="AL1097" s="10">
        <f t="shared" si="2276"/>
        <v>0</v>
      </c>
      <c r="AM1097" s="10">
        <f t="shared" si="2277"/>
        <v>0</v>
      </c>
      <c r="AN1097" s="10">
        <f t="shared" si="2218"/>
        <v>220579.3541</v>
      </c>
      <c r="AO1097" s="10">
        <f t="shared" si="2219"/>
        <v>215814.024</v>
      </c>
      <c r="AP1097" s="10">
        <f t="shared" si="2220"/>
        <v>232061.6</v>
      </c>
      <c r="AQ1097" s="10">
        <f t="shared" si="2278"/>
        <v>0</v>
      </c>
      <c r="AR1097" s="10">
        <f t="shared" si="2279"/>
        <v>0</v>
      </c>
      <c r="AS1097" s="10">
        <f t="shared" si="2280"/>
        <v>0</v>
      </c>
      <c r="AT1097" s="10">
        <f t="shared" si="2221"/>
        <v>220579.3541</v>
      </c>
      <c r="AU1097" s="10">
        <f t="shared" si="2222"/>
        <v>215814.024</v>
      </c>
      <c r="AV1097" s="10">
        <f t="shared" si="2223"/>
        <v>232061.6</v>
      </c>
      <c r="AW1097" s="10">
        <f t="shared" si="2281"/>
        <v>0</v>
      </c>
      <c r="AX1097" s="10">
        <f t="shared" si="2282"/>
        <v>0</v>
      </c>
      <c r="AY1097" s="10">
        <f t="shared" si="2283"/>
        <v>0</v>
      </c>
      <c r="AZ1097" s="10">
        <f t="shared" si="2224"/>
        <v>220579.3541</v>
      </c>
      <c r="BA1097" s="10">
        <f t="shared" si="2284"/>
        <v>0</v>
      </c>
      <c r="BB1097" s="65">
        <f t="shared" si="2285"/>
        <v>220579.3541</v>
      </c>
      <c r="BC1097" s="10">
        <f t="shared" si="2225"/>
        <v>215814.024</v>
      </c>
      <c r="BD1097" s="10">
        <f t="shared" si="2286"/>
        <v>0</v>
      </c>
      <c r="BE1097" s="65">
        <f t="shared" si="2287"/>
        <v>215814.024</v>
      </c>
      <c r="BF1097" s="10">
        <f t="shared" si="2226"/>
        <v>232061.6</v>
      </c>
      <c r="BG1097" s="10">
        <f t="shared" si="2286"/>
        <v>0</v>
      </c>
      <c r="BH1097" s="65">
        <f t="shared" si="2288"/>
        <v>232061.6</v>
      </c>
      <c r="BI1097" s="10">
        <f t="shared" si="2286"/>
        <v>0</v>
      </c>
      <c r="BJ1097" s="20"/>
      <c r="BK1097" s="20"/>
    </row>
    <row r="1098" spans="1:63" ht="31.2" x14ac:dyDescent="0.3">
      <c r="A1098" s="58" t="s">
        <v>719</v>
      </c>
      <c r="B1098" s="59" t="s">
        <v>66</v>
      </c>
      <c r="C1098" s="58"/>
      <c r="D1098" s="58"/>
      <c r="E1098" s="60" t="s">
        <v>67</v>
      </c>
      <c r="F1098" s="10">
        <f t="shared" ref="F1098:K1098" si="2292">F1100</f>
        <v>143760.5</v>
      </c>
      <c r="G1098" s="10">
        <f t="shared" si="2292"/>
        <v>134516.5</v>
      </c>
      <c r="H1098" s="10">
        <f t="shared" si="2292"/>
        <v>247955.5</v>
      </c>
      <c r="I1098" s="10">
        <f t="shared" si="2292"/>
        <v>-22604.400000000001</v>
      </c>
      <c r="J1098" s="10">
        <f t="shared" si="2292"/>
        <v>-17726.099999999999</v>
      </c>
      <c r="K1098" s="10">
        <f t="shared" si="2292"/>
        <v>-15893.9</v>
      </c>
      <c r="L1098" s="10">
        <f t="shared" si="2141"/>
        <v>121156.1</v>
      </c>
      <c r="M1098" s="10">
        <f t="shared" si="2142"/>
        <v>116790.39999999999</v>
      </c>
      <c r="N1098" s="10">
        <f t="shared" si="2143"/>
        <v>232061.6</v>
      </c>
      <c r="O1098" s="10">
        <f>O1100+O1099</f>
        <v>99423.254099999991</v>
      </c>
      <c r="P1098" s="10">
        <f>P1100+P1099</f>
        <v>36877.624000000003</v>
      </c>
      <c r="Q1098" s="10">
        <f>Q1100+Q1099</f>
        <v>0</v>
      </c>
      <c r="R1098" s="10">
        <f t="shared" si="2206"/>
        <v>220579.3541</v>
      </c>
      <c r="S1098" s="10">
        <f t="shared" si="2207"/>
        <v>153668.024</v>
      </c>
      <c r="T1098" s="10">
        <f t="shared" si="2208"/>
        <v>232061.6</v>
      </c>
      <c r="U1098" s="10">
        <f>U1100+U1099</f>
        <v>0</v>
      </c>
      <c r="V1098" s="10">
        <f>V1100+V1099</f>
        <v>0</v>
      </c>
      <c r="W1098" s="10">
        <f>W1100+W1099</f>
        <v>0</v>
      </c>
      <c r="X1098" s="10">
        <f t="shared" si="2209"/>
        <v>220579.3541</v>
      </c>
      <c r="Y1098" s="10">
        <f t="shared" si="2210"/>
        <v>153668.024</v>
      </c>
      <c r="Z1098" s="10">
        <f t="shared" si="2211"/>
        <v>232061.6</v>
      </c>
      <c r="AA1098" s="10">
        <f>AA1100+AA1099</f>
        <v>0</v>
      </c>
      <c r="AB1098" s="10">
        <f>AB1100+AB1099</f>
        <v>62146</v>
      </c>
      <c r="AC1098" s="10">
        <f>AC1100+AC1099</f>
        <v>0</v>
      </c>
      <c r="AD1098" s="10">
        <f t="shared" si="2212"/>
        <v>220579.3541</v>
      </c>
      <c r="AE1098" s="10">
        <f t="shared" si="2213"/>
        <v>215814.024</v>
      </c>
      <c r="AF1098" s="10">
        <f t="shared" si="2214"/>
        <v>232061.6</v>
      </c>
      <c r="AG1098" s="10">
        <f>AG1100+AG1099</f>
        <v>0</v>
      </c>
      <c r="AH1098" s="10">
        <f t="shared" si="2215"/>
        <v>220579.3541</v>
      </c>
      <c r="AI1098" s="10">
        <f t="shared" si="2216"/>
        <v>215814.024</v>
      </c>
      <c r="AJ1098" s="10">
        <f t="shared" si="2217"/>
        <v>232061.6</v>
      </c>
      <c r="AK1098" s="10">
        <f>AK1100+AK1099</f>
        <v>0</v>
      </c>
      <c r="AL1098" s="10">
        <f>AL1100+AL1099</f>
        <v>0</v>
      </c>
      <c r="AM1098" s="10">
        <f>AM1100+AM1099</f>
        <v>0</v>
      </c>
      <c r="AN1098" s="10">
        <f t="shared" si="2218"/>
        <v>220579.3541</v>
      </c>
      <c r="AO1098" s="10">
        <f t="shared" si="2219"/>
        <v>215814.024</v>
      </c>
      <c r="AP1098" s="10">
        <f t="shared" si="2220"/>
        <v>232061.6</v>
      </c>
      <c r="AQ1098" s="10">
        <f>AQ1100+AQ1099</f>
        <v>0</v>
      </c>
      <c r="AR1098" s="10">
        <f>AR1100+AR1099</f>
        <v>0</v>
      </c>
      <c r="AS1098" s="10">
        <f>AS1100+AS1099</f>
        <v>0</v>
      </c>
      <c r="AT1098" s="10">
        <f t="shared" si="2221"/>
        <v>220579.3541</v>
      </c>
      <c r="AU1098" s="10">
        <f t="shared" si="2222"/>
        <v>215814.024</v>
      </c>
      <c r="AV1098" s="10">
        <f t="shared" si="2223"/>
        <v>232061.6</v>
      </c>
      <c r="AW1098" s="10">
        <f>AW1100+AW1099</f>
        <v>0</v>
      </c>
      <c r="AX1098" s="10">
        <f>AX1100+AX1099</f>
        <v>0</v>
      </c>
      <c r="AY1098" s="10">
        <f>AY1100+AY1099</f>
        <v>0</v>
      </c>
      <c r="AZ1098" s="10">
        <f t="shared" si="2224"/>
        <v>220579.3541</v>
      </c>
      <c r="BA1098" s="10">
        <f>BA1100+BA1099</f>
        <v>0</v>
      </c>
      <c r="BB1098" s="65">
        <f t="shared" si="2285"/>
        <v>220579.3541</v>
      </c>
      <c r="BC1098" s="10">
        <f t="shared" si="2225"/>
        <v>215814.024</v>
      </c>
      <c r="BD1098" s="10">
        <f>BD1100+BD1099</f>
        <v>0</v>
      </c>
      <c r="BE1098" s="65">
        <f t="shared" si="2287"/>
        <v>215814.024</v>
      </c>
      <c r="BF1098" s="10">
        <f t="shared" si="2226"/>
        <v>232061.6</v>
      </c>
      <c r="BG1098" s="10">
        <f>BG1100+BG1099</f>
        <v>0</v>
      </c>
      <c r="BH1098" s="65">
        <f t="shared" si="2288"/>
        <v>232061.6</v>
      </c>
      <c r="BI1098" s="10">
        <f>BI1100+BI1099</f>
        <v>0</v>
      </c>
      <c r="BJ1098" s="20"/>
      <c r="BK1098" s="20"/>
    </row>
    <row r="1099" spans="1:63" x14ac:dyDescent="0.3">
      <c r="A1099" s="58" t="s">
        <v>719</v>
      </c>
      <c r="B1099" s="59">
        <v>200</v>
      </c>
      <c r="C1099" s="58" t="s">
        <v>242</v>
      </c>
      <c r="D1099" s="58" t="s">
        <v>70</v>
      </c>
      <c r="E1099" s="60" t="s">
        <v>699</v>
      </c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>
        <v>36877.624000000003</v>
      </c>
      <c r="Q1099" s="10"/>
      <c r="R1099" s="10">
        <f t="shared" si="2206"/>
        <v>0</v>
      </c>
      <c r="S1099" s="10">
        <f t="shared" si="2207"/>
        <v>36877.624000000003</v>
      </c>
      <c r="T1099" s="10">
        <f t="shared" si="2208"/>
        <v>0</v>
      </c>
      <c r="U1099" s="10"/>
      <c r="V1099" s="10"/>
      <c r="W1099" s="10"/>
      <c r="X1099" s="10">
        <f t="shared" si="2209"/>
        <v>0</v>
      </c>
      <c r="Y1099" s="10">
        <f t="shared" si="2210"/>
        <v>36877.624000000003</v>
      </c>
      <c r="Z1099" s="10">
        <f t="shared" si="2211"/>
        <v>0</v>
      </c>
      <c r="AA1099" s="10"/>
      <c r="AB1099" s="10"/>
      <c r="AC1099" s="10"/>
      <c r="AD1099" s="10">
        <f t="shared" si="2212"/>
        <v>0</v>
      </c>
      <c r="AE1099" s="10">
        <f t="shared" si="2213"/>
        <v>36877.624000000003</v>
      </c>
      <c r="AF1099" s="10">
        <f t="shared" si="2214"/>
        <v>0</v>
      </c>
      <c r="AG1099" s="10"/>
      <c r="AH1099" s="10">
        <f t="shared" si="2215"/>
        <v>0</v>
      </c>
      <c r="AI1099" s="10">
        <f t="shared" si="2216"/>
        <v>36877.624000000003</v>
      </c>
      <c r="AJ1099" s="10">
        <f t="shared" si="2217"/>
        <v>0</v>
      </c>
      <c r="AK1099" s="10"/>
      <c r="AL1099" s="10"/>
      <c r="AM1099" s="10"/>
      <c r="AN1099" s="10">
        <f t="shared" si="2218"/>
        <v>0</v>
      </c>
      <c r="AO1099" s="10">
        <f t="shared" si="2219"/>
        <v>36877.624000000003</v>
      </c>
      <c r="AP1099" s="10">
        <f t="shared" si="2220"/>
        <v>0</v>
      </c>
      <c r="AQ1099" s="10"/>
      <c r="AR1099" s="10"/>
      <c r="AS1099" s="10"/>
      <c r="AT1099" s="10">
        <f t="shared" si="2221"/>
        <v>0</v>
      </c>
      <c r="AU1099" s="10">
        <f t="shared" si="2222"/>
        <v>36877.624000000003</v>
      </c>
      <c r="AV1099" s="10">
        <f t="shared" si="2223"/>
        <v>0</v>
      </c>
      <c r="AW1099" s="10"/>
      <c r="AX1099" s="10"/>
      <c r="AY1099" s="10"/>
      <c r="AZ1099" s="10">
        <f t="shared" si="2224"/>
        <v>0</v>
      </c>
      <c r="BA1099" s="10"/>
      <c r="BB1099" s="65">
        <f t="shared" si="2285"/>
        <v>0</v>
      </c>
      <c r="BC1099" s="10">
        <f t="shared" si="2225"/>
        <v>36877.624000000003</v>
      </c>
      <c r="BD1099" s="10"/>
      <c r="BE1099" s="65">
        <f t="shared" si="2287"/>
        <v>36877.624000000003</v>
      </c>
      <c r="BF1099" s="10">
        <f t="shared" si="2226"/>
        <v>0</v>
      </c>
      <c r="BG1099" s="10"/>
      <c r="BH1099" s="65">
        <f t="shared" si="2288"/>
        <v>0</v>
      </c>
      <c r="BI1099" s="10"/>
      <c r="BJ1099" s="20"/>
      <c r="BK1099" s="20"/>
    </row>
    <row r="1100" spans="1:63" x14ac:dyDescent="0.3">
      <c r="A1100" s="58" t="s">
        <v>719</v>
      </c>
      <c r="B1100" s="59">
        <v>200</v>
      </c>
      <c r="C1100" s="58" t="s">
        <v>242</v>
      </c>
      <c r="D1100" s="58" t="s">
        <v>74</v>
      </c>
      <c r="E1100" s="60" t="s">
        <v>540</v>
      </c>
      <c r="F1100" s="10">
        <v>143760.5</v>
      </c>
      <c r="G1100" s="10">
        <v>134516.5</v>
      </c>
      <c r="H1100" s="10">
        <v>247955.5</v>
      </c>
      <c r="I1100" s="10">
        <f>-3046-19558.4</f>
        <v>-22604.400000000001</v>
      </c>
      <c r="J1100" s="10">
        <v>-17726.099999999999</v>
      </c>
      <c r="K1100" s="10">
        <v>-15893.9</v>
      </c>
      <c r="L1100" s="10">
        <f t="shared" si="2141"/>
        <v>121156.1</v>
      </c>
      <c r="M1100" s="10">
        <f t="shared" si="2142"/>
        <v>116790.39999999999</v>
      </c>
      <c r="N1100" s="10">
        <f t="shared" si="2143"/>
        <v>232061.6</v>
      </c>
      <c r="O1100" s="10">
        <f>1931.65+97491.6041</f>
        <v>99423.254099999991</v>
      </c>
      <c r="P1100" s="10"/>
      <c r="Q1100" s="10"/>
      <c r="R1100" s="10">
        <f t="shared" si="2206"/>
        <v>220579.3541</v>
      </c>
      <c r="S1100" s="10">
        <f t="shared" si="2207"/>
        <v>116790.39999999999</v>
      </c>
      <c r="T1100" s="10">
        <f t="shared" si="2208"/>
        <v>232061.6</v>
      </c>
      <c r="U1100" s="10"/>
      <c r="V1100" s="10"/>
      <c r="W1100" s="10"/>
      <c r="X1100" s="10">
        <f t="shared" si="2209"/>
        <v>220579.3541</v>
      </c>
      <c r="Y1100" s="10">
        <f t="shared" si="2210"/>
        <v>116790.39999999999</v>
      </c>
      <c r="Z1100" s="10">
        <f t="shared" si="2211"/>
        <v>232061.6</v>
      </c>
      <c r="AA1100" s="10"/>
      <c r="AB1100" s="10">
        <v>62146</v>
      </c>
      <c r="AC1100" s="10"/>
      <c r="AD1100" s="10">
        <f t="shared" si="2212"/>
        <v>220579.3541</v>
      </c>
      <c r="AE1100" s="10">
        <f t="shared" si="2213"/>
        <v>178936.4</v>
      </c>
      <c r="AF1100" s="10">
        <f t="shared" si="2214"/>
        <v>232061.6</v>
      </c>
      <c r="AG1100" s="10"/>
      <c r="AH1100" s="10">
        <f t="shared" si="2215"/>
        <v>220579.3541</v>
      </c>
      <c r="AI1100" s="10">
        <f t="shared" si="2216"/>
        <v>178936.4</v>
      </c>
      <c r="AJ1100" s="10">
        <f t="shared" si="2217"/>
        <v>232061.6</v>
      </c>
      <c r="AK1100" s="10"/>
      <c r="AL1100" s="10"/>
      <c r="AM1100" s="10"/>
      <c r="AN1100" s="10">
        <f t="shared" si="2218"/>
        <v>220579.3541</v>
      </c>
      <c r="AO1100" s="10">
        <f t="shared" si="2219"/>
        <v>178936.4</v>
      </c>
      <c r="AP1100" s="10">
        <f t="shared" si="2220"/>
        <v>232061.6</v>
      </c>
      <c r="AQ1100" s="10"/>
      <c r="AR1100" s="10"/>
      <c r="AS1100" s="10"/>
      <c r="AT1100" s="10">
        <f t="shared" si="2221"/>
        <v>220579.3541</v>
      </c>
      <c r="AU1100" s="10">
        <f t="shared" si="2222"/>
        <v>178936.4</v>
      </c>
      <c r="AV1100" s="10">
        <f t="shared" si="2223"/>
        <v>232061.6</v>
      </c>
      <c r="AW1100" s="10"/>
      <c r="AX1100" s="10"/>
      <c r="AY1100" s="10"/>
      <c r="AZ1100" s="10">
        <f t="shared" si="2224"/>
        <v>220579.3541</v>
      </c>
      <c r="BA1100" s="10"/>
      <c r="BB1100" s="65">
        <f t="shared" si="2285"/>
        <v>220579.3541</v>
      </c>
      <c r="BC1100" s="10">
        <f t="shared" si="2225"/>
        <v>178936.4</v>
      </c>
      <c r="BD1100" s="10"/>
      <c r="BE1100" s="65">
        <f t="shared" si="2287"/>
        <v>178936.4</v>
      </c>
      <c r="BF1100" s="10">
        <f t="shared" si="2226"/>
        <v>232061.6</v>
      </c>
      <c r="BG1100" s="10"/>
      <c r="BH1100" s="65">
        <f t="shared" si="2288"/>
        <v>232061.6</v>
      </c>
      <c r="BI1100" s="10"/>
      <c r="BJ1100" s="20"/>
      <c r="BK1100" s="20">
        <v>34</v>
      </c>
    </row>
    <row r="1101" spans="1:63" ht="31.2" x14ac:dyDescent="0.3">
      <c r="A1101" s="58" t="s">
        <v>721</v>
      </c>
      <c r="B1101" s="59"/>
      <c r="C1101" s="58"/>
      <c r="D1101" s="58"/>
      <c r="E1101" s="60" t="s">
        <v>722</v>
      </c>
      <c r="F1101" s="10">
        <f t="shared" si="2289"/>
        <v>93529.3</v>
      </c>
      <c r="G1101" s="10">
        <f t="shared" si="2290"/>
        <v>101272.7</v>
      </c>
      <c r="H1101" s="10">
        <f t="shared" si="2291"/>
        <v>101272.7</v>
      </c>
      <c r="I1101" s="10">
        <f t="shared" si="2262"/>
        <v>-1310.8</v>
      </c>
      <c r="J1101" s="10">
        <f t="shared" si="2263"/>
        <v>0</v>
      </c>
      <c r="K1101" s="10">
        <f t="shared" si="2264"/>
        <v>0</v>
      </c>
      <c r="L1101" s="10">
        <f t="shared" si="2141"/>
        <v>92218.5</v>
      </c>
      <c r="M1101" s="10">
        <f t="shared" si="2142"/>
        <v>101272.7</v>
      </c>
      <c r="N1101" s="10">
        <f t="shared" si="2143"/>
        <v>101272.7</v>
      </c>
      <c r="O1101" s="10">
        <f t="shared" si="2265"/>
        <v>0</v>
      </c>
      <c r="P1101" s="10">
        <f t="shared" si="2266"/>
        <v>0</v>
      </c>
      <c r="Q1101" s="10">
        <f t="shared" si="2267"/>
        <v>0</v>
      </c>
      <c r="R1101" s="10">
        <f t="shared" si="2206"/>
        <v>92218.5</v>
      </c>
      <c r="S1101" s="10">
        <f t="shared" si="2207"/>
        <v>101272.7</v>
      </c>
      <c r="T1101" s="10">
        <f t="shared" si="2208"/>
        <v>101272.7</v>
      </c>
      <c r="U1101" s="10">
        <f t="shared" ref="U1101:U1102" si="2293">U1102</f>
        <v>0</v>
      </c>
      <c r="V1101" s="10">
        <f t="shared" ref="V1101:V1102" si="2294">V1102</f>
        <v>0</v>
      </c>
      <c r="W1101" s="10">
        <f t="shared" ref="W1101:W1102" si="2295">W1102</f>
        <v>0</v>
      </c>
      <c r="X1101" s="10">
        <f t="shared" si="2209"/>
        <v>92218.5</v>
      </c>
      <c r="Y1101" s="10">
        <f t="shared" si="2210"/>
        <v>101272.7</v>
      </c>
      <c r="Z1101" s="10">
        <f t="shared" si="2211"/>
        <v>101272.7</v>
      </c>
      <c r="AA1101" s="10">
        <f t="shared" ref="AA1101:AA1105" si="2296">AA1102</f>
        <v>80</v>
      </c>
      <c r="AB1101" s="10">
        <f t="shared" ref="AB1101:AB1105" si="2297">AB1102</f>
        <v>0</v>
      </c>
      <c r="AC1101" s="10">
        <f t="shared" ref="AC1101:AC1105" si="2298">AC1102</f>
        <v>0</v>
      </c>
      <c r="AD1101" s="10">
        <f t="shared" si="2212"/>
        <v>92298.5</v>
      </c>
      <c r="AE1101" s="10">
        <f t="shared" si="2213"/>
        <v>101272.7</v>
      </c>
      <c r="AF1101" s="10">
        <f t="shared" si="2214"/>
        <v>101272.7</v>
      </c>
      <c r="AG1101" s="10">
        <f t="shared" ref="AG1101:AG1102" si="2299">AG1102</f>
        <v>0</v>
      </c>
      <c r="AH1101" s="10">
        <f t="shared" si="2215"/>
        <v>92298.5</v>
      </c>
      <c r="AI1101" s="10">
        <f t="shared" si="2216"/>
        <v>101272.7</v>
      </c>
      <c r="AJ1101" s="10">
        <f t="shared" si="2217"/>
        <v>101272.7</v>
      </c>
      <c r="AK1101" s="10">
        <f t="shared" ref="AK1101:AK1102" si="2300">AK1102</f>
        <v>0</v>
      </c>
      <c r="AL1101" s="10">
        <f t="shared" ref="AL1101:AL1102" si="2301">AL1102</f>
        <v>0</v>
      </c>
      <c r="AM1101" s="10">
        <f t="shared" ref="AM1101:AM1102" si="2302">AM1102</f>
        <v>0</v>
      </c>
      <c r="AN1101" s="10">
        <f t="shared" si="2218"/>
        <v>92298.5</v>
      </c>
      <c r="AO1101" s="10">
        <f t="shared" si="2219"/>
        <v>101272.7</v>
      </c>
      <c r="AP1101" s="10">
        <f t="shared" si="2220"/>
        <v>101272.7</v>
      </c>
      <c r="AQ1101" s="10">
        <f t="shared" ref="AQ1101:AQ1102" si="2303">AQ1102</f>
        <v>0</v>
      </c>
      <c r="AR1101" s="10">
        <f t="shared" ref="AR1101:AR1102" si="2304">AR1102</f>
        <v>0</v>
      </c>
      <c r="AS1101" s="10">
        <f t="shared" ref="AS1101:AS1102" si="2305">AS1102</f>
        <v>0</v>
      </c>
      <c r="AT1101" s="10">
        <f t="shared" si="2221"/>
        <v>92298.5</v>
      </c>
      <c r="AU1101" s="10">
        <f t="shared" si="2222"/>
        <v>101272.7</v>
      </c>
      <c r="AV1101" s="10">
        <f t="shared" si="2223"/>
        <v>101272.7</v>
      </c>
      <c r="AW1101" s="10">
        <f t="shared" ref="AW1101:AW1102" si="2306">AW1102</f>
        <v>0</v>
      </c>
      <c r="AX1101" s="10">
        <f t="shared" ref="AX1101:AX1102" si="2307">AX1102</f>
        <v>0</v>
      </c>
      <c r="AY1101" s="10">
        <f t="shared" ref="AY1101:AY1102" si="2308">AY1102</f>
        <v>0</v>
      </c>
      <c r="AZ1101" s="10">
        <f t="shared" si="2224"/>
        <v>92298.5</v>
      </c>
      <c r="BA1101" s="10">
        <f t="shared" ref="BA1101:BA1102" si="2309">BA1102</f>
        <v>0</v>
      </c>
      <c r="BB1101" s="65">
        <f t="shared" si="2285"/>
        <v>92298.5</v>
      </c>
      <c r="BC1101" s="10">
        <f t="shared" si="2225"/>
        <v>101272.7</v>
      </c>
      <c r="BD1101" s="10">
        <f t="shared" ref="BD1101:BI1102" si="2310">BD1102</f>
        <v>0</v>
      </c>
      <c r="BE1101" s="65">
        <f t="shared" si="2287"/>
        <v>101272.7</v>
      </c>
      <c r="BF1101" s="10">
        <f t="shared" si="2226"/>
        <v>101272.7</v>
      </c>
      <c r="BG1101" s="10">
        <f t="shared" si="2310"/>
        <v>0</v>
      </c>
      <c r="BH1101" s="65">
        <f t="shared" si="2288"/>
        <v>101272.7</v>
      </c>
      <c r="BI1101" s="10">
        <f t="shared" si="2310"/>
        <v>0</v>
      </c>
      <c r="BJ1101" s="20"/>
      <c r="BK1101" s="20"/>
    </row>
    <row r="1102" spans="1:63" ht="31.2" x14ac:dyDescent="0.3">
      <c r="A1102" s="58" t="s">
        <v>721</v>
      </c>
      <c r="B1102" s="59" t="s">
        <v>66</v>
      </c>
      <c r="C1102" s="58"/>
      <c r="D1102" s="58"/>
      <c r="E1102" s="60" t="s">
        <v>67</v>
      </c>
      <c r="F1102" s="10">
        <f t="shared" si="2289"/>
        <v>93529.3</v>
      </c>
      <c r="G1102" s="10">
        <f t="shared" si="2290"/>
        <v>101272.7</v>
      </c>
      <c r="H1102" s="10">
        <f t="shared" si="2291"/>
        <v>101272.7</v>
      </c>
      <c r="I1102" s="10">
        <f t="shared" si="2262"/>
        <v>-1310.8</v>
      </c>
      <c r="J1102" s="10">
        <f t="shared" si="2263"/>
        <v>0</v>
      </c>
      <c r="K1102" s="10">
        <f t="shared" si="2264"/>
        <v>0</v>
      </c>
      <c r="L1102" s="10">
        <f t="shared" si="2141"/>
        <v>92218.5</v>
      </c>
      <c r="M1102" s="10">
        <f t="shared" si="2142"/>
        <v>101272.7</v>
      </c>
      <c r="N1102" s="10">
        <f t="shared" si="2143"/>
        <v>101272.7</v>
      </c>
      <c r="O1102" s="10">
        <f t="shared" si="2265"/>
        <v>0</v>
      </c>
      <c r="P1102" s="10">
        <f t="shared" si="2266"/>
        <v>0</v>
      </c>
      <c r="Q1102" s="10">
        <f t="shared" si="2267"/>
        <v>0</v>
      </c>
      <c r="R1102" s="10">
        <f t="shared" si="2206"/>
        <v>92218.5</v>
      </c>
      <c r="S1102" s="10">
        <f t="shared" si="2207"/>
        <v>101272.7</v>
      </c>
      <c r="T1102" s="10">
        <f t="shared" si="2208"/>
        <v>101272.7</v>
      </c>
      <c r="U1102" s="10">
        <f t="shared" si="2293"/>
        <v>0</v>
      </c>
      <c r="V1102" s="10">
        <f t="shared" si="2294"/>
        <v>0</v>
      </c>
      <c r="W1102" s="10">
        <f t="shared" si="2295"/>
        <v>0</v>
      </c>
      <c r="X1102" s="10">
        <f t="shared" si="2209"/>
        <v>92218.5</v>
      </c>
      <c r="Y1102" s="10">
        <f t="shared" si="2210"/>
        <v>101272.7</v>
      </c>
      <c r="Z1102" s="10">
        <f t="shared" si="2211"/>
        <v>101272.7</v>
      </c>
      <c r="AA1102" s="10">
        <f t="shared" si="2296"/>
        <v>80</v>
      </c>
      <c r="AB1102" s="10">
        <f t="shared" si="2297"/>
        <v>0</v>
      </c>
      <c r="AC1102" s="10">
        <f t="shared" si="2298"/>
        <v>0</v>
      </c>
      <c r="AD1102" s="10">
        <f t="shared" si="2212"/>
        <v>92298.5</v>
      </c>
      <c r="AE1102" s="10">
        <f t="shared" si="2213"/>
        <v>101272.7</v>
      </c>
      <c r="AF1102" s="10">
        <f t="shared" si="2214"/>
        <v>101272.7</v>
      </c>
      <c r="AG1102" s="10">
        <f t="shared" si="2299"/>
        <v>0</v>
      </c>
      <c r="AH1102" s="10">
        <f t="shared" si="2215"/>
        <v>92298.5</v>
      </c>
      <c r="AI1102" s="10">
        <f t="shared" si="2216"/>
        <v>101272.7</v>
      </c>
      <c r="AJ1102" s="10">
        <f t="shared" si="2217"/>
        <v>101272.7</v>
      </c>
      <c r="AK1102" s="10">
        <f t="shared" si="2300"/>
        <v>0</v>
      </c>
      <c r="AL1102" s="10">
        <f t="shared" si="2301"/>
        <v>0</v>
      </c>
      <c r="AM1102" s="10">
        <f t="shared" si="2302"/>
        <v>0</v>
      </c>
      <c r="AN1102" s="10">
        <f t="shared" si="2218"/>
        <v>92298.5</v>
      </c>
      <c r="AO1102" s="10">
        <f t="shared" si="2219"/>
        <v>101272.7</v>
      </c>
      <c r="AP1102" s="10">
        <f t="shared" si="2220"/>
        <v>101272.7</v>
      </c>
      <c r="AQ1102" s="10">
        <f t="shared" si="2303"/>
        <v>0</v>
      </c>
      <c r="AR1102" s="10">
        <f t="shared" si="2304"/>
        <v>0</v>
      </c>
      <c r="AS1102" s="10">
        <f t="shared" si="2305"/>
        <v>0</v>
      </c>
      <c r="AT1102" s="10">
        <f t="shared" si="2221"/>
        <v>92298.5</v>
      </c>
      <c r="AU1102" s="10">
        <f t="shared" si="2222"/>
        <v>101272.7</v>
      </c>
      <c r="AV1102" s="10">
        <f t="shared" si="2223"/>
        <v>101272.7</v>
      </c>
      <c r="AW1102" s="10">
        <f t="shared" si="2306"/>
        <v>0</v>
      </c>
      <c r="AX1102" s="10">
        <f t="shared" si="2307"/>
        <v>0</v>
      </c>
      <c r="AY1102" s="10">
        <f t="shared" si="2308"/>
        <v>0</v>
      </c>
      <c r="AZ1102" s="10">
        <f t="shared" si="2224"/>
        <v>92298.5</v>
      </c>
      <c r="BA1102" s="10">
        <f t="shared" si="2309"/>
        <v>0</v>
      </c>
      <c r="BB1102" s="65">
        <f t="shared" si="2285"/>
        <v>92298.5</v>
      </c>
      <c r="BC1102" s="10">
        <f t="shared" si="2225"/>
        <v>101272.7</v>
      </c>
      <c r="BD1102" s="10">
        <f t="shared" si="2310"/>
        <v>0</v>
      </c>
      <c r="BE1102" s="65">
        <f t="shared" si="2287"/>
        <v>101272.7</v>
      </c>
      <c r="BF1102" s="10">
        <f t="shared" si="2226"/>
        <v>101272.7</v>
      </c>
      <c r="BG1102" s="10">
        <f t="shared" si="2310"/>
        <v>0</v>
      </c>
      <c r="BH1102" s="65">
        <f t="shared" si="2288"/>
        <v>101272.7</v>
      </c>
      <c r="BI1102" s="10">
        <f t="shared" si="2310"/>
        <v>0</v>
      </c>
      <c r="BJ1102" s="20"/>
      <c r="BK1102" s="20"/>
    </row>
    <row r="1103" spans="1:63" x14ac:dyDescent="0.3">
      <c r="A1103" s="58" t="s">
        <v>721</v>
      </c>
      <c r="B1103" s="59">
        <v>200</v>
      </c>
      <c r="C1103" s="58" t="s">
        <v>242</v>
      </c>
      <c r="D1103" s="58" t="s">
        <v>74</v>
      </c>
      <c r="E1103" s="60" t="s">
        <v>540</v>
      </c>
      <c r="F1103" s="10">
        <v>93529.3</v>
      </c>
      <c r="G1103" s="10">
        <v>101272.7</v>
      </c>
      <c r="H1103" s="10">
        <v>101272.7</v>
      </c>
      <c r="I1103" s="10">
        <v>-1310.8</v>
      </c>
      <c r="J1103" s="10"/>
      <c r="K1103" s="10"/>
      <c r="L1103" s="10">
        <f t="shared" si="2141"/>
        <v>92218.5</v>
      </c>
      <c r="M1103" s="10">
        <f t="shared" si="2142"/>
        <v>101272.7</v>
      </c>
      <c r="N1103" s="10">
        <f t="shared" si="2143"/>
        <v>101272.7</v>
      </c>
      <c r="O1103" s="10"/>
      <c r="P1103" s="10"/>
      <c r="Q1103" s="10"/>
      <c r="R1103" s="10">
        <f t="shared" si="2206"/>
        <v>92218.5</v>
      </c>
      <c r="S1103" s="10">
        <f t="shared" si="2207"/>
        <v>101272.7</v>
      </c>
      <c r="T1103" s="10">
        <f t="shared" si="2208"/>
        <v>101272.7</v>
      </c>
      <c r="U1103" s="10"/>
      <c r="V1103" s="10"/>
      <c r="W1103" s="10"/>
      <c r="X1103" s="10">
        <f t="shared" si="2209"/>
        <v>92218.5</v>
      </c>
      <c r="Y1103" s="10">
        <f t="shared" si="2210"/>
        <v>101272.7</v>
      </c>
      <c r="Z1103" s="10">
        <f t="shared" si="2211"/>
        <v>101272.7</v>
      </c>
      <c r="AA1103" s="10">
        <v>80</v>
      </c>
      <c r="AB1103" s="10"/>
      <c r="AC1103" s="10"/>
      <c r="AD1103" s="10">
        <f t="shared" si="2212"/>
        <v>92298.5</v>
      </c>
      <c r="AE1103" s="10">
        <f t="shared" si="2213"/>
        <v>101272.7</v>
      </c>
      <c r="AF1103" s="10">
        <f t="shared" si="2214"/>
        <v>101272.7</v>
      </c>
      <c r="AG1103" s="10"/>
      <c r="AH1103" s="10">
        <f t="shared" si="2215"/>
        <v>92298.5</v>
      </c>
      <c r="AI1103" s="10">
        <f t="shared" si="2216"/>
        <v>101272.7</v>
      </c>
      <c r="AJ1103" s="10">
        <f t="shared" si="2217"/>
        <v>101272.7</v>
      </c>
      <c r="AK1103" s="10"/>
      <c r="AL1103" s="10"/>
      <c r="AM1103" s="10"/>
      <c r="AN1103" s="10">
        <f t="shared" si="2218"/>
        <v>92298.5</v>
      </c>
      <c r="AO1103" s="10">
        <f t="shared" si="2219"/>
        <v>101272.7</v>
      </c>
      <c r="AP1103" s="10">
        <f t="shared" si="2220"/>
        <v>101272.7</v>
      </c>
      <c r="AQ1103" s="10"/>
      <c r="AR1103" s="10"/>
      <c r="AS1103" s="10"/>
      <c r="AT1103" s="10">
        <f t="shared" si="2221"/>
        <v>92298.5</v>
      </c>
      <c r="AU1103" s="10">
        <f t="shared" si="2222"/>
        <v>101272.7</v>
      </c>
      <c r="AV1103" s="10">
        <f t="shared" si="2223"/>
        <v>101272.7</v>
      </c>
      <c r="AW1103" s="10"/>
      <c r="AX1103" s="10"/>
      <c r="AY1103" s="10"/>
      <c r="AZ1103" s="10">
        <f t="shared" si="2224"/>
        <v>92298.5</v>
      </c>
      <c r="BA1103" s="10"/>
      <c r="BB1103" s="65">
        <f t="shared" si="2285"/>
        <v>92298.5</v>
      </c>
      <c r="BC1103" s="10">
        <f t="shared" si="2225"/>
        <v>101272.7</v>
      </c>
      <c r="BD1103" s="10"/>
      <c r="BE1103" s="65">
        <f t="shared" si="2287"/>
        <v>101272.7</v>
      </c>
      <c r="BF1103" s="10">
        <f t="shared" si="2226"/>
        <v>101272.7</v>
      </c>
      <c r="BG1103" s="10"/>
      <c r="BH1103" s="65">
        <f t="shared" si="2288"/>
        <v>101272.7</v>
      </c>
      <c r="BI1103" s="10"/>
      <c r="BJ1103" s="20"/>
      <c r="BK1103" s="20">
        <v>35</v>
      </c>
    </row>
    <row r="1104" spans="1:63" ht="62.4" x14ac:dyDescent="0.3">
      <c r="A1104" s="58" t="s">
        <v>723</v>
      </c>
      <c r="B1104" s="59"/>
      <c r="C1104" s="58"/>
      <c r="D1104" s="58"/>
      <c r="E1104" s="61" t="s">
        <v>724</v>
      </c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>
        <f t="shared" si="2296"/>
        <v>106000</v>
      </c>
      <c r="AB1104" s="10">
        <f t="shared" si="2297"/>
        <v>0</v>
      </c>
      <c r="AC1104" s="10">
        <f t="shared" si="2298"/>
        <v>0</v>
      </c>
      <c r="AD1104" s="10">
        <f t="shared" si="2212"/>
        <v>106000</v>
      </c>
      <c r="AE1104" s="10">
        <f t="shared" si="2213"/>
        <v>0</v>
      </c>
      <c r="AF1104" s="10">
        <f t="shared" si="2214"/>
        <v>0</v>
      </c>
      <c r="AG1104" s="10"/>
      <c r="AH1104" s="10">
        <f t="shared" si="2215"/>
        <v>106000</v>
      </c>
      <c r="AI1104" s="10">
        <f t="shared" si="2216"/>
        <v>0</v>
      </c>
      <c r="AJ1104" s="10">
        <f t="shared" si="2217"/>
        <v>0</v>
      </c>
      <c r="AK1104" s="10"/>
      <c r="AL1104" s="10"/>
      <c r="AM1104" s="10"/>
      <c r="AN1104" s="10">
        <f t="shared" si="2218"/>
        <v>106000</v>
      </c>
      <c r="AO1104" s="10">
        <f t="shared" si="2219"/>
        <v>0</v>
      </c>
      <c r="AP1104" s="10">
        <f t="shared" si="2220"/>
        <v>0</v>
      </c>
      <c r="AQ1104" s="10"/>
      <c r="AR1104" s="10"/>
      <c r="AS1104" s="10"/>
      <c r="AT1104" s="10">
        <f t="shared" si="2221"/>
        <v>106000</v>
      </c>
      <c r="AU1104" s="10">
        <f t="shared" si="2222"/>
        <v>0</v>
      </c>
      <c r="AV1104" s="10">
        <f t="shared" si="2223"/>
        <v>0</v>
      </c>
      <c r="AW1104" s="10"/>
      <c r="AX1104" s="10"/>
      <c r="AY1104" s="10"/>
      <c r="AZ1104" s="10">
        <f t="shared" si="2224"/>
        <v>106000</v>
      </c>
      <c r="BA1104" s="10"/>
      <c r="BB1104" s="65">
        <f t="shared" si="2285"/>
        <v>106000</v>
      </c>
      <c r="BC1104" s="10">
        <f t="shared" si="2225"/>
        <v>0</v>
      </c>
      <c r="BD1104" s="10"/>
      <c r="BE1104" s="65">
        <f t="shared" si="2287"/>
        <v>0</v>
      </c>
      <c r="BF1104" s="10">
        <f t="shared" si="2226"/>
        <v>0</v>
      </c>
      <c r="BG1104" s="10"/>
      <c r="BH1104" s="65">
        <f t="shared" si="2288"/>
        <v>0</v>
      </c>
      <c r="BI1104" s="10"/>
      <c r="BJ1104" s="20"/>
      <c r="BK1104" s="20"/>
    </row>
    <row r="1105" spans="1:68" x14ac:dyDescent="0.3">
      <c r="A1105" s="58" t="s">
        <v>723</v>
      </c>
      <c r="B1105" s="59" t="s">
        <v>52</v>
      </c>
      <c r="C1105" s="58"/>
      <c r="D1105" s="58"/>
      <c r="E1105" s="60" t="s">
        <v>53</v>
      </c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>
        <f t="shared" si="2296"/>
        <v>106000</v>
      </c>
      <c r="AB1105" s="10">
        <f t="shared" si="2297"/>
        <v>0</v>
      </c>
      <c r="AC1105" s="10">
        <f t="shared" si="2298"/>
        <v>0</v>
      </c>
      <c r="AD1105" s="10">
        <f t="shared" si="2212"/>
        <v>106000</v>
      </c>
      <c r="AE1105" s="10">
        <f t="shared" si="2213"/>
        <v>0</v>
      </c>
      <c r="AF1105" s="10">
        <f t="shared" si="2214"/>
        <v>0</v>
      </c>
      <c r="AG1105" s="10"/>
      <c r="AH1105" s="10">
        <f t="shared" si="2215"/>
        <v>106000</v>
      </c>
      <c r="AI1105" s="10">
        <f t="shared" si="2216"/>
        <v>0</v>
      </c>
      <c r="AJ1105" s="10">
        <f t="shared" si="2217"/>
        <v>0</v>
      </c>
      <c r="AK1105" s="10"/>
      <c r="AL1105" s="10"/>
      <c r="AM1105" s="10"/>
      <c r="AN1105" s="10">
        <f t="shared" si="2218"/>
        <v>106000</v>
      </c>
      <c r="AO1105" s="10">
        <f t="shared" si="2219"/>
        <v>0</v>
      </c>
      <c r="AP1105" s="10">
        <f t="shared" si="2220"/>
        <v>0</v>
      </c>
      <c r="AQ1105" s="10"/>
      <c r="AR1105" s="10"/>
      <c r="AS1105" s="10"/>
      <c r="AT1105" s="10">
        <f t="shared" si="2221"/>
        <v>106000</v>
      </c>
      <c r="AU1105" s="10">
        <f t="shared" si="2222"/>
        <v>0</v>
      </c>
      <c r="AV1105" s="10">
        <f t="shared" si="2223"/>
        <v>0</v>
      </c>
      <c r="AW1105" s="10"/>
      <c r="AX1105" s="10"/>
      <c r="AY1105" s="10"/>
      <c r="AZ1105" s="10">
        <f t="shared" si="2224"/>
        <v>106000</v>
      </c>
      <c r="BA1105" s="10"/>
      <c r="BB1105" s="65">
        <f t="shared" si="2285"/>
        <v>106000</v>
      </c>
      <c r="BC1105" s="10">
        <f t="shared" si="2225"/>
        <v>0</v>
      </c>
      <c r="BD1105" s="10"/>
      <c r="BE1105" s="65">
        <f t="shared" si="2287"/>
        <v>0</v>
      </c>
      <c r="BF1105" s="10">
        <f t="shared" si="2226"/>
        <v>0</v>
      </c>
      <c r="BG1105" s="10"/>
      <c r="BH1105" s="65">
        <f t="shared" si="2288"/>
        <v>0</v>
      </c>
      <c r="BI1105" s="10"/>
      <c r="BJ1105" s="20"/>
      <c r="BK1105" s="20"/>
    </row>
    <row r="1106" spans="1:68" x14ac:dyDescent="0.3">
      <c r="A1106" s="58" t="s">
        <v>723</v>
      </c>
      <c r="B1106" s="59">
        <v>800</v>
      </c>
      <c r="C1106" s="58" t="s">
        <v>242</v>
      </c>
      <c r="D1106" s="58" t="s">
        <v>70</v>
      </c>
      <c r="E1106" s="60" t="s">
        <v>699</v>
      </c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>
        <v>106000</v>
      </c>
      <c r="AB1106" s="10"/>
      <c r="AC1106" s="10"/>
      <c r="AD1106" s="10">
        <f t="shared" si="2212"/>
        <v>106000</v>
      </c>
      <c r="AE1106" s="10">
        <f t="shared" si="2213"/>
        <v>0</v>
      </c>
      <c r="AF1106" s="10">
        <f t="shared" si="2214"/>
        <v>0</v>
      </c>
      <c r="AG1106" s="10"/>
      <c r="AH1106" s="10">
        <f t="shared" si="2215"/>
        <v>106000</v>
      </c>
      <c r="AI1106" s="10">
        <f t="shared" si="2216"/>
        <v>0</v>
      </c>
      <c r="AJ1106" s="10">
        <f t="shared" si="2217"/>
        <v>0</v>
      </c>
      <c r="AK1106" s="10"/>
      <c r="AL1106" s="10"/>
      <c r="AM1106" s="10"/>
      <c r="AN1106" s="10">
        <f t="shared" si="2218"/>
        <v>106000</v>
      </c>
      <c r="AO1106" s="10">
        <f t="shared" si="2219"/>
        <v>0</v>
      </c>
      <c r="AP1106" s="10">
        <f t="shared" si="2220"/>
        <v>0</v>
      </c>
      <c r="AQ1106" s="10"/>
      <c r="AR1106" s="10"/>
      <c r="AS1106" s="10"/>
      <c r="AT1106" s="10">
        <f t="shared" si="2221"/>
        <v>106000</v>
      </c>
      <c r="AU1106" s="10">
        <f t="shared" si="2222"/>
        <v>0</v>
      </c>
      <c r="AV1106" s="10">
        <f t="shared" si="2223"/>
        <v>0</v>
      </c>
      <c r="AW1106" s="10"/>
      <c r="AX1106" s="10"/>
      <c r="AY1106" s="10"/>
      <c r="AZ1106" s="10">
        <f t="shared" si="2224"/>
        <v>106000</v>
      </c>
      <c r="BA1106" s="10"/>
      <c r="BB1106" s="65">
        <f t="shared" si="2285"/>
        <v>106000</v>
      </c>
      <c r="BC1106" s="10">
        <f t="shared" si="2225"/>
        <v>0</v>
      </c>
      <c r="BD1106" s="10"/>
      <c r="BE1106" s="65">
        <f t="shared" si="2287"/>
        <v>0</v>
      </c>
      <c r="BF1106" s="10">
        <f t="shared" si="2226"/>
        <v>0</v>
      </c>
      <c r="BG1106" s="10"/>
      <c r="BH1106" s="65">
        <f t="shared" si="2288"/>
        <v>0</v>
      </c>
      <c r="BI1106" s="10"/>
      <c r="BJ1106" s="20"/>
      <c r="BK1106" s="20"/>
    </row>
    <row r="1107" spans="1:68" ht="62.4" x14ac:dyDescent="0.3">
      <c r="A1107" s="58" t="s">
        <v>725</v>
      </c>
      <c r="B1107" s="59"/>
      <c r="C1107" s="58"/>
      <c r="D1107" s="58"/>
      <c r="E1107" s="60" t="s">
        <v>726</v>
      </c>
      <c r="F1107" s="10">
        <f t="shared" ref="F1107:K1107" si="2311">F1108+F1113</f>
        <v>177490.19999999998</v>
      </c>
      <c r="G1107" s="10">
        <f t="shared" si="2311"/>
        <v>182645</v>
      </c>
      <c r="H1107" s="10">
        <f t="shared" si="2311"/>
        <v>182645</v>
      </c>
      <c r="I1107" s="10">
        <f t="shared" si="2311"/>
        <v>0</v>
      </c>
      <c r="J1107" s="10">
        <f t="shared" si="2311"/>
        <v>0</v>
      </c>
      <c r="K1107" s="10">
        <f t="shared" si="2311"/>
        <v>0</v>
      </c>
      <c r="L1107" s="10">
        <f t="shared" ref="L1107:L1168" si="2312">F1107+I1107</f>
        <v>177490.19999999998</v>
      </c>
      <c r="M1107" s="10">
        <f t="shared" ref="M1107:M1168" si="2313">G1107+J1107</f>
        <v>182645</v>
      </c>
      <c r="N1107" s="10">
        <f t="shared" ref="N1107:N1168" si="2314">H1107+K1107</f>
        <v>182645</v>
      </c>
      <c r="O1107" s="10">
        <f>O1108+O1113</f>
        <v>16478.7</v>
      </c>
      <c r="P1107" s="10">
        <f>P1108+P1113</f>
        <v>19127.7</v>
      </c>
      <c r="Q1107" s="10">
        <f>Q1108+Q1113</f>
        <v>19127.7</v>
      </c>
      <c r="R1107" s="10">
        <f t="shared" si="2206"/>
        <v>193968.9</v>
      </c>
      <c r="S1107" s="10">
        <f t="shared" si="2207"/>
        <v>201772.7</v>
      </c>
      <c r="T1107" s="10">
        <f t="shared" si="2208"/>
        <v>201772.7</v>
      </c>
      <c r="U1107" s="10">
        <f>U1108+U1113</f>
        <v>0</v>
      </c>
      <c r="V1107" s="10">
        <f>V1108+V1113</f>
        <v>0</v>
      </c>
      <c r="W1107" s="10">
        <f>W1108+W1113</f>
        <v>0</v>
      </c>
      <c r="X1107" s="10">
        <f t="shared" si="2209"/>
        <v>193968.9</v>
      </c>
      <c r="Y1107" s="10">
        <f t="shared" si="2210"/>
        <v>201772.7</v>
      </c>
      <c r="Z1107" s="10">
        <f t="shared" si="2211"/>
        <v>201772.7</v>
      </c>
      <c r="AA1107" s="10">
        <f>AA1108+AA1113</f>
        <v>0</v>
      </c>
      <c r="AB1107" s="10">
        <f>AB1108+AB1113</f>
        <v>0</v>
      </c>
      <c r="AC1107" s="10">
        <f>AC1108+AC1113</f>
        <v>0</v>
      </c>
      <c r="AD1107" s="10">
        <f t="shared" si="2212"/>
        <v>193968.9</v>
      </c>
      <c r="AE1107" s="10">
        <f t="shared" si="2213"/>
        <v>201772.7</v>
      </c>
      <c r="AF1107" s="10">
        <f t="shared" si="2214"/>
        <v>201772.7</v>
      </c>
      <c r="AG1107" s="10">
        <f>AG1108+AG1113</f>
        <v>0</v>
      </c>
      <c r="AH1107" s="10">
        <f t="shared" si="2215"/>
        <v>193968.9</v>
      </c>
      <c r="AI1107" s="10">
        <f t="shared" si="2216"/>
        <v>201772.7</v>
      </c>
      <c r="AJ1107" s="10">
        <f t="shared" si="2217"/>
        <v>201772.7</v>
      </c>
      <c r="AK1107" s="10">
        <f>AK1108+AK1113</f>
        <v>0</v>
      </c>
      <c r="AL1107" s="10">
        <f>AL1108+AL1113</f>
        <v>0</v>
      </c>
      <c r="AM1107" s="10">
        <f>AM1108+AM1113</f>
        <v>0</v>
      </c>
      <c r="AN1107" s="10">
        <f t="shared" si="2218"/>
        <v>193968.9</v>
      </c>
      <c r="AO1107" s="10">
        <f t="shared" si="2219"/>
        <v>201772.7</v>
      </c>
      <c r="AP1107" s="10">
        <f t="shared" si="2220"/>
        <v>201772.7</v>
      </c>
      <c r="AQ1107" s="10">
        <f>AQ1108+AQ1113</f>
        <v>0</v>
      </c>
      <c r="AR1107" s="10">
        <f>AR1108+AR1113</f>
        <v>0</v>
      </c>
      <c r="AS1107" s="10">
        <f>AS1108+AS1113</f>
        <v>0</v>
      </c>
      <c r="AT1107" s="10">
        <f t="shared" si="2221"/>
        <v>193968.9</v>
      </c>
      <c r="AU1107" s="10">
        <f t="shared" si="2222"/>
        <v>201772.7</v>
      </c>
      <c r="AV1107" s="10">
        <f t="shared" si="2223"/>
        <v>201772.7</v>
      </c>
      <c r="AW1107" s="10">
        <f>AW1108+AW1113</f>
        <v>8180.2330000000002</v>
      </c>
      <c r="AX1107" s="10">
        <f>AX1108+AX1113</f>
        <v>0</v>
      </c>
      <c r="AY1107" s="10">
        <f>AY1108+AY1113</f>
        <v>0</v>
      </c>
      <c r="AZ1107" s="10">
        <f t="shared" si="2224"/>
        <v>202149.133</v>
      </c>
      <c r="BA1107" s="10">
        <f>BA1108+BA1113</f>
        <v>-31.548000000000002</v>
      </c>
      <c r="BB1107" s="65">
        <f t="shared" si="2285"/>
        <v>202117.58499999999</v>
      </c>
      <c r="BC1107" s="10">
        <f t="shared" si="2225"/>
        <v>201772.7</v>
      </c>
      <c r="BD1107" s="10">
        <f>BD1108+BD1113</f>
        <v>0</v>
      </c>
      <c r="BE1107" s="65">
        <f t="shared" si="2287"/>
        <v>201772.7</v>
      </c>
      <c r="BF1107" s="10">
        <f t="shared" si="2226"/>
        <v>201772.7</v>
      </c>
      <c r="BG1107" s="10">
        <f>BG1108+BG1113</f>
        <v>0</v>
      </c>
      <c r="BH1107" s="65">
        <f t="shared" si="2288"/>
        <v>201772.7</v>
      </c>
      <c r="BI1107" s="10">
        <f>BI1108+BI1113</f>
        <v>0</v>
      </c>
      <c r="BJ1107" s="20"/>
      <c r="BK1107" s="20"/>
    </row>
    <row r="1108" spans="1:68" ht="31.2" x14ac:dyDescent="0.3">
      <c r="A1108" s="58" t="s">
        <v>727</v>
      </c>
      <c r="B1108" s="59"/>
      <c r="C1108" s="58"/>
      <c r="D1108" s="58"/>
      <c r="E1108" s="60" t="s">
        <v>176</v>
      </c>
      <c r="F1108" s="10">
        <f t="shared" ref="F1108:K1108" si="2315">F1109+F1111</f>
        <v>32296.899999999998</v>
      </c>
      <c r="G1108" s="10">
        <f t="shared" si="2315"/>
        <v>33207</v>
      </c>
      <c r="H1108" s="10">
        <f t="shared" si="2315"/>
        <v>33207</v>
      </c>
      <c r="I1108" s="10">
        <f t="shared" si="2315"/>
        <v>0</v>
      </c>
      <c r="J1108" s="10">
        <f t="shared" si="2315"/>
        <v>0</v>
      </c>
      <c r="K1108" s="10">
        <f t="shared" si="2315"/>
        <v>0</v>
      </c>
      <c r="L1108" s="10">
        <f t="shared" si="2312"/>
        <v>32296.899999999998</v>
      </c>
      <c r="M1108" s="10">
        <f t="shared" si="2313"/>
        <v>33207</v>
      </c>
      <c r="N1108" s="10">
        <f t="shared" si="2314"/>
        <v>33207</v>
      </c>
      <c r="O1108" s="10">
        <f>O1109+O1111</f>
        <v>4467.6000000000004</v>
      </c>
      <c r="P1108" s="10">
        <f>P1109+P1111</f>
        <v>5454.1</v>
      </c>
      <c r="Q1108" s="10">
        <f>Q1109+Q1111</f>
        <v>5454.1</v>
      </c>
      <c r="R1108" s="10">
        <f t="shared" si="2206"/>
        <v>36764.5</v>
      </c>
      <c r="S1108" s="10">
        <f t="shared" si="2207"/>
        <v>38661.1</v>
      </c>
      <c r="T1108" s="10">
        <f t="shared" si="2208"/>
        <v>38661.1</v>
      </c>
      <c r="U1108" s="10">
        <f>U1109+U1111</f>
        <v>0</v>
      </c>
      <c r="V1108" s="10">
        <f>V1109+V1111</f>
        <v>0</v>
      </c>
      <c r="W1108" s="10">
        <f>W1109+W1111</f>
        <v>0</v>
      </c>
      <c r="X1108" s="10">
        <f t="shared" si="2209"/>
        <v>36764.5</v>
      </c>
      <c r="Y1108" s="10">
        <f t="shared" si="2210"/>
        <v>38661.1</v>
      </c>
      <c r="Z1108" s="10">
        <f t="shared" si="2211"/>
        <v>38661.1</v>
      </c>
      <c r="AA1108" s="10">
        <f>AA1109+AA1111</f>
        <v>0</v>
      </c>
      <c r="AB1108" s="10">
        <f>AB1109+AB1111</f>
        <v>0</v>
      </c>
      <c r="AC1108" s="10">
        <f>AC1109+AC1111</f>
        <v>0</v>
      </c>
      <c r="AD1108" s="10">
        <f t="shared" si="2212"/>
        <v>36764.5</v>
      </c>
      <c r="AE1108" s="10">
        <f t="shared" si="2213"/>
        <v>38661.1</v>
      </c>
      <c r="AF1108" s="10">
        <f t="shared" si="2214"/>
        <v>38661.1</v>
      </c>
      <c r="AG1108" s="10">
        <f>AG1109+AG1111</f>
        <v>0</v>
      </c>
      <c r="AH1108" s="10">
        <f t="shared" si="2215"/>
        <v>36764.5</v>
      </c>
      <c r="AI1108" s="10">
        <f t="shared" si="2216"/>
        <v>38661.1</v>
      </c>
      <c r="AJ1108" s="10">
        <f t="shared" si="2217"/>
        <v>38661.1</v>
      </c>
      <c r="AK1108" s="10">
        <f>AK1109+AK1111</f>
        <v>0</v>
      </c>
      <c r="AL1108" s="10">
        <f>AL1109+AL1111</f>
        <v>0</v>
      </c>
      <c r="AM1108" s="10">
        <f>AM1109+AM1111</f>
        <v>0</v>
      </c>
      <c r="AN1108" s="10">
        <f t="shared" si="2218"/>
        <v>36764.5</v>
      </c>
      <c r="AO1108" s="10">
        <f t="shared" si="2219"/>
        <v>38661.1</v>
      </c>
      <c r="AP1108" s="10">
        <f t="shared" si="2220"/>
        <v>38661.1</v>
      </c>
      <c r="AQ1108" s="10">
        <f>AQ1109+AQ1111</f>
        <v>0</v>
      </c>
      <c r="AR1108" s="10">
        <f>AR1109+AR1111</f>
        <v>0</v>
      </c>
      <c r="AS1108" s="10">
        <f>AS1109+AS1111</f>
        <v>0</v>
      </c>
      <c r="AT1108" s="10">
        <f t="shared" si="2221"/>
        <v>36764.5</v>
      </c>
      <c r="AU1108" s="10">
        <f t="shared" si="2222"/>
        <v>38661.1</v>
      </c>
      <c r="AV1108" s="10">
        <f t="shared" si="2223"/>
        <v>38661.1</v>
      </c>
      <c r="AW1108" s="10">
        <f>AW1109+AW1111</f>
        <v>1146.6579999999999</v>
      </c>
      <c r="AX1108" s="10">
        <f>AX1109+AX1111</f>
        <v>0</v>
      </c>
      <c r="AY1108" s="10">
        <f>AY1109+AY1111</f>
        <v>0</v>
      </c>
      <c r="AZ1108" s="10">
        <f t="shared" si="2224"/>
        <v>37911.158000000003</v>
      </c>
      <c r="BA1108" s="10">
        <f>BA1109+BA1111</f>
        <v>-30.114000000000001</v>
      </c>
      <c r="BB1108" s="65">
        <f t="shared" si="2285"/>
        <v>37881.044000000002</v>
      </c>
      <c r="BC1108" s="10">
        <f t="shared" si="2225"/>
        <v>38661.1</v>
      </c>
      <c r="BD1108" s="10">
        <f>BD1109+BD1111</f>
        <v>0</v>
      </c>
      <c r="BE1108" s="65">
        <f t="shared" si="2287"/>
        <v>38661.1</v>
      </c>
      <c r="BF1108" s="10">
        <f t="shared" si="2226"/>
        <v>38661.1</v>
      </c>
      <c r="BG1108" s="10">
        <f>BG1109+BG1111</f>
        <v>0</v>
      </c>
      <c r="BH1108" s="65">
        <f t="shared" si="2288"/>
        <v>38661.1</v>
      </c>
      <c r="BI1108" s="10">
        <f>BI1109+BI1111</f>
        <v>0</v>
      </c>
      <c r="BJ1108" s="20"/>
      <c r="BK1108" s="20"/>
    </row>
    <row r="1109" spans="1:68" ht="78" x14ac:dyDescent="0.3">
      <c r="A1109" s="58" t="s">
        <v>727</v>
      </c>
      <c r="B1109" s="59" t="s">
        <v>148</v>
      </c>
      <c r="C1109" s="58"/>
      <c r="D1109" s="58"/>
      <c r="E1109" s="60" t="s">
        <v>149</v>
      </c>
      <c r="F1109" s="10">
        <f t="shared" ref="F1109:K1109" si="2316">F1110</f>
        <v>29753.599999999999</v>
      </c>
      <c r="G1109" s="10">
        <f t="shared" si="2316"/>
        <v>30663.699999999997</v>
      </c>
      <c r="H1109" s="10">
        <f t="shared" si="2316"/>
        <v>30663.699999999997</v>
      </c>
      <c r="I1109" s="10">
        <f t="shared" si="2316"/>
        <v>0</v>
      </c>
      <c r="J1109" s="10">
        <f t="shared" si="2316"/>
        <v>0</v>
      </c>
      <c r="K1109" s="10">
        <f t="shared" si="2316"/>
        <v>0</v>
      </c>
      <c r="L1109" s="10">
        <f t="shared" si="2312"/>
        <v>29753.599999999999</v>
      </c>
      <c r="M1109" s="10">
        <f t="shared" si="2313"/>
        <v>30663.699999999997</v>
      </c>
      <c r="N1109" s="10">
        <f t="shared" si="2314"/>
        <v>30663.699999999997</v>
      </c>
      <c r="O1109" s="10">
        <f>O1110</f>
        <v>4467.6000000000004</v>
      </c>
      <c r="P1109" s="10">
        <f>P1110</f>
        <v>5454.1</v>
      </c>
      <c r="Q1109" s="10">
        <f>Q1110</f>
        <v>5454.1</v>
      </c>
      <c r="R1109" s="10">
        <f t="shared" si="2206"/>
        <v>34221.199999999997</v>
      </c>
      <c r="S1109" s="10">
        <f t="shared" si="2207"/>
        <v>36117.799999999996</v>
      </c>
      <c r="T1109" s="10">
        <f t="shared" si="2208"/>
        <v>36117.799999999996</v>
      </c>
      <c r="U1109" s="10">
        <f>U1110</f>
        <v>0</v>
      </c>
      <c r="V1109" s="10">
        <f>V1110</f>
        <v>0</v>
      </c>
      <c r="W1109" s="10">
        <f>W1110</f>
        <v>0</v>
      </c>
      <c r="X1109" s="10">
        <f t="shared" si="2209"/>
        <v>34221.199999999997</v>
      </c>
      <c r="Y1109" s="10">
        <f t="shared" si="2210"/>
        <v>36117.799999999996</v>
      </c>
      <c r="Z1109" s="10">
        <f t="shared" si="2211"/>
        <v>36117.799999999996</v>
      </c>
      <c r="AA1109" s="10">
        <f>AA1110</f>
        <v>0</v>
      </c>
      <c r="AB1109" s="10">
        <f>AB1110</f>
        <v>0</v>
      </c>
      <c r="AC1109" s="10">
        <f>AC1110</f>
        <v>0</v>
      </c>
      <c r="AD1109" s="10">
        <f t="shared" si="2212"/>
        <v>34221.199999999997</v>
      </c>
      <c r="AE1109" s="10">
        <f t="shared" si="2213"/>
        <v>36117.799999999996</v>
      </c>
      <c r="AF1109" s="10">
        <f t="shared" si="2214"/>
        <v>36117.799999999996</v>
      </c>
      <c r="AG1109" s="10">
        <f>AG1110</f>
        <v>0</v>
      </c>
      <c r="AH1109" s="10">
        <f t="shared" si="2215"/>
        <v>34221.199999999997</v>
      </c>
      <c r="AI1109" s="10">
        <f t="shared" si="2216"/>
        <v>36117.799999999996</v>
      </c>
      <c r="AJ1109" s="10">
        <f t="shared" si="2217"/>
        <v>36117.799999999996</v>
      </c>
      <c r="AK1109" s="10">
        <f>AK1110</f>
        <v>0</v>
      </c>
      <c r="AL1109" s="10">
        <f>AL1110</f>
        <v>0</v>
      </c>
      <c r="AM1109" s="10">
        <f>AM1110</f>
        <v>0</v>
      </c>
      <c r="AN1109" s="10">
        <f t="shared" si="2218"/>
        <v>34221.199999999997</v>
      </c>
      <c r="AO1109" s="10">
        <f t="shared" si="2219"/>
        <v>36117.799999999996</v>
      </c>
      <c r="AP1109" s="10">
        <f t="shared" si="2220"/>
        <v>36117.799999999996</v>
      </c>
      <c r="AQ1109" s="10">
        <f>AQ1110</f>
        <v>0</v>
      </c>
      <c r="AR1109" s="10">
        <f>AR1110</f>
        <v>0</v>
      </c>
      <c r="AS1109" s="10">
        <f>AS1110</f>
        <v>0</v>
      </c>
      <c r="AT1109" s="10">
        <f t="shared" si="2221"/>
        <v>34221.199999999997</v>
      </c>
      <c r="AU1109" s="10">
        <f t="shared" si="2222"/>
        <v>36117.799999999996</v>
      </c>
      <c r="AV1109" s="10">
        <f t="shared" si="2223"/>
        <v>36117.799999999996</v>
      </c>
      <c r="AW1109" s="10">
        <f>AW1110</f>
        <v>0</v>
      </c>
      <c r="AX1109" s="10">
        <f>AX1110</f>
        <v>0</v>
      </c>
      <c r="AY1109" s="10">
        <f>AY1110</f>
        <v>0</v>
      </c>
      <c r="AZ1109" s="10">
        <f t="shared" si="2224"/>
        <v>34221.199999999997</v>
      </c>
      <c r="BA1109" s="10">
        <f>BA1110</f>
        <v>0</v>
      </c>
      <c r="BB1109" s="65">
        <f t="shared" si="2285"/>
        <v>34221.199999999997</v>
      </c>
      <c r="BC1109" s="10">
        <f t="shared" si="2225"/>
        <v>36117.799999999996</v>
      </c>
      <c r="BD1109" s="10">
        <f>BD1110</f>
        <v>0</v>
      </c>
      <c r="BE1109" s="65">
        <f t="shared" si="2287"/>
        <v>36117.799999999996</v>
      </c>
      <c r="BF1109" s="10">
        <f t="shared" si="2226"/>
        <v>36117.799999999996</v>
      </c>
      <c r="BG1109" s="10">
        <f>BG1110</f>
        <v>0</v>
      </c>
      <c r="BH1109" s="65">
        <f t="shared" si="2288"/>
        <v>36117.799999999996</v>
      </c>
      <c r="BI1109" s="10">
        <f>BI1110</f>
        <v>0</v>
      </c>
      <c r="BJ1109" s="20"/>
      <c r="BK1109" s="20"/>
    </row>
    <row r="1110" spans="1:68" x14ac:dyDescent="0.3">
      <c r="A1110" s="58" t="s">
        <v>727</v>
      </c>
      <c r="B1110" s="59">
        <v>100</v>
      </c>
      <c r="C1110" s="58" t="s">
        <v>242</v>
      </c>
      <c r="D1110" s="58" t="s">
        <v>70</v>
      </c>
      <c r="E1110" s="60" t="s">
        <v>699</v>
      </c>
      <c r="F1110" s="10">
        <v>29753.599999999999</v>
      </c>
      <c r="G1110" s="10">
        <v>30663.699999999997</v>
      </c>
      <c r="H1110" s="10">
        <v>30663.699999999997</v>
      </c>
      <c r="I1110" s="10"/>
      <c r="J1110" s="10"/>
      <c r="K1110" s="10"/>
      <c r="L1110" s="10">
        <f t="shared" si="2312"/>
        <v>29753.599999999999</v>
      </c>
      <c r="M1110" s="10">
        <f t="shared" si="2313"/>
        <v>30663.699999999997</v>
      </c>
      <c r="N1110" s="10">
        <f t="shared" si="2314"/>
        <v>30663.699999999997</v>
      </c>
      <c r="O1110" s="10">
        <v>4467.6000000000004</v>
      </c>
      <c r="P1110" s="10">
        <v>5454.1</v>
      </c>
      <c r="Q1110" s="10">
        <v>5454.1</v>
      </c>
      <c r="R1110" s="10">
        <f t="shared" si="2206"/>
        <v>34221.199999999997</v>
      </c>
      <c r="S1110" s="10">
        <f t="shared" si="2207"/>
        <v>36117.799999999996</v>
      </c>
      <c r="T1110" s="10">
        <f t="shared" si="2208"/>
        <v>36117.799999999996</v>
      </c>
      <c r="U1110" s="10"/>
      <c r="V1110" s="10"/>
      <c r="W1110" s="10"/>
      <c r="X1110" s="10">
        <f t="shared" si="2209"/>
        <v>34221.199999999997</v>
      </c>
      <c r="Y1110" s="10">
        <f t="shared" si="2210"/>
        <v>36117.799999999996</v>
      </c>
      <c r="Z1110" s="10">
        <f t="shared" si="2211"/>
        <v>36117.799999999996</v>
      </c>
      <c r="AA1110" s="10"/>
      <c r="AB1110" s="10"/>
      <c r="AC1110" s="10"/>
      <c r="AD1110" s="10">
        <f t="shared" si="2212"/>
        <v>34221.199999999997</v>
      </c>
      <c r="AE1110" s="10">
        <f t="shared" si="2213"/>
        <v>36117.799999999996</v>
      </c>
      <c r="AF1110" s="10">
        <f t="shared" si="2214"/>
        <v>36117.799999999996</v>
      </c>
      <c r="AG1110" s="10"/>
      <c r="AH1110" s="10">
        <f t="shared" si="2215"/>
        <v>34221.199999999997</v>
      </c>
      <c r="AI1110" s="10">
        <f t="shared" si="2216"/>
        <v>36117.799999999996</v>
      </c>
      <c r="AJ1110" s="10">
        <f t="shared" si="2217"/>
        <v>36117.799999999996</v>
      </c>
      <c r="AK1110" s="10"/>
      <c r="AL1110" s="10"/>
      <c r="AM1110" s="10"/>
      <c r="AN1110" s="10">
        <f t="shared" si="2218"/>
        <v>34221.199999999997</v>
      </c>
      <c r="AO1110" s="10">
        <f t="shared" si="2219"/>
        <v>36117.799999999996</v>
      </c>
      <c r="AP1110" s="10">
        <f t="shared" si="2220"/>
        <v>36117.799999999996</v>
      </c>
      <c r="AQ1110" s="10"/>
      <c r="AR1110" s="10"/>
      <c r="AS1110" s="10"/>
      <c r="AT1110" s="10">
        <f t="shared" si="2221"/>
        <v>34221.199999999997</v>
      </c>
      <c r="AU1110" s="10">
        <f t="shared" si="2222"/>
        <v>36117.799999999996</v>
      </c>
      <c r="AV1110" s="10">
        <f t="shared" si="2223"/>
        <v>36117.799999999996</v>
      </c>
      <c r="AW1110" s="10"/>
      <c r="AX1110" s="10"/>
      <c r="AY1110" s="10"/>
      <c r="AZ1110" s="10">
        <f t="shared" si="2224"/>
        <v>34221.199999999997</v>
      </c>
      <c r="BA1110" s="10"/>
      <c r="BB1110" s="65">
        <f t="shared" si="2285"/>
        <v>34221.199999999997</v>
      </c>
      <c r="BC1110" s="10">
        <f t="shared" si="2225"/>
        <v>36117.799999999996</v>
      </c>
      <c r="BD1110" s="10"/>
      <c r="BE1110" s="65">
        <f t="shared" si="2287"/>
        <v>36117.799999999996</v>
      </c>
      <c r="BF1110" s="10">
        <f t="shared" si="2226"/>
        <v>36117.799999999996</v>
      </c>
      <c r="BG1110" s="10"/>
      <c r="BH1110" s="65">
        <f t="shared" si="2288"/>
        <v>36117.799999999996</v>
      </c>
      <c r="BI1110" s="10"/>
      <c r="BJ1110" s="20"/>
      <c r="BK1110" s="20"/>
    </row>
    <row r="1111" spans="1:68" ht="31.2" x14ac:dyDescent="0.3">
      <c r="A1111" s="58" t="s">
        <v>727</v>
      </c>
      <c r="B1111" s="59" t="s">
        <v>66</v>
      </c>
      <c r="C1111" s="58"/>
      <c r="D1111" s="58"/>
      <c r="E1111" s="60" t="s">
        <v>67</v>
      </c>
      <c r="F1111" s="10">
        <f t="shared" ref="F1111:K1111" si="2317">F1112</f>
        <v>2543.3000000000002</v>
      </c>
      <c r="G1111" s="10">
        <f t="shared" si="2317"/>
        <v>2543.3000000000002</v>
      </c>
      <c r="H1111" s="10">
        <f t="shared" si="2317"/>
        <v>2543.3000000000002</v>
      </c>
      <c r="I1111" s="10">
        <f t="shared" si="2317"/>
        <v>0</v>
      </c>
      <c r="J1111" s="10">
        <f t="shared" si="2317"/>
        <v>0</v>
      </c>
      <c r="K1111" s="10">
        <f t="shared" si="2317"/>
        <v>0</v>
      </c>
      <c r="L1111" s="10">
        <f t="shared" si="2312"/>
        <v>2543.3000000000002</v>
      </c>
      <c r="M1111" s="10">
        <f t="shared" si="2313"/>
        <v>2543.3000000000002</v>
      </c>
      <c r="N1111" s="10">
        <f t="shared" si="2314"/>
        <v>2543.3000000000002</v>
      </c>
      <c r="O1111" s="10">
        <f>O1112</f>
        <v>0</v>
      </c>
      <c r="P1111" s="10">
        <f>P1112</f>
        <v>0</v>
      </c>
      <c r="Q1111" s="10">
        <f>Q1112</f>
        <v>0</v>
      </c>
      <c r="R1111" s="10">
        <f t="shared" si="2206"/>
        <v>2543.3000000000002</v>
      </c>
      <c r="S1111" s="10">
        <f t="shared" si="2207"/>
        <v>2543.3000000000002</v>
      </c>
      <c r="T1111" s="10">
        <f t="shared" si="2208"/>
        <v>2543.3000000000002</v>
      </c>
      <c r="U1111" s="10">
        <f>U1112</f>
        <v>0</v>
      </c>
      <c r="V1111" s="10">
        <f>V1112</f>
        <v>0</v>
      </c>
      <c r="W1111" s="10">
        <f>W1112</f>
        <v>0</v>
      </c>
      <c r="X1111" s="10">
        <f t="shared" si="2209"/>
        <v>2543.3000000000002</v>
      </c>
      <c r="Y1111" s="10">
        <f t="shared" si="2210"/>
        <v>2543.3000000000002</v>
      </c>
      <c r="Z1111" s="10">
        <f t="shared" si="2211"/>
        <v>2543.3000000000002</v>
      </c>
      <c r="AA1111" s="10">
        <f>AA1112</f>
        <v>0</v>
      </c>
      <c r="AB1111" s="10">
        <f>AB1112</f>
        <v>0</v>
      </c>
      <c r="AC1111" s="10">
        <f>AC1112</f>
        <v>0</v>
      </c>
      <c r="AD1111" s="10">
        <f t="shared" si="2212"/>
        <v>2543.3000000000002</v>
      </c>
      <c r="AE1111" s="10">
        <f t="shared" si="2213"/>
        <v>2543.3000000000002</v>
      </c>
      <c r="AF1111" s="10">
        <f t="shared" si="2214"/>
        <v>2543.3000000000002</v>
      </c>
      <c r="AG1111" s="10">
        <f>AG1112</f>
        <v>0</v>
      </c>
      <c r="AH1111" s="10">
        <f t="shared" si="2215"/>
        <v>2543.3000000000002</v>
      </c>
      <c r="AI1111" s="10">
        <f t="shared" si="2216"/>
        <v>2543.3000000000002</v>
      </c>
      <c r="AJ1111" s="10">
        <f t="shared" si="2217"/>
        <v>2543.3000000000002</v>
      </c>
      <c r="AK1111" s="10">
        <f>AK1112</f>
        <v>0</v>
      </c>
      <c r="AL1111" s="10">
        <f>AL1112</f>
        <v>0</v>
      </c>
      <c r="AM1111" s="10">
        <f>AM1112</f>
        <v>0</v>
      </c>
      <c r="AN1111" s="10">
        <f t="shared" si="2218"/>
        <v>2543.3000000000002</v>
      </c>
      <c r="AO1111" s="10">
        <f t="shared" si="2219"/>
        <v>2543.3000000000002</v>
      </c>
      <c r="AP1111" s="10">
        <f t="shared" si="2220"/>
        <v>2543.3000000000002</v>
      </c>
      <c r="AQ1111" s="10">
        <f>AQ1112</f>
        <v>0</v>
      </c>
      <c r="AR1111" s="10">
        <f>AR1112</f>
        <v>0</v>
      </c>
      <c r="AS1111" s="10">
        <f>AS1112</f>
        <v>0</v>
      </c>
      <c r="AT1111" s="10">
        <f t="shared" si="2221"/>
        <v>2543.3000000000002</v>
      </c>
      <c r="AU1111" s="10">
        <f t="shared" si="2222"/>
        <v>2543.3000000000002</v>
      </c>
      <c r="AV1111" s="10">
        <f t="shared" si="2223"/>
        <v>2543.3000000000002</v>
      </c>
      <c r="AW1111" s="10">
        <f>AW1112</f>
        <v>1146.6579999999999</v>
      </c>
      <c r="AX1111" s="10">
        <f>AX1112</f>
        <v>0</v>
      </c>
      <c r="AY1111" s="10">
        <f>AY1112</f>
        <v>0</v>
      </c>
      <c r="AZ1111" s="10">
        <f t="shared" si="2224"/>
        <v>3689.9580000000001</v>
      </c>
      <c r="BA1111" s="10">
        <f>BA1112</f>
        <v>-30.114000000000001</v>
      </c>
      <c r="BB1111" s="65">
        <f t="shared" si="2285"/>
        <v>3659.8440000000001</v>
      </c>
      <c r="BC1111" s="10">
        <f t="shared" si="2225"/>
        <v>2543.3000000000002</v>
      </c>
      <c r="BD1111" s="10">
        <f>BD1112</f>
        <v>0</v>
      </c>
      <c r="BE1111" s="65">
        <f t="shared" si="2287"/>
        <v>2543.3000000000002</v>
      </c>
      <c r="BF1111" s="10">
        <f t="shared" si="2226"/>
        <v>2543.3000000000002</v>
      </c>
      <c r="BG1111" s="10">
        <f>BG1112</f>
        <v>0</v>
      </c>
      <c r="BH1111" s="65">
        <f t="shared" si="2288"/>
        <v>2543.3000000000002</v>
      </c>
      <c r="BI1111" s="10">
        <f>BI1112</f>
        <v>0</v>
      </c>
      <c r="BJ1111" s="20"/>
      <c r="BK1111" s="20"/>
    </row>
    <row r="1112" spans="1:68" x14ac:dyDescent="0.3">
      <c r="A1112" s="58" t="s">
        <v>727</v>
      </c>
      <c r="B1112" s="59">
        <v>200</v>
      </c>
      <c r="C1112" s="58" t="s">
        <v>242</v>
      </c>
      <c r="D1112" s="58" t="s">
        <v>70</v>
      </c>
      <c r="E1112" s="60" t="s">
        <v>699</v>
      </c>
      <c r="F1112" s="10">
        <v>2543.3000000000002</v>
      </c>
      <c r="G1112" s="10">
        <v>2543.3000000000002</v>
      </c>
      <c r="H1112" s="10">
        <v>2543.3000000000002</v>
      </c>
      <c r="I1112" s="10"/>
      <c r="J1112" s="10"/>
      <c r="K1112" s="10"/>
      <c r="L1112" s="10">
        <f t="shared" si="2312"/>
        <v>2543.3000000000002</v>
      </c>
      <c r="M1112" s="10">
        <f t="shared" si="2313"/>
        <v>2543.3000000000002</v>
      </c>
      <c r="N1112" s="10">
        <f t="shared" si="2314"/>
        <v>2543.3000000000002</v>
      </c>
      <c r="O1112" s="10"/>
      <c r="P1112" s="10"/>
      <c r="Q1112" s="10"/>
      <c r="R1112" s="10">
        <f t="shared" si="2206"/>
        <v>2543.3000000000002</v>
      </c>
      <c r="S1112" s="10">
        <f t="shared" si="2207"/>
        <v>2543.3000000000002</v>
      </c>
      <c r="T1112" s="10">
        <f t="shared" si="2208"/>
        <v>2543.3000000000002</v>
      </c>
      <c r="U1112" s="10"/>
      <c r="V1112" s="10"/>
      <c r="W1112" s="10"/>
      <c r="X1112" s="10">
        <f t="shared" si="2209"/>
        <v>2543.3000000000002</v>
      </c>
      <c r="Y1112" s="10">
        <f t="shared" si="2210"/>
        <v>2543.3000000000002</v>
      </c>
      <c r="Z1112" s="10">
        <f t="shared" si="2211"/>
        <v>2543.3000000000002</v>
      </c>
      <c r="AA1112" s="10"/>
      <c r="AB1112" s="10"/>
      <c r="AC1112" s="10"/>
      <c r="AD1112" s="10">
        <f t="shared" si="2212"/>
        <v>2543.3000000000002</v>
      </c>
      <c r="AE1112" s="10">
        <f t="shared" si="2213"/>
        <v>2543.3000000000002</v>
      </c>
      <c r="AF1112" s="10">
        <f t="shared" si="2214"/>
        <v>2543.3000000000002</v>
      </c>
      <c r="AG1112" s="10"/>
      <c r="AH1112" s="10">
        <f t="shared" si="2215"/>
        <v>2543.3000000000002</v>
      </c>
      <c r="AI1112" s="10">
        <f t="shared" si="2216"/>
        <v>2543.3000000000002</v>
      </c>
      <c r="AJ1112" s="10">
        <f t="shared" si="2217"/>
        <v>2543.3000000000002</v>
      </c>
      <c r="AK1112" s="10"/>
      <c r="AL1112" s="10"/>
      <c r="AM1112" s="10"/>
      <c r="AN1112" s="10">
        <f t="shared" si="2218"/>
        <v>2543.3000000000002</v>
      </c>
      <c r="AO1112" s="10">
        <f t="shared" si="2219"/>
        <v>2543.3000000000002</v>
      </c>
      <c r="AP1112" s="10">
        <f t="shared" si="2220"/>
        <v>2543.3000000000002</v>
      </c>
      <c r="AQ1112" s="10"/>
      <c r="AR1112" s="10"/>
      <c r="AS1112" s="10"/>
      <c r="AT1112" s="10">
        <f t="shared" si="2221"/>
        <v>2543.3000000000002</v>
      </c>
      <c r="AU1112" s="10">
        <f t="shared" si="2222"/>
        <v>2543.3000000000002</v>
      </c>
      <c r="AV1112" s="10">
        <f t="shared" si="2223"/>
        <v>2543.3000000000002</v>
      </c>
      <c r="AW1112" s="10">
        <v>1146.6579999999999</v>
      </c>
      <c r="AX1112" s="10"/>
      <c r="AY1112" s="10"/>
      <c r="AZ1112" s="39">
        <f t="shared" si="2224"/>
        <v>3689.9580000000001</v>
      </c>
      <c r="BA1112" s="39">
        <v>-30.114000000000001</v>
      </c>
      <c r="BB1112" s="65">
        <f t="shared" si="2285"/>
        <v>3659.8440000000001</v>
      </c>
      <c r="BC1112" s="39">
        <f t="shared" si="2225"/>
        <v>2543.3000000000002</v>
      </c>
      <c r="BD1112" s="39"/>
      <c r="BE1112" s="65">
        <f t="shared" si="2287"/>
        <v>2543.3000000000002</v>
      </c>
      <c r="BF1112" s="39">
        <f t="shared" si="2226"/>
        <v>2543.3000000000002</v>
      </c>
      <c r="BG1112" s="39"/>
      <c r="BH1112" s="65">
        <f t="shared" si="2288"/>
        <v>2543.3000000000002</v>
      </c>
      <c r="BI1112" s="10"/>
      <c r="BJ1112" s="20"/>
      <c r="BK1112" s="20"/>
      <c r="BL1112" s="40"/>
      <c r="BM1112" s="40"/>
      <c r="BN1112" s="40"/>
      <c r="BO1112" s="40"/>
      <c r="BP1112" s="40"/>
    </row>
    <row r="1113" spans="1:68" ht="46.8" x14ac:dyDescent="0.3">
      <c r="A1113" s="58" t="s">
        <v>728</v>
      </c>
      <c r="B1113" s="59"/>
      <c r="C1113" s="58"/>
      <c r="D1113" s="58"/>
      <c r="E1113" s="60" t="s">
        <v>147</v>
      </c>
      <c r="F1113" s="10">
        <f t="shared" ref="F1113:K1113" si="2318">F1114+F1116+F1118</f>
        <v>145193.29999999999</v>
      </c>
      <c r="G1113" s="10">
        <f t="shared" si="2318"/>
        <v>149438</v>
      </c>
      <c r="H1113" s="10">
        <f t="shared" si="2318"/>
        <v>149438</v>
      </c>
      <c r="I1113" s="10">
        <f t="shared" si="2318"/>
        <v>0</v>
      </c>
      <c r="J1113" s="10">
        <f t="shared" si="2318"/>
        <v>0</v>
      </c>
      <c r="K1113" s="10">
        <f t="shared" si="2318"/>
        <v>0</v>
      </c>
      <c r="L1113" s="10">
        <f t="shared" si="2312"/>
        <v>145193.29999999999</v>
      </c>
      <c r="M1113" s="10">
        <f t="shared" si="2313"/>
        <v>149438</v>
      </c>
      <c r="N1113" s="10">
        <f t="shared" si="2314"/>
        <v>149438</v>
      </c>
      <c r="O1113" s="10">
        <f>O1114+O1116+O1118</f>
        <v>12011.1</v>
      </c>
      <c r="P1113" s="10">
        <f>P1114+P1116+P1118</f>
        <v>13673.6</v>
      </c>
      <c r="Q1113" s="10">
        <f>Q1114+Q1116+Q1118</f>
        <v>13673.6</v>
      </c>
      <c r="R1113" s="10">
        <f t="shared" si="2206"/>
        <v>157204.4</v>
      </c>
      <c r="S1113" s="10">
        <f t="shared" si="2207"/>
        <v>163111.6</v>
      </c>
      <c r="T1113" s="10">
        <f t="shared" si="2208"/>
        <v>163111.6</v>
      </c>
      <c r="U1113" s="10">
        <f>U1114+U1116+U1118</f>
        <v>0</v>
      </c>
      <c r="V1113" s="10">
        <f>V1114+V1116+V1118</f>
        <v>0</v>
      </c>
      <c r="W1113" s="10">
        <f>W1114+W1116+W1118</f>
        <v>0</v>
      </c>
      <c r="X1113" s="10">
        <f t="shared" si="2209"/>
        <v>157204.4</v>
      </c>
      <c r="Y1113" s="10">
        <f t="shared" si="2210"/>
        <v>163111.6</v>
      </c>
      <c r="Z1113" s="10">
        <f t="shared" si="2211"/>
        <v>163111.6</v>
      </c>
      <c r="AA1113" s="10">
        <f>AA1114+AA1116+AA1118</f>
        <v>0</v>
      </c>
      <c r="AB1113" s="10">
        <f>AB1114+AB1116+AB1118</f>
        <v>0</v>
      </c>
      <c r="AC1113" s="10">
        <f>AC1114+AC1116+AC1118</f>
        <v>0</v>
      </c>
      <c r="AD1113" s="10">
        <f t="shared" si="2212"/>
        <v>157204.4</v>
      </c>
      <c r="AE1113" s="10">
        <f t="shared" si="2213"/>
        <v>163111.6</v>
      </c>
      <c r="AF1113" s="10">
        <f t="shared" si="2214"/>
        <v>163111.6</v>
      </c>
      <c r="AG1113" s="10">
        <f>AG1114+AG1116+AG1118</f>
        <v>0</v>
      </c>
      <c r="AH1113" s="10">
        <f t="shared" si="2215"/>
        <v>157204.4</v>
      </c>
      <c r="AI1113" s="10">
        <f t="shared" si="2216"/>
        <v>163111.6</v>
      </c>
      <c r="AJ1113" s="10">
        <f t="shared" si="2217"/>
        <v>163111.6</v>
      </c>
      <c r="AK1113" s="10">
        <f>AK1114+AK1116+AK1118</f>
        <v>0</v>
      </c>
      <c r="AL1113" s="10">
        <f>AL1114+AL1116+AL1118</f>
        <v>0</v>
      </c>
      <c r="AM1113" s="10">
        <f>AM1114+AM1116+AM1118</f>
        <v>0</v>
      </c>
      <c r="AN1113" s="10">
        <f t="shared" si="2218"/>
        <v>157204.4</v>
      </c>
      <c r="AO1113" s="10">
        <f t="shared" si="2219"/>
        <v>163111.6</v>
      </c>
      <c r="AP1113" s="10">
        <f t="shared" si="2220"/>
        <v>163111.6</v>
      </c>
      <c r="AQ1113" s="10">
        <f>AQ1114+AQ1116+AQ1118</f>
        <v>0</v>
      </c>
      <c r="AR1113" s="10">
        <f>AR1114+AR1116+AR1118</f>
        <v>0</v>
      </c>
      <c r="AS1113" s="10">
        <f>AS1114+AS1116+AS1118</f>
        <v>0</v>
      </c>
      <c r="AT1113" s="10">
        <f t="shared" si="2221"/>
        <v>157204.4</v>
      </c>
      <c r="AU1113" s="10">
        <f t="shared" si="2222"/>
        <v>163111.6</v>
      </c>
      <c r="AV1113" s="10">
        <f t="shared" si="2223"/>
        <v>163111.6</v>
      </c>
      <c r="AW1113" s="10">
        <f>AW1114+AW1116+AW1118</f>
        <v>7033.5749999999998</v>
      </c>
      <c r="AX1113" s="10">
        <f>AX1114+AX1116+AX1118</f>
        <v>0</v>
      </c>
      <c r="AY1113" s="10">
        <f>AY1114+AY1116+AY1118</f>
        <v>0</v>
      </c>
      <c r="AZ1113" s="10">
        <f t="shared" si="2224"/>
        <v>164237.97500000001</v>
      </c>
      <c r="BA1113" s="10">
        <f>BA1114+BA1116+BA1118</f>
        <v>-1.4339999999999999</v>
      </c>
      <c r="BB1113" s="65">
        <f t="shared" si="2285"/>
        <v>164236.541</v>
      </c>
      <c r="BC1113" s="10">
        <f t="shared" si="2225"/>
        <v>163111.6</v>
      </c>
      <c r="BD1113" s="10">
        <f>BD1114+BD1116+BD1118</f>
        <v>0</v>
      </c>
      <c r="BE1113" s="65">
        <f t="shared" si="2287"/>
        <v>163111.6</v>
      </c>
      <c r="BF1113" s="10">
        <f t="shared" si="2226"/>
        <v>163111.6</v>
      </c>
      <c r="BG1113" s="10">
        <f>BG1114+BG1116+BG1118</f>
        <v>0</v>
      </c>
      <c r="BH1113" s="65">
        <f t="shared" si="2288"/>
        <v>163111.6</v>
      </c>
      <c r="BI1113" s="10">
        <f>BI1114+BI1116+BI1118</f>
        <v>0</v>
      </c>
      <c r="BJ1113" s="20"/>
      <c r="BK1113" s="20"/>
    </row>
    <row r="1114" spans="1:68" ht="78" x14ac:dyDescent="0.3">
      <c r="A1114" s="58" t="s">
        <v>728</v>
      </c>
      <c r="B1114" s="59" t="s">
        <v>148</v>
      </c>
      <c r="C1114" s="58"/>
      <c r="D1114" s="58"/>
      <c r="E1114" s="60" t="s">
        <v>149</v>
      </c>
      <c r="F1114" s="10">
        <f t="shared" ref="F1114:K1114" si="2319">F1115</f>
        <v>138052.29999999999</v>
      </c>
      <c r="G1114" s="10">
        <f t="shared" si="2319"/>
        <v>142297</v>
      </c>
      <c r="H1114" s="10">
        <f t="shared" si="2319"/>
        <v>142297</v>
      </c>
      <c r="I1114" s="10">
        <f t="shared" si="2319"/>
        <v>0</v>
      </c>
      <c r="J1114" s="10">
        <f t="shared" si="2319"/>
        <v>0</v>
      </c>
      <c r="K1114" s="10">
        <f t="shared" si="2319"/>
        <v>0</v>
      </c>
      <c r="L1114" s="10">
        <f t="shared" si="2312"/>
        <v>138052.29999999999</v>
      </c>
      <c r="M1114" s="10">
        <f t="shared" si="2313"/>
        <v>142297</v>
      </c>
      <c r="N1114" s="10">
        <f t="shared" si="2314"/>
        <v>142297</v>
      </c>
      <c r="O1114" s="10">
        <f>O1115</f>
        <v>12011.1</v>
      </c>
      <c r="P1114" s="10">
        <f>P1115</f>
        <v>13673.6</v>
      </c>
      <c r="Q1114" s="10">
        <f>Q1115</f>
        <v>13673.6</v>
      </c>
      <c r="R1114" s="10">
        <f t="shared" si="2206"/>
        <v>150063.4</v>
      </c>
      <c r="S1114" s="10">
        <f t="shared" si="2207"/>
        <v>155970.6</v>
      </c>
      <c r="T1114" s="10">
        <f t="shared" si="2208"/>
        <v>155970.6</v>
      </c>
      <c r="U1114" s="10">
        <f>U1115</f>
        <v>0</v>
      </c>
      <c r="V1114" s="10">
        <f>V1115</f>
        <v>0</v>
      </c>
      <c r="W1114" s="10">
        <f>W1115</f>
        <v>0</v>
      </c>
      <c r="X1114" s="10">
        <f t="shared" si="2209"/>
        <v>150063.4</v>
      </c>
      <c r="Y1114" s="10">
        <f t="shared" si="2210"/>
        <v>155970.6</v>
      </c>
      <c r="Z1114" s="10">
        <f t="shared" si="2211"/>
        <v>155970.6</v>
      </c>
      <c r="AA1114" s="10">
        <f>AA1115</f>
        <v>0</v>
      </c>
      <c r="AB1114" s="10">
        <f>AB1115</f>
        <v>0</v>
      </c>
      <c r="AC1114" s="10">
        <f>AC1115</f>
        <v>0</v>
      </c>
      <c r="AD1114" s="10">
        <f t="shared" si="2212"/>
        <v>150063.4</v>
      </c>
      <c r="AE1114" s="10">
        <f t="shared" si="2213"/>
        <v>155970.6</v>
      </c>
      <c r="AF1114" s="10">
        <f t="shared" si="2214"/>
        <v>155970.6</v>
      </c>
      <c r="AG1114" s="10">
        <f>AG1115</f>
        <v>0</v>
      </c>
      <c r="AH1114" s="10">
        <f t="shared" si="2215"/>
        <v>150063.4</v>
      </c>
      <c r="AI1114" s="10">
        <f t="shared" si="2216"/>
        <v>155970.6</v>
      </c>
      <c r="AJ1114" s="10">
        <f t="shared" si="2217"/>
        <v>155970.6</v>
      </c>
      <c r="AK1114" s="10">
        <f>AK1115</f>
        <v>0</v>
      </c>
      <c r="AL1114" s="10">
        <f>AL1115</f>
        <v>0</v>
      </c>
      <c r="AM1114" s="10">
        <f>AM1115</f>
        <v>0</v>
      </c>
      <c r="AN1114" s="10">
        <f t="shared" si="2218"/>
        <v>150063.4</v>
      </c>
      <c r="AO1114" s="10">
        <f t="shared" si="2219"/>
        <v>155970.6</v>
      </c>
      <c r="AP1114" s="10">
        <f t="shared" si="2220"/>
        <v>155970.6</v>
      </c>
      <c r="AQ1114" s="10">
        <f>AQ1115</f>
        <v>0</v>
      </c>
      <c r="AR1114" s="10">
        <f>AR1115</f>
        <v>0</v>
      </c>
      <c r="AS1114" s="10">
        <f>AS1115</f>
        <v>0</v>
      </c>
      <c r="AT1114" s="10">
        <f t="shared" si="2221"/>
        <v>150063.4</v>
      </c>
      <c r="AU1114" s="10">
        <f t="shared" si="2222"/>
        <v>155970.6</v>
      </c>
      <c r="AV1114" s="10">
        <f t="shared" si="2223"/>
        <v>155970.6</v>
      </c>
      <c r="AW1114" s="10">
        <f>AW1115</f>
        <v>0</v>
      </c>
      <c r="AX1114" s="10">
        <f>AX1115</f>
        <v>0</v>
      </c>
      <c r="AY1114" s="10">
        <f>AY1115</f>
        <v>0</v>
      </c>
      <c r="AZ1114" s="10">
        <f t="shared" si="2224"/>
        <v>150063.4</v>
      </c>
      <c r="BA1114" s="10">
        <f>BA1115</f>
        <v>0</v>
      </c>
      <c r="BB1114" s="65">
        <f t="shared" si="2285"/>
        <v>150063.4</v>
      </c>
      <c r="BC1114" s="10">
        <f t="shared" si="2225"/>
        <v>155970.6</v>
      </c>
      <c r="BD1114" s="10">
        <f>BD1115</f>
        <v>0</v>
      </c>
      <c r="BE1114" s="65">
        <f t="shared" si="2287"/>
        <v>155970.6</v>
      </c>
      <c r="BF1114" s="10">
        <f t="shared" si="2226"/>
        <v>155970.6</v>
      </c>
      <c r="BG1114" s="10">
        <f>BG1115</f>
        <v>0</v>
      </c>
      <c r="BH1114" s="65">
        <f t="shared" si="2288"/>
        <v>155970.6</v>
      </c>
      <c r="BI1114" s="10">
        <f>BI1115</f>
        <v>0</v>
      </c>
      <c r="BJ1114" s="20"/>
      <c r="BK1114" s="20"/>
    </row>
    <row r="1115" spans="1:68" x14ac:dyDescent="0.3">
      <c r="A1115" s="58" t="s">
        <v>728</v>
      </c>
      <c r="B1115" s="59">
        <v>100</v>
      </c>
      <c r="C1115" s="58" t="s">
        <v>242</v>
      </c>
      <c r="D1115" s="58" t="s">
        <v>70</v>
      </c>
      <c r="E1115" s="60" t="s">
        <v>699</v>
      </c>
      <c r="F1115" s="10">
        <v>138052.29999999999</v>
      </c>
      <c r="G1115" s="10">
        <v>142297</v>
      </c>
      <c r="H1115" s="10">
        <v>142297</v>
      </c>
      <c r="I1115" s="10"/>
      <c r="J1115" s="10"/>
      <c r="K1115" s="10"/>
      <c r="L1115" s="10">
        <f t="shared" si="2312"/>
        <v>138052.29999999999</v>
      </c>
      <c r="M1115" s="10">
        <f t="shared" si="2313"/>
        <v>142297</v>
      </c>
      <c r="N1115" s="10">
        <f t="shared" si="2314"/>
        <v>142297</v>
      </c>
      <c r="O1115" s="10">
        <v>12011.1</v>
      </c>
      <c r="P1115" s="10">
        <v>13673.6</v>
      </c>
      <c r="Q1115" s="10">
        <v>13673.6</v>
      </c>
      <c r="R1115" s="10">
        <f t="shared" si="2206"/>
        <v>150063.4</v>
      </c>
      <c r="S1115" s="10">
        <f t="shared" si="2207"/>
        <v>155970.6</v>
      </c>
      <c r="T1115" s="10">
        <f t="shared" si="2208"/>
        <v>155970.6</v>
      </c>
      <c r="U1115" s="10"/>
      <c r="V1115" s="10"/>
      <c r="W1115" s="10"/>
      <c r="X1115" s="10">
        <f t="shared" si="2209"/>
        <v>150063.4</v>
      </c>
      <c r="Y1115" s="10">
        <f t="shared" si="2210"/>
        <v>155970.6</v>
      </c>
      <c r="Z1115" s="10">
        <f t="shared" si="2211"/>
        <v>155970.6</v>
      </c>
      <c r="AA1115" s="10"/>
      <c r="AB1115" s="10"/>
      <c r="AC1115" s="10"/>
      <c r="AD1115" s="10">
        <f t="shared" si="2212"/>
        <v>150063.4</v>
      </c>
      <c r="AE1115" s="10">
        <f t="shared" si="2213"/>
        <v>155970.6</v>
      </c>
      <c r="AF1115" s="10">
        <f t="shared" si="2214"/>
        <v>155970.6</v>
      </c>
      <c r="AG1115" s="10"/>
      <c r="AH1115" s="10">
        <f t="shared" si="2215"/>
        <v>150063.4</v>
      </c>
      <c r="AI1115" s="10">
        <f t="shared" si="2216"/>
        <v>155970.6</v>
      </c>
      <c r="AJ1115" s="10">
        <f t="shared" si="2217"/>
        <v>155970.6</v>
      </c>
      <c r="AK1115" s="10"/>
      <c r="AL1115" s="10"/>
      <c r="AM1115" s="10"/>
      <c r="AN1115" s="10">
        <f t="shared" si="2218"/>
        <v>150063.4</v>
      </c>
      <c r="AO1115" s="10">
        <f t="shared" si="2219"/>
        <v>155970.6</v>
      </c>
      <c r="AP1115" s="10">
        <f t="shared" si="2220"/>
        <v>155970.6</v>
      </c>
      <c r="AQ1115" s="10"/>
      <c r="AR1115" s="10"/>
      <c r="AS1115" s="10"/>
      <c r="AT1115" s="10">
        <f t="shared" si="2221"/>
        <v>150063.4</v>
      </c>
      <c r="AU1115" s="10">
        <f t="shared" si="2222"/>
        <v>155970.6</v>
      </c>
      <c r="AV1115" s="10">
        <f t="shared" si="2223"/>
        <v>155970.6</v>
      </c>
      <c r="AW1115" s="10"/>
      <c r="AX1115" s="10"/>
      <c r="AY1115" s="10"/>
      <c r="AZ1115" s="10">
        <f t="shared" si="2224"/>
        <v>150063.4</v>
      </c>
      <c r="BA1115" s="10"/>
      <c r="BB1115" s="65">
        <f t="shared" si="2285"/>
        <v>150063.4</v>
      </c>
      <c r="BC1115" s="10">
        <f t="shared" si="2225"/>
        <v>155970.6</v>
      </c>
      <c r="BD1115" s="10"/>
      <c r="BE1115" s="65">
        <f t="shared" si="2287"/>
        <v>155970.6</v>
      </c>
      <c r="BF1115" s="10">
        <f t="shared" si="2226"/>
        <v>155970.6</v>
      </c>
      <c r="BG1115" s="10"/>
      <c r="BH1115" s="65">
        <f t="shared" si="2288"/>
        <v>155970.6</v>
      </c>
      <c r="BI1115" s="10"/>
      <c r="BJ1115" s="20"/>
      <c r="BK1115" s="20"/>
    </row>
    <row r="1116" spans="1:68" ht="31.2" x14ac:dyDescent="0.3">
      <c r="A1116" s="58" t="s">
        <v>728</v>
      </c>
      <c r="B1116" s="59" t="s">
        <v>66</v>
      </c>
      <c r="C1116" s="58"/>
      <c r="D1116" s="58"/>
      <c r="E1116" s="60" t="s">
        <v>67</v>
      </c>
      <c r="F1116" s="10">
        <f t="shared" ref="F1116:K1116" si="2320">F1117</f>
        <v>7130.3</v>
      </c>
      <c r="G1116" s="10">
        <f t="shared" si="2320"/>
        <v>7130.3</v>
      </c>
      <c r="H1116" s="10">
        <f t="shared" si="2320"/>
        <v>7130.3</v>
      </c>
      <c r="I1116" s="10">
        <f t="shared" si="2320"/>
        <v>0</v>
      </c>
      <c r="J1116" s="10">
        <f t="shared" si="2320"/>
        <v>0</v>
      </c>
      <c r="K1116" s="10">
        <f t="shared" si="2320"/>
        <v>0</v>
      </c>
      <c r="L1116" s="10">
        <f t="shared" si="2312"/>
        <v>7130.3</v>
      </c>
      <c r="M1116" s="10">
        <f t="shared" si="2313"/>
        <v>7130.3</v>
      </c>
      <c r="N1116" s="10">
        <f t="shared" si="2314"/>
        <v>7130.3</v>
      </c>
      <c r="O1116" s="10">
        <f>O1117</f>
        <v>0</v>
      </c>
      <c r="P1116" s="10">
        <f>P1117</f>
        <v>0</v>
      </c>
      <c r="Q1116" s="10">
        <f>Q1117</f>
        <v>0</v>
      </c>
      <c r="R1116" s="10">
        <f t="shared" si="2206"/>
        <v>7130.3</v>
      </c>
      <c r="S1116" s="10">
        <f t="shared" si="2207"/>
        <v>7130.3</v>
      </c>
      <c r="T1116" s="10">
        <f t="shared" si="2208"/>
        <v>7130.3</v>
      </c>
      <c r="U1116" s="10">
        <f>U1117</f>
        <v>0</v>
      </c>
      <c r="V1116" s="10">
        <f>V1117</f>
        <v>0</v>
      </c>
      <c r="W1116" s="10">
        <f>W1117</f>
        <v>0</v>
      </c>
      <c r="X1116" s="10">
        <f t="shared" si="2209"/>
        <v>7130.3</v>
      </c>
      <c r="Y1116" s="10">
        <f t="shared" si="2210"/>
        <v>7130.3</v>
      </c>
      <c r="Z1116" s="10">
        <f t="shared" si="2211"/>
        <v>7130.3</v>
      </c>
      <c r="AA1116" s="10">
        <f>AA1117</f>
        <v>0</v>
      </c>
      <c r="AB1116" s="10">
        <f>AB1117</f>
        <v>0</v>
      </c>
      <c r="AC1116" s="10">
        <f>AC1117</f>
        <v>0</v>
      </c>
      <c r="AD1116" s="10">
        <f t="shared" si="2212"/>
        <v>7130.3</v>
      </c>
      <c r="AE1116" s="10">
        <f t="shared" si="2213"/>
        <v>7130.3</v>
      </c>
      <c r="AF1116" s="10">
        <f t="shared" si="2214"/>
        <v>7130.3</v>
      </c>
      <c r="AG1116" s="10">
        <f>AG1117</f>
        <v>0</v>
      </c>
      <c r="AH1116" s="10">
        <f t="shared" si="2215"/>
        <v>7130.3</v>
      </c>
      <c r="AI1116" s="10">
        <f t="shared" si="2216"/>
        <v>7130.3</v>
      </c>
      <c r="AJ1116" s="10">
        <f t="shared" si="2217"/>
        <v>7130.3</v>
      </c>
      <c r="AK1116" s="10">
        <f>AK1117</f>
        <v>0</v>
      </c>
      <c r="AL1116" s="10">
        <f>AL1117</f>
        <v>0</v>
      </c>
      <c r="AM1116" s="10">
        <f>AM1117</f>
        <v>0</v>
      </c>
      <c r="AN1116" s="10">
        <f t="shared" si="2218"/>
        <v>7130.3</v>
      </c>
      <c r="AO1116" s="10">
        <f t="shared" si="2219"/>
        <v>7130.3</v>
      </c>
      <c r="AP1116" s="10">
        <f t="shared" si="2220"/>
        <v>7130.3</v>
      </c>
      <c r="AQ1116" s="10">
        <f>AQ1117</f>
        <v>0</v>
      </c>
      <c r="AR1116" s="10">
        <f>AR1117</f>
        <v>0</v>
      </c>
      <c r="AS1116" s="10">
        <f>AS1117</f>
        <v>0</v>
      </c>
      <c r="AT1116" s="10">
        <f t="shared" si="2221"/>
        <v>7130.3</v>
      </c>
      <c r="AU1116" s="10">
        <f t="shared" si="2222"/>
        <v>7130.3</v>
      </c>
      <c r="AV1116" s="10">
        <f t="shared" si="2223"/>
        <v>7130.3</v>
      </c>
      <c r="AW1116" s="10">
        <f>AW1117</f>
        <v>7033.5749999999998</v>
      </c>
      <c r="AX1116" s="10">
        <f>AX1117</f>
        <v>0</v>
      </c>
      <c r="AY1116" s="10">
        <f>AY1117</f>
        <v>0</v>
      </c>
      <c r="AZ1116" s="10">
        <f t="shared" si="2224"/>
        <v>14163.875</v>
      </c>
      <c r="BA1116" s="10">
        <f>BA1117</f>
        <v>-1.4339999999999999</v>
      </c>
      <c r="BB1116" s="65">
        <f t="shared" si="2285"/>
        <v>14162.441000000001</v>
      </c>
      <c r="BC1116" s="10">
        <f t="shared" si="2225"/>
        <v>7130.3</v>
      </c>
      <c r="BD1116" s="10">
        <f>BD1117</f>
        <v>0</v>
      </c>
      <c r="BE1116" s="65">
        <f t="shared" si="2287"/>
        <v>7130.3</v>
      </c>
      <c r="BF1116" s="10">
        <f t="shared" si="2226"/>
        <v>7130.3</v>
      </c>
      <c r="BG1116" s="10">
        <f>BG1117</f>
        <v>0</v>
      </c>
      <c r="BH1116" s="65">
        <f t="shared" si="2288"/>
        <v>7130.3</v>
      </c>
      <c r="BI1116" s="10">
        <f>BI1117</f>
        <v>0</v>
      </c>
      <c r="BJ1116" s="20"/>
      <c r="BK1116" s="20"/>
    </row>
    <row r="1117" spans="1:68" x14ac:dyDescent="0.3">
      <c r="A1117" s="58" t="s">
        <v>728</v>
      </c>
      <c r="B1117" s="59">
        <v>200</v>
      </c>
      <c r="C1117" s="58" t="s">
        <v>242</v>
      </c>
      <c r="D1117" s="58" t="s">
        <v>70</v>
      </c>
      <c r="E1117" s="60" t="s">
        <v>699</v>
      </c>
      <c r="F1117" s="10">
        <v>7130.3</v>
      </c>
      <c r="G1117" s="10">
        <v>7130.3</v>
      </c>
      <c r="H1117" s="10">
        <v>7130.3</v>
      </c>
      <c r="I1117" s="10"/>
      <c r="J1117" s="10"/>
      <c r="K1117" s="10"/>
      <c r="L1117" s="10">
        <f t="shared" si="2312"/>
        <v>7130.3</v>
      </c>
      <c r="M1117" s="10">
        <f t="shared" si="2313"/>
        <v>7130.3</v>
      </c>
      <c r="N1117" s="10">
        <f t="shared" si="2314"/>
        <v>7130.3</v>
      </c>
      <c r="O1117" s="10"/>
      <c r="P1117" s="10"/>
      <c r="Q1117" s="10"/>
      <c r="R1117" s="10">
        <f t="shared" si="2206"/>
        <v>7130.3</v>
      </c>
      <c r="S1117" s="10">
        <f t="shared" si="2207"/>
        <v>7130.3</v>
      </c>
      <c r="T1117" s="10">
        <f t="shared" si="2208"/>
        <v>7130.3</v>
      </c>
      <c r="U1117" s="10"/>
      <c r="V1117" s="10"/>
      <c r="W1117" s="10"/>
      <c r="X1117" s="10">
        <f t="shared" si="2209"/>
        <v>7130.3</v>
      </c>
      <c r="Y1117" s="10">
        <f t="shared" si="2210"/>
        <v>7130.3</v>
      </c>
      <c r="Z1117" s="10">
        <f t="shared" si="2211"/>
        <v>7130.3</v>
      </c>
      <c r="AA1117" s="10"/>
      <c r="AB1117" s="10"/>
      <c r="AC1117" s="10"/>
      <c r="AD1117" s="10">
        <f t="shared" si="2212"/>
        <v>7130.3</v>
      </c>
      <c r="AE1117" s="10">
        <f t="shared" si="2213"/>
        <v>7130.3</v>
      </c>
      <c r="AF1117" s="10">
        <f t="shared" si="2214"/>
        <v>7130.3</v>
      </c>
      <c r="AG1117" s="10"/>
      <c r="AH1117" s="10">
        <f t="shared" si="2215"/>
        <v>7130.3</v>
      </c>
      <c r="AI1117" s="10">
        <f t="shared" si="2216"/>
        <v>7130.3</v>
      </c>
      <c r="AJ1117" s="10">
        <f t="shared" si="2217"/>
        <v>7130.3</v>
      </c>
      <c r="AK1117" s="10"/>
      <c r="AL1117" s="10"/>
      <c r="AM1117" s="10"/>
      <c r="AN1117" s="10">
        <f t="shared" si="2218"/>
        <v>7130.3</v>
      </c>
      <c r="AO1117" s="10">
        <f t="shared" si="2219"/>
        <v>7130.3</v>
      </c>
      <c r="AP1117" s="10">
        <f t="shared" si="2220"/>
        <v>7130.3</v>
      </c>
      <c r="AQ1117" s="10"/>
      <c r="AR1117" s="10"/>
      <c r="AS1117" s="10"/>
      <c r="AT1117" s="10">
        <f t="shared" si="2221"/>
        <v>7130.3</v>
      </c>
      <c r="AU1117" s="10">
        <f t="shared" si="2222"/>
        <v>7130.3</v>
      </c>
      <c r="AV1117" s="10">
        <f t="shared" si="2223"/>
        <v>7130.3</v>
      </c>
      <c r="AW1117" s="10">
        <v>7033.5749999999998</v>
      </c>
      <c r="AX1117" s="10"/>
      <c r="AY1117" s="10"/>
      <c r="AZ1117" s="39">
        <f t="shared" si="2224"/>
        <v>14163.875</v>
      </c>
      <c r="BA1117" s="39">
        <v>-1.4339999999999999</v>
      </c>
      <c r="BB1117" s="65">
        <f t="shared" si="2285"/>
        <v>14162.441000000001</v>
      </c>
      <c r="BC1117" s="39">
        <f t="shared" si="2225"/>
        <v>7130.3</v>
      </c>
      <c r="BD1117" s="39"/>
      <c r="BE1117" s="65">
        <f t="shared" si="2287"/>
        <v>7130.3</v>
      </c>
      <c r="BF1117" s="39">
        <f t="shared" si="2226"/>
        <v>7130.3</v>
      </c>
      <c r="BG1117" s="39"/>
      <c r="BH1117" s="65">
        <f t="shared" si="2288"/>
        <v>7130.3</v>
      </c>
      <c r="BI1117" s="10"/>
      <c r="BJ1117" s="20"/>
      <c r="BK1117" s="20"/>
      <c r="BL1117" s="40"/>
      <c r="BM1117" s="40"/>
      <c r="BN1117" s="40"/>
      <c r="BO1117" s="40"/>
      <c r="BP1117" s="40"/>
    </row>
    <row r="1118" spans="1:68" x14ac:dyDescent="0.3">
      <c r="A1118" s="58" t="s">
        <v>728</v>
      </c>
      <c r="B1118" s="59" t="s">
        <v>52</v>
      </c>
      <c r="C1118" s="58"/>
      <c r="D1118" s="58"/>
      <c r="E1118" s="60" t="s">
        <v>53</v>
      </c>
      <c r="F1118" s="10">
        <f t="shared" ref="F1118:K1118" si="2321">F1119</f>
        <v>10.7</v>
      </c>
      <c r="G1118" s="10">
        <f t="shared" si="2321"/>
        <v>10.7</v>
      </c>
      <c r="H1118" s="10">
        <f t="shared" si="2321"/>
        <v>10.7</v>
      </c>
      <c r="I1118" s="10">
        <f t="shared" si="2321"/>
        <v>0</v>
      </c>
      <c r="J1118" s="10">
        <f t="shared" si="2321"/>
        <v>0</v>
      </c>
      <c r="K1118" s="10">
        <f t="shared" si="2321"/>
        <v>0</v>
      </c>
      <c r="L1118" s="10">
        <f t="shared" si="2312"/>
        <v>10.7</v>
      </c>
      <c r="M1118" s="10">
        <f t="shared" si="2313"/>
        <v>10.7</v>
      </c>
      <c r="N1118" s="10">
        <f t="shared" si="2314"/>
        <v>10.7</v>
      </c>
      <c r="O1118" s="10">
        <f>O1119</f>
        <v>0</v>
      </c>
      <c r="P1118" s="10">
        <f>P1119</f>
        <v>0</v>
      </c>
      <c r="Q1118" s="10">
        <f>Q1119</f>
        <v>0</v>
      </c>
      <c r="R1118" s="10">
        <f t="shared" si="2206"/>
        <v>10.7</v>
      </c>
      <c r="S1118" s="10">
        <f t="shared" si="2207"/>
        <v>10.7</v>
      </c>
      <c r="T1118" s="10">
        <f t="shared" si="2208"/>
        <v>10.7</v>
      </c>
      <c r="U1118" s="10">
        <f>U1119</f>
        <v>0</v>
      </c>
      <c r="V1118" s="10">
        <f>V1119</f>
        <v>0</v>
      </c>
      <c r="W1118" s="10">
        <f>W1119</f>
        <v>0</v>
      </c>
      <c r="X1118" s="10">
        <f t="shared" si="2209"/>
        <v>10.7</v>
      </c>
      <c r="Y1118" s="10">
        <f t="shared" si="2210"/>
        <v>10.7</v>
      </c>
      <c r="Z1118" s="10">
        <f t="shared" si="2211"/>
        <v>10.7</v>
      </c>
      <c r="AA1118" s="10">
        <f>AA1119</f>
        <v>0</v>
      </c>
      <c r="AB1118" s="10">
        <f>AB1119</f>
        <v>0</v>
      </c>
      <c r="AC1118" s="10">
        <f>AC1119</f>
        <v>0</v>
      </c>
      <c r="AD1118" s="10">
        <f t="shared" si="2212"/>
        <v>10.7</v>
      </c>
      <c r="AE1118" s="10">
        <f t="shared" si="2213"/>
        <v>10.7</v>
      </c>
      <c r="AF1118" s="10">
        <f t="shared" si="2214"/>
        <v>10.7</v>
      </c>
      <c r="AG1118" s="10">
        <f>AG1119</f>
        <v>0</v>
      </c>
      <c r="AH1118" s="10">
        <f t="shared" si="2215"/>
        <v>10.7</v>
      </c>
      <c r="AI1118" s="10">
        <f t="shared" si="2216"/>
        <v>10.7</v>
      </c>
      <c r="AJ1118" s="10">
        <f t="shared" si="2217"/>
        <v>10.7</v>
      </c>
      <c r="AK1118" s="10">
        <f>AK1119</f>
        <v>0</v>
      </c>
      <c r="AL1118" s="10">
        <f>AL1119</f>
        <v>0</v>
      </c>
      <c r="AM1118" s="10">
        <f>AM1119</f>
        <v>0</v>
      </c>
      <c r="AN1118" s="10">
        <f t="shared" si="2218"/>
        <v>10.7</v>
      </c>
      <c r="AO1118" s="10">
        <f t="shared" si="2219"/>
        <v>10.7</v>
      </c>
      <c r="AP1118" s="10">
        <f t="shared" si="2220"/>
        <v>10.7</v>
      </c>
      <c r="AQ1118" s="10">
        <f>AQ1119</f>
        <v>0</v>
      </c>
      <c r="AR1118" s="10">
        <f>AR1119</f>
        <v>0</v>
      </c>
      <c r="AS1118" s="10">
        <f>AS1119</f>
        <v>0</v>
      </c>
      <c r="AT1118" s="10">
        <f t="shared" si="2221"/>
        <v>10.7</v>
      </c>
      <c r="AU1118" s="10">
        <f t="shared" si="2222"/>
        <v>10.7</v>
      </c>
      <c r="AV1118" s="10">
        <f t="shared" si="2223"/>
        <v>10.7</v>
      </c>
      <c r="AW1118" s="10">
        <f>AW1119</f>
        <v>0</v>
      </c>
      <c r="AX1118" s="10">
        <f>AX1119</f>
        <v>0</v>
      </c>
      <c r="AY1118" s="10">
        <f>AY1119</f>
        <v>0</v>
      </c>
      <c r="AZ1118" s="10">
        <f t="shared" si="2224"/>
        <v>10.7</v>
      </c>
      <c r="BA1118" s="10">
        <f>BA1119</f>
        <v>0</v>
      </c>
      <c r="BB1118" s="65">
        <f t="shared" si="2285"/>
        <v>10.7</v>
      </c>
      <c r="BC1118" s="10">
        <f t="shared" si="2225"/>
        <v>10.7</v>
      </c>
      <c r="BD1118" s="10">
        <f>BD1119</f>
        <v>0</v>
      </c>
      <c r="BE1118" s="65">
        <f t="shared" si="2287"/>
        <v>10.7</v>
      </c>
      <c r="BF1118" s="10">
        <f t="shared" si="2226"/>
        <v>10.7</v>
      </c>
      <c r="BG1118" s="10">
        <f>BG1119</f>
        <v>0</v>
      </c>
      <c r="BH1118" s="65">
        <f t="shared" si="2288"/>
        <v>10.7</v>
      </c>
      <c r="BI1118" s="10">
        <f>BI1119</f>
        <v>0</v>
      </c>
      <c r="BJ1118" s="20"/>
      <c r="BK1118" s="20"/>
    </row>
    <row r="1119" spans="1:68" x14ac:dyDescent="0.3">
      <c r="A1119" s="58" t="s">
        <v>728</v>
      </c>
      <c r="B1119" s="59">
        <v>800</v>
      </c>
      <c r="C1119" s="58" t="s">
        <v>242</v>
      </c>
      <c r="D1119" s="58" t="s">
        <v>70</v>
      </c>
      <c r="E1119" s="60" t="s">
        <v>699</v>
      </c>
      <c r="F1119" s="10">
        <v>10.7</v>
      </c>
      <c r="G1119" s="10">
        <v>10.7</v>
      </c>
      <c r="H1119" s="10">
        <v>10.7</v>
      </c>
      <c r="I1119" s="10"/>
      <c r="J1119" s="10"/>
      <c r="K1119" s="10"/>
      <c r="L1119" s="10">
        <f t="shared" si="2312"/>
        <v>10.7</v>
      </c>
      <c r="M1119" s="10">
        <f t="shared" si="2313"/>
        <v>10.7</v>
      </c>
      <c r="N1119" s="10">
        <f t="shared" si="2314"/>
        <v>10.7</v>
      </c>
      <c r="O1119" s="10"/>
      <c r="P1119" s="10"/>
      <c r="Q1119" s="10"/>
      <c r="R1119" s="10">
        <f t="shared" si="2206"/>
        <v>10.7</v>
      </c>
      <c r="S1119" s="10">
        <f t="shared" si="2207"/>
        <v>10.7</v>
      </c>
      <c r="T1119" s="10">
        <f t="shared" si="2208"/>
        <v>10.7</v>
      </c>
      <c r="U1119" s="10"/>
      <c r="V1119" s="10"/>
      <c r="W1119" s="10"/>
      <c r="X1119" s="10">
        <f t="shared" si="2209"/>
        <v>10.7</v>
      </c>
      <c r="Y1119" s="10">
        <f t="shared" si="2210"/>
        <v>10.7</v>
      </c>
      <c r="Z1119" s="10">
        <f t="shared" si="2211"/>
        <v>10.7</v>
      </c>
      <c r="AA1119" s="10"/>
      <c r="AB1119" s="10"/>
      <c r="AC1119" s="10"/>
      <c r="AD1119" s="10">
        <f t="shared" si="2212"/>
        <v>10.7</v>
      </c>
      <c r="AE1119" s="10">
        <f t="shared" si="2213"/>
        <v>10.7</v>
      </c>
      <c r="AF1119" s="10">
        <f t="shared" si="2214"/>
        <v>10.7</v>
      </c>
      <c r="AG1119" s="10"/>
      <c r="AH1119" s="10">
        <f t="shared" si="2215"/>
        <v>10.7</v>
      </c>
      <c r="AI1119" s="10">
        <f t="shared" si="2216"/>
        <v>10.7</v>
      </c>
      <c r="AJ1119" s="10">
        <f t="shared" si="2217"/>
        <v>10.7</v>
      </c>
      <c r="AK1119" s="10"/>
      <c r="AL1119" s="10"/>
      <c r="AM1119" s="10"/>
      <c r="AN1119" s="10">
        <f t="shared" si="2218"/>
        <v>10.7</v>
      </c>
      <c r="AO1119" s="10">
        <f t="shared" si="2219"/>
        <v>10.7</v>
      </c>
      <c r="AP1119" s="10">
        <f t="shared" si="2220"/>
        <v>10.7</v>
      </c>
      <c r="AQ1119" s="10"/>
      <c r="AR1119" s="10"/>
      <c r="AS1119" s="10"/>
      <c r="AT1119" s="10">
        <f t="shared" si="2221"/>
        <v>10.7</v>
      </c>
      <c r="AU1119" s="10">
        <f t="shared" si="2222"/>
        <v>10.7</v>
      </c>
      <c r="AV1119" s="10">
        <f t="shared" si="2223"/>
        <v>10.7</v>
      </c>
      <c r="AW1119" s="10"/>
      <c r="AX1119" s="10"/>
      <c r="AY1119" s="10"/>
      <c r="AZ1119" s="10">
        <f t="shared" si="2224"/>
        <v>10.7</v>
      </c>
      <c r="BA1119" s="10"/>
      <c r="BB1119" s="65">
        <f t="shared" si="2285"/>
        <v>10.7</v>
      </c>
      <c r="BC1119" s="10">
        <f t="shared" si="2225"/>
        <v>10.7</v>
      </c>
      <c r="BD1119" s="10"/>
      <c r="BE1119" s="65">
        <f t="shared" si="2287"/>
        <v>10.7</v>
      </c>
      <c r="BF1119" s="10">
        <f t="shared" si="2226"/>
        <v>10.7</v>
      </c>
      <c r="BG1119" s="10"/>
      <c r="BH1119" s="65">
        <f t="shared" si="2288"/>
        <v>10.7</v>
      </c>
      <c r="BI1119" s="10"/>
      <c r="BJ1119" s="20"/>
      <c r="BK1119" s="20"/>
    </row>
    <row r="1120" spans="1:68" s="66" customFormat="1" ht="46.8" x14ac:dyDescent="0.3">
      <c r="A1120" s="52" t="s">
        <v>729</v>
      </c>
      <c r="B1120" s="53"/>
      <c r="C1120" s="52"/>
      <c r="D1120" s="52"/>
      <c r="E1120" s="54" t="s">
        <v>730</v>
      </c>
      <c r="F1120" s="14">
        <f t="shared" ref="F1120:K1120" si="2322">F1121+F1143+F1221</f>
        <v>2080011</v>
      </c>
      <c r="G1120" s="14">
        <f t="shared" si="2322"/>
        <v>2162027.2000000002</v>
      </c>
      <c r="H1120" s="14">
        <f t="shared" si="2322"/>
        <v>1550079</v>
      </c>
      <c r="I1120" s="14">
        <f t="shared" si="2322"/>
        <v>136272.1</v>
      </c>
      <c r="J1120" s="14">
        <f t="shared" si="2322"/>
        <v>145697.79999999999</v>
      </c>
      <c r="K1120" s="14">
        <f t="shared" si="2322"/>
        <v>148416.5</v>
      </c>
      <c r="L1120" s="14">
        <f t="shared" si="2312"/>
        <v>2216283.1</v>
      </c>
      <c r="M1120" s="14">
        <f t="shared" si="2313"/>
        <v>2307725</v>
      </c>
      <c r="N1120" s="14">
        <f t="shared" si="2314"/>
        <v>1698495.5</v>
      </c>
      <c r="O1120" s="14">
        <f>O1121+O1143+O1221</f>
        <v>464220.62033000001</v>
      </c>
      <c r="P1120" s="14">
        <f>P1121+P1143+P1221</f>
        <v>17371.899999999998</v>
      </c>
      <c r="Q1120" s="14">
        <f>Q1121+Q1143+Q1221</f>
        <v>17371.899999999998</v>
      </c>
      <c r="R1120" s="14">
        <f t="shared" si="2206"/>
        <v>2680503.7203299999</v>
      </c>
      <c r="S1120" s="14">
        <f t="shared" si="2207"/>
        <v>2325096.9</v>
      </c>
      <c r="T1120" s="14">
        <f t="shared" si="2208"/>
        <v>1715867.4</v>
      </c>
      <c r="U1120" s="14">
        <f>U1121+U1143+U1221</f>
        <v>-36702.372000000003</v>
      </c>
      <c r="V1120" s="14">
        <f>V1121+V1143+V1221</f>
        <v>0</v>
      </c>
      <c r="W1120" s="14">
        <f>W1121+W1143+W1221</f>
        <v>0</v>
      </c>
      <c r="X1120" s="14">
        <f t="shared" si="2209"/>
        <v>2643801.3483299999</v>
      </c>
      <c r="Y1120" s="14">
        <f t="shared" si="2210"/>
        <v>2325096.9</v>
      </c>
      <c r="Z1120" s="14">
        <f t="shared" si="2211"/>
        <v>1715867.4</v>
      </c>
      <c r="AA1120" s="14">
        <f>AA1121+AA1143+AA1221</f>
        <v>-42719.959280000003</v>
      </c>
      <c r="AB1120" s="14">
        <f>AB1121+AB1143+AB1221</f>
        <v>104188.8</v>
      </c>
      <c r="AC1120" s="14">
        <f>AC1121+AC1143+AC1221</f>
        <v>65320.65928</v>
      </c>
      <c r="AD1120" s="14">
        <f t="shared" si="2212"/>
        <v>2601081.3890499999</v>
      </c>
      <c r="AE1120" s="14">
        <f t="shared" si="2213"/>
        <v>2429285.6999999997</v>
      </c>
      <c r="AF1120" s="14">
        <f t="shared" si="2214"/>
        <v>1781188.0592799999</v>
      </c>
      <c r="AG1120" s="14">
        <f>AG1121+AG1143+AG1221</f>
        <v>0</v>
      </c>
      <c r="AH1120" s="14">
        <f t="shared" si="2215"/>
        <v>2601081.3890499999</v>
      </c>
      <c r="AI1120" s="14">
        <f t="shared" si="2216"/>
        <v>2429285.6999999997</v>
      </c>
      <c r="AJ1120" s="14">
        <f t="shared" si="2217"/>
        <v>1781188.0592799999</v>
      </c>
      <c r="AK1120" s="14">
        <f>AK1121+AK1143+AK1221</f>
        <v>-204624.66899999999</v>
      </c>
      <c r="AL1120" s="14">
        <f>AL1121+AL1143+AL1221</f>
        <v>119657.50300000001</v>
      </c>
      <c r="AM1120" s="14">
        <f>AM1121+AM1143+AM1221</f>
        <v>140214.17600000001</v>
      </c>
      <c r="AN1120" s="14">
        <f t="shared" si="2218"/>
        <v>2396456.7200499997</v>
      </c>
      <c r="AO1120" s="14">
        <f t="shared" si="2219"/>
        <v>2548943.2029999997</v>
      </c>
      <c r="AP1120" s="14">
        <f t="shared" si="2220"/>
        <v>1921402.2352799999</v>
      </c>
      <c r="AQ1120" s="14">
        <f>AQ1121+AQ1143+AQ1221</f>
        <v>-167.14699999999988</v>
      </c>
      <c r="AR1120" s="14">
        <f>AR1121+AR1143+AR1221</f>
        <v>69309.028999999995</v>
      </c>
      <c r="AS1120" s="14">
        <f>AS1121+AS1143+AS1221</f>
        <v>99022.222999999998</v>
      </c>
      <c r="AT1120" s="14">
        <f t="shared" si="2221"/>
        <v>2396289.5730499998</v>
      </c>
      <c r="AU1120" s="14">
        <f t="shared" si="2222"/>
        <v>2618252.2319999998</v>
      </c>
      <c r="AV1120" s="14">
        <f t="shared" si="2223"/>
        <v>2020424.4582799999</v>
      </c>
      <c r="AW1120" s="14">
        <f>AW1121+AW1143+AW1221</f>
        <v>122961.84500000002</v>
      </c>
      <c r="AX1120" s="14">
        <f>AX1121+AX1143+AX1221</f>
        <v>-241759.07799999998</v>
      </c>
      <c r="AY1120" s="14">
        <f>AY1121+AY1143+AY1221</f>
        <v>184663.55499999999</v>
      </c>
      <c r="AZ1120" s="14">
        <f t="shared" si="2224"/>
        <v>2519251.41805</v>
      </c>
      <c r="BA1120" s="14">
        <f>BA1121+BA1143+BA1221</f>
        <v>-15</v>
      </c>
      <c r="BB1120" s="63">
        <f t="shared" si="2285"/>
        <v>2519236.41805</v>
      </c>
      <c r="BC1120" s="14">
        <f t="shared" si="2225"/>
        <v>2376493.1540000001</v>
      </c>
      <c r="BD1120" s="14">
        <f>BD1121+BD1143+BD1221</f>
        <v>0</v>
      </c>
      <c r="BE1120" s="63">
        <f t="shared" si="2287"/>
        <v>2376493.1540000001</v>
      </c>
      <c r="BF1120" s="14">
        <f t="shared" si="2226"/>
        <v>2205088.0132800001</v>
      </c>
      <c r="BG1120" s="14">
        <f>BG1121+BG1143+BG1221</f>
        <v>0</v>
      </c>
      <c r="BH1120" s="63">
        <f t="shared" si="2288"/>
        <v>2205088.0132800001</v>
      </c>
      <c r="BI1120" s="14">
        <f>BI1121+BI1143+BI1221</f>
        <v>0</v>
      </c>
      <c r="BJ1120" s="15"/>
      <c r="BK1120" s="15"/>
      <c r="BL1120" s="11"/>
      <c r="BM1120" s="11"/>
      <c r="BN1120" s="11"/>
      <c r="BO1120" s="11"/>
      <c r="BP1120" s="11"/>
    </row>
    <row r="1121" spans="1:68" s="67" customFormat="1" ht="31.2" x14ac:dyDescent="0.3">
      <c r="A1121" s="55" t="s">
        <v>731</v>
      </c>
      <c r="B1121" s="56"/>
      <c r="C1121" s="55"/>
      <c r="D1121" s="55"/>
      <c r="E1121" s="57" t="s">
        <v>263</v>
      </c>
      <c r="F1121" s="17">
        <f t="shared" ref="F1121:K1121" si="2323">F1122</f>
        <v>750000</v>
      </c>
      <c r="G1121" s="17">
        <f t="shared" si="2323"/>
        <v>400000</v>
      </c>
      <c r="H1121" s="17">
        <f t="shared" si="2323"/>
        <v>200000</v>
      </c>
      <c r="I1121" s="17">
        <f t="shared" si="2323"/>
        <v>0</v>
      </c>
      <c r="J1121" s="17">
        <f t="shared" si="2323"/>
        <v>0</v>
      </c>
      <c r="K1121" s="17">
        <f t="shared" si="2323"/>
        <v>0</v>
      </c>
      <c r="L1121" s="17">
        <f t="shared" si="2312"/>
        <v>750000</v>
      </c>
      <c r="M1121" s="17">
        <f t="shared" si="2313"/>
        <v>400000</v>
      </c>
      <c r="N1121" s="17">
        <f t="shared" si="2314"/>
        <v>200000</v>
      </c>
      <c r="O1121" s="17">
        <f>O1122</f>
        <v>224929.18236000001</v>
      </c>
      <c r="P1121" s="17">
        <f>P1122</f>
        <v>0</v>
      </c>
      <c r="Q1121" s="17">
        <f>Q1122</f>
        <v>0</v>
      </c>
      <c r="R1121" s="17">
        <f t="shared" si="2206"/>
        <v>974929.18235999998</v>
      </c>
      <c r="S1121" s="17">
        <f t="shared" si="2207"/>
        <v>400000</v>
      </c>
      <c r="T1121" s="17">
        <f t="shared" si="2208"/>
        <v>200000</v>
      </c>
      <c r="U1121" s="17">
        <f>U1122</f>
        <v>-19826.932000000001</v>
      </c>
      <c r="V1121" s="17">
        <f>V1122</f>
        <v>0</v>
      </c>
      <c r="W1121" s="17">
        <f>W1122</f>
        <v>0</v>
      </c>
      <c r="X1121" s="17">
        <f t="shared" si="2209"/>
        <v>955102.25035999995</v>
      </c>
      <c r="Y1121" s="17">
        <f t="shared" si="2210"/>
        <v>400000</v>
      </c>
      <c r="Z1121" s="17">
        <f t="shared" si="2211"/>
        <v>200000</v>
      </c>
      <c r="AA1121" s="17">
        <f>AA1122+AA1139</f>
        <v>100000</v>
      </c>
      <c r="AB1121" s="17">
        <f>AB1122+AB1139</f>
        <v>0</v>
      </c>
      <c r="AC1121" s="17">
        <f>AC1122+AC1139</f>
        <v>0</v>
      </c>
      <c r="AD1121" s="17">
        <f t="shared" si="2212"/>
        <v>1055102.2503599999</v>
      </c>
      <c r="AE1121" s="17">
        <f t="shared" si="2213"/>
        <v>400000</v>
      </c>
      <c r="AF1121" s="17">
        <f t="shared" si="2214"/>
        <v>200000</v>
      </c>
      <c r="AG1121" s="17">
        <f>AG1122+AG1139</f>
        <v>0</v>
      </c>
      <c r="AH1121" s="17">
        <f t="shared" si="2215"/>
        <v>1055102.2503599999</v>
      </c>
      <c r="AI1121" s="17">
        <f t="shared" si="2216"/>
        <v>400000</v>
      </c>
      <c r="AJ1121" s="17">
        <f t="shared" si="2217"/>
        <v>200000</v>
      </c>
      <c r="AK1121" s="17">
        <f>AK1122+AK1139</f>
        <v>-100000</v>
      </c>
      <c r="AL1121" s="17">
        <f>AL1122+AL1139</f>
        <v>0</v>
      </c>
      <c r="AM1121" s="17">
        <f>AM1122+AM1139</f>
        <v>0</v>
      </c>
      <c r="AN1121" s="17">
        <f t="shared" si="2218"/>
        <v>955102.25035999995</v>
      </c>
      <c r="AO1121" s="17">
        <f t="shared" si="2219"/>
        <v>400000</v>
      </c>
      <c r="AP1121" s="17">
        <f t="shared" si="2220"/>
        <v>200000</v>
      </c>
      <c r="AQ1121" s="17">
        <f>AQ1122+AQ1139</f>
        <v>0</v>
      </c>
      <c r="AR1121" s="17">
        <f>AR1122+AR1139</f>
        <v>0</v>
      </c>
      <c r="AS1121" s="17">
        <f>AS1122+AS1139</f>
        <v>0</v>
      </c>
      <c r="AT1121" s="17">
        <f t="shared" si="2221"/>
        <v>955102.25035999995</v>
      </c>
      <c r="AU1121" s="17">
        <f t="shared" si="2222"/>
        <v>400000</v>
      </c>
      <c r="AV1121" s="17">
        <f t="shared" si="2223"/>
        <v>200000</v>
      </c>
      <c r="AW1121" s="17">
        <f>AW1122+AW1139</f>
        <v>0</v>
      </c>
      <c r="AX1121" s="17">
        <f>AX1122+AX1139</f>
        <v>0</v>
      </c>
      <c r="AY1121" s="17">
        <f>AY1122+AY1139</f>
        <v>0</v>
      </c>
      <c r="AZ1121" s="17">
        <f t="shared" si="2224"/>
        <v>955102.25035999995</v>
      </c>
      <c r="BA1121" s="17">
        <f>BA1122+BA1139</f>
        <v>0</v>
      </c>
      <c r="BB1121" s="64">
        <f t="shared" si="2285"/>
        <v>955102.25035999995</v>
      </c>
      <c r="BC1121" s="17">
        <f t="shared" si="2225"/>
        <v>400000</v>
      </c>
      <c r="BD1121" s="17">
        <f>BD1122+BD1139</f>
        <v>0</v>
      </c>
      <c r="BE1121" s="64">
        <f t="shared" si="2287"/>
        <v>400000</v>
      </c>
      <c r="BF1121" s="17">
        <f t="shared" si="2226"/>
        <v>200000</v>
      </c>
      <c r="BG1121" s="17">
        <f>BG1122+BG1139</f>
        <v>0</v>
      </c>
      <c r="BH1121" s="64">
        <f t="shared" si="2288"/>
        <v>200000</v>
      </c>
      <c r="BI1121" s="17">
        <f>BI1122+BI1139</f>
        <v>0</v>
      </c>
      <c r="BJ1121" s="18"/>
      <c r="BK1121" s="18"/>
      <c r="BL1121" s="16"/>
      <c r="BM1121" s="16"/>
      <c r="BN1121" s="16"/>
      <c r="BO1121" s="16"/>
      <c r="BP1121" s="16"/>
    </row>
    <row r="1122" spans="1:68" ht="31.2" x14ac:dyDescent="0.3">
      <c r="A1122" s="58" t="s">
        <v>732</v>
      </c>
      <c r="B1122" s="59"/>
      <c r="C1122" s="58"/>
      <c r="D1122" s="58"/>
      <c r="E1122" s="60" t="s">
        <v>549</v>
      </c>
      <c r="F1122" s="10">
        <f t="shared" ref="F1122:K1122" si="2324">F1123+F1128</f>
        <v>750000</v>
      </c>
      <c r="G1122" s="10">
        <f t="shared" si="2324"/>
        <v>400000</v>
      </c>
      <c r="H1122" s="10">
        <f t="shared" si="2324"/>
        <v>200000</v>
      </c>
      <c r="I1122" s="10">
        <f t="shared" si="2324"/>
        <v>0</v>
      </c>
      <c r="J1122" s="10">
        <f t="shared" si="2324"/>
        <v>0</v>
      </c>
      <c r="K1122" s="10">
        <f t="shared" si="2324"/>
        <v>0</v>
      </c>
      <c r="L1122" s="10">
        <f t="shared" si="2312"/>
        <v>750000</v>
      </c>
      <c r="M1122" s="10">
        <f t="shared" si="2313"/>
        <v>400000</v>
      </c>
      <c r="N1122" s="10">
        <f t="shared" si="2314"/>
        <v>200000</v>
      </c>
      <c r="O1122" s="10">
        <f>O1123+O1128+O1131+O1136</f>
        <v>224929.18236000001</v>
      </c>
      <c r="P1122" s="10">
        <f>P1123+P1128+P1131+P1136</f>
        <v>0</v>
      </c>
      <c r="Q1122" s="10">
        <f>Q1123+Q1128+Q1131+Q1136</f>
        <v>0</v>
      </c>
      <c r="R1122" s="10">
        <f t="shared" si="2206"/>
        <v>974929.18235999998</v>
      </c>
      <c r="S1122" s="10">
        <f t="shared" si="2207"/>
        <v>400000</v>
      </c>
      <c r="T1122" s="10">
        <f t="shared" si="2208"/>
        <v>200000</v>
      </c>
      <c r="U1122" s="10">
        <f>U1123+U1128+U1131+U1136</f>
        <v>-19826.932000000001</v>
      </c>
      <c r="V1122" s="10">
        <f>V1123+V1128+V1131+V1136</f>
        <v>0</v>
      </c>
      <c r="W1122" s="10">
        <f>W1123+W1128+W1131+W1136</f>
        <v>0</v>
      </c>
      <c r="X1122" s="10">
        <f t="shared" si="2209"/>
        <v>955102.25035999995</v>
      </c>
      <c r="Y1122" s="10">
        <f t="shared" si="2210"/>
        <v>400000</v>
      </c>
      <c r="Z1122" s="10">
        <f t="shared" si="2211"/>
        <v>200000</v>
      </c>
      <c r="AA1122" s="10">
        <f>AA1123+AA1128+AA1131+AA1136</f>
        <v>0</v>
      </c>
      <c r="AB1122" s="10">
        <f>AB1123+AB1128+AB1131+AB1136</f>
        <v>0</v>
      </c>
      <c r="AC1122" s="10">
        <f>AC1123+AC1128+AC1131+AC1136</f>
        <v>0</v>
      </c>
      <c r="AD1122" s="10">
        <f t="shared" si="2212"/>
        <v>955102.25035999995</v>
      </c>
      <c r="AE1122" s="10">
        <f t="shared" si="2213"/>
        <v>400000</v>
      </c>
      <c r="AF1122" s="10">
        <f t="shared" si="2214"/>
        <v>200000</v>
      </c>
      <c r="AG1122" s="10">
        <f>AG1123+AG1128+AG1131+AG1136</f>
        <v>0</v>
      </c>
      <c r="AH1122" s="10">
        <f t="shared" si="2215"/>
        <v>955102.25035999995</v>
      </c>
      <c r="AI1122" s="10">
        <f t="shared" si="2216"/>
        <v>400000</v>
      </c>
      <c r="AJ1122" s="10">
        <f t="shared" si="2217"/>
        <v>200000</v>
      </c>
      <c r="AK1122" s="10">
        <f>AK1123+AK1128+AK1131+AK1136</f>
        <v>0</v>
      </c>
      <c r="AL1122" s="10">
        <f>AL1123+AL1128+AL1131+AL1136</f>
        <v>0</v>
      </c>
      <c r="AM1122" s="10">
        <f>AM1123+AM1128+AM1131+AM1136</f>
        <v>0</v>
      </c>
      <c r="AN1122" s="10">
        <f t="shared" si="2218"/>
        <v>955102.25035999995</v>
      </c>
      <c r="AO1122" s="10">
        <f t="shared" si="2219"/>
        <v>400000</v>
      </c>
      <c r="AP1122" s="10">
        <f t="shared" si="2220"/>
        <v>200000</v>
      </c>
      <c r="AQ1122" s="10">
        <f>AQ1123+AQ1128+AQ1131+AQ1136</f>
        <v>0</v>
      </c>
      <c r="AR1122" s="10">
        <f>AR1123+AR1128+AR1131+AR1136</f>
        <v>0</v>
      </c>
      <c r="AS1122" s="10">
        <f>AS1123+AS1128+AS1131+AS1136</f>
        <v>0</v>
      </c>
      <c r="AT1122" s="10">
        <f t="shared" si="2221"/>
        <v>955102.25035999995</v>
      </c>
      <c r="AU1122" s="10">
        <f t="shared" si="2222"/>
        <v>400000</v>
      </c>
      <c r="AV1122" s="10">
        <f t="shared" si="2223"/>
        <v>200000</v>
      </c>
      <c r="AW1122" s="10">
        <f>AW1123+AW1128+AW1131+AW1136</f>
        <v>0</v>
      </c>
      <c r="AX1122" s="10">
        <f>AX1123+AX1128+AX1131+AX1136</f>
        <v>0</v>
      </c>
      <c r="AY1122" s="10">
        <f>AY1123+AY1128+AY1131+AY1136</f>
        <v>0</v>
      </c>
      <c r="AZ1122" s="10">
        <f t="shared" si="2224"/>
        <v>955102.25035999995</v>
      </c>
      <c r="BA1122" s="10">
        <f>BA1123+BA1128+BA1131+BA1136</f>
        <v>0</v>
      </c>
      <c r="BB1122" s="65">
        <f t="shared" si="2285"/>
        <v>955102.25035999995</v>
      </c>
      <c r="BC1122" s="10">
        <f t="shared" si="2225"/>
        <v>400000</v>
      </c>
      <c r="BD1122" s="10">
        <f>BD1123+BD1128+BD1131+BD1136</f>
        <v>0</v>
      </c>
      <c r="BE1122" s="65">
        <f t="shared" si="2287"/>
        <v>400000</v>
      </c>
      <c r="BF1122" s="10">
        <f t="shared" si="2226"/>
        <v>200000</v>
      </c>
      <c r="BG1122" s="10">
        <f>BG1123+BG1128+BG1131+BG1136</f>
        <v>0</v>
      </c>
      <c r="BH1122" s="65">
        <f t="shared" si="2288"/>
        <v>200000</v>
      </c>
      <c r="BI1122" s="10">
        <f>BI1123+BI1128+BI1131+BI1136</f>
        <v>0</v>
      </c>
      <c r="BJ1122" s="20"/>
      <c r="BK1122" s="20"/>
    </row>
    <row r="1123" spans="1:68" ht="46.8" x14ac:dyDescent="0.3">
      <c r="A1123" s="58" t="s">
        <v>733</v>
      </c>
      <c r="B1123" s="59"/>
      <c r="C1123" s="58"/>
      <c r="D1123" s="58"/>
      <c r="E1123" s="60" t="s">
        <v>734</v>
      </c>
      <c r="F1123" s="10">
        <f t="shared" ref="F1123:F1129" si="2325">F1124</f>
        <v>50000</v>
      </c>
      <c r="G1123" s="10">
        <f t="shared" ref="G1123:G1129" si="2326">G1124</f>
        <v>0</v>
      </c>
      <c r="H1123" s="10">
        <f t="shared" ref="H1123:H1129" si="2327">H1124</f>
        <v>200000</v>
      </c>
      <c r="I1123" s="10">
        <f t="shared" ref="I1123:I1129" si="2328">I1124</f>
        <v>0</v>
      </c>
      <c r="J1123" s="10">
        <f t="shared" ref="J1123:J1129" si="2329">J1124</f>
        <v>0</v>
      </c>
      <c r="K1123" s="10">
        <f t="shared" ref="K1123:K1129" si="2330">K1124</f>
        <v>0</v>
      </c>
      <c r="L1123" s="10">
        <f t="shared" si="2312"/>
        <v>50000</v>
      </c>
      <c r="M1123" s="10">
        <f t="shared" si="2313"/>
        <v>0</v>
      </c>
      <c r="N1123" s="10">
        <f t="shared" si="2314"/>
        <v>200000</v>
      </c>
      <c r="O1123" s="10">
        <f>O1124+O1126</f>
        <v>57984.566939999997</v>
      </c>
      <c r="P1123" s="10">
        <f>P1124+P1126</f>
        <v>0</v>
      </c>
      <c r="Q1123" s="10">
        <f>Q1124+Q1126</f>
        <v>0</v>
      </c>
      <c r="R1123" s="10">
        <f t="shared" si="2206"/>
        <v>107984.56693999999</v>
      </c>
      <c r="S1123" s="10">
        <f t="shared" si="2207"/>
        <v>0</v>
      </c>
      <c r="T1123" s="10">
        <f t="shared" si="2208"/>
        <v>200000</v>
      </c>
      <c r="U1123" s="10">
        <f t="shared" ref="U1123:U1137" si="2331">U1124</f>
        <v>0</v>
      </c>
      <c r="V1123" s="10">
        <f t="shared" ref="V1123:V1137" si="2332">V1124</f>
        <v>0</v>
      </c>
      <c r="W1123" s="10">
        <f t="shared" ref="W1123:W1137" si="2333">W1124</f>
        <v>0</v>
      </c>
      <c r="X1123" s="10">
        <f t="shared" si="2209"/>
        <v>107984.56693999999</v>
      </c>
      <c r="Y1123" s="10">
        <f t="shared" si="2210"/>
        <v>0</v>
      </c>
      <c r="Z1123" s="10">
        <f t="shared" si="2211"/>
        <v>200000</v>
      </c>
      <c r="AA1123" s="10">
        <f t="shared" ref="AA1123:AA1141" si="2334">AA1124</f>
        <v>0</v>
      </c>
      <c r="AB1123" s="10">
        <f t="shared" ref="AB1123:AB1141" si="2335">AB1124</f>
        <v>0</v>
      </c>
      <c r="AC1123" s="10">
        <f t="shared" ref="AC1123:AC1141" si="2336">AC1124</f>
        <v>0</v>
      </c>
      <c r="AD1123" s="10">
        <f t="shared" si="2212"/>
        <v>107984.56693999999</v>
      </c>
      <c r="AE1123" s="10">
        <f t="shared" si="2213"/>
        <v>0</v>
      </c>
      <c r="AF1123" s="10">
        <f t="shared" si="2214"/>
        <v>200000</v>
      </c>
      <c r="AG1123" s="10">
        <f t="shared" ref="AG1123:AG1141" si="2337">AG1124</f>
        <v>0</v>
      </c>
      <c r="AH1123" s="10">
        <f t="shared" si="2215"/>
        <v>107984.56693999999</v>
      </c>
      <c r="AI1123" s="10">
        <f t="shared" si="2216"/>
        <v>0</v>
      </c>
      <c r="AJ1123" s="10">
        <f t="shared" si="2217"/>
        <v>200000</v>
      </c>
      <c r="AK1123" s="10">
        <f t="shared" ref="AK1123:AK1141" si="2338">AK1124</f>
        <v>0</v>
      </c>
      <c r="AL1123" s="10">
        <f t="shared" ref="AL1123:AL1141" si="2339">AL1124</f>
        <v>0</v>
      </c>
      <c r="AM1123" s="10">
        <f t="shared" ref="AM1123:AM1141" si="2340">AM1124</f>
        <v>0</v>
      </c>
      <c r="AN1123" s="10">
        <f t="shared" si="2218"/>
        <v>107984.56693999999</v>
      </c>
      <c r="AO1123" s="10">
        <f t="shared" si="2219"/>
        <v>0</v>
      </c>
      <c r="AP1123" s="10">
        <f t="shared" si="2220"/>
        <v>200000</v>
      </c>
      <c r="AQ1123" s="10">
        <f t="shared" ref="AQ1123:AQ1141" si="2341">AQ1124</f>
        <v>0</v>
      </c>
      <c r="AR1123" s="10">
        <f t="shared" ref="AR1123:AR1141" si="2342">AR1124</f>
        <v>0</v>
      </c>
      <c r="AS1123" s="10">
        <f t="shared" ref="AS1123:AS1141" si="2343">AS1124</f>
        <v>0</v>
      </c>
      <c r="AT1123" s="10">
        <f t="shared" si="2221"/>
        <v>107984.56693999999</v>
      </c>
      <c r="AU1123" s="10">
        <f t="shared" si="2222"/>
        <v>0</v>
      </c>
      <c r="AV1123" s="10">
        <f t="shared" si="2223"/>
        <v>200000</v>
      </c>
      <c r="AW1123" s="10">
        <f t="shared" ref="AW1123:AW1141" si="2344">AW1124</f>
        <v>0</v>
      </c>
      <c r="AX1123" s="10">
        <f t="shared" ref="AX1123:AX1141" si="2345">AX1124</f>
        <v>0</v>
      </c>
      <c r="AY1123" s="10">
        <f t="shared" ref="AY1123:AY1141" si="2346">AY1124</f>
        <v>0</v>
      </c>
      <c r="AZ1123" s="10">
        <f t="shared" si="2224"/>
        <v>107984.56693999999</v>
      </c>
      <c r="BA1123" s="10">
        <f t="shared" ref="BA1123:BA1141" si="2347">BA1124</f>
        <v>0</v>
      </c>
      <c r="BB1123" s="65">
        <f t="shared" si="2285"/>
        <v>107984.56693999999</v>
      </c>
      <c r="BC1123" s="10">
        <f t="shared" si="2225"/>
        <v>0</v>
      </c>
      <c r="BD1123" s="10">
        <f t="shared" ref="BD1123:BI1141" si="2348">BD1124</f>
        <v>0</v>
      </c>
      <c r="BE1123" s="65">
        <f t="shared" si="2287"/>
        <v>0</v>
      </c>
      <c r="BF1123" s="10">
        <f t="shared" si="2226"/>
        <v>200000</v>
      </c>
      <c r="BG1123" s="10">
        <f t="shared" si="2348"/>
        <v>0</v>
      </c>
      <c r="BH1123" s="65">
        <f t="shared" si="2288"/>
        <v>200000</v>
      </c>
      <c r="BI1123" s="10">
        <f t="shared" si="2348"/>
        <v>0</v>
      </c>
      <c r="BJ1123" s="20"/>
      <c r="BK1123" s="20"/>
    </row>
    <row r="1124" spans="1:68" ht="46.8" x14ac:dyDescent="0.3">
      <c r="A1124" s="58" t="s">
        <v>733</v>
      </c>
      <c r="B1124" s="59" t="s">
        <v>58</v>
      </c>
      <c r="C1124" s="58"/>
      <c r="D1124" s="58"/>
      <c r="E1124" s="60" t="s">
        <v>59</v>
      </c>
      <c r="F1124" s="10">
        <f t="shared" si="2325"/>
        <v>50000</v>
      </c>
      <c r="G1124" s="10">
        <f t="shared" si="2326"/>
        <v>0</v>
      </c>
      <c r="H1124" s="10">
        <f t="shared" si="2327"/>
        <v>200000</v>
      </c>
      <c r="I1124" s="10">
        <f t="shared" si="2328"/>
        <v>0</v>
      </c>
      <c r="J1124" s="10">
        <f t="shared" si="2329"/>
        <v>0</v>
      </c>
      <c r="K1124" s="10">
        <f t="shared" si="2330"/>
        <v>0</v>
      </c>
      <c r="L1124" s="10">
        <f t="shared" si="2312"/>
        <v>50000</v>
      </c>
      <c r="M1124" s="10">
        <f t="shared" si="2313"/>
        <v>0</v>
      </c>
      <c r="N1124" s="10">
        <f t="shared" si="2314"/>
        <v>200000</v>
      </c>
      <c r="O1124" s="10">
        <f t="shared" ref="O1124:O1137" si="2349">O1125</f>
        <v>44829.436099999999</v>
      </c>
      <c r="P1124" s="10">
        <f t="shared" ref="P1124:P1137" si="2350">P1125</f>
        <v>0</v>
      </c>
      <c r="Q1124" s="10">
        <f t="shared" ref="Q1124:Q1137" si="2351">Q1125</f>
        <v>0</v>
      </c>
      <c r="R1124" s="10">
        <f t="shared" si="2206"/>
        <v>94829.436099999992</v>
      </c>
      <c r="S1124" s="10">
        <f t="shared" si="2207"/>
        <v>0</v>
      </c>
      <c r="T1124" s="10">
        <f t="shared" si="2208"/>
        <v>200000</v>
      </c>
      <c r="U1124" s="10">
        <f t="shared" si="2331"/>
        <v>0</v>
      </c>
      <c r="V1124" s="10">
        <f t="shared" si="2332"/>
        <v>0</v>
      </c>
      <c r="W1124" s="10">
        <f t="shared" si="2333"/>
        <v>0</v>
      </c>
      <c r="X1124" s="10">
        <f t="shared" si="2209"/>
        <v>94829.436099999992</v>
      </c>
      <c r="Y1124" s="10">
        <f t="shared" si="2210"/>
        <v>0</v>
      </c>
      <c r="Z1124" s="10">
        <f t="shared" si="2211"/>
        <v>200000</v>
      </c>
      <c r="AA1124" s="10">
        <f t="shared" si="2334"/>
        <v>0</v>
      </c>
      <c r="AB1124" s="10">
        <f t="shared" si="2335"/>
        <v>0</v>
      </c>
      <c r="AC1124" s="10">
        <f t="shared" si="2336"/>
        <v>0</v>
      </c>
      <c r="AD1124" s="10">
        <f t="shared" si="2212"/>
        <v>94829.436099999992</v>
      </c>
      <c r="AE1124" s="10">
        <f t="shared" si="2213"/>
        <v>0</v>
      </c>
      <c r="AF1124" s="10">
        <f t="shared" si="2214"/>
        <v>200000</v>
      </c>
      <c r="AG1124" s="10">
        <f t="shared" si="2337"/>
        <v>0</v>
      </c>
      <c r="AH1124" s="10">
        <f t="shared" si="2215"/>
        <v>94829.436099999992</v>
      </c>
      <c r="AI1124" s="10">
        <f t="shared" si="2216"/>
        <v>0</v>
      </c>
      <c r="AJ1124" s="10">
        <f t="shared" si="2217"/>
        <v>200000</v>
      </c>
      <c r="AK1124" s="10">
        <f t="shared" si="2338"/>
        <v>0</v>
      </c>
      <c r="AL1124" s="10">
        <f t="shared" si="2339"/>
        <v>0</v>
      </c>
      <c r="AM1124" s="10">
        <f t="shared" si="2340"/>
        <v>0</v>
      </c>
      <c r="AN1124" s="10">
        <f t="shared" si="2218"/>
        <v>94829.436099999992</v>
      </c>
      <c r="AO1124" s="10">
        <f t="shared" si="2219"/>
        <v>0</v>
      </c>
      <c r="AP1124" s="10">
        <f t="shared" si="2220"/>
        <v>200000</v>
      </c>
      <c r="AQ1124" s="10">
        <f t="shared" si="2341"/>
        <v>0</v>
      </c>
      <c r="AR1124" s="10">
        <f t="shared" si="2342"/>
        <v>0</v>
      </c>
      <c r="AS1124" s="10">
        <f t="shared" si="2343"/>
        <v>0</v>
      </c>
      <c r="AT1124" s="10">
        <f t="shared" si="2221"/>
        <v>94829.436099999992</v>
      </c>
      <c r="AU1124" s="10">
        <f t="shared" si="2222"/>
        <v>0</v>
      </c>
      <c r="AV1124" s="10">
        <f t="shared" si="2223"/>
        <v>200000</v>
      </c>
      <c r="AW1124" s="10">
        <f t="shared" si="2344"/>
        <v>0</v>
      </c>
      <c r="AX1124" s="10">
        <f t="shared" si="2345"/>
        <v>0</v>
      </c>
      <c r="AY1124" s="10">
        <f t="shared" si="2346"/>
        <v>0</v>
      </c>
      <c r="AZ1124" s="10">
        <f t="shared" si="2224"/>
        <v>94829.436099999992</v>
      </c>
      <c r="BA1124" s="10">
        <f t="shared" si="2347"/>
        <v>0</v>
      </c>
      <c r="BB1124" s="65">
        <f t="shared" si="2285"/>
        <v>94829.436099999992</v>
      </c>
      <c r="BC1124" s="10">
        <f t="shared" si="2225"/>
        <v>0</v>
      </c>
      <c r="BD1124" s="10">
        <f t="shared" si="2348"/>
        <v>0</v>
      </c>
      <c r="BE1124" s="65">
        <f t="shared" si="2287"/>
        <v>0</v>
      </c>
      <c r="BF1124" s="10">
        <f t="shared" si="2226"/>
        <v>200000</v>
      </c>
      <c r="BG1124" s="10">
        <f t="shared" si="2348"/>
        <v>0</v>
      </c>
      <c r="BH1124" s="65">
        <f t="shared" si="2288"/>
        <v>200000</v>
      </c>
      <c r="BI1124" s="10">
        <f t="shared" si="2348"/>
        <v>0</v>
      </c>
      <c r="BJ1124" s="20"/>
      <c r="BK1124" s="20"/>
    </row>
    <row r="1125" spans="1:68" x14ac:dyDescent="0.3">
      <c r="A1125" s="58" t="s">
        <v>733</v>
      </c>
      <c r="B1125" s="59">
        <v>600</v>
      </c>
      <c r="C1125" s="58" t="s">
        <v>327</v>
      </c>
      <c r="D1125" s="58" t="s">
        <v>37</v>
      </c>
      <c r="E1125" s="60" t="s">
        <v>735</v>
      </c>
      <c r="F1125" s="10">
        <v>50000</v>
      </c>
      <c r="G1125" s="10">
        <v>0</v>
      </c>
      <c r="H1125" s="10">
        <v>200000</v>
      </c>
      <c r="I1125" s="10"/>
      <c r="J1125" s="10"/>
      <c r="K1125" s="10"/>
      <c r="L1125" s="10">
        <f t="shared" si="2312"/>
        <v>50000</v>
      </c>
      <c r="M1125" s="10">
        <f t="shared" si="2313"/>
        <v>0</v>
      </c>
      <c r="N1125" s="10">
        <f t="shared" si="2314"/>
        <v>200000</v>
      </c>
      <c r="O1125" s="10">
        <v>44829.436099999999</v>
      </c>
      <c r="P1125" s="10"/>
      <c r="Q1125" s="10"/>
      <c r="R1125" s="10">
        <f t="shared" si="2206"/>
        <v>94829.436099999992</v>
      </c>
      <c r="S1125" s="10">
        <f t="shared" si="2207"/>
        <v>0</v>
      </c>
      <c r="T1125" s="10">
        <f t="shared" si="2208"/>
        <v>200000</v>
      </c>
      <c r="U1125" s="10"/>
      <c r="V1125" s="10"/>
      <c r="W1125" s="10"/>
      <c r="X1125" s="10">
        <f t="shared" si="2209"/>
        <v>94829.436099999992</v>
      </c>
      <c r="Y1125" s="10">
        <f t="shared" si="2210"/>
        <v>0</v>
      </c>
      <c r="Z1125" s="10">
        <f t="shared" si="2211"/>
        <v>200000</v>
      </c>
      <c r="AA1125" s="10"/>
      <c r="AB1125" s="10"/>
      <c r="AC1125" s="10"/>
      <c r="AD1125" s="10">
        <f t="shared" si="2212"/>
        <v>94829.436099999992</v>
      </c>
      <c r="AE1125" s="10">
        <f t="shared" si="2213"/>
        <v>0</v>
      </c>
      <c r="AF1125" s="10">
        <f t="shared" si="2214"/>
        <v>200000</v>
      </c>
      <c r="AG1125" s="10"/>
      <c r="AH1125" s="10">
        <f t="shared" si="2215"/>
        <v>94829.436099999992</v>
      </c>
      <c r="AI1125" s="10">
        <f t="shared" si="2216"/>
        <v>0</v>
      </c>
      <c r="AJ1125" s="10">
        <f t="shared" si="2217"/>
        <v>200000</v>
      </c>
      <c r="AK1125" s="10"/>
      <c r="AL1125" s="10"/>
      <c r="AM1125" s="10"/>
      <c r="AN1125" s="10">
        <f t="shared" si="2218"/>
        <v>94829.436099999992</v>
      </c>
      <c r="AO1125" s="10">
        <f t="shared" si="2219"/>
        <v>0</v>
      </c>
      <c r="AP1125" s="10">
        <f t="shared" si="2220"/>
        <v>200000</v>
      </c>
      <c r="AQ1125" s="10"/>
      <c r="AR1125" s="10"/>
      <c r="AS1125" s="10"/>
      <c r="AT1125" s="10">
        <f t="shared" si="2221"/>
        <v>94829.436099999992</v>
      </c>
      <c r="AU1125" s="10">
        <f t="shared" si="2222"/>
        <v>0</v>
      </c>
      <c r="AV1125" s="10">
        <f t="shared" si="2223"/>
        <v>200000</v>
      </c>
      <c r="AW1125" s="10"/>
      <c r="AX1125" s="10"/>
      <c r="AY1125" s="10"/>
      <c r="AZ1125" s="10">
        <f t="shared" si="2224"/>
        <v>94829.436099999992</v>
      </c>
      <c r="BA1125" s="10"/>
      <c r="BB1125" s="65">
        <f t="shared" si="2285"/>
        <v>94829.436099999992</v>
      </c>
      <c r="BC1125" s="10">
        <f t="shared" si="2225"/>
        <v>0</v>
      </c>
      <c r="BD1125" s="10"/>
      <c r="BE1125" s="65">
        <f t="shared" si="2287"/>
        <v>0</v>
      </c>
      <c r="BF1125" s="10">
        <f t="shared" si="2226"/>
        <v>200000</v>
      </c>
      <c r="BG1125" s="10"/>
      <c r="BH1125" s="65">
        <f t="shared" si="2288"/>
        <v>200000</v>
      </c>
      <c r="BI1125" s="10"/>
      <c r="BJ1125" s="20"/>
      <c r="BK1125" s="20"/>
    </row>
    <row r="1126" spans="1:68" x14ac:dyDescent="0.3">
      <c r="A1126" s="58" t="s">
        <v>733</v>
      </c>
      <c r="B1126" s="59" t="s">
        <v>52</v>
      </c>
      <c r="C1126" s="58"/>
      <c r="D1126" s="58"/>
      <c r="E1126" s="60" t="s">
        <v>53</v>
      </c>
      <c r="F1126" s="10"/>
      <c r="G1126" s="10"/>
      <c r="H1126" s="10"/>
      <c r="I1126" s="10"/>
      <c r="J1126" s="10"/>
      <c r="K1126" s="10"/>
      <c r="L1126" s="10"/>
      <c r="M1126" s="10"/>
      <c r="N1126" s="10"/>
      <c r="O1126" s="10">
        <f t="shared" si="2349"/>
        <v>13155.13084</v>
      </c>
      <c r="P1126" s="10">
        <f t="shared" si="2350"/>
        <v>0</v>
      </c>
      <c r="Q1126" s="10">
        <f t="shared" si="2351"/>
        <v>0</v>
      </c>
      <c r="R1126" s="10">
        <f t="shared" si="2206"/>
        <v>13155.13084</v>
      </c>
      <c r="S1126" s="10">
        <f t="shared" si="2207"/>
        <v>0</v>
      </c>
      <c r="T1126" s="10">
        <f t="shared" si="2208"/>
        <v>0</v>
      </c>
      <c r="U1126" s="10">
        <f t="shared" si="2331"/>
        <v>0</v>
      </c>
      <c r="V1126" s="10">
        <f t="shared" si="2332"/>
        <v>0</v>
      </c>
      <c r="W1126" s="10">
        <f t="shared" si="2333"/>
        <v>0</v>
      </c>
      <c r="X1126" s="10">
        <f t="shared" si="2209"/>
        <v>13155.13084</v>
      </c>
      <c r="Y1126" s="10">
        <f t="shared" si="2210"/>
        <v>0</v>
      </c>
      <c r="Z1126" s="10">
        <f t="shared" si="2211"/>
        <v>0</v>
      </c>
      <c r="AA1126" s="10">
        <f t="shared" si="2334"/>
        <v>0</v>
      </c>
      <c r="AB1126" s="10">
        <f t="shared" si="2335"/>
        <v>0</v>
      </c>
      <c r="AC1126" s="10">
        <f t="shared" si="2336"/>
        <v>0</v>
      </c>
      <c r="AD1126" s="10">
        <f t="shared" si="2212"/>
        <v>13155.13084</v>
      </c>
      <c r="AE1126" s="10">
        <f t="shared" si="2213"/>
        <v>0</v>
      </c>
      <c r="AF1126" s="10">
        <f t="shared" si="2214"/>
        <v>0</v>
      </c>
      <c r="AG1126" s="10">
        <f t="shared" si="2337"/>
        <v>0</v>
      </c>
      <c r="AH1126" s="10">
        <f t="shared" si="2215"/>
        <v>13155.13084</v>
      </c>
      <c r="AI1126" s="10">
        <f t="shared" si="2216"/>
        <v>0</v>
      </c>
      <c r="AJ1126" s="10">
        <f t="shared" si="2217"/>
        <v>0</v>
      </c>
      <c r="AK1126" s="10">
        <f t="shared" si="2338"/>
        <v>0</v>
      </c>
      <c r="AL1126" s="10">
        <f t="shared" si="2339"/>
        <v>0</v>
      </c>
      <c r="AM1126" s="10">
        <f t="shared" si="2340"/>
        <v>0</v>
      </c>
      <c r="AN1126" s="10">
        <f t="shared" si="2218"/>
        <v>13155.13084</v>
      </c>
      <c r="AO1126" s="10">
        <f t="shared" si="2219"/>
        <v>0</v>
      </c>
      <c r="AP1126" s="10">
        <f t="shared" si="2220"/>
        <v>0</v>
      </c>
      <c r="AQ1126" s="10">
        <f t="shared" si="2341"/>
        <v>0</v>
      </c>
      <c r="AR1126" s="10">
        <f t="shared" si="2342"/>
        <v>0</v>
      </c>
      <c r="AS1126" s="10">
        <f t="shared" si="2343"/>
        <v>0</v>
      </c>
      <c r="AT1126" s="10">
        <f t="shared" si="2221"/>
        <v>13155.13084</v>
      </c>
      <c r="AU1126" s="10">
        <f t="shared" si="2222"/>
        <v>0</v>
      </c>
      <c r="AV1126" s="10">
        <f t="shared" si="2223"/>
        <v>0</v>
      </c>
      <c r="AW1126" s="10">
        <f t="shared" si="2344"/>
        <v>0</v>
      </c>
      <c r="AX1126" s="10">
        <f t="shared" si="2345"/>
        <v>0</v>
      </c>
      <c r="AY1126" s="10">
        <f t="shared" si="2346"/>
        <v>0</v>
      </c>
      <c r="AZ1126" s="10">
        <f t="shared" si="2224"/>
        <v>13155.13084</v>
      </c>
      <c r="BA1126" s="10">
        <f t="shared" si="2347"/>
        <v>0</v>
      </c>
      <c r="BB1126" s="65">
        <f t="shared" si="2285"/>
        <v>13155.13084</v>
      </c>
      <c r="BC1126" s="10">
        <f t="shared" si="2225"/>
        <v>0</v>
      </c>
      <c r="BD1126" s="10">
        <f t="shared" si="2348"/>
        <v>0</v>
      </c>
      <c r="BE1126" s="65">
        <f t="shared" si="2287"/>
        <v>0</v>
      </c>
      <c r="BF1126" s="10">
        <f t="shared" si="2226"/>
        <v>0</v>
      </c>
      <c r="BG1126" s="10">
        <f t="shared" si="2348"/>
        <v>0</v>
      </c>
      <c r="BH1126" s="65">
        <f t="shared" si="2288"/>
        <v>0</v>
      </c>
      <c r="BI1126" s="10">
        <f t="shared" si="2348"/>
        <v>0</v>
      </c>
      <c r="BJ1126" s="20"/>
      <c r="BK1126" s="20"/>
    </row>
    <row r="1127" spans="1:68" x14ac:dyDescent="0.3">
      <c r="A1127" s="58" t="s">
        <v>733</v>
      </c>
      <c r="B1127" s="59">
        <v>800</v>
      </c>
      <c r="C1127" s="58" t="s">
        <v>327</v>
      </c>
      <c r="D1127" s="58" t="s">
        <v>37</v>
      </c>
      <c r="E1127" s="60" t="s">
        <v>735</v>
      </c>
      <c r="F1127" s="10"/>
      <c r="G1127" s="10"/>
      <c r="H1127" s="10"/>
      <c r="I1127" s="10"/>
      <c r="J1127" s="10"/>
      <c r="K1127" s="10"/>
      <c r="L1127" s="10"/>
      <c r="M1127" s="10"/>
      <c r="N1127" s="10"/>
      <c r="O1127" s="10">
        <v>13155.13084</v>
      </c>
      <c r="P1127" s="10"/>
      <c r="Q1127" s="10"/>
      <c r="R1127" s="10">
        <f t="shared" si="2206"/>
        <v>13155.13084</v>
      </c>
      <c r="S1127" s="10">
        <f t="shared" si="2207"/>
        <v>0</v>
      </c>
      <c r="T1127" s="10">
        <f t="shared" si="2208"/>
        <v>0</v>
      </c>
      <c r="U1127" s="10"/>
      <c r="V1127" s="10"/>
      <c r="W1127" s="10"/>
      <c r="X1127" s="10">
        <f t="shared" si="2209"/>
        <v>13155.13084</v>
      </c>
      <c r="Y1127" s="10">
        <f t="shared" si="2210"/>
        <v>0</v>
      </c>
      <c r="Z1127" s="10">
        <f t="shared" si="2211"/>
        <v>0</v>
      </c>
      <c r="AA1127" s="10"/>
      <c r="AB1127" s="10"/>
      <c r="AC1127" s="10"/>
      <c r="AD1127" s="10">
        <f t="shared" si="2212"/>
        <v>13155.13084</v>
      </c>
      <c r="AE1127" s="10">
        <f t="shared" si="2213"/>
        <v>0</v>
      </c>
      <c r="AF1127" s="10">
        <f t="shared" si="2214"/>
        <v>0</v>
      </c>
      <c r="AG1127" s="10"/>
      <c r="AH1127" s="10">
        <f t="shared" si="2215"/>
        <v>13155.13084</v>
      </c>
      <c r="AI1127" s="10">
        <f t="shared" si="2216"/>
        <v>0</v>
      </c>
      <c r="AJ1127" s="10">
        <f t="shared" si="2217"/>
        <v>0</v>
      </c>
      <c r="AK1127" s="10"/>
      <c r="AL1127" s="10"/>
      <c r="AM1127" s="10"/>
      <c r="AN1127" s="10">
        <f t="shared" si="2218"/>
        <v>13155.13084</v>
      </c>
      <c r="AO1127" s="10">
        <f t="shared" si="2219"/>
        <v>0</v>
      </c>
      <c r="AP1127" s="10">
        <f t="shared" si="2220"/>
        <v>0</v>
      </c>
      <c r="AQ1127" s="10"/>
      <c r="AR1127" s="10"/>
      <c r="AS1127" s="10"/>
      <c r="AT1127" s="10">
        <f t="shared" si="2221"/>
        <v>13155.13084</v>
      </c>
      <c r="AU1127" s="10">
        <f t="shared" si="2222"/>
        <v>0</v>
      </c>
      <c r="AV1127" s="10">
        <f t="shared" si="2223"/>
        <v>0</v>
      </c>
      <c r="AW1127" s="10"/>
      <c r="AX1127" s="10"/>
      <c r="AY1127" s="10"/>
      <c r="AZ1127" s="10">
        <f t="shared" si="2224"/>
        <v>13155.13084</v>
      </c>
      <c r="BA1127" s="10"/>
      <c r="BB1127" s="65">
        <f t="shared" si="2285"/>
        <v>13155.13084</v>
      </c>
      <c r="BC1127" s="10">
        <f t="shared" si="2225"/>
        <v>0</v>
      </c>
      <c r="BD1127" s="10"/>
      <c r="BE1127" s="65">
        <f t="shared" si="2287"/>
        <v>0</v>
      </c>
      <c r="BF1127" s="10">
        <f t="shared" si="2226"/>
        <v>0</v>
      </c>
      <c r="BG1127" s="10"/>
      <c r="BH1127" s="65">
        <f t="shared" si="2288"/>
        <v>0</v>
      </c>
      <c r="BI1127" s="10"/>
      <c r="BJ1127" s="20"/>
      <c r="BK1127" s="20"/>
    </row>
    <row r="1128" spans="1:68" ht="31.2" x14ac:dyDescent="0.3">
      <c r="A1128" s="58" t="s">
        <v>736</v>
      </c>
      <c r="B1128" s="59"/>
      <c r="C1128" s="58"/>
      <c r="D1128" s="58"/>
      <c r="E1128" s="60" t="s">
        <v>737</v>
      </c>
      <c r="F1128" s="10">
        <f t="shared" si="2325"/>
        <v>700000</v>
      </c>
      <c r="G1128" s="10">
        <f t="shared" si="2326"/>
        <v>400000</v>
      </c>
      <c r="H1128" s="10">
        <f t="shared" si="2327"/>
        <v>0</v>
      </c>
      <c r="I1128" s="10">
        <f t="shared" si="2328"/>
        <v>0</v>
      </c>
      <c r="J1128" s="10">
        <f t="shared" si="2329"/>
        <v>0</v>
      </c>
      <c r="K1128" s="10">
        <f t="shared" si="2330"/>
        <v>0</v>
      </c>
      <c r="L1128" s="10">
        <f t="shared" si="2312"/>
        <v>700000</v>
      </c>
      <c r="M1128" s="10">
        <f t="shared" si="2313"/>
        <v>400000</v>
      </c>
      <c r="N1128" s="10">
        <f t="shared" si="2314"/>
        <v>0</v>
      </c>
      <c r="O1128" s="10">
        <f t="shared" si="2349"/>
        <v>0</v>
      </c>
      <c r="P1128" s="10">
        <f t="shared" si="2350"/>
        <v>0</v>
      </c>
      <c r="Q1128" s="10">
        <f t="shared" si="2351"/>
        <v>0</v>
      </c>
      <c r="R1128" s="10">
        <f t="shared" si="2206"/>
        <v>700000</v>
      </c>
      <c r="S1128" s="10">
        <f t="shared" si="2207"/>
        <v>400000</v>
      </c>
      <c r="T1128" s="10">
        <f t="shared" si="2208"/>
        <v>0</v>
      </c>
      <c r="U1128" s="10">
        <f t="shared" si="2331"/>
        <v>0</v>
      </c>
      <c r="V1128" s="10">
        <f t="shared" si="2332"/>
        <v>0</v>
      </c>
      <c r="W1128" s="10">
        <f t="shared" si="2333"/>
        <v>0</v>
      </c>
      <c r="X1128" s="10">
        <f t="shared" si="2209"/>
        <v>700000</v>
      </c>
      <c r="Y1128" s="10">
        <f t="shared" si="2210"/>
        <v>400000</v>
      </c>
      <c r="Z1128" s="10">
        <f t="shared" si="2211"/>
        <v>0</v>
      </c>
      <c r="AA1128" s="10">
        <f t="shared" si="2334"/>
        <v>0</v>
      </c>
      <c r="AB1128" s="10">
        <f t="shared" si="2335"/>
        <v>0</v>
      </c>
      <c r="AC1128" s="10">
        <f t="shared" si="2336"/>
        <v>0</v>
      </c>
      <c r="AD1128" s="10">
        <f t="shared" si="2212"/>
        <v>700000</v>
      </c>
      <c r="AE1128" s="10">
        <f t="shared" si="2213"/>
        <v>400000</v>
      </c>
      <c r="AF1128" s="10">
        <f t="shared" si="2214"/>
        <v>0</v>
      </c>
      <c r="AG1128" s="10">
        <f t="shared" si="2337"/>
        <v>0</v>
      </c>
      <c r="AH1128" s="10">
        <f t="shared" si="2215"/>
        <v>700000</v>
      </c>
      <c r="AI1128" s="10">
        <f t="shared" si="2216"/>
        <v>400000</v>
      </c>
      <c r="AJ1128" s="10">
        <f t="shared" si="2217"/>
        <v>0</v>
      </c>
      <c r="AK1128" s="10">
        <f t="shared" si="2338"/>
        <v>0</v>
      </c>
      <c r="AL1128" s="10">
        <f t="shared" si="2339"/>
        <v>0</v>
      </c>
      <c r="AM1128" s="10">
        <f t="shared" si="2340"/>
        <v>0</v>
      </c>
      <c r="AN1128" s="10">
        <f t="shared" si="2218"/>
        <v>700000</v>
      </c>
      <c r="AO1128" s="10">
        <f t="shared" si="2219"/>
        <v>400000</v>
      </c>
      <c r="AP1128" s="10">
        <f t="shared" si="2220"/>
        <v>0</v>
      </c>
      <c r="AQ1128" s="10">
        <f t="shared" si="2341"/>
        <v>0</v>
      </c>
      <c r="AR1128" s="10">
        <f t="shared" si="2342"/>
        <v>0</v>
      </c>
      <c r="AS1128" s="10">
        <f t="shared" si="2343"/>
        <v>0</v>
      </c>
      <c r="AT1128" s="10">
        <f t="shared" si="2221"/>
        <v>700000</v>
      </c>
      <c r="AU1128" s="10">
        <f t="shared" si="2222"/>
        <v>400000</v>
      </c>
      <c r="AV1128" s="10">
        <f t="shared" si="2223"/>
        <v>0</v>
      </c>
      <c r="AW1128" s="10">
        <f t="shared" si="2344"/>
        <v>0</v>
      </c>
      <c r="AX1128" s="10">
        <f t="shared" si="2345"/>
        <v>0</v>
      </c>
      <c r="AY1128" s="10">
        <f t="shared" si="2346"/>
        <v>0</v>
      </c>
      <c r="AZ1128" s="10">
        <f t="shared" si="2224"/>
        <v>700000</v>
      </c>
      <c r="BA1128" s="10">
        <f t="shared" si="2347"/>
        <v>0</v>
      </c>
      <c r="BB1128" s="65">
        <f t="shared" si="2285"/>
        <v>700000</v>
      </c>
      <c r="BC1128" s="10">
        <f t="shared" si="2225"/>
        <v>400000</v>
      </c>
      <c r="BD1128" s="10">
        <f t="shared" si="2348"/>
        <v>0</v>
      </c>
      <c r="BE1128" s="65">
        <f t="shared" si="2287"/>
        <v>400000</v>
      </c>
      <c r="BF1128" s="10">
        <f t="shared" si="2226"/>
        <v>0</v>
      </c>
      <c r="BG1128" s="10">
        <f t="shared" si="2348"/>
        <v>0</v>
      </c>
      <c r="BH1128" s="65">
        <f t="shared" si="2288"/>
        <v>0</v>
      </c>
      <c r="BI1128" s="10">
        <f t="shared" si="2348"/>
        <v>0</v>
      </c>
      <c r="BJ1128" s="20"/>
      <c r="BK1128" s="20"/>
    </row>
    <row r="1129" spans="1:68" ht="46.8" x14ac:dyDescent="0.3">
      <c r="A1129" s="58" t="s">
        <v>736</v>
      </c>
      <c r="B1129" s="59" t="s">
        <v>58</v>
      </c>
      <c r="C1129" s="58"/>
      <c r="D1129" s="58"/>
      <c r="E1129" s="60" t="s">
        <v>59</v>
      </c>
      <c r="F1129" s="10">
        <f t="shared" si="2325"/>
        <v>700000</v>
      </c>
      <c r="G1129" s="10">
        <f t="shared" si="2326"/>
        <v>400000</v>
      </c>
      <c r="H1129" s="10">
        <f t="shared" si="2327"/>
        <v>0</v>
      </c>
      <c r="I1129" s="10">
        <f t="shared" si="2328"/>
        <v>0</v>
      </c>
      <c r="J1129" s="10">
        <f t="shared" si="2329"/>
        <v>0</v>
      </c>
      <c r="K1129" s="10">
        <f t="shared" si="2330"/>
        <v>0</v>
      </c>
      <c r="L1129" s="10">
        <f t="shared" si="2312"/>
        <v>700000</v>
      </c>
      <c r="M1129" s="10">
        <f t="shared" si="2313"/>
        <v>400000</v>
      </c>
      <c r="N1129" s="10">
        <f t="shared" si="2314"/>
        <v>0</v>
      </c>
      <c r="O1129" s="10">
        <f t="shared" si="2349"/>
        <v>0</v>
      </c>
      <c r="P1129" s="10">
        <f t="shared" si="2350"/>
        <v>0</v>
      </c>
      <c r="Q1129" s="10">
        <f t="shared" si="2351"/>
        <v>0</v>
      </c>
      <c r="R1129" s="10">
        <f t="shared" si="2206"/>
        <v>700000</v>
      </c>
      <c r="S1129" s="10">
        <f t="shared" si="2207"/>
        <v>400000</v>
      </c>
      <c r="T1129" s="10">
        <f t="shared" si="2208"/>
        <v>0</v>
      </c>
      <c r="U1129" s="10">
        <f t="shared" si="2331"/>
        <v>0</v>
      </c>
      <c r="V1129" s="10">
        <f t="shared" si="2332"/>
        <v>0</v>
      </c>
      <c r="W1129" s="10">
        <f t="shared" si="2333"/>
        <v>0</v>
      </c>
      <c r="X1129" s="10">
        <f t="shared" si="2209"/>
        <v>700000</v>
      </c>
      <c r="Y1129" s="10">
        <f t="shared" si="2210"/>
        <v>400000</v>
      </c>
      <c r="Z1129" s="10">
        <f t="shared" si="2211"/>
        <v>0</v>
      </c>
      <c r="AA1129" s="10">
        <f t="shared" si="2334"/>
        <v>0</v>
      </c>
      <c r="AB1129" s="10">
        <f t="shared" si="2335"/>
        <v>0</v>
      </c>
      <c r="AC1129" s="10">
        <f t="shared" si="2336"/>
        <v>0</v>
      </c>
      <c r="AD1129" s="10">
        <f t="shared" si="2212"/>
        <v>700000</v>
      </c>
      <c r="AE1129" s="10">
        <f t="shared" si="2213"/>
        <v>400000</v>
      </c>
      <c r="AF1129" s="10">
        <f t="shared" si="2214"/>
        <v>0</v>
      </c>
      <c r="AG1129" s="10">
        <f t="shared" si="2337"/>
        <v>0</v>
      </c>
      <c r="AH1129" s="10">
        <f t="shared" si="2215"/>
        <v>700000</v>
      </c>
      <c r="AI1129" s="10">
        <f t="shared" si="2216"/>
        <v>400000</v>
      </c>
      <c r="AJ1129" s="10">
        <f t="shared" si="2217"/>
        <v>0</v>
      </c>
      <c r="AK1129" s="10">
        <f t="shared" si="2338"/>
        <v>0</v>
      </c>
      <c r="AL1129" s="10">
        <f t="shared" si="2339"/>
        <v>0</v>
      </c>
      <c r="AM1129" s="10">
        <f t="shared" si="2340"/>
        <v>0</v>
      </c>
      <c r="AN1129" s="10">
        <f t="shared" si="2218"/>
        <v>700000</v>
      </c>
      <c r="AO1129" s="10">
        <f t="shared" si="2219"/>
        <v>400000</v>
      </c>
      <c r="AP1129" s="10">
        <f t="shared" si="2220"/>
        <v>0</v>
      </c>
      <c r="AQ1129" s="10">
        <f t="shared" si="2341"/>
        <v>0</v>
      </c>
      <c r="AR1129" s="10">
        <f t="shared" si="2342"/>
        <v>0</v>
      </c>
      <c r="AS1129" s="10">
        <f t="shared" si="2343"/>
        <v>0</v>
      </c>
      <c r="AT1129" s="10">
        <f t="shared" si="2221"/>
        <v>700000</v>
      </c>
      <c r="AU1129" s="10">
        <f t="shared" si="2222"/>
        <v>400000</v>
      </c>
      <c r="AV1129" s="10">
        <f t="shared" si="2223"/>
        <v>0</v>
      </c>
      <c r="AW1129" s="10">
        <f t="shared" si="2344"/>
        <v>0</v>
      </c>
      <c r="AX1129" s="10">
        <f t="shared" si="2345"/>
        <v>0</v>
      </c>
      <c r="AY1129" s="10">
        <f t="shared" si="2346"/>
        <v>0</v>
      </c>
      <c r="AZ1129" s="10">
        <f t="shared" si="2224"/>
        <v>700000</v>
      </c>
      <c r="BA1129" s="10">
        <f t="shared" si="2347"/>
        <v>0</v>
      </c>
      <c r="BB1129" s="65">
        <f t="shared" si="2285"/>
        <v>700000</v>
      </c>
      <c r="BC1129" s="10">
        <f t="shared" si="2225"/>
        <v>400000</v>
      </c>
      <c r="BD1129" s="10">
        <f t="shared" si="2348"/>
        <v>0</v>
      </c>
      <c r="BE1129" s="65">
        <f t="shared" si="2287"/>
        <v>400000</v>
      </c>
      <c r="BF1129" s="10">
        <f t="shared" si="2226"/>
        <v>0</v>
      </c>
      <c r="BG1129" s="10">
        <f t="shared" si="2348"/>
        <v>0</v>
      </c>
      <c r="BH1129" s="65">
        <f t="shared" si="2288"/>
        <v>0</v>
      </c>
      <c r="BI1129" s="10">
        <f t="shared" si="2348"/>
        <v>0</v>
      </c>
      <c r="BJ1129" s="20"/>
      <c r="BK1129" s="20"/>
    </row>
    <row r="1130" spans="1:68" x14ac:dyDescent="0.3">
      <c r="A1130" s="58" t="s">
        <v>736</v>
      </c>
      <c r="B1130" s="59">
        <v>600</v>
      </c>
      <c r="C1130" s="58" t="s">
        <v>327</v>
      </c>
      <c r="D1130" s="58" t="s">
        <v>37</v>
      </c>
      <c r="E1130" s="60" t="s">
        <v>735</v>
      </c>
      <c r="F1130" s="10">
        <v>700000</v>
      </c>
      <c r="G1130" s="10">
        <v>400000</v>
      </c>
      <c r="H1130" s="10">
        <v>0</v>
      </c>
      <c r="I1130" s="10"/>
      <c r="J1130" s="10"/>
      <c r="K1130" s="10"/>
      <c r="L1130" s="10">
        <f t="shared" si="2312"/>
        <v>700000</v>
      </c>
      <c r="M1130" s="10">
        <f t="shared" si="2313"/>
        <v>400000</v>
      </c>
      <c r="N1130" s="10">
        <f t="shared" si="2314"/>
        <v>0</v>
      </c>
      <c r="O1130" s="10"/>
      <c r="P1130" s="10"/>
      <c r="Q1130" s="10"/>
      <c r="R1130" s="10">
        <f t="shared" si="2206"/>
        <v>700000</v>
      </c>
      <c r="S1130" s="10">
        <f t="shared" si="2207"/>
        <v>400000</v>
      </c>
      <c r="T1130" s="10">
        <f t="shared" si="2208"/>
        <v>0</v>
      </c>
      <c r="U1130" s="10"/>
      <c r="V1130" s="10"/>
      <c r="W1130" s="10"/>
      <c r="X1130" s="10">
        <f t="shared" si="2209"/>
        <v>700000</v>
      </c>
      <c r="Y1130" s="10">
        <f t="shared" si="2210"/>
        <v>400000</v>
      </c>
      <c r="Z1130" s="10">
        <f t="shared" si="2211"/>
        <v>0</v>
      </c>
      <c r="AA1130" s="10"/>
      <c r="AB1130" s="10"/>
      <c r="AC1130" s="10"/>
      <c r="AD1130" s="10">
        <f t="shared" si="2212"/>
        <v>700000</v>
      </c>
      <c r="AE1130" s="10">
        <f t="shared" si="2213"/>
        <v>400000</v>
      </c>
      <c r="AF1130" s="10">
        <f t="shared" si="2214"/>
        <v>0</v>
      </c>
      <c r="AG1130" s="10"/>
      <c r="AH1130" s="10">
        <f t="shared" si="2215"/>
        <v>700000</v>
      </c>
      <c r="AI1130" s="10">
        <f t="shared" si="2216"/>
        <v>400000</v>
      </c>
      <c r="AJ1130" s="10">
        <f t="shared" si="2217"/>
        <v>0</v>
      </c>
      <c r="AK1130" s="10"/>
      <c r="AL1130" s="10"/>
      <c r="AM1130" s="10"/>
      <c r="AN1130" s="10">
        <f t="shared" si="2218"/>
        <v>700000</v>
      </c>
      <c r="AO1130" s="10">
        <f t="shared" si="2219"/>
        <v>400000</v>
      </c>
      <c r="AP1130" s="10">
        <f t="shared" si="2220"/>
        <v>0</v>
      </c>
      <c r="AQ1130" s="10"/>
      <c r="AR1130" s="10"/>
      <c r="AS1130" s="10"/>
      <c r="AT1130" s="10">
        <f t="shared" si="2221"/>
        <v>700000</v>
      </c>
      <c r="AU1130" s="10">
        <f t="shared" si="2222"/>
        <v>400000</v>
      </c>
      <c r="AV1130" s="10">
        <f t="shared" si="2223"/>
        <v>0</v>
      </c>
      <c r="AW1130" s="10"/>
      <c r="AX1130" s="10"/>
      <c r="AY1130" s="10"/>
      <c r="AZ1130" s="10">
        <f t="shared" si="2224"/>
        <v>700000</v>
      </c>
      <c r="BA1130" s="10"/>
      <c r="BB1130" s="65">
        <f t="shared" si="2285"/>
        <v>700000</v>
      </c>
      <c r="BC1130" s="10">
        <f t="shared" si="2225"/>
        <v>400000</v>
      </c>
      <c r="BD1130" s="10"/>
      <c r="BE1130" s="65">
        <f t="shared" si="2287"/>
        <v>400000</v>
      </c>
      <c r="BF1130" s="10">
        <f t="shared" si="2226"/>
        <v>0</v>
      </c>
      <c r="BG1130" s="10"/>
      <c r="BH1130" s="65">
        <f t="shared" si="2288"/>
        <v>0</v>
      </c>
      <c r="BI1130" s="10"/>
      <c r="BJ1130" s="20"/>
      <c r="BK1130" s="20"/>
    </row>
    <row r="1131" spans="1:68" x14ac:dyDescent="0.3">
      <c r="A1131" s="58" t="s">
        <v>738</v>
      </c>
      <c r="B1131" s="59"/>
      <c r="C1131" s="58"/>
      <c r="D1131" s="58"/>
      <c r="E1131" s="61" t="s">
        <v>557</v>
      </c>
      <c r="F1131" s="10"/>
      <c r="G1131" s="10"/>
      <c r="H1131" s="10"/>
      <c r="I1131" s="10"/>
      <c r="J1131" s="10"/>
      <c r="K1131" s="10"/>
      <c r="L1131" s="10"/>
      <c r="M1131" s="10"/>
      <c r="N1131" s="10"/>
      <c r="O1131" s="10">
        <f>O1132+O1134</f>
        <v>147117.68342000002</v>
      </c>
      <c r="P1131" s="10">
        <f>P1132+P1134</f>
        <v>0</v>
      </c>
      <c r="Q1131" s="10">
        <f>Q1132+Q1134</f>
        <v>0</v>
      </c>
      <c r="R1131" s="10">
        <f t="shared" si="2206"/>
        <v>147117.68342000002</v>
      </c>
      <c r="S1131" s="10">
        <f t="shared" si="2207"/>
        <v>0</v>
      </c>
      <c r="T1131" s="10">
        <f t="shared" si="2208"/>
        <v>0</v>
      </c>
      <c r="U1131" s="10"/>
      <c r="V1131" s="10"/>
      <c r="W1131" s="10"/>
      <c r="X1131" s="10">
        <f t="shared" si="2209"/>
        <v>147117.68342000002</v>
      </c>
      <c r="Y1131" s="10">
        <f t="shared" si="2210"/>
        <v>0</v>
      </c>
      <c r="Z1131" s="10">
        <f t="shared" si="2211"/>
        <v>0</v>
      </c>
      <c r="AA1131" s="10"/>
      <c r="AB1131" s="10"/>
      <c r="AC1131" s="10"/>
      <c r="AD1131" s="10">
        <f t="shared" si="2212"/>
        <v>147117.68342000002</v>
      </c>
      <c r="AE1131" s="10">
        <f t="shared" si="2213"/>
        <v>0</v>
      </c>
      <c r="AF1131" s="10">
        <f t="shared" si="2214"/>
        <v>0</v>
      </c>
      <c r="AG1131" s="10"/>
      <c r="AH1131" s="10">
        <f t="shared" si="2215"/>
        <v>147117.68342000002</v>
      </c>
      <c r="AI1131" s="10">
        <f t="shared" si="2216"/>
        <v>0</v>
      </c>
      <c r="AJ1131" s="10">
        <f t="shared" si="2217"/>
        <v>0</v>
      </c>
      <c r="AK1131" s="10"/>
      <c r="AL1131" s="10"/>
      <c r="AM1131" s="10"/>
      <c r="AN1131" s="10">
        <f t="shared" si="2218"/>
        <v>147117.68342000002</v>
      </c>
      <c r="AO1131" s="10">
        <f t="shared" si="2219"/>
        <v>0</v>
      </c>
      <c r="AP1131" s="10">
        <f t="shared" si="2220"/>
        <v>0</v>
      </c>
      <c r="AQ1131" s="10"/>
      <c r="AR1131" s="10"/>
      <c r="AS1131" s="10"/>
      <c r="AT1131" s="10">
        <f t="shared" si="2221"/>
        <v>147117.68342000002</v>
      </c>
      <c r="AU1131" s="10">
        <f t="shared" si="2222"/>
        <v>0</v>
      </c>
      <c r="AV1131" s="10">
        <f t="shared" si="2223"/>
        <v>0</v>
      </c>
      <c r="AW1131" s="10"/>
      <c r="AX1131" s="10"/>
      <c r="AY1131" s="10"/>
      <c r="AZ1131" s="10">
        <f t="shared" si="2224"/>
        <v>147117.68342000002</v>
      </c>
      <c r="BA1131" s="10"/>
      <c r="BB1131" s="65">
        <f t="shared" si="2285"/>
        <v>147117.68342000002</v>
      </c>
      <c r="BC1131" s="10">
        <f t="shared" si="2225"/>
        <v>0</v>
      </c>
      <c r="BD1131" s="10"/>
      <c r="BE1131" s="65">
        <f t="shared" si="2287"/>
        <v>0</v>
      </c>
      <c r="BF1131" s="10">
        <f t="shared" si="2226"/>
        <v>0</v>
      </c>
      <c r="BG1131" s="10"/>
      <c r="BH1131" s="65">
        <f t="shared" si="2288"/>
        <v>0</v>
      </c>
      <c r="BI1131" s="10"/>
      <c r="BJ1131" s="20"/>
      <c r="BK1131" s="20"/>
    </row>
    <row r="1132" spans="1:68" ht="46.8" x14ac:dyDescent="0.3">
      <c r="A1132" s="58" t="s">
        <v>738</v>
      </c>
      <c r="B1132" s="59" t="s">
        <v>58</v>
      </c>
      <c r="C1132" s="58"/>
      <c r="D1132" s="58"/>
      <c r="E1132" s="60" t="s">
        <v>59</v>
      </c>
      <c r="F1132" s="10"/>
      <c r="G1132" s="10"/>
      <c r="H1132" s="10"/>
      <c r="I1132" s="10"/>
      <c r="J1132" s="10"/>
      <c r="K1132" s="10"/>
      <c r="L1132" s="10"/>
      <c r="M1132" s="10"/>
      <c r="N1132" s="10"/>
      <c r="O1132" s="10">
        <f t="shared" si="2349"/>
        <v>143456.22542</v>
      </c>
      <c r="P1132" s="10">
        <f t="shared" si="2350"/>
        <v>0</v>
      </c>
      <c r="Q1132" s="10">
        <f t="shared" si="2351"/>
        <v>0</v>
      </c>
      <c r="R1132" s="10">
        <f t="shared" si="2206"/>
        <v>143456.22542</v>
      </c>
      <c r="S1132" s="10">
        <f t="shared" si="2207"/>
        <v>0</v>
      </c>
      <c r="T1132" s="10">
        <f t="shared" si="2208"/>
        <v>0</v>
      </c>
      <c r="U1132" s="10"/>
      <c r="V1132" s="10"/>
      <c r="W1132" s="10"/>
      <c r="X1132" s="10">
        <f t="shared" si="2209"/>
        <v>143456.22542</v>
      </c>
      <c r="Y1132" s="10">
        <f t="shared" si="2210"/>
        <v>0</v>
      </c>
      <c r="Z1132" s="10">
        <f t="shared" si="2211"/>
        <v>0</v>
      </c>
      <c r="AA1132" s="10"/>
      <c r="AB1132" s="10"/>
      <c r="AC1132" s="10"/>
      <c r="AD1132" s="10">
        <f t="shared" si="2212"/>
        <v>143456.22542</v>
      </c>
      <c r="AE1132" s="10">
        <f t="shared" si="2213"/>
        <v>0</v>
      </c>
      <c r="AF1132" s="10">
        <f t="shared" si="2214"/>
        <v>0</v>
      </c>
      <c r="AG1132" s="10"/>
      <c r="AH1132" s="10">
        <f t="shared" si="2215"/>
        <v>143456.22542</v>
      </c>
      <c r="AI1132" s="10">
        <f t="shared" si="2216"/>
        <v>0</v>
      </c>
      <c r="AJ1132" s="10">
        <f t="shared" si="2217"/>
        <v>0</v>
      </c>
      <c r="AK1132" s="10"/>
      <c r="AL1132" s="10"/>
      <c r="AM1132" s="10"/>
      <c r="AN1132" s="10">
        <f t="shared" si="2218"/>
        <v>143456.22542</v>
      </c>
      <c r="AO1132" s="10">
        <f t="shared" si="2219"/>
        <v>0</v>
      </c>
      <c r="AP1132" s="10">
        <f t="shared" si="2220"/>
        <v>0</v>
      </c>
      <c r="AQ1132" s="10"/>
      <c r="AR1132" s="10"/>
      <c r="AS1132" s="10"/>
      <c r="AT1132" s="10">
        <f t="shared" si="2221"/>
        <v>143456.22542</v>
      </c>
      <c r="AU1132" s="10">
        <f t="shared" si="2222"/>
        <v>0</v>
      </c>
      <c r="AV1132" s="10">
        <f t="shared" si="2223"/>
        <v>0</v>
      </c>
      <c r="AW1132" s="10"/>
      <c r="AX1132" s="10"/>
      <c r="AY1132" s="10"/>
      <c r="AZ1132" s="10">
        <f t="shared" si="2224"/>
        <v>143456.22542</v>
      </c>
      <c r="BA1132" s="10"/>
      <c r="BB1132" s="65">
        <f t="shared" si="2285"/>
        <v>143456.22542</v>
      </c>
      <c r="BC1132" s="10">
        <f t="shared" si="2225"/>
        <v>0</v>
      </c>
      <c r="BD1132" s="10"/>
      <c r="BE1132" s="65">
        <f t="shared" si="2287"/>
        <v>0</v>
      </c>
      <c r="BF1132" s="10">
        <f t="shared" si="2226"/>
        <v>0</v>
      </c>
      <c r="BG1132" s="10"/>
      <c r="BH1132" s="65">
        <f t="shared" si="2288"/>
        <v>0</v>
      </c>
      <c r="BI1132" s="10"/>
      <c r="BJ1132" s="20"/>
      <c r="BK1132" s="20"/>
    </row>
    <row r="1133" spans="1:68" x14ac:dyDescent="0.3">
      <c r="A1133" s="58" t="s">
        <v>738</v>
      </c>
      <c r="B1133" s="59">
        <v>600</v>
      </c>
      <c r="C1133" s="58" t="s">
        <v>327</v>
      </c>
      <c r="D1133" s="58" t="s">
        <v>37</v>
      </c>
      <c r="E1133" s="60" t="s">
        <v>735</v>
      </c>
      <c r="F1133" s="10"/>
      <c r="G1133" s="10"/>
      <c r="H1133" s="10"/>
      <c r="I1133" s="10"/>
      <c r="J1133" s="10"/>
      <c r="K1133" s="10"/>
      <c r="L1133" s="10"/>
      <c r="M1133" s="10"/>
      <c r="N1133" s="10"/>
      <c r="O1133" s="10">
        <f>73985.75593+69470.46949</f>
        <v>143456.22542</v>
      </c>
      <c r="P1133" s="10"/>
      <c r="Q1133" s="10"/>
      <c r="R1133" s="10">
        <f t="shared" si="2206"/>
        <v>143456.22542</v>
      </c>
      <c r="S1133" s="10">
        <f t="shared" si="2207"/>
        <v>0</v>
      </c>
      <c r="T1133" s="10">
        <f t="shared" si="2208"/>
        <v>0</v>
      </c>
      <c r="U1133" s="10"/>
      <c r="V1133" s="10"/>
      <c r="W1133" s="10"/>
      <c r="X1133" s="10">
        <f t="shared" si="2209"/>
        <v>143456.22542</v>
      </c>
      <c r="Y1133" s="10">
        <f t="shared" si="2210"/>
        <v>0</v>
      </c>
      <c r="Z1133" s="10">
        <f t="shared" si="2211"/>
        <v>0</v>
      </c>
      <c r="AA1133" s="10"/>
      <c r="AB1133" s="10"/>
      <c r="AC1133" s="10"/>
      <c r="AD1133" s="10">
        <f t="shared" si="2212"/>
        <v>143456.22542</v>
      </c>
      <c r="AE1133" s="10">
        <f t="shared" si="2213"/>
        <v>0</v>
      </c>
      <c r="AF1133" s="10">
        <f t="shared" si="2214"/>
        <v>0</v>
      </c>
      <c r="AG1133" s="10"/>
      <c r="AH1133" s="10">
        <f t="shared" si="2215"/>
        <v>143456.22542</v>
      </c>
      <c r="AI1133" s="10">
        <f t="shared" si="2216"/>
        <v>0</v>
      </c>
      <c r="AJ1133" s="10">
        <f t="shared" si="2217"/>
        <v>0</v>
      </c>
      <c r="AK1133" s="10"/>
      <c r="AL1133" s="10"/>
      <c r="AM1133" s="10"/>
      <c r="AN1133" s="10">
        <f t="shared" si="2218"/>
        <v>143456.22542</v>
      </c>
      <c r="AO1133" s="10">
        <f t="shared" si="2219"/>
        <v>0</v>
      </c>
      <c r="AP1133" s="10">
        <f t="shared" si="2220"/>
        <v>0</v>
      </c>
      <c r="AQ1133" s="10"/>
      <c r="AR1133" s="10"/>
      <c r="AS1133" s="10"/>
      <c r="AT1133" s="10">
        <f t="shared" si="2221"/>
        <v>143456.22542</v>
      </c>
      <c r="AU1133" s="10">
        <f t="shared" si="2222"/>
        <v>0</v>
      </c>
      <c r="AV1133" s="10">
        <f t="shared" si="2223"/>
        <v>0</v>
      </c>
      <c r="AW1133" s="10"/>
      <c r="AX1133" s="10"/>
      <c r="AY1133" s="10"/>
      <c r="AZ1133" s="10">
        <f t="shared" si="2224"/>
        <v>143456.22542</v>
      </c>
      <c r="BA1133" s="10"/>
      <c r="BB1133" s="65">
        <f t="shared" si="2285"/>
        <v>143456.22542</v>
      </c>
      <c r="BC1133" s="10">
        <f t="shared" si="2225"/>
        <v>0</v>
      </c>
      <c r="BD1133" s="10"/>
      <c r="BE1133" s="65">
        <f t="shared" si="2287"/>
        <v>0</v>
      </c>
      <c r="BF1133" s="10">
        <f t="shared" si="2226"/>
        <v>0</v>
      </c>
      <c r="BG1133" s="10"/>
      <c r="BH1133" s="65">
        <f t="shared" si="2288"/>
        <v>0</v>
      </c>
      <c r="BI1133" s="10"/>
      <c r="BJ1133" s="20"/>
      <c r="BK1133" s="20"/>
    </row>
    <row r="1134" spans="1:68" x14ac:dyDescent="0.3">
      <c r="A1134" s="58" t="s">
        <v>738</v>
      </c>
      <c r="B1134" s="59" t="s">
        <v>52</v>
      </c>
      <c r="C1134" s="58"/>
      <c r="D1134" s="58"/>
      <c r="E1134" s="60" t="s">
        <v>53</v>
      </c>
      <c r="F1134" s="10"/>
      <c r="G1134" s="10"/>
      <c r="H1134" s="10"/>
      <c r="I1134" s="10"/>
      <c r="J1134" s="10"/>
      <c r="K1134" s="10"/>
      <c r="L1134" s="10"/>
      <c r="M1134" s="10"/>
      <c r="N1134" s="10"/>
      <c r="O1134" s="10">
        <f>O1135</f>
        <v>3661.4580000000001</v>
      </c>
      <c r="P1134" s="10">
        <f t="shared" si="2350"/>
        <v>0</v>
      </c>
      <c r="Q1134" s="10">
        <f t="shared" si="2351"/>
        <v>0</v>
      </c>
      <c r="R1134" s="10">
        <f t="shared" ref="R1134:R1174" si="2352">L1134+O1134</f>
        <v>3661.4580000000001</v>
      </c>
      <c r="S1134" s="10">
        <f t="shared" ref="S1134:S1174" si="2353">M1134+P1134</f>
        <v>0</v>
      </c>
      <c r="T1134" s="10">
        <f t="shared" ref="T1134:T1174" si="2354">N1134+Q1134</f>
        <v>0</v>
      </c>
      <c r="U1134" s="10">
        <f t="shared" si="2331"/>
        <v>0</v>
      </c>
      <c r="V1134" s="10">
        <f t="shared" si="2332"/>
        <v>0</v>
      </c>
      <c r="W1134" s="10">
        <f t="shared" si="2333"/>
        <v>0</v>
      </c>
      <c r="X1134" s="10">
        <f t="shared" ref="X1134:X1174" si="2355">R1134+U1134</f>
        <v>3661.4580000000001</v>
      </c>
      <c r="Y1134" s="10">
        <f t="shared" ref="Y1134:Y1174" si="2356">S1134+V1134</f>
        <v>0</v>
      </c>
      <c r="Z1134" s="10">
        <f t="shared" ref="Z1134:Z1174" si="2357">T1134+W1134</f>
        <v>0</v>
      </c>
      <c r="AA1134" s="10">
        <f t="shared" si="2334"/>
        <v>0</v>
      </c>
      <c r="AB1134" s="10">
        <f t="shared" si="2335"/>
        <v>0</v>
      </c>
      <c r="AC1134" s="10">
        <f t="shared" si="2336"/>
        <v>0</v>
      </c>
      <c r="AD1134" s="10">
        <f t="shared" ref="AD1134:AD1177" si="2358">X1134+AA1134</f>
        <v>3661.4580000000001</v>
      </c>
      <c r="AE1134" s="10">
        <f t="shared" ref="AE1134:AE1177" si="2359">Y1134+AB1134</f>
        <v>0</v>
      </c>
      <c r="AF1134" s="10">
        <f t="shared" ref="AF1134:AF1177" si="2360">Z1134+AC1134</f>
        <v>0</v>
      </c>
      <c r="AG1134" s="10">
        <f t="shared" si="2337"/>
        <v>0</v>
      </c>
      <c r="AH1134" s="10">
        <f t="shared" ref="AH1134:AH1177" si="2361">AD1134+AG1134</f>
        <v>3661.4580000000001</v>
      </c>
      <c r="AI1134" s="10">
        <f t="shared" ref="AI1134:AI1177" si="2362">AE1134</f>
        <v>0</v>
      </c>
      <c r="AJ1134" s="10">
        <f t="shared" ref="AJ1134:AJ1177" si="2363">AF1134</f>
        <v>0</v>
      </c>
      <c r="AK1134" s="10">
        <f t="shared" si="2338"/>
        <v>0</v>
      </c>
      <c r="AL1134" s="10">
        <f t="shared" si="2339"/>
        <v>0</v>
      </c>
      <c r="AM1134" s="10">
        <f t="shared" si="2340"/>
        <v>0</v>
      </c>
      <c r="AN1134" s="10">
        <f t="shared" ref="AN1134:AN1192" si="2364">AH1134+AK1134</f>
        <v>3661.4580000000001</v>
      </c>
      <c r="AO1134" s="10">
        <f t="shared" ref="AO1134:AO1192" si="2365">AI1134+AL1134</f>
        <v>0</v>
      </c>
      <c r="AP1134" s="10">
        <f t="shared" ref="AP1134:AP1192" si="2366">AJ1134+AM1134</f>
        <v>0</v>
      </c>
      <c r="AQ1134" s="10">
        <f t="shared" si="2341"/>
        <v>0</v>
      </c>
      <c r="AR1134" s="10">
        <f t="shared" si="2342"/>
        <v>0</v>
      </c>
      <c r="AS1134" s="10">
        <f t="shared" si="2343"/>
        <v>0</v>
      </c>
      <c r="AT1134" s="10">
        <f t="shared" ref="AT1134:AT1192" si="2367">AN1134+AQ1134</f>
        <v>3661.4580000000001</v>
      </c>
      <c r="AU1134" s="10">
        <f t="shared" ref="AU1134:AU1192" si="2368">AO1134+AR1134</f>
        <v>0</v>
      </c>
      <c r="AV1134" s="10">
        <f t="shared" ref="AV1134:AV1192" si="2369">AP1134+AS1134</f>
        <v>0</v>
      </c>
      <c r="AW1134" s="10">
        <f t="shared" si="2344"/>
        <v>0</v>
      </c>
      <c r="AX1134" s="10">
        <f t="shared" si="2345"/>
        <v>0</v>
      </c>
      <c r="AY1134" s="10">
        <f t="shared" si="2346"/>
        <v>0</v>
      </c>
      <c r="AZ1134" s="10">
        <f t="shared" ref="AZ1134:AZ1197" si="2370">AT1134+AW1134</f>
        <v>3661.4580000000001</v>
      </c>
      <c r="BA1134" s="10">
        <f t="shared" si="2347"/>
        <v>0</v>
      </c>
      <c r="BB1134" s="65">
        <f t="shared" si="2285"/>
        <v>3661.4580000000001</v>
      </c>
      <c r="BC1134" s="10">
        <f t="shared" ref="BC1134:BC1197" si="2371">AU1134+AX1134</f>
        <v>0</v>
      </c>
      <c r="BD1134" s="10">
        <f t="shared" si="2348"/>
        <v>0</v>
      </c>
      <c r="BE1134" s="65">
        <f t="shared" si="2287"/>
        <v>0</v>
      </c>
      <c r="BF1134" s="10">
        <f t="shared" ref="BF1134:BF1197" si="2372">AV1134+AY1134</f>
        <v>0</v>
      </c>
      <c r="BG1134" s="10">
        <f t="shared" si="2348"/>
        <v>0</v>
      </c>
      <c r="BH1134" s="65">
        <f t="shared" si="2288"/>
        <v>0</v>
      </c>
      <c r="BI1134" s="10">
        <f t="shared" si="2348"/>
        <v>0</v>
      </c>
      <c r="BJ1134" s="20"/>
      <c r="BK1134" s="20"/>
    </row>
    <row r="1135" spans="1:68" x14ac:dyDescent="0.3">
      <c r="A1135" s="58" t="s">
        <v>738</v>
      </c>
      <c r="B1135" s="59">
        <v>800</v>
      </c>
      <c r="C1135" s="58" t="s">
        <v>327</v>
      </c>
      <c r="D1135" s="58" t="s">
        <v>37</v>
      </c>
      <c r="E1135" s="60" t="s">
        <v>735</v>
      </c>
      <c r="F1135" s="10"/>
      <c r="G1135" s="10"/>
      <c r="H1135" s="10"/>
      <c r="I1135" s="10"/>
      <c r="J1135" s="10"/>
      <c r="K1135" s="10"/>
      <c r="L1135" s="10"/>
      <c r="M1135" s="10"/>
      <c r="N1135" s="10"/>
      <c r="O1135" s="10">
        <v>3661.4580000000001</v>
      </c>
      <c r="P1135" s="10"/>
      <c r="Q1135" s="10"/>
      <c r="R1135" s="10">
        <f t="shared" si="2352"/>
        <v>3661.4580000000001</v>
      </c>
      <c r="S1135" s="10">
        <f t="shared" si="2353"/>
        <v>0</v>
      </c>
      <c r="T1135" s="10">
        <f t="shared" si="2354"/>
        <v>0</v>
      </c>
      <c r="U1135" s="10"/>
      <c r="V1135" s="10"/>
      <c r="W1135" s="10"/>
      <c r="X1135" s="10">
        <f t="shared" si="2355"/>
        <v>3661.4580000000001</v>
      </c>
      <c r="Y1135" s="10">
        <f t="shared" si="2356"/>
        <v>0</v>
      </c>
      <c r="Z1135" s="10">
        <f t="shared" si="2357"/>
        <v>0</v>
      </c>
      <c r="AA1135" s="10"/>
      <c r="AB1135" s="10"/>
      <c r="AC1135" s="10"/>
      <c r="AD1135" s="10">
        <f t="shared" si="2358"/>
        <v>3661.4580000000001</v>
      </c>
      <c r="AE1135" s="10">
        <f t="shared" si="2359"/>
        <v>0</v>
      </c>
      <c r="AF1135" s="10">
        <f t="shared" si="2360"/>
        <v>0</v>
      </c>
      <c r="AG1135" s="10"/>
      <c r="AH1135" s="10">
        <f t="shared" si="2361"/>
        <v>3661.4580000000001</v>
      </c>
      <c r="AI1135" s="10">
        <f t="shared" si="2362"/>
        <v>0</v>
      </c>
      <c r="AJ1135" s="10">
        <f t="shared" si="2363"/>
        <v>0</v>
      </c>
      <c r="AK1135" s="10"/>
      <c r="AL1135" s="10"/>
      <c r="AM1135" s="10"/>
      <c r="AN1135" s="10">
        <f t="shared" si="2364"/>
        <v>3661.4580000000001</v>
      </c>
      <c r="AO1135" s="10">
        <f t="shared" si="2365"/>
        <v>0</v>
      </c>
      <c r="AP1135" s="10">
        <f t="shared" si="2366"/>
        <v>0</v>
      </c>
      <c r="AQ1135" s="10"/>
      <c r="AR1135" s="10"/>
      <c r="AS1135" s="10"/>
      <c r="AT1135" s="10">
        <f t="shared" si="2367"/>
        <v>3661.4580000000001</v>
      </c>
      <c r="AU1135" s="10">
        <f t="shared" si="2368"/>
        <v>0</v>
      </c>
      <c r="AV1135" s="10">
        <f t="shared" si="2369"/>
        <v>0</v>
      </c>
      <c r="AW1135" s="10"/>
      <c r="AX1135" s="10"/>
      <c r="AY1135" s="10"/>
      <c r="AZ1135" s="10">
        <f t="shared" si="2370"/>
        <v>3661.4580000000001</v>
      </c>
      <c r="BA1135" s="10"/>
      <c r="BB1135" s="65">
        <f t="shared" si="2285"/>
        <v>3661.4580000000001</v>
      </c>
      <c r="BC1135" s="10">
        <f t="shared" si="2371"/>
        <v>0</v>
      </c>
      <c r="BD1135" s="10"/>
      <c r="BE1135" s="65">
        <f t="shared" si="2287"/>
        <v>0</v>
      </c>
      <c r="BF1135" s="10">
        <f t="shared" si="2372"/>
        <v>0</v>
      </c>
      <c r="BG1135" s="10"/>
      <c r="BH1135" s="65">
        <f t="shared" si="2288"/>
        <v>0</v>
      </c>
      <c r="BI1135" s="10"/>
      <c r="BJ1135" s="20"/>
      <c r="BK1135" s="20"/>
    </row>
    <row r="1136" spans="1:68" s="1" customFormat="1" ht="46.8" hidden="1" x14ac:dyDescent="0.3">
      <c r="A1136" s="7" t="s">
        <v>739</v>
      </c>
      <c r="B1136" s="8"/>
      <c r="C1136" s="7"/>
      <c r="D1136" s="7"/>
      <c r="E1136" s="21" t="s">
        <v>740</v>
      </c>
      <c r="F1136" s="10"/>
      <c r="G1136" s="10"/>
      <c r="H1136" s="10"/>
      <c r="I1136" s="10"/>
      <c r="J1136" s="10"/>
      <c r="K1136" s="10"/>
      <c r="L1136" s="10"/>
      <c r="M1136" s="10"/>
      <c r="N1136" s="10"/>
      <c r="O1136" s="10">
        <f t="shared" si="2349"/>
        <v>19826.932000000001</v>
      </c>
      <c r="P1136" s="10">
        <f t="shared" si="2350"/>
        <v>0</v>
      </c>
      <c r="Q1136" s="10">
        <f t="shared" si="2351"/>
        <v>0</v>
      </c>
      <c r="R1136" s="10">
        <f t="shared" si="2352"/>
        <v>19826.932000000001</v>
      </c>
      <c r="S1136" s="10">
        <f t="shared" si="2353"/>
        <v>0</v>
      </c>
      <c r="T1136" s="10">
        <f t="shared" si="2354"/>
        <v>0</v>
      </c>
      <c r="U1136" s="10">
        <f t="shared" si="2331"/>
        <v>-19826.932000000001</v>
      </c>
      <c r="V1136" s="10">
        <f t="shared" si="2332"/>
        <v>0</v>
      </c>
      <c r="W1136" s="10">
        <f t="shared" si="2333"/>
        <v>0</v>
      </c>
      <c r="X1136" s="10">
        <f t="shared" si="2355"/>
        <v>0</v>
      </c>
      <c r="Y1136" s="10">
        <f t="shared" si="2356"/>
        <v>0</v>
      </c>
      <c r="Z1136" s="10">
        <f t="shared" si="2357"/>
        <v>0</v>
      </c>
      <c r="AA1136" s="10">
        <f t="shared" si="2334"/>
        <v>0</v>
      </c>
      <c r="AB1136" s="10">
        <f t="shared" si="2335"/>
        <v>0</v>
      </c>
      <c r="AC1136" s="10">
        <f t="shared" si="2336"/>
        <v>0</v>
      </c>
      <c r="AD1136" s="10">
        <f t="shared" si="2358"/>
        <v>0</v>
      </c>
      <c r="AE1136" s="10">
        <f t="shared" si="2359"/>
        <v>0</v>
      </c>
      <c r="AF1136" s="10">
        <f t="shared" si="2360"/>
        <v>0</v>
      </c>
      <c r="AG1136" s="10">
        <f t="shared" si="2337"/>
        <v>0</v>
      </c>
      <c r="AH1136" s="10">
        <f t="shared" si="2361"/>
        <v>0</v>
      </c>
      <c r="AI1136" s="10">
        <f t="shared" si="2362"/>
        <v>0</v>
      </c>
      <c r="AJ1136" s="10">
        <f t="shared" si="2363"/>
        <v>0</v>
      </c>
      <c r="AK1136" s="10">
        <f t="shared" si="2338"/>
        <v>0</v>
      </c>
      <c r="AL1136" s="10">
        <f t="shared" si="2339"/>
        <v>0</v>
      </c>
      <c r="AM1136" s="10">
        <f t="shared" si="2340"/>
        <v>0</v>
      </c>
      <c r="AN1136" s="10">
        <f t="shared" si="2364"/>
        <v>0</v>
      </c>
      <c r="AO1136" s="10">
        <f t="shared" si="2365"/>
        <v>0</v>
      </c>
      <c r="AP1136" s="10">
        <f t="shared" si="2366"/>
        <v>0</v>
      </c>
      <c r="AQ1136" s="10">
        <f t="shared" si="2341"/>
        <v>0</v>
      </c>
      <c r="AR1136" s="10">
        <f t="shared" si="2342"/>
        <v>0</v>
      </c>
      <c r="AS1136" s="10">
        <f t="shared" si="2343"/>
        <v>0</v>
      </c>
      <c r="AT1136" s="10">
        <f t="shared" si="2367"/>
        <v>0</v>
      </c>
      <c r="AU1136" s="10">
        <f t="shared" si="2368"/>
        <v>0</v>
      </c>
      <c r="AV1136" s="10">
        <f t="shared" si="2369"/>
        <v>0</v>
      </c>
      <c r="AW1136" s="10">
        <f t="shared" si="2344"/>
        <v>0</v>
      </c>
      <c r="AX1136" s="10">
        <f t="shared" si="2345"/>
        <v>0</v>
      </c>
      <c r="AY1136" s="10">
        <f t="shared" si="2346"/>
        <v>0</v>
      </c>
      <c r="AZ1136" s="10">
        <f t="shared" si="2370"/>
        <v>0</v>
      </c>
      <c r="BA1136" s="10">
        <f t="shared" si="2347"/>
        <v>0</v>
      </c>
      <c r="BB1136" s="10"/>
      <c r="BC1136" s="10">
        <f t="shared" si="2371"/>
        <v>0</v>
      </c>
      <c r="BD1136" s="10">
        <f t="shared" si="2348"/>
        <v>0</v>
      </c>
      <c r="BE1136" s="10"/>
      <c r="BF1136" s="10">
        <f t="shared" si="2372"/>
        <v>0</v>
      </c>
      <c r="BG1136" s="10">
        <f t="shared" si="2348"/>
        <v>0</v>
      </c>
      <c r="BH1136" s="10"/>
      <c r="BI1136" s="10">
        <f t="shared" si="2348"/>
        <v>0</v>
      </c>
      <c r="BJ1136" s="20">
        <v>0</v>
      </c>
      <c r="BK1136" s="20"/>
    </row>
    <row r="1137" spans="1:68" s="1" customFormat="1" hidden="1" x14ac:dyDescent="0.3">
      <c r="A1137" s="7" t="s">
        <v>739</v>
      </c>
      <c r="B1137" s="8" t="s">
        <v>52</v>
      </c>
      <c r="C1137" s="7"/>
      <c r="D1137" s="7"/>
      <c r="E1137" s="19" t="s">
        <v>53</v>
      </c>
      <c r="F1137" s="10"/>
      <c r="G1137" s="10"/>
      <c r="H1137" s="10"/>
      <c r="I1137" s="10"/>
      <c r="J1137" s="10"/>
      <c r="K1137" s="10"/>
      <c r="L1137" s="10"/>
      <c r="M1137" s="10"/>
      <c r="N1137" s="10"/>
      <c r="O1137" s="10">
        <f t="shared" si="2349"/>
        <v>19826.932000000001</v>
      </c>
      <c r="P1137" s="10">
        <f t="shared" si="2350"/>
        <v>0</v>
      </c>
      <c r="Q1137" s="10">
        <f t="shared" si="2351"/>
        <v>0</v>
      </c>
      <c r="R1137" s="10">
        <f t="shared" si="2352"/>
        <v>19826.932000000001</v>
      </c>
      <c r="S1137" s="10">
        <f t="shared" si="2353"/>
        <v>0</v>
      </c>
      <c r="T1137" s="10">
        <f t="shared" si="2354"/>
        <v>0</v>
      </c>
      <c r="U1137" s="10">
        <f t="shared" si="2331"/>
        <v>-19826.932000000001</v>
      </c>
      <c r="V1137" s="10">
        <f t="shared" si="2332"/>
        <v>0</v>
      </c>
      <c r="W1137" s="10">
        <f t="shared" si="2333"/>
        <v>0</v>
      </c>
      <c r="X1137" s="10">
        <f t="shared" si="2355"/>
        <v>0</v>
      </c>
      <c r="Y1137" s="10">
        <f t="shared" si="2356"/>
        <v>0</v>
      </c>
      <c r="Z1137" s="10">
        <f t="shared" si="2357"/>
        <v>0</v>
      </c>
      <c r="AA1137" s="10">
        <f t="shared" si="2334"/>
        <v>0</v>
      </c>
      <c r="AB1137" s="10">
        <f t="shared" si="2335"/>
        <v>0</v>
      </c>
      <c r="AC1137" s="10">
        <f t="shared" si="2336"/>
        <v>0</v>
      </c>
      <c r="AD1137" s="10">
        <f t="shared" si="2358"/>
        <v>0</v>
      </c>
      <c r="AE1137" s="10">
        <f t="shared" si="2359"/>
        <v>0</v>
      </c>
      <c r="AF1137" s="10">
        <f t="shared" si="2360"/>
        <v>0</v>
      </c>
      <c r="AG1137" s="10">
        <f t="shared" si="2337"/>
        <v>0</v>
      </c>
      <c r="AH1137" s="10">
        <f t="shared" si="2361"/>
        <v>0</v>
      </c>
      <c r="AI1137" s="10">
        <f t="shared" si="2362"/>
        <v>0</v>
      </c>
      <c r="AJ1137" s="10">
        <f t="shared" si="2363"/>
        <v>0</v>
      </c>
      <c r="AK1137" s="10">
        <f t="shared" si="2338"/>
        <v>0</v>
      </c>
      <c r="AL1137" s="10">
        <f t="shared" si="2339"/>
        <v>0</v>
      </c>
      <c r="AM1137" s="10">
        <f t="shared" si="2340"/>
        <v>0</v>
      </c>
      <c r="AN1137" s="10">
        <f t="shared" si="2364"/>
        <v>0</v>
      </c>
      <c r="AO1137" s="10">
        <f t="shared" si="2365"/>
        <v>0</v>
      </c>
      <c r="AP1137" s="10">
        <f t="shared" si="2366"/>
        <v>0</v>
      </c>
      <c r="AQ1137" s="10">
        <f t="shared" si="2341"/>
        <v>0</v>
      </c>
      <c r="AR1137" s="10">
        <f t="shared" si="2342"/>
        <v>0</v>
      </c>
      <c r="AS1137" s="10">
        <f t="shared" si="2343"/>
        <v>0</v>
      </c>
      <c r="AT1137" s="10">
        <f t="shared" si="2367"/>
        <v>0</v>
      </c>
      <c r="AU1137" s="10">
        <f t="shared" si="2368"/>
        <v>0</v>
      </c>
      <c r="AV1137" s="10">
        <f t="shared" si="2369"/>
        <v>0</v>
      </c>
      <c r="AW1137" s="10">
        <f t="shared" si="2344"/>
        <v>0</v>
      </c>
      <c r="AX1137" s="10">
        <f t="shared" si="2345"/>
        <v>0</v>
      </c>
      <c r="AY1137" s="10">
        <f t="shared" si="2346"/>
        <v>0</v>
      </c>
      <c r="AZ1137" s="10">
        <f t="shared" si="2370"/>
        <v>0</v>
      </c>
      <c r="BA1137" s="10">
        <f t="shared" si="2347"/>
        <v>0</v>
      </c>
      <c r="BB1137" s="10"/>
      <c r="BC1137" s="10">
        <f t="shared" si="2371"/>
        <v>0</v>
      </c>
      <c r="BD1137" s="10">
        <f t="shared" si="2348"/>
        <v>0</v>
      </c>
      <c r="BE1137" s="10"/>
      <c r="BF1137" s="10">
        <f t="shared" si="2372"/>
        <v>0</v>
      </c>
      <c r="BG1137" s="10">
        <f t="shared" si="2348"/>
        <v>0</v>
      </c>
      <c r="BH1137" s="10"/>
      <c r="BI1137" s="10">
        <f t="shared" si="2348"/>
        <v>0</v>
      </c>
      <c r="BJ1137" s="20">
        <v>0</v>
      </c>
      <c r="BK1137" s="20"/>
    </row>
    <row r="1138" spans="1:68" s="1" customFormat="1" hidden="1" x14ac:dyDescent="0.3">
      <c r="A1138" s="7" t="s">
        <v>739</v>
      </c>
      <c r="B1138" s="8">
        <v>800</v>
      </c>
      <c r="C1138" s="7" t="s">
        <v>327</v>
      </c>
      <c r="D1138" s="7" t="s">
        <v>37</v>
      </c>
      <c r="E1138" s="19" t="s">
        <v>735</v>
      </c>
      <c r="F1138" s="10"/>
      <c r="G1138" s="10"/>
      <c r="H1138" s="10"/>
      <c r="I1138" s="10"/>
      <c r="J1138" s="10"/>
      <c r="K1138" s="10"/>
      <c r="L1138" s="10"/>
      <c r="M1138" s="10"/>
      <c r="N1138" s="10"/>
      <c r="O1138" s="10">
        <f>26.615+19800.317</f>
        <v>19826.932000000001</v>
      </c>
      <c r="P1138" s="10"/>
      <c r="Q1138" s="10"/>
      <c r="R1138" s="10">
        <f t="shared" si="2352"/>
        <v>19826.932000000001</v>
      </c>
      <c r="S1138" s="10">
        <f t="shared" si="2353"/>
        <v>0</v>
      </c>
      <c r="T1138" s="10">
        <f t="shared" si="2354"/>
        <v>0</v>
      </c>
      <c r="U1138" s="10">
        <v>-19826.932000000001</v>
      </c>
      <c r="V1138" s="10"/>
      <c r="W1138" s="10"/>
      <c r="X1138" s="10">
        <f t="shared" si="2355"/>
        <v>0</v>
      </c>
      <c r="Y1138" s="10">
        <f t="shared" si="2356"/>
        <v>0</v>
      </c>
      <c r="Z1138" s="10">
        <f t="shared" si="2357"/>
        <v>0</v>
      </c>
      <c r="AA1138" s="10"/>
      <c r="AB1138" s="10"/>
      <c r="AC1138" s="10"/>
      <c r="AD1138" s="10">
        <f t="shared" si="2358"/>
        <v>0</v>
      </c>
      <c r="AE1138" s="10">
        <f t="shared" si="2359"/>
        <v>0</v>
      </c>
      <c r="AF1138" s="10">
        <f t="shared" si="2360"/>
        <v>0</v>
      </c>
      <c r="AG1138" s="10"/>
      <c r="AH1138" s="10">
        <f t="shared" si="2361"/>
        <v>0</v>
      </c>
      <c r="AI1138" s="10">
        <f t="shared" si="2362"/>
        <v>0</v>
      </c>
      <c r="AJ1138" s="10">
        <f t="shared" si="2363"/>
        <v>0</v>
      </c>
      <c r="AK1138" s="10"/>
      <c r="AL1138" s="10"/>
      <c r="AM1138" s="10"/>
      <c r="AN1138" s="10">
        <f t="shared" si="2364"/>
        <v>0</v>
      </c>
      <c r="AO1138" s="10">
        <f t="shared" si="2365"/>
        <v>0</v>
      </c>
      <c r="AP1138" s="10">
        <f t="shared" si="2366"/>
        <v>0</v>
      </c>
      <c r="AQ1138" s="10"/>
      <c r="AR1138" s="10"/>
      <c r="AS1138" s="10"/>
      <c r="AT1138" s="10">
        <f t="shared" si="2367"/>
        <v>0</v>
      </c>
      <c r="AU1138" s="10">
        <f t="shared" si="2368"/>
        <v>0</v>
      </c>
      <c r="AV1138" s="10">
        <f t="shared" si="2369"/>
        <v>0</v>
      </c>
      <c r="AW1138" s="10"/>
      <c r="AX1138" s="10"/>
      <c r="AY1138" s="10"/>
      <c r="AZ1138" s="10">
        <f t="shared" si="2370"/>
        <v>0</v>
      </c>
      <c r="BA1138" s="10"/>
      <c r="BB1138" s="10"/>
      <c r="BC1138" s="10">
        <f t="shared" si="2371"/>
        <v>0</v>
      </c>
      <c r="BD1138" s="10"/>
      <c r="BE1138" s="10"/>
      <c r="BF1138" s="10">
        <f t="shared" si="2372"/>
        <v>0</v>
      </c>
      <c r="BG1138" s="10"/>
      <c r="BH1138" s="10"/>
      <c r="BI1138" s="10"/>
      <c r="BJ1138" s="20">
        <v>0</v>
      </c>
      <c r="BK1138" s="20"/>
    </row>
    <row r="1139" spans="1:68" s="1" customFormat="1" hidden="1" x14ac:dyDescent="0.3">
      <c r="A1139" s="7" t="s">
        <v>741</v>
      </c>
      <c r="B1139" s="8"/>
      <c r="C1139" s="7"/>
      <c r="D1139" s="7"/>
      <c r="E1139" s="21" t="s">
        <v>545</v>
      </c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>
        <f t="shared" si="2334"/>
        <v>100000</v>
      </c>
      <c r="AB1139" s="10">
        <f t="shared" si="2335"/>
        <v>0</v>
      </c>
      <c r="AC1139" s="10">
        <f t="shared" si="2336"/>
        <v>0</v>
      </c>
      <c r="AD1139" s="10">
        <f t="shared" si="2358"/>
        <v>100000</v>
      </c>
      <c r="AE1139" s="10">
        <f t="shared" si="2359"/>
        <v>0</v>
      </c>
      <c r="AF1139" s="10">
        <f t="shared" si="2360"/>
        <v>0</v>
      </c>
      <c r="AG1139" s="10">
        <f t="shared" si="2337"/>
        <v>0</v>
      </c>
      <c r="AH1139" s="10">
        <f t="shared" si="2361"/>
        <v>100000</v>
      </c>
      <c r="AI1139" s="10">
        <f t="shared" si="2362"/>
        <v>0</v>
      </c>
      <c r="AJ1139" s="10">
        <f t="shared" si="2363"/>
        <v>0</v>
      </c>
      <c r="AK1139" s="10">
        <f t="shared" si="2338"/>
        <v>-100000</v>
      </c>
      <c r="AL1139" s="10">
        <f t="shared" si="2339"/>
        <v>0</v>
      </c>
      <c r="AM1139" s="10">
        <f t="shared" si="2340"/>
        <v>0</v>
      </c>
      <c r="AN1139" s="10">
        <f t="shared" si="2364"/>
        <v>0</v>
      </c>
      <c r="AO1139" s="10">
        <f t="shared" si="2365"/>
        <v>0</v>
      </c>
      <c r="AP1139" s="10">
        <f t="shared" si="2366"/>
        <v>0</v>
      </c>
      <c r="AQ1139" s="10">
        <f t="shared" si="2341"/>
        <v>0</v>
      </c>
      <c r="AR1139" s="10">
        <f t="shared" si="2342"/>
        <v>0</v>
      </c>
      <c r="AS1139" s="10">
        <f t="shared" si="2343"/>
        <v>0</v>
      </c>
      <c r="AT1139" s="10">
        <f t="shared" si="2367"/>
        <v>0</v>
      </c>
      <c r="AU1139" s="10">
        <f t="shared" si="2368"/>
        <v>0</v>
      </c>
      <c r="AV1139" s="10">
        <f t="shared" si="2369"/>
        <v>0</v>
      </c>
      <c r="AW1139" s="10">
        <f t="shared" si="2344"/>
        <v>0</v>
      </c>
      <c r="AX1139" s="10">
        <f t="shared" si="2345"/>
        <v>0</v>
      </c>
      <c r="AY1139" s="10">
        <f t="shared" si="2346"/>
        <v>0</v>
      </c>
      <c r="AZ1139" s="10">
        <f t="shared" si="2370"/>
        <v>0</v>
      </c>
      <c r="BA1139" s="10">
        <f t="shared" si="2347"/>
        <v>0</v>
      </c>
      <c r="BB1139" s="10"/>
      <c r="BC1139" s="10">
        <f t="shared" si="2371"/>
        <v>0</v>
      </c>
      <c r="BD1139" s="10">
        <f t="shared" si="2348"/>
        <v>0</v>
      </c>
      <c r="BE1139" s="10"/>
      <c r="BF1139" s="10">
        <f t="shared" si="2372"/>
        <v>0</v>
      </c>
      <c r="BG1139" s="10">
        <f t="shared" si="2348"/>
        <v>0</v>
      </c>
      <c r="BH1139" s="10"/>
      <c r="BI1139" s="10">
        <f t="shared" si="2348"/>
        <v>0</v>
      </c>
      <c r="BJ1139" s="20">
        <v>0</v>
      </c>
      <c r="BK1139" s="20"/>
    </row>
    <row r="1140" spans="1:68" s="1" customFormat="1" ht="78" hidden="1" x14ac:dyDescent="0.3">
      <c r="A1140" s="7" t="s">
        <v>742</v>
      </c>
      <c r="B1140" s="8"/>
      <c r="C1140" s="7"/>
      <c r="D1140" s="7"/>
      <c r="E1140" s="21" t="s">
        <v>547</v>
      </c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>
        <f t="shared" si="2334"/>
        <v>100000</v>
      </c>
      <c r="AB1140" s="10">
        <f t="shared" si="2335"/>
        <v>0</v>
      </c>
      <c r="AC1140" s="10">
        <f t="shared" si="2336"/>
        <v>0</v>
      </c>
      <c r="AD1140" s="10">
        <f t="shared" si="2358"/>
        <v>100000</v>
      </c>
      <c r="AE1140" s="10">
        <f t="shared" si="2359"/>
        <v>0</v>
      </c>
      <c r="AF1140" s="10">
        <f t="shared" si="2360"/>
        <v>0</v>
      </c>
      <c r="AG1140" s="10">
        <f t="shared" si="2337"/>
        <v>0</v>
      </c>
      <c r="AH1140" s="10">
        <f t="shared" si="2361"/>
        <v>100000</v>
      </c>
      <c r="AI1140" s="10">
        <f t="shared" si="2362"/>
        <v>0</v>
      </c>
      <c r="AJ1140" s="10">
        <f t="shared" si="2363"/>
        <v>0</v>
      </c>
      <c r="AK1140" s="10">
        <f t="shared" si="2338"/>
        <v>-100000</v>
      </c>
      <c r="AL1140" s="10">
        <f t="shared" si="2339"/>
        <v>0</v>
      </c>
      <c r="AM1140" s="10">
        <f t="shared" si="2340"/>
        <v>0</v>
      </c>
      <c r="AN1140" s="10">
        <f t="shared" si="2364"/>
        <v>0</v>
      </c>
      <c r="AO1140" s="10">
        <f t="shared" si="2365"/>
        <v>0</v>
      </c>
      <c r="AP1140" s="10">
        <f t="shared" si="2366"/>
        <v>0</v>
      </c>
      <c r="AQ1140" s="10">
        <f t="shared" si="2341"/>
        <v>0</v>
      </c>
      <c r="AR1140" s="10">
        <f t="shared" si="2342"/>
        <v>0</v>
      </c>
      <c r="AS1140" s="10">
        <f t="shared" si="2343"/>
        <v>0</v>
      </c>
      <c r="AT1140" s="10">
        <f t="shared" si="2367"/>
        <v>0</v>
      </c>
      <c r="AU1140" s="10">
        <f t="shared" si="2368"/>
        <v>0</v>
      </c>
      <c r="AV1140" s="10">
        <f t="shared" si="2369"/>
        <v>0</v>
      </c>
      <c r="AW1140" s="10">
        <f t="shared" si="2344"/>
        <v>0</v>
      </c>
      <c r="AX1140" s="10">
        <f t="shared" si="2345"/>
        <v>0</v>
      </c>
      <c r="AY1140" s="10">
        <f t="shared" si="2346"/>
        <v>0</v>
      </c>
      <c r="AZ1140" s="10">
        <f t="shared" si="2370"/>
        <v>0</v>
      </c>
      <c r="BA1140" s="10">
        <f t="shared" si="2347"/>
        <v>0</v>
      </c>
      <c r="BB1140" s="10"/>
      <c r="BC1140" s="10">
        <f t="shared" si="2371"/>
        <v>0</v>
      </c>
      <c r="BD1140" s="10">
        <f t="shared" si="2348"/>
        <v>0</v>
      </c>
      <c r="BE1140" s="10"/>
      <c r="BF1140" s="10">
        <f t="shared" si="2372"/>
        <v>0</v>
      </c>
      <c r="BG1140" s="10">
        <f t="shared" si="2348"/>
        <v>0</v>
      </c>
      <c r="BH1140" s="10"/>
      <c r="BI1140" s="10">
        <f t="shared" si="2348"/>
        <v>0</v>
      </c>
      <c r="BJ1140" s="20">
        <v>0</v>
      </c>
      <c r="BK1140" s="20"/>
    </row>
    <row r="1141" spans="1:68" s="1" customFormat="1" ht="46.8" hidden="1" x14ac:dyDescent="0.3">
      <c r="A1141" s="7" t="s">
        <v>742</v>
      </c>
      <c r="B1141" s="8" t="s">
        <v>35</v>
      </c>
      <c r="C1141" s="7"/>
      <c r="D1141" s="7"/>
      <c r="E1141" s="19" t="s">
        <v>36</v>
      </c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>
        <f t="shared" si="2334"/>
        <v>100000</v>
      </c>
      <c r="AB1141" s="10">
        <f t="shared" si="2335"/>
        <v>0</v>
      </c>
      <c r="AC1141" s="10">
        <f t="shared" si="2336"/>
        <v>0</v>
      </c>
      <c r="AD1141" s="10">
        <f t="shared" si="2358"/>
        <v>100000</v>
      </c>
      <c r="AE1141" s="10">
        <f t="shared" si="2359"/>
        <v>0</v>
      </c>
      <c r="AF1141" s="10">
        <f t="shared" si="2360"/>
        <v>0</v>
      </c>
      <c r="AG1141" s="10">
        <f t="shared" si="2337"/>
        <v>0</v>
      </c>
      <c r="AH1141" s="10">
        <f t="shared" si="2361"/>
        <v>100000</v>
      </c>
      <c r="AI1141" s="10">
        <f t="shared" si="2362"/>
        <v>0</v>
      </c>
      <c r="AJ1141" s="10">
        <f t="shared" si="2363"/>
        <v>0</v>
      </c>
      <c r="AK1141" s="10">
        <f t="shared" si="2338"/>
        <v>-100000</v>
      </c>
      <c r="AL1141" s="10">
        <f t="shared" si="2339"/>
        <v>0</v>
      </c>
      <c r="AM1141" s="10">
        <f t="shared" si="2340"/>
        <v>0</v>
      </c>
      <c r="AN1141" s="10">
        <f t="shared" si="2364"/>
        <v>0</v>
      </c>
      <c r="AO1141" s="10">
        <f t="shared" si="2365"/>
        <v>0</v>
      </c>
      <c r="AP1141" s="10">
        <f t="shared" si="2366"/>
        <v>0</v>
      </c>
      <c r="AQ1141" s="10">
        <f t="shared" si="2341"/>
        <v>0</v>
      </c>
      <c r="AR1141" s="10">
        <f t="shared" si="2342"/>
        <v>0</v>
      </c>
      <c r="AS1141" s="10">
        <f t="shared" si="2343"/>
        <v>0</v>
      </c>
      <c r="AT1141" s="10">
        <f t="shared" si="2367"/>
        <v>0</v>
      </c>
      <c r="AU1141" s="10">
        <f t="shared" si="2368"/>
        <v>0</v>
      </c>
      <c r="AV1141" s="10">
        <f t="shared" si="2369"/>
        <v>0</v>
      </c>
      <c r="AW1141" s="10">
        <f t="shared" si="2344"/>
        <v>0</v>
      </c>
      <c r="AX1141" s="10">
        <f t="shared" si="2345"/>
        <v>0</v>
      </c>
      <c r="AY1141" s="10">
        <f t="shared" si="2346"/>
        <v>0</v>
      </c>
      <c r="AZ1141" s="10">
        <f t="shared" si="2370"/>
        <v>0</v>
      </c>
      <c r="BA1141" s="10">
        <f t="shared" si="2347"/>
        <v>0</v>
      </c>
      <c r="BB1141" s="10"/>
      <c r="BC1141" s="10">
        <f t="shared" si="2371"/>
        <v>0</v>
      </c>
      <c r="BD1141" s="10">
        <f t="shared" si="2348"/>
        <v>0</v>
      </c>
      <c r="BE1141" s="10"/>
      <c r="BF1141" s="10">
        <f t="shared" si="2372"/>
        <v>0</v>
      </c>
      <c r="BG1141" s="10">
        <f t="shared" si="2348"/>
        <v>0</v>
      </c>
      <c r="BH1141" s="10"/>
      <c r="BI1141" s="10">
        <f t="shared" si="2348"/>
        <v>0</v>
      </c>
      <c r="BJ1141" s="20">
        <v>0</v>
      </c>
      <c r="BK1141" s="20"/>
    </row>
    <row r="1142" spans="1:68" s="1" customFormat="1" hidden="1" x14ac:dyDescent="0.3">
      <c r="A1142" s="7" t="s">
        <v>742</v>
      </c>
      <c r="B1142" s="8">
        <v>400</v>
      </c>
      <c r="C1142" s="7" t="s">
        <v>242</v>
      </c>
      <c r="D1142" s="7" t="s">
        <v>74</v>
      </c>
      <c r="E1142" s="19" t="s">
        <v>540</v>
      </c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>
        <v>100000</v>
      </c>
      <c r="AB1142" s="10"/>
      <c r="AC1142" s="10"/>
      <c r="AD1142" s="10">
        <f t="shared" si="2358"/>
        <v>100000</v>
      </c>
      <c r="AE1142" s="10">
        <f t="shared" si="2359"/>
        <v>0</v>
      </c>
      <c r="AF1142" s="10">
        <f t="shared" si="2360"/>
        <v>0</v>
      </c>
      <c r="AG1142" s="10"/>
      <c r="AH1142" s="10">
        <f t="shared" si="2361"/>
        <v>100000</v>
      </c>
      <c r="AI1142" s="10">
        <f t="shared" si="2362"/>
        <v>0</v>
      </c>
      <c r="AJ1142" s="10">
        <f t="shared" si="2363"/>
        <v>0</v>
      </c>
      <c r="AK1142" s="10">
        <v>-100000</v>
      </c>
      <c r="AL1142" s="10"/>
      <c r="AM1142" s="10"/>
      <c r="AN1142" s="10">
        <f t="shared" si="2364"/>
        <v>0</v>
      </c>
      <c r="AO1142" s="10">
        <f t="shared" si="2365"/>
        <v>0</v>
      </c>
      <c r="AP1142" s="10">
        <f t="shared" si="2366"/>
        <v>0</v>
      </c>
      <c r="AQ1142" s="10"/>
      <c r="AR1142" s="10"/>
      <c r="AS1142" s="10"/>
      <c r="AT1142" s="10">
        <f t="shared" si="2367"/>
        <v>0</v>
      </c>
      <c r="AU1142" s="10">
        <f t="shared" si="2368"/>
        <v>0</v>
      </c>
      <c r="AV1142" s="10">
        <f t="shared" si="2369"/>
        <v>0</v>
      </c>
      <c r="AW1142" s="10"/>
      <c r="AX1142" s="10"/>
      <c r="AY1142" s="10"/>
      <c r="AZ1142" s="10">
        <f t="shared" si="2370"/>
        <v>0</v>
      </c>
      <c r="BA1142" s="10"/>
      <c r="BB1142" s="10"/>
      <c r="BC1142" s="10">
        <f t="shared" si="2371"/>
        <v>0</v>
      </c>
      <c r="BD1142" s="10"/>
      <c r="BE1142" s="10"/>
      <c r="BF1142" s="10">
        <f t="shared" si="2372"/>
        <v>0</v>
      </c>
      <c r="BG1142" s="10"/>
      <c r="BH1142" s="10"/>
      <c r="BI1142" s="10"/>
      <c r="BJ1142" s="20">
        <v>0</v>
      </c>
      <c r="BK1142" s="20"/>
    </row>
    <row r="1143" spans="1:68" s="67" customFormat="1" x14ac:dyDescent="0.3">
      <c r="A1143" s="55" t="s">
        <v>743</v>
      </c>
      <c r="B1143" s="56"/>
      <c r="C1143" s="55"/>
      <c r="D1143" s="55"/>
      <c r="E1143" s="57" t="s">
        <v>30</v>
      </c>
      <c r="F1143" s="17">
        <f t="shared" ref="F1143:K1143" si="2373">F1144+F1205</f>
        <v>461283.5</v>
      </c>
      <c r="G1143" s="17">
        <f t="shared" si="2373"/>
        <v>680402.8</v>
      </c>
      <c r="H1143" s="17">
        <f t="shared" si="2373"/>
        <v>275578.5</v>
      </c>
      <c r="I1143" s="17">
        <f t="shared" si="2373"/>
        <v>90000</v>
      </c>
      <c r="J1143" s="17">
        <f t="shared" si="2373"/>
        <v>90000</v>
      </c>
      <c r="K1143" s="17">
        <f t="shared" si="2373"/>
        <v>90000</v>
      </c>
      <c r="L1143" s="17">
        <f t="shared" si="2312"/>
        <v>551283.5</v>
      </c>
      <c r="M1143" s="17">
        <f t="shared" si="2313"/>
        <v>770402.8</v>
      </c>
      <c r="N1143" s="17">
        <f t="shared" si="2314"/>
        <v>365578.5</v>
      </c>
      <c r="O1143" s="17">
        <f>O1144+O1205</f>
        <v>15082.12472</v>
      </c>
      <c r="P1143" s="17">
        <f>P1144+P1205</f>
        <v>0</v>
      </c>
      <c r="Q1143" s="17">
        <f>Q1144+Q1205</f>
        <v>0</v>
      </c>
      <c r="R1143" s="17">
        <f t="shared" si="2352"/>
        <v>566365.62471999996</v>
      </c>
      <c r="S1143" s="17">
        <f t="shared" si="2353"/>
        <v>770402.8</v>
      </c>
      <c r="T1143" s="17">
        <f t="shared" si="2354"/>
        <v>365578.5</v>
      </c>
      <c r="U1143" s="17">
        <f>U1144+U1205</f>
        <v>0</v>
      </c>
      <c r="V1143" s="17">
        <f>V1144+V1205</f>
        <v>0</v>
      </c>
      <c r="W1143" s="17">
        <f>W1144+W1205</f>
        <v>0</v>
      </c>
      <c r="X1143" s="17">
        <f t="shared" si="2355"/>
        <v>566365.62471999996</v>
      </c>
      <c r="Y1143" s="17">
        <f t="shared" si="2356"/>
        <v>770402.8</v>
      </c>
      <c r="Z1143" s="17">
        <f t="shared" si="2357"/>
        <v>365578.5</v>
      </c>
      <c r="AA1143" s="17">
        <f>AA1144+AA1205</f>
        <v>-77399.3</v>
      </c>
      <c r="AB1143" s="17">
        <f>AB1144+AB1205</f>
        <v>104188.8</v>
      </c>
      <c r="AC1143" s="17">
        <f>AC1144+AC1205</f>
        <v>0</v>
      </c>
      <c r="AD1143" s="17">
        <f t="shared" si="2358"/>
        <v>488966.32471999998</v>
      </c>
      <c r="AE1143" s="17">
        <f t="shared" si="2359"/>
        <v>874591.60000000009</v>
      </c>
      <c r="AF1143" s="17">
        <f t="shared" si="2360"/>
        <v>365578.5</v>
      </c>
      <c r="AG1143" s="17">
        <f>AG1144+AG1205</f>
        <v>0</v>
      </c>
      <c r="AH1143" s="17">
        <f t="shared" si="2361"/>
        <v>488966.32471999998</v>
      </c>
      <c r="AI1143" s="17">
        <f t="shared" si="2362"/>
        <v>874591.60000000009</v>
      </c>
      <c r="AJ1143" s="17">
        <f t="shared" si="2363"/>
        <v>365578.5</v>
      </c>
      <c r="AK1143" s="17">
        <f>AK1144+AK1205+AK1214</f>
        <v>3755.25</v>
      </c>
      <c r="AL1143" s="17">
        <f>AL1144+AL1205+AL1214</f>
        <v>190157.709</v>
      </c>
      <c r="AM1143" s="17">
        <f>AM1144+AM1205+AM1214</f>
        <v>240427.576</v>
      </c>
      <c r="AN1143" s="17">
        <f t="shared" si="2364"/>
        <v>492721.57471999998</v>
      </c>
      <c r="AO1143" s="17">
        <f t="shared" si="2365"/>
        <v>1064749.3090000001</v>
      </c>
      <c r="AP1143" s="17">
        <f t="shared" si="2366"/>
        <v>606006.076</v>
      </c>
      <c r="AQ1143" s="17">
        <f>AQ1144+AQ1205+AQ1214</f>
        <v>0</v>
      </c>
      <c r="AR1143" s="17">
        <f>AR1144+AR1205+AR1214</f>
        <v>0</v>
      </c>
      <c r="AS1143" s="17">
        <f>AS1144+AS1205+AS1214</f>
        <v>0</v>
      </c>
      <c r="AT1143" s="17">
        <f t="shared" si="2367"/>
        <v>492721.57471999998</v>
      </c>
      <c r="AU1143" s="17">
        <f t="shared" si="2368"/>
        <v>1064749.3090000001</v>
      </c>
      <c r="AV1143" s="17">
        <f t="shared" si="2369"/>
        <v>606006.076</v>
      </c>
      <c r="AW1143" s="17">
        <f>AW1144+AW1205+AW1214</f>
        <v>-19736.830000000002</v>
      </c>
      <c r="AX1143" s="17">
        <f>AX1144+AX1205+AX1214</f>
        <v>-165163.55499999999</v>
      </c>
      <c r="AY1143" s="17">
        <f>AY1144+AY1205+AY1214</f>
        <v>184663.55499999999</v>
      </c>
      <c r="AZ1143" s="17">
        <f t="shared" si="2370"/>
        <v>472984.74471999996</v>
      </c>
      <c r="BA1143" s="17">
        <f>BA1144+BA1205+BA1214</f>
        <v>-15</v>
      </c>
      <c r="BB1143" s="64">
        <f t="shared" ref="BB1143:BB1206" si="2374">AZ1143+BA1143</f>
        <v>472969.74471999996</v>
      </c>
      <c r="BC1143" s="17">
        <f t="shared" si="2371"/>
        <v>899585.75400000019</v>
      </c>
      <c r="BD1143" s="17">
        <f>BD1144+BD1205+BD1214</f>
        <v>0</v>
      </c>
      <c r="BE1143" s="64">
        <f t="shared" ref="BE1143:BE1206" si="2375">BC1143+BD1143</f>
        <v>899585.75400000019</v>
      </c>
      <c r="BF1143" s="17">
        <f t="shared" si="2372"/>
        <v>790669.63100000005</v>
      </c>
      <c r="BG1143" s="17">
        <f>BG1144+BG1205+BG1214</f>
        <v>0</v>
      </c>
      <c r="BH1143" s="64">
        <f t="shared" ref="BH1143:BH1206" si="2376">BF1143+BG1143</f>
        <v>790669.63100000005</v>
      </c>
      <c r="BI1143" s="17">
        <f>BI1144+BI1205+BI1214</f>
        <v>0</v>
      </c>
      <c r="BJ1143" s="18"/>
      <c r="BK1143" s="18"/>
      <c r="BL1143" s="16"/>
      <c r="BM1143" s="16"/>
      <c r="BN1143" s="16"/>
      <c r="BO1143" s="16"/>
      <c r="BP1143" s="16"/>
    </row>
    <row r="1144" spans="1:68" ht="62.4" x14ac:dyDescent="0.3">
      <c r="A1144" s="58" t="s">
        <v>744</v>
      </c>
      <c r="B1144" s="59"/>
      <c r="C1144" s="58"/>
      <c r="D1144" s="58"/>
      <c r="E1144" s="60" t="s">
        <v>745</v>
      </c>
      <c r="F1144" s="10">
        <f t="shared" ref="F1144:K1144" si="2377">F1145+F1148+F1151+F1154+F1157+F1160+F1163+F1166+F1199+F1202</f>
        <v>304283.5</v>
      </c>
      <c r="G1144" s="10">
        <f t="shared" si="2377"/>
        <v>523402.80000000005</v>
      </c>
      <c r="H1144" s="10">
        <f t="shared" si="2377"/>
        <v>118578.5</v>
      </c>
      <c r="I1144" s="10">
        <f t="shared" si="2377"/>
        <v>0</v>
      </c>
      <c r="J1144" s="10">
        <f t="shared" si="2377"/>
        <v>0</v>
      </c>
      <c r="K1144" s="10">
        <f t="shared" si="2377"/>
        <v>0</v>
      </c>
      <c r="L1144" s="10">
        <f t="shared" si="2312"/>
        <v>304283.5</v>
      </c>
      <c r="M1144" s="10">
        <f t="shared" si="2313"/>
        <v>523402.80000000005</v>
      </c>
      <c r="N1144" s="10">
        <f t="shared" si="2314"/>
        <v>118578.5</v>
      </c>
      <c r="O1144" s="10">
        <f>O1145+O1148+O1151+O1154+O1157+O1160+O1163+O1166+O1199+O1202+O1172+O1169</f>
        <v>13712.44867</v>
      </c>
      <c r="P1144" s="10">
        <f>P1145+P1148+P1151+P1154+P1157+P1160+P1163+P1166+P1199+P1202+P1172+P1169</f>
        <v>0</v>
      </c>
      <c r="Q1144" s="10">
        <f>Q1145+Q1148+Q1151+Q1154+Q1157+Q1160+Q1163+Q1166+Q1199+Q1202+Q1172+Q1169</f>
        <v>0</v>
      </c>
      <c r="R1144" s="10">
        <f t="shared" si="2352"/>
        <v>317995.94867000001</v>
      </c>
      <c r="S1144" s="10">
        <f t="shared" si="2353"/>
        <v>523402.80000000005</v>
      </c>
      <c r="T1144" s="10">
        <f t="shared" si="2354"/>
        <v>118578.5</v>
      </c>
      <c r="U1144" s="10">
        <f>U1145+U1148+U1151+U1154+U1157+U1160+U1163+U1166+U1199+U1202+U1172+U1169</f>
        <v>0</v>
      </c>
      <c r="V1144" s="10">
        <f>V1145+V1148+V1151+V1154+V1157+V1160+V1163+V1166+V1199+V1202+V1172+V1169</f>
        <v>0</v>
      </c>
      <c r="W1144" s="10">
        <f>W1145+W1148+W1151+W1154+W1157+W1160+W1163+W1166+W1199+W1202+W1172+W1169</f>
        <v>0</v>
      </c>
      <c r="X1144" s="10">
        <f t="shared" si="2355"/>
        <v>317995.94867000001</v>
      </c>
      <c r="Y1144" s="10">
        <f t="shared" si="2356"/>
        <v>523402.80000000005</v>
      </c>
      <c r="Z1144" s="10">
        <f t="shared" si="2357"/>
        <v>118578.5</v>
      </c>
      <c r="AA1144" s="10">
        <f>AA1145+AA1148+AA1151+AA1154+AA1157+AA1160+AA1163+AA1166+AA1199+AA1202+AA1172+AA1169+AA1175</f>
        <v>-77399.3</v>
      </c>
      <c r="AB1144" s="10">
        <f>AB1145+AB1148+AB1151+AB1154+AB1157+AB1160+AB1163+AB1166+AB1199+AB1202+AB1172+AB1169+AB1175</f>
        <v>104188.8</v>
      </c>
      <c r="AC1144" s="10">
        <f>AC1145+AC1148+AC1151+AC1154+AC1157+AC1160+AC1163+AC1166+AC1199+AC1202+AC1172+AC1169+AC1175</f>
        <v>0</v>
      </c>
      <c r="AD1144" s="10">
        <f t="shared" si="2358"/>
        <v>240596.64867000002</v>
      </c>
      <c r="AE1144" s="10">
        <f t="shared" si="2359"/>
        <v>627591.60000000009</v>
      </c>
      <c r="AF1144" s="10">
        <f t="shared" si="2360"/>
        <v>118578.5</v>
      </c>
      <c r="AG1144" s="10">
        <f>AG1145+AG1148+AG1151+AG1154+AG1157+AG1160+AG1163+AG1166+AG1199+AG1202+AG1172+AG1169+AG1175</f>
        <v>0</v>
      </c>
      <c r="AH1144" s="10">
        <f t="shared" si="2361"/>
        <v>240596.64867000002</v>
      </c>
      <c r="AI1144" s="10">
        <f t="shared" si="2362"/>
        <v>627591.60000000009</v>
      </c>
      <c r="AJ1144" s="10">
        <f t="shared" si="2363"/>
        <v>118578.5</v>
      </c>
      <c r="AK1144" s="10">
        <f>AK1145+AK1148+AK1151+AK1154+AK1157+AK1160+AK1163+AK1166+AK1199+AK1202+AK1172+AK1169+AK1175+AK1178+AK1181+AK1184+AK1187+AK1190</f>
        <v>-96244.75</v>
      </c>
      <c r="AL1144" s="10">
        <f>AL1145+AL1148+AL1151+AL1154+AL1157+AL1160+AL1163+AL1166+AL1199+AL1202+AL1172+AL1169+AL1175+AL1178+AL1181+AL1184+AL1187+AL1190</f>
        <v>90157.709000000003</v>
      </c>
      <c r="AM1144" s="10">
        <f>AM1145+AM1148+AM1151+AM1154+AM1157+AM1160+AM1163+AM1166+AM1199+AM1202+AM1172+AM1169+AM1175+AM1178+AM1181+AM1184+AM1187+AM1190</f>
        <v>240427.576</v>
      </c>
      <c r="AN1144" s="10">
        <f t="shared" si="2364"/>
        <v>144351.89867000002</v>
      </c>
      <c r="AO1144" s="10">
        <f t="shared" si="2365"/>
        <v>717749.30900000012</v>
      </c>
      <c r="AP1144" s="10">
        <f t="shared" si="2366"/>
        <v>359006.076</v>
      </c>
      <c r="AQ1144" s="10">
        <f>AQ1145+AQ1148+AQ1151+AQ1154+AQ1157+AQ1160+AQ1163+AQ1166+AQ1199+AQ1202+AQ1172+AQ1169+AQ1175+AQ1178+AQ1181+AQ1184+AQ1187+AQ1190</f>
        <v>0</v>
      </c>
      <c r="AR1144" s="10">
        <f>AR1145+AR1148+AR1151+AR1154+AR1157+AR1160+AR1163+AR1166+AR1199+AR1202+AR1172+AR1169+AR1175+AR1178+AR1181+AR1184+AR1187+AR1190</f>
        <v>0</v>
      </c>
      <c r="AS1144" s="10">
        <f>AS1145+AS1148+AS1151+AS1154+AS1157+AS1160+AS1163+AS1166+AS1199+AS1202+AS1172+AS1169+AS1175+AS1178+AS1181+AS1184+AS1187+AS1190</f>
        <v>0</v>
      </c>
      <c r="AT1144" s="10">
        <f t="shared" si="2367"/>
        <v>144351.89867000002</v>
      </c>
      <c r="AU1144" s="10">
        <f t="shared" si="2368"/>
        <v>717749.30900000012</v>
      </c>
      <c r="AV1144" s="10">
        <f t="shared" si="2369"/>
        <v>359006.076</v>
      </c>
      <c r="AW1144" s="10">
        <f>AW1145+AW1148+AW1151+AW1154+AW1157+AW1160+AW1163+AW1166+AW1199+AW1202+AW1172+AW1169+AW1175+AW1178+AW1181+AW1184+AW1187+AW1190+AW1193+AW1196</f>
        <v>-19736.830000000002</v>
      </c>
      <c r="AX1144" s="10">
        <f>AX1145+AX1148+AX1151+AX1154+AX1157+AX1160+AX1163+AX1166+AX1199+AX1202+AX1172+AX1169+AX1175+AX1178+AX1181+AX1184+AX1187+AX1190+AX1193+AX1196</f>
        <v>-165163.55499999999</v>
      </c>
      <c r="AY1144" s="10">
        <f>AY1145+AY1148+AY1151+AY1154+AY1157+AY1160+AY1163+AY1166+AY1199+AY1202+AY1172+AY1169+AY1175+AY1178+AY1181+AY1184+AY1187+AY1190+AY1193+AY1196</f>
        <v>184663.55499999999</v>
      </c>
      <c r="AZ1144" s="10">
        <f t="shared" si="2370"/>
        <v>124615.06867000002</v>
      </c>
      <c r="BA1144" s="10">
        <f>BA1145+BA1148+BA1151+BA1154+BA1157+BA1160+BA1163+BA1166+BA1199+BA1202+BA1172+BA1169+BA1175+BA1178+BA1181+BA1184+BA1187+BA1190+BA1193+BA1196</f>
        <v>-15</v>
      </c>
      <c r="BB1144" s="65">
        <f t="shared" si="2374"/>
        <v>124600.06867000002</v>
      </c>
      <c r="BC1144" s="10">
        <f t="shared" si="2371"/>
        <v>552585.75400000019</v>
      </c>
      <c r="BD1144" s="10">
        <f>BD1145+BD1148+BD1151+BD1154+BD1157+BD1160+BD1163+BD1166+BD1199+BD1202+BD1172+BD1169+BD1175+BD1178+BD1181+BD1184+BD1187+BD1190+BD1193+BD1196</f>
        <v>0</v>
      </c>
      <c r="BE1144" s="65">
        <f t="shared" si="2375"/>
        <v>552585.75400000019</v>
      </c>
      <c r="BF1144" s="10">
        <f t="shared" si="2372"/>
        <v>543669.63100000005</v>
      </c>
      <c r="BG1144" s="10">
        <f>BG1145+BG1148+BG1151+BG1154+BG1157+BG1160+BG1163+BG1166+BG1199+BG1202+BG1172+BG1169+BG1175+BG1178+BG1181+BG1184+BG1187+BG1190+BG1193+BG1196</f>
        <v>0</v>
      </c>
      <c r="BH1144" s="65">
        <f t="shared" si="2376"/>
        <v>543669.63100000005</v>
      </c>
      <c r="BI1144" s="10">
        <f>BI1145+BI1148+BI1151+BI1154+BI1157+BI1160+BI1163+BI1166+BI1199+BI1202+BI1172+BI1169+BI1175+BI1178+BI1181+BI1184+BI1187+BI1190+BI1193+BI1196</f>
        <v>0</v>
      </c>
      <c r="BJ1144" s="20"/>
      <c r="BK1144" s="20"/>
    </row>
    <row r="1145" spans="1:68" ht="46.8" x14ac:dyDescent="0.3">
      <c r="A1145" s="58" t="s">
        <v>746</v>
      </c>
      <c r="B1145" s="59"/>
      <c r="C1145" s="58"/>
      <c r="D1145" s="58"/>
      <c r="E1145" s="60" t="s">
        <v>747</v>
      </c>
      <c r="F1145" s="10">
        <f t="shared" ref="F1145:F1203" si="2378">F1146</f>
        <v>96899.3</v>
      </c>
      <c r="G1145" s="10">
        <f t="shared" ref="G1145:G1203" si="2379">G1146</f>
        <v>301615.5</v>
      </c>
      <c r="H1145" s="10">
        <f t="shared" ref="H1145:H1203" si="2380">H1146</f>
        <v>0</v>
      </c>
      <c r="I1145" s="10">
        <f t="shared" ref="I1145:I1203" si="2381">I1146</f>
        <v>0</v>
      </c>
      <c r="J1145" s="10">
        <f t="shared" ref="J1145:J1203" si="2382">J1146</f>
        <v>0</v>
      </c>
      <c r="K1145" s="10">
        <f t="shared" ref="K1145:K1203" si="2383">K1146</f>
        <v>0</v>
      </c>
      <c r="L1145" s="10">
        <f t="shared" si="2312"/>
        <v>96899.3</v>
      </c>
      <c r="M1145" s="10">
        <f t="shared" si="2313"/>
        <v>301615.5</v>
      </c>
      <c r="N1145" s="10">
        <f t="shared" si="2314"/>
        <v>0</v>
      </c>
      <c r="O1145" s="10">
        <f t="shared" ref="O1145:O1203" si="2384">O1146</f>
        <v>0</v>
      </c>
      <c r="P1145" s="10">
        <f t="shared" ref="P1145:P1203" si="2385">P1146</f>
        <v>0</v>
      </c>
      <c r="Q1145" s="10">
        <f t="shared" ref="Q1145:Q1203" si="2386">Q1146</f>
        <v>0</v>
      </c>
      <c r="R1145" s="10">
        <f t="shared" si="2352"/>
        <v>96899.3</v>
      </c>
      <c r="S1145" s="10">
        <f t="shared" si="2353"/>
        <v>301615.5</v>
      </c>
      <c r="T1145" s="10">
        <f t="shared" si="2354"/>
        <v>0</v>
      </c>
      <c r="U1145" s="10">
        <f t="shared" ref="U1145:U1203" si="2387">U1146</f>
        <v>0</v>
      </c>
      <c r="V1145" s="10">
        <f t="shared" ref="V1145:V1203" si="2388">V1146</f>
        <v>0</v>
      </c>
      <c r="W1145" s="10">
        <f t="shared" ref="W1145:W1203" si="2389">W1146</f>
        <v>0</v>
      </c>
      <c r="X1145" s="10">
        <f t="shared" si="2355"/>
        <v>96899.3</v>
      </c>
      <c r="Y1145" s="10">
        <f t="shared" si="2356"/>
        <v>301615.5</v>
      </c>
      <c r="Z1145" s="10">
        <f t="shared" si="2357"/>
        <v>0</v>
      </c>
      <c r="AA1145" s="10">
        <f t="shared" ref="AA1145:AA1203" si="2390">AA1146</f>
        <v>-77399.3</v>
      </c>
      <c r="AB1145" s="10">
        <f t="shared" ref="AB1145:AB1203" si="2391">AB1146</f>
        <v>77399.3</v>
      </c>
      <c r="AC1145" s="10">
        <f t="shared" ref="AC1145:AC1203" si="2392">AC1146</f>
        <v>0</v>
      </c>
      <c r="AD1145" s="10">
        <f t="shared" si="2358"/>
        <v>19500</v>
      </c>
      <c r="AE1145" s="10">
        <f t="shared" si="2359"/>
        <v>379014.8</v>
      </c>
      <c r="AF1145" s="10">
        <f t="shared" si="2360"/>
        <v>0</v>
      </c>
      <c r="AG1145" s="10">
        <f t="shared" ref="AG1145:AG1203" si="2393">AG1146</f>
        <v>0</v>
      </c>
      <c r="AH1145" s="10">
        <f t="shared" si="2361"/>
        <v>19500</v>
      </c>
      <c r="AI1145" s="10">
        <f t="shared" si="2362"/>
        <v>379014.8</v>
      </c>
      <c r="AJ1145" s="10">
        <f t="shared" si="2363"/>
        <v>0</v>
      </c>
      <c r="AK1145" s="10">
        <f t="shared" ref="AK1145:AK1203" si="2394">AK1146</f>
        <v>0</v>
      </c>
      <c r="AL1145" s="10">
        <f t="shared" ref="AL1145:AL1203" si="2395">AL1146</f>
        <v>0</v>
      </c>
      <c r="AM1145" s="10">
        <f t="shared" ref="AM1145:AM1203" si="2396">AM1146</f>
        <v>0</v>
      </c>
      <c r="AN1145" s="10">
        <f t="shared" si="2364"/>
        <v>19500</v>
      </c>
      <c r="AO1145" s="10">
        <f t="shared" si="2365"/>
        <v>379014.8</v>
      </c>
      <c r="AP1145" s="10">
        <f t="shared" si="2366"/>
        <v>0</v>
      </c>
      <c r="AQ1145" s="10">
        <f t="shared" ref="AQ1145:AQ1203" si="2397">AQ1146</f>
        <v>0</v>
      </c>
      <c r="AR1145" s="10">
        <f t="shared" ref="AR1145:AR1203" si="2398">AR1146</f>
        <v>0</v>
      </c>
      <c r="AS1145" s="10">
        <f t="shared" ref="AS1145:AS1203" si="2399">AS1146</f>
        <v>0</v>
      </c>
      <c r="AT1145" s="10">
        <f t="shared" si="2367"/>
        <v>19500</v>
      </c>
      <c r="AU1145" s="10">
        <f t="shared" si="2368"/>
        <v>379014.8</v>
      </c>
      <c r="AV1145" s="10">
        <f t="shared" si="2369"/>
        <v>0</v>
      </c>
      <c r="AW1145" s="10">
        <f t="shared" ref="AW1145:AW1203" si="2400">AW1146</f>
        <v>-19500</v>
      </c>
      <c r="AX1145" s="10">
        <f t="shared" ref="AX1145:AX1203" si="2401">AX1146</f>
        <v>-165163.55499999999</v>
      </c>
      <c r="AY1145" s="10">
        <f t="shared" ref="AY1145:AY1203" si="2402">AY1146</f>
        <v>184663.55499999999</v>
      </c>
      <c r="AZ1145" s="10">
        <f t="shared" si="2370"/>
        <v>0</v>
      </c>
      <c r="BA1145" s="10">
        <f t="shared" ref="BA1145:BA1203" si="2403">BA1146</f>
        <v>0</v>
      </c>
      <c r="BB1145" s="65">
        <f t="shared" si="2374"/>
        <v>0</v>
      </c>
      <c r="BC1145" s="10">
        <f t="shared" si="2371"/>
        <v>213851.245</v>
      </c>
      <c r="BD1145" s="10">
        <f t="shared" ref="BD1145:BI1203" si="2404">BD1146</f>
        <v>0</v>
      </c>
      <c r="BE1145" s="65">
        <f t="shared" si="2375"/>
        <v>213851.245</v>
      </c>
      <c r="BF1145" s="10">
        <f t="shared" si="2372"/>
        <v>184663.55499999999</v>
      </c>
      <c r="BG1145" s="10">
        <f t="shared" si="2404"/>
        <v>0</v>
      </c>
      <c r="BH1145" s="65">
        <f t="shared" si="2376"/>
        <v>184663.55499999999</v>
      </c>
      <c r="BI1145" s="10">
        <f t="shared" si="2404"/>
        <v>0</v>
      </c>
      <c r="BJ1145" s="20"/>
      <c r="BK1145" s="20"/>
    </row>
    <row r="1146" spans="1:68" ht="46.8" x14ac:dyDescent="0.3">
      <c r="A1146" s="58" t="s">
        <v>746</v>
      </c>
      <c r="B1146" s="59" t="s">
        <v>35</v>
      </c>
      <c r="C1146" s="58"/>
      <c r="D1146" s="58"/>
      <c r="E1146" s="60" t="s">
        <v>36</v>
      </c>
      <c r="F1146" s="10">
        <f t="shared" si="2378"/>
        <v>96899.3</v>
      </c>
      <c r="G1146" s="10">
        <f t="shared" si="2379"/>
        <v>301615.5</v>
      </c>
      <c r="H1146" s="10">
        <f t="shared" si="2380"/>
        <v>0</v>
      </c>
      <c r="I1146" s="10">
        <f t="shared" si="2381"/>
        <v>0</v>
      </c>
      <c r="J1146" s="10">
        <f t="shared" si="2382"/>
        <v>0</v>
      </c>
      <c r="K1146" s="10">
        <f t="shared" si="2383"/>
        <v>0</v>
      </c>
      <c r="L1146" s="10">
        <f t="shared" si="2312"/>
        <v>96899.3</v>
      </c>
      <c r="M1146" s="10">
        <f t="shared" si="2313"/>
        <v>301615.5</v>
      </c>
      <c r="N1146" s="10">
        <f t="shared" si="2314"/>
        <v>0</v>
      </c>
      <c r="O1146" s="10">
        <f t="shared" si="2384"/>
        <v>0</v>
      </c>
      <c r="P1146" s="10">
        <f t="shared" si="2385"/>
        <v>0</v>
      </c>
      <c r="Q1146" s="10">
        <f t="shared" si="2386"/>
        <v>0</v>
      </c>
      <c r="R1146" s="10">
        <f t="shared" si="2352"/>
        <v>96899.3</v>
      </c>
      <c r="S1146" s="10">
        <f t="shared" si="2353"/>
        <v>301615.5</v>
      </c>
      <c r="T1146" s="10">
        <f t="shared" si="2354"/>
        <v>0</v>
      </c>
      <c r="U1146" s="10">
        <f t="shared" si="2387"/>
        <v>0</v>
      </c>
      <c r="V1146" s="10">
        <f t="shared" si="2388"/>
        <v>0</v>
      </c>
      <c r="W1146" s="10">
        <f t="shared" si="2389"/>
        <v>0</v>
      </c>
      <c r="X1146" s="10">
        <f t="shared" si="2355"/>
        <v>96899.3</v>
      </c>
      <c r="Y1146" s="10">
        <f t="shared" si="2356"/>
        <v>301615.5</v>
      </c>
      <c r="Z1146" s="10">
        <f t="shared" si="2357"/>
        <v>0</v>
      </c>
      <c r="AA1146" s="10">
        <f t="shared" si="2390"/>
        <v>-77399.3</v>
      </c>
      <c r="AB1146" s="10">
        <f t="shared" si="2391"/>
        <v>77399.3</v>
      </c>
      <c r="AC1146" s="10">
        <f t="shared" si="2392"/>
        <v>0</v>
      </c>
      <c r="AD1146" s="10">
        <f t="shared" si="2358"/>
        <v>19500</v>
      </c>
      <c r="AE1146" s="10">
        <f t="shared" si="2359"/>
        <v>379014.8</v>
      </c>
      <c r="AF1146" s="10">
        <f t="shared" si="2360"/>
        <v>0</v>
      </c>
      <c r="AG1146" s="10">
        <f t="shared" si="2393"/>
        <v>0</v>
      </c>
      <c r="AH1146" s="10">
        <f t="shared" si="2361"/>
        <v>19500</v>
      </c>
      <c r="AI1146" s="10">
        <f t="shared" si="2362"/>
        <v>379014.8</v>
      </c>
      <c r="AJ1146" s="10">
        <f t="shared" si="2363"/>
        <v>0</v>
      </c>
      <c r="AK1146" s="10">
        <f t="shared" si="2394"/>
        <v>0</v>
      </c>
      <c r="AL1146" s="10">
        <f t="shared" si="2395"/>
        <v>0</v>
      </c>
      <c r="AM1146" s="10">
        <f t="shared" si="2396"/>
        <v>0</v>
      </c>
      <c r="AN1146" s="10">
        <f t="shared" si="2364"/>
        <v>19500</v>
      </c>
      <c r="AO1146" s="10">
        <f t="shared" si="2365"/>
        <v>379014.8</v>
      </c>
      <c r="AP1146" s="10">
        <f t="shared" si="2366"/>
        <v>0</v>
      </c>
      <c r="AQ1146" s="10">
        <f t="shared" si="2397"/>
        <v>0</v>
      </c>
      <c r="AR1146" s="10">
        <f t="shared" si="2398"/>
        <v>0</v>
      </c>
      <c r="AS1146" s="10">
        <f t="shared" si="2399"/>
        <v>0</v>
      </c>
      <c r="AT1146" s="10">
        <f t="shared" si="2367"/>
        <v>19500</v>
      </c>
      <c r="AU1146" s="10">
        <f t="shared" si="2368"/>
        <v>379014.8</v>
      </c>
      <c r="AV1146" s="10">
        <f t="shared" si="2369"/>
        <v>0</v>
      </c>
      <c r="AW1146" s="10">
        <f t="shared" si="2400"/>
        <v>-19500</v>
      </c>
      <c r="AX1146" s="10">
        <f t="shared" si="2401"/>
        <v>-165163.55499999999</v>
      </c>
      <c r="AY1146" s="10">
        <f t="shared" si="2402"/>
        <v>184663.55499999999</v>
      </c>
      <c r="AZ1146" s="10">
        <f t="shared" si="2370"/>
        <v>0</v>
      </c>
      <c r="BA1146" s="10">
        <f t="shared" si="2403"/>
        <v>0</v>
      </c>
      <c r="BB1146" s="65">
        <f t="shared" si="2374"/>
        <v>0</v>
      </c>
      <c r="BC1146" s="10">
        <f t="shared" si="2371"/>
        <v>213851.245</v>
      </c>
      <c r="BD1146" s="10">
        <f t="shared" si="2404"/>
        <v>0</v>
      </c>
      <c r="BE1146" s="65">
        <f t="shared" si="2375"/>
        <v>213851.245</v>
      </c>
      <c r="BF1146" s="10">
        <f t="shared" si="2372"/>
        <v>184663.55499999999</v>
      </c>
      <c r="BG1146" s="10">
        <f t="shared" si="2404"/>
        <v>0</v>
      </c>
      <c r="BH1146" s="65">
        <f t="shared" si="2376"/>
        <v>184663.55499999999</v>
      </c>
      <c r="BI1146" s="10">
        <f t="shared" si="2404"/>
        <v>0</v>
      </c>
      <c r="BJ1146" s="20"/>
      <c r="BK1146" s="20"/>
    </row>
    <row r="1147" spans="1:68" x14ac:dyDescent="0.3">
      <c r="A1147" s="58" t="s">
        <v>746</v>
      </c>
      <c r="B1147" s="59">
        <v>400</v>
      </c>
      <c r="C1147" s="58" t="s">
        <v>327</v>
      </c>
      <c r="D1147" s="58" t="s">
        <v>303</v>
      </c>
      <c r="E1147" s="60" t="s">
        <v>748</v>
      </c>
      <c r="F1147" s="10">
        <v>96899.3</v>
      </c>
      <c r="G1147" s="10">
        <v>301615.5</v>
      </c>
      <c r="H1147" s="10">
        <v>0</v>
      </c>
      <c r="I1147" s="10"/>
      <c r="J1147" s="10"/>
      <c r="K1147" s="10"/>
      <c r="L1147" s="10">
        <f t="shared" si="2312"/>
        <v>96899.3</v>
      </c>
      <c r="M1147" s="10">
        <f t="shared" si="2313"/>
        <v>301615.5</v>
      </c>
      <c r="N1147" s="10">
        <f t="shared" si="2314"/>
        <v>0</v>
      </c>
      <c r="O1147" s="10"/>
      <c r="P1147" s="10"/>
      <c r="Q1147" s="10"/>
      <c r="R1147" s="10">
        <f t="shared" si="2352"/>
        <v>96899.3</v>
      </c>
      <c r="S1147" s="10">
        <f t="shared" si="2353"/>
        <v>301615.5</v>
      </c>
      <c r="T1147" s="10">
        <f t="shared" si="2354"/>
        <v>0</v>
      </c>
      <c r="U1147" s="10"/>
      <c r="V1147" s="10"/>
      <c r="W1147" s="10"/>
      <c r="X1147" s="10">
        <f t="shared" si="2355"/>
        <v>96899.3</v>
      </c>
      <c r="Y1147" s="10">
        <f t="shared" si="2356"/>
        <v>301615.5</v>
      </c>
      <c r="Z1147" s="10">
        <f t="shared" si="2357"/>
        <v>0</v>
      </c>
      <c r="AA1147" s="10">
        <v>-77399.3</v>
      </c>
      <c r="AB1147" s="10">
        <v>77399.3</v>
      </c>
      <c r="AC1147" s="10"/>
      <c r="AD1147" s="10">
        <f t="shared" si="2358"/>
        <v>19500</v>
      </c>
      <c r="AE1147" s="10">
        <f t="shared" si="2359"/>
        <v>379014.8</v>
      </c>
      <c r="AF1147" s="10">
        <f t="shared" si="2360"/>
        <v>0</v>
      </c>
      <c r="AG1147" s="10"/>
      <c r="AH1147" s="10">
        <f t="shared" si="2361"/>
        <v>19500</v>
      </c>
      <c r="AI1147" s="10">
        <f t="shared" si="2362"/>
        <v>379014.8</v>
      </c>
      <c r="AJ1147" s="10">
        <f t="shared" si="2363"/>
        <v>0</v>
      </c>
      <c r="AK1147" s="10"/>
      <c r="AL1147" s="10"/>
      <c r="AM1147" s="10"/>
      <c r="AN1147" s="10">
        <f t="shared" si="2364"/>
        <v>19500</v>
      </c>
      <c r="AO1147" s="10">
        <f t="shared" si="2365"/>
        <v>379014.8</v>
      </c>
      <c r="AP1147" s="10">
        <f t="shared" si="2366"/>
        <v>0</v>
      </c>
      <c r="AQ1147" s="10"/>
      <c r="AR1147" s="10"/>
      <c r="AS1147" s="10"/>
      <c r="AT1147" s="10">
        <f t="shared" si="2367"/>
        <v>19500</v>
      </c>
      <c r="AU1147" s="10">
        <f t="shared" si="2368"/>
        <v>379014.8</v>
      </c>
      <c r="AV1147" s="10">
        <f t="shared" si="2369"/>
        <v>0</v>
      </c>
      <c r="AW1147" s="10">
        <v>-19500</v>
      </c>
      <c r="AX1147" s="10">
        <v>-165163.55499999999</v>
      </c>
      <c r="AY1147" s="10">
        <v>184663.55499999999</v>
      </c>
      <c r="AZ1147" s="10">
        <f t="shared" si="2370"/>
        <v>0</v>
      </c>
      <c r="BA1147" s="10"/>
      <c r="BB1147" s="65">
        <f t="shared" si="2374"/>
        <v>0</v>
      </c>
      <c r="BC1147" s="10">
        <f t="shared" si="2371"/>
        <v>213851.245</v>
      </c>
      <c r="BD1147" s="10"/>
      <c r="BE1147" s="65">
        <f t="shared" si="2375"/>
        <v>213851.245</v>
      </c>
      <c r="BF1147" s="10">
        <f t="shared" si="2372"/>
        <v>184663.55499999999</v>
      </c>
      <c r="BG1147" s="10"/>
      <c r="BH1147" s="65">
        <f t="shared" si="2376"/>
        <v>184663.55499999999</v>
      </c>
      <c r="BI1147" s="10"/>
      <c r="BJ1147" s="20"/>
      <c r="BK1147" s="20"/>
    </row>
    <row r="1148" spans="1:68" ht="46.8" x14ac:dyDescent="0.3">
      <c r="A1148" s="58" t="s">
        <v>749</v>
      </c>
      <c r="B1148" s="59"/>
      <c r="C1148" s="58"/>
      <c r="D1148" s="58"/>
      <c r="E1148" s="60" t="s">
        <v>750</v>
      </c>
      <c r="F1148" s="10">
        <f t="shared" si="2378"/>
        <v>23507.200000000001</v>
      </c>
      <c r="G1148" s="10">
        <f t="shared" si="2379"/>
        <v>50000</v>
      </c>
      <c r="H1148" s="10">
        <f t="shared" si="2380"/>
        <v>0</v>
      </c>
      <c r="I1148" s="10">
        <f t="shared" si="2381"/>
        <v>0</v>
      </c>
      <c r="J1148" s="10">
        <f t="shared" si="2382"/>
        <v>0</v>
      </c>
      <c r="K1148" s="10">
        <f t="shared" si="2383"/>
        <v>0</v>
      </c>
      <c r="L1148" s="10">
        <f t="shared" si="2312"/>
        <v>23507.200000000001</v>
      </c>
      <c r="M1148" s="10">
        <f t="shared" si="2313"/>
        <v>50000</v>
      </c>
      <c r="N1148" s="10">
        <f t="shared" si="2314"/>
        <v>0</v>
      </c>
      <c r="O1148" s="10">
        <f t="shared" si="2384"/>
        <v>0</v>
      </c>
      <c r="P1148" s="10">
        <f t="shared" si="2385"/>
        <v>0</v>
      </c>
      <c r="Q1148" s="10">
        <f t="shared" si="2386"/>
        <v>0</v>
      </c>
      <c r="R1148" s="10">
        <f t="shared" si="2352"/>
        <v>23507.200000000001</v>
      </c>
      <c r="S1148" s="10">
        <f t="shared" si="2353"/>
        <v>50000</v>
      </c>
      <c r="T1148" s="10">
        <f t="shared" si="2354"/>
        <v>0</v>
      </c>
      <c r="U1148" s="10">
        <f t="shared" si="2387"/>
        <v>0</v>
      </c>
      <c r="V1148" s="10">
        <f t="shared" si="2388"/>
        <v>0</v>
      </c>
      <c r="W1148" s="10">
        <f t="shared" si="2389"/>
        <v>0</v>
      </c>
      <c r="X1148" s="10">
        <f t="shared" si="2355"/>
        <v>23507.200000000001</v>
      </c>
      <c r="Y1148" s="10">
        <f t="shared" si="2356"/>
        <v>50000</v>
      </c>
      <c r="Z1148" s="10">
        <f t="shared" si="2357"/>
        <v>0</v>
      </c>
      <c r="AA1148" s="10">
        <f t="shared" si="2390"/>
        <v>0</v>
      </c>
      <c r="AB1148" s="10">
        <f t="shared" si="2391"/>
        <v>0</v>
      </c>
      <c r="AC1148" s="10">
        <f t="shared" si="2392"/>
        <v>0</v>
      </c>
      <c r="AD1148" s="10">
        <f t="shared" si="2358"/>
        <v>23507.200000000001</v>
      </c>
      <c r="AE1148" s="10">
        <f t="shared" si="2359"/>
        <v>50000</v>
      </c>
      <c r="AF1148" s="10">
        <f t="shared" si="2360"/>
        <v>0</v>
      </c>
      <c r="AG1148" s="10">
        <f t="shared" si="2393"/>
        <v>0</v>
      </c>
      <c r="AH1148" s="10">
        <f t="shared" si="2361"/>
        <v>23507.200000000001</v>
      </c>
      <c r="AI1148" s="10">
        <f t="shared" si="2362"/>
        <v>50000</v>
      </c>
      <c r="AJ1148" s="10">
        <f t="shared" si="2363"/>
        <v>0</v>
      </c>
      <c r="AK1148" s="10">
        <f t="shared" si="2394"/>
        <v>0</v>
      </c>
      <c r="AL1148" s="10">
        <f t="shared" si="2395"/>
        <v>0</v>
      </c>
      <c r="AM1148" s="10">
        <f t="shared" si="2396"/>
        <v>0</v>
      </c>
      <c r="AN1148" s="10">
        <f t="shared" si="2364"/>
        <v>23507.200000000001</v>
      </c>
      <c r="AO1148" s="10">
        <f t="shared" si="2365"/>
        <v>50000</v>
      </c>
      <c r="AP1148" s="10">
        <f t="shared" si="2366"/>
        <v>0</v>
      </c>
      <c r="AQ1148" s="10">
        <f t="shared" si="2397"/>
        <v>0</v>
      </c>
      <c r="AR1148" s="10">
        <f t="shared" si="2398"/>
        <v>0</v>
      </c>
      <c r="AS1148" s="10">
        <f t="shared" si="2399"/>
        <v>0</v>
      </c>
      <c r="AT1148" s="10">
        <f t="shared" si="2367"/>
        <v>23507.200000000001</v>
      </c>
      <c r="AU1148" s="10">
        <f t="shared" si="2368"/>
        <v>50000</v>
      </c>
      <c r="AV1148" s="10">
        <f t="shared" si="2369"/>
        <v>0</v>
      </c>
      <c r="AW1148" s="10">
        <f t="shared" si="2400"/>
        <v>0</v>
      </c>
      <c r="AX1148" s="10">
        <f t="shared" si="2401"/>
        <v>0</v>
      </c>
      <c r="AY1148" s="10">
        <f t="shared" si="2402"/>
        <v>0</v>
      </c>
      <c r="AZ1148" s="10">
        <f t="shared" si="2370"/>
        <v>23507.200000000001</v>
      </c>
      <c r="BA1148" s="10">
        <f t="shared" si="2403"/>
        <v>0</v>
      </c>
      <c r="BB1148" s="65">
        <f t="shared" si="2374"/>
        <v>23507.200000000001</v>
      </c>
      <c r="BC1148" s="10">
        <f t="shared" si="2371"/>
        <v>50000</v>
      </c>
      <c r="BD1148" s="10">
        <f t="shared" si="2404"/>
        <v>0</v>
      </c>
      <c r="BE1148" s="65">
        <f t="shared" si="2375"/>
        <v>50000</v>
      </c>
      <c r="BF1148" s="10">
        <f t="shared" si="2372"/>
        <v>0</v>
      </c>
      <c r="BG1148" s="10">
        <f t="shared" si="2404"/>
        <v>0</v>
      </c>
      <c r="BH1148" s="65">
        <f t="shared" si="2376"/>
        <v>0</v>
      </c>
      <c r="BI1148" s="10">
        <f t="shared" si="2404"/>
        <v>0</v>
      </c>
      <c r="BJ1148" s="20"/>
      <c r="BK1148" s="20"/>
    </row>
    <row r="1149" spans="1:68" ht="46.8" x14ac:dyDescent="0.3">
      <c r="A1149" s="58" t="s">
        <v>749</v>
      </c>
      <c r="B1149" s="59" t="s">
        <v>35</v>
      </c>
      <c r="C1149" s="58"/>
      <c r="D1149" s="58"/>
      <c r="E1149" s="60" t="s">
        <v>36</v>
      </c>
      <c r="F1149" s="10">
        <f t="shared" si="2378"/>
        <v>23507.200000000001</v>
      </c>
      <c r="G1149" s="10">
        <f t="shared" si="2379"/>
        <v>50000</v>
      </c>
      <c r="H1149" s="10">
        <f t="shared" si="2380"/>
        <v>0</v>
      </c>
      <c r="I1149" s="10">
        <f t="shared" si="2381"/>
        <v>0</v>
      </c>
      <c r="J1149" s="10">
        <f t="shared" si="2382"/>
        <v>0</v>
      </c>
      <c r="K1149" s="10">
        <f t="shared" si="2383"/>
        <v>0</v>
      </c>
      <c r="L1149" s="10">
        <f t="shared" si="2312"/>
        <v>23507.200000000001</v>
      </c>
      <c r="M1149" s="10">
        <f t="shared" si="2313"/>
        <v>50000</v>
      </c>
      <c r="N1149" s="10">
        <f t="shared" si="2314"/>
        <v>0</v>
      </c>
      <c r="O1149" s="10">
        <f t="shared" si="2384"/>
        <v>0</v>
      </c>
      <c r="P1149" s="10">
        <f t="shared" si="2385"/>
        <v>0</v>
      </c>
      <c r="Q1149" s="10">
        <f t="shared" si="2386"/>
        <v>0</v>
      </c>
      <c r="R1149" s="10">
        <f t="shared" si="2352"/>
        <v>23507.200000000001</v>
      </c>
      <c r="S1149" s="10">
        <f t="shared" si="2353"/>
        <v>50000</v>
      </c>
      <c r="T1149" s="10">
        <f t="shared" si="2354"/>
        <v>0</v>
      </c>
      <c r="U1149" s="10">
        <f t="shared" si="2387"/>
        <v>0</v>
      </c>
      <c r="V1149" s="10">
        <f t="shared" si="2388"/>
        <v>0</v>
      </c>
      <c r="W1149" s="10">
        <f t="shared" si="2389"/>
        <v>0</v>
      </c>
      <c r="X1149" s="10">
        <f t="shared" si="2355"/>
        <v>23507.200000000001</v>
      </c>
      <c r="Y1149" s="10">
        <f t="shared" si="2356"/>
        <v>50000</v>
      </c>
      <c r="Z1149" s="10">
        <f t="shared" si="2357"/>
        <v>0</v>
      </c>
      <c r="AA1149" s="10">
        <f t="shared" si="2390"/>
        <v>0</v>
      </c>
      <c r="AB1149" s="10">
        <f t="shared" si="2391"/>
        <v>0</v>
      </c>
      <c r="AC1149" s="10">
        <f t="shared" si="2392"/>
        <v>0</v>
      </c>
      <c r="AD1149" s="10">
        <f t="shared" si="2358"/>
        <v>23507.200000000001</v>
      </c>
      <c r="AE1149" s="10">
        <f t="shared" si="2359"/>
        <v>50000</v>
      </c>
      <c r="AF1149" s="10">
        <f t="shared" si="2360"/>
        <v>0</v>
      </c>
      <c r="AG1149" s="10">
        <f t="shared" si="2393"/>
        <v>0</v>
      </c>
      <c r="AH1149" s="10">
        <f t="shared" si="2361"/>
        <v>23507.200000000001</v>
      </c>
      <c r="AI1149" s="10">
        <f t="shared" si="2362"/>
        <v>50000</v>
      </c>
      <c r="AJ1149" s="10">
        <f t="shared" si="2363"/>
        <v>0</v>
      </c>
      <c r="AK1149" s="10">
        <f t="shared" si="2394"/>
        <v>0</v>
      </c>
      <c r="AL1149" s="10">
        <f t="shared" si="2395"/>
        <v>0</v>
      </c>
      <c r="AM1149" s="10">
        <f t="shared" si="2396"/>
        <v>0</v>
      </c>
      <c r="AN1149" s="10">
        <f t="shared" si="2364"/>
        <v>23507.200000000001</v>
      </c>
      <c r="AO1149" s="10">
        <f t="shared" si="2365"/>
        <v>50000</v>
      </c>
      <c r="AP1149" s="10">
        <f t="shared" si="2366"/>
        <v>0</v>
      </c>
      <c r="AQ1149" s="10">
        <f t="shared" si="2397"/>
        <v>0</v>
      </c>
      <c r="AR1149" s="10">
        <f t="shared" si="2398"/>
        <v>0</v>
      </c>
      <c r="AS1149" s="10">
        <f t="shared" si="2399"/>
        <v>0</v>
      </c>
      <c r="AT1149" s="10">
        <f t="shared" si="2367"/>
        <v>23507.200000000001</v>
      </c>
      <c r="AU1149" s="10">
        <f t="shared" si="2368"/>
        <v>50000</v>
      </c>
      <c r="AV1149" s="10">
        <f t="shared" si="2369"/>
        <v>0</v>
      </c>
      <c r="AW1149" s="10">
        <f t="shared" si="2400"/>
        <v>0</v>
      </c>
      <c r="AX1149" s="10">
        <f t="shared" si="2401"/>
        <v>0</v>
      </c>
      <c r="AY1149" s="10">
        <f t="shared" si="2402"/>
        <v>0</v>
      </c>
      <c r="AZ1149" s="10">
        <f t="shared" si="2370"/>
        <v>23507.200000000001</v>
      </c>
      <c r="BA1149" s="10">
        <f t="shared" si="2403"/>
        <v>0</v>
      </c>
      <c r="BB1149" s="65">
        <f t="shared" si="2374"/>
        <v>23507.200000000001</v>
      </c>
      <c r="BC1149" s="10">
        <f t="shared" si="2371"/>
        <v>50000</v>
      </c>
      <c r="BD1149" s="10">
        <f t="shared" si="2404"/>
        <v>0</v>
      </c>
      <c r="BE1149" s="65">
        <f t="shared" si="2375"/>
        <v>50000</v>
      </c>
      <c r="BF1149" s="10">
        <f t="shared" si="2372"/>
        <v>0</v>
      </c>
      <c r="BG1149" s="10">
        <f t="shared" si="2404"/>
        <v>0</v>
      </c>
      <c r="BH1149" s="65">
        <f t="shared" si="2376"/>
        <v>0</v>
      </c>
      <c r="BI1149" s="10">
        <f t="shared" si="2404"/>
        <v>0</v>
      </c>
      <c r="BJ1149" s="20"/>
      <c r="BK1149" s="20"/>
    </row>
    <row r="1150" spans="1:68" x14ac:dyDescent="0.3">
      <c r="A1150" s="58" t="s">
        <v>749</v>
      </c>
      <c r="B1150" s="59">
        <v>400</v>
      </c>
      <c r="C1150" s="58" t="s">
        <v>327</v>
      </c>
      <c r="D1150" s="58" t="s">
        <v>303</v>
      </c>
      <c r="E1150" s="60" t="s">
        <v>748</v>
      </c>
      <c r="F1150" s="10">
        <v>23507.200000000001</v>
      </c>
      <c r="G1150" s="10">
        <v>50000</v>
      </c>
      <c r="H1150" s="10">
        <v>0</v>
      </c>
      <c r="I1150" s="10"/>
      <c r="J1150" s="10"/>
      <c r="K1150" s="10"/>
      <c r="L1150" s="10">
        <f t="shared" si="2312"/>
        <v>23507.200000000001</v>
      </c>
      <c r="M1150" s="10">
        <f t="shared" si="2313"/>
        <v>50000</v>
      </c>
      <c r="N1150" s="10">
        <f t="shared" si="2314"/>
        <v>0</v>
      </c>
      <c r="O1150" s="10"/>
      <c r="P1150" s="10"/>
      <c r="Q1150" s="10"/>
      <c r="R1150" s="10">
        <f t="shared" si="2352"/>
        <v>23507.200000000001</v>
      </c>
      <c r="S1150" s="10">
        <f t="shared" si="2353"/>
        <v>50000</v>
      </c>
      <c r="T1150" s="10">
        <f t="shared" si="2354"/>
        <v>0</v>
      </c>
      <c r="U1150" s="10"/>
      <c r="V1150" s="10"/>
      <c r="W1150" s="10"/>
      <c r="X1150" s="10">
        <f t="shared" si="2355"/>
        <v>23507.200000000001</v>
      </c>
      <c r="Y1150" s="10">
        <f t="shared" si="2356"/>
        <v>50000</v>
      </c>
      <c r="Z1150" s="10">
        <f t="shared" si="2357"/>
        <v>0</v>
      </c>
      <c r="AA1150" s="10"/>
      <c r="AB1150" s="10"/>
      <c r="AC1150" s="10"/>
      <c r="AD1150" s="10">
        <f t="shared" si="2358"/>
        <v>23507.200000000001</v>
      </c>
      <c r="AE1150" s="10">
        <f t="shared" si="2359"/>
        <v>50000</v>
      </c>
      <c r="AF1150" s="10">
        <f t="shared" si="2360"/>
        <v>0</v>
      </c>
      <c r="AG1150" s="10"/>
      <c r="AH1150" s="10">
        <f t="shared" si="2361"/>
        <v>23507.200000000001</v>
      </c>
      <c r="AI1150" s="10">
        <f t="shared" si="2362"/>
        <v>50000</v>
      </c>
      <c r="AJ1150" s="10">
        <f t="shared" si="2363"/>
        <v>0</v>
      </c>
      <c r="AK1150" s="10"/>
      <c r="AL1150" s="10"/>
      <c r="AM1150" s="10"/>
      <c r="AN1150" s="10">
        <f t="shared" si="2364"/>
        <v>23507.200000000001</v>
      </c>
      <c r="AO1150" s="10">
        <f t="shared" si="2365"/>
        <v>50000</v>
      </c>
      <c r="AP1150" s="10">
        <f t="shared" si="2366"/>
        <v>0</v>
      </c>
      <c r="AQ1150" s="10"/>
      <c r="AR1150" s="10"/>
      <c r="AS1150" s="10"/>
      <c r="AT1150" s="10">
        <f t="shared" si="2367"/>
        <v>23507.200000000001</v>
      </c>
      <c r="AU1150" s="10">
        <f t="shared" si="2368"/>
        <v>50000</v>
      </c>
      <c r="AV1150" s="10">
        <f t="shared" si="2369"/>
        <v>0</v>
      </c>
      <c r="AW1150" s="10"/>
      <c r="AX1150" s="10"/>
      <c r="AY1150" s="10"/>
      <c r="AZ1150" s="10">
        <f t="shared" si="2370"/>
        <v>23507.200000000001</v>
      </c>
      <c r="BA1150" s="10"/>
      <c r="BB1150" s="65">
        <f t="shared" si="2374"/>
        <v>23507.200000000001</v>
      </c>
      <c r="BC1150" s="10">
        <f t="shared" si="2371"/>
        <v>50000</v>
      </c>
      <c r="BD1150" s="10"/>
      <c r="BE1150" s="65">
        <f t="shared" si="2375"/>
        <v>50000</v>
      </c>
      <c r="BF1150" s="10">
        <f t="shared" si="2372"/>
        <v>0</v>
      </c>
      <c r="BG1150" s="10"/>
      <c r="BH1150" s="65">
        <f t="shared" si="2376"/>
        <v>0</v>
      </c>
      <c r="BI1150" s="10"/>
      <c r="BJ1150" s="20"/>
      <c r="BK1150" s="20"/>
    </row>
    <row r="1151" spans="1:68" ht="62.4" x14ac:dyDescent="0.3">
      <c r="A1151" s="58" t="s">
        <v>751</v>
      </c>
      <c r="B1151" s="59"/>
      <c r="C1151" s="58"/>
      <c r="D1151" s="58"/>
      <c r="E1151" s="60" t="s">
        <v>752</v>
      </c>
      <c r="F1151" s="10">
        <f t="shared" si="2378"/>
        <v>8990</v>
      </c>
      <c r="G1151" s="10">
        <f t="shared" si="2379"/>
        <v>0</v>
      </c>
      <c r="H1151" s="10">
        <f t="shared" si="2380"/>
        <v>0</v>
      </c>
      <c r="I1151" s="10">
        <f t="shared" si="2381"/>
        <v>0</v>
      </c>
      <c r="J1151" s="10">
        <f t="shared" si="2382"/>
        <v>0</v>
      </c>
      <c r="K1151" s="10">
        <f t="shared" si="2383"/>
        <v>0</v>
      </c>
      <c r="L1151" s="10">
        <f t="shared" si="2312"/>
        <v>8990</v>
      </c>
      <c r="M1151" s="10">
        <f t="shared" si="2313"/>
        <v>0</v>
      </c>
      <c r="N1151" s="10">
        <f t="shared" si="2314"/>
        <v>0</v>
      </c>
      <c r="O1151" s="10">
        <f t="shared" si="2384"/>
        <v>0</v>
      </c>
      <c r="P1151" s="10">
        <f t="shared" si="2385"/>
        <v>0</v>
      </c>
      <c r="Q1151" s="10">
        <f t="shared" si="2386"/>
        <v>0</v>
      </c>
      <c r="R1151" s="10">
        <f t="shared" si="2352"/>
        <v>8990</v>
      </c>
      <c r="S1151" s="10">
        <f t="shared" si="2353"/>
        <v>0</v>
      </c>
      <c r="T1151" s="10">
        <f t="shared" si="2354"/>
        <v>0</v>
      </c>
      <c r="U1151" s="10">
        <f t="shared" si="2387"/>
        <v>0</v>
      </c>
      <c r="V1151" s="10">
        <f t="shared" si="2388"/>
        <v>0</v>
      </c>
      <c r="W1151" s="10">
        <f t="shared" si="2389"/>
        <v>0</v>
      </c>
      <c r="X1151" s="10">
        <f t="shared" si="2355"/>
        <v>8990</v>
      </c>
      <c r="Y1151" s="10">
        <f t="shared" si="2356"/>
        <v>0</v>
      </c>
      <c r="Z1151" s="10">
        <f t="shared" si="2357"/>
        <v>0</v>
      </c>
      <c r="AA1151" s="10">
        <f t="shared" si="2390"/>
        <v>0</v>
      </c>
      <c r="AB1151" s="10">
        <f t="shared" si="2391"/>
        <v>0</v>
      </c>
      <c r="AC1151" s="10">
        <f t="shared" si="2392"/>
        <v>0</v>
      </c>
      <c r="AD1151" s="10">
        <f t="shared" si="2358"/>
        <v>8990</v>
      </c>
      <c r="AE1151" s="10">
        <f t="shared" si="2359"/>
        <v>0</v>
      </c>
      <c r="AF1151" s="10">
        <f t="shared" si="2360"/>
        <v>0</v>
      </c>
      <c r="AG1151" s="10">
        <f t="shared" si="2393"/>
        <v>0</v>
      </c>
      <c r="AH1151" s="10">
        <f t="shared" si="2361"/>
        <v>8990</v>
      </c>
      <c r="AI1151" s="10">
        <f t="shared" si="2362"/>
        <v>0</v>
      </c>
      <c r="AJ1151" s="10">
        <f t="shared" si="2363"/>
        <v>0</v>
      </c>
      <c r="AK1151" s="10">
        <f t="shared" si="2394"/>
        <v>0</v>
      </c>
      <c r="AL1151" s="10">
        <f t="shared" si="2395"/>
        <v>0</v>
      </c>
      <c r="AM1151" s="10">
        <f t="shared" si="2396"/>
        <v>0</v>
      </c>
      <c r="AN1151" s="10">
        <f t="shared" si="2364"/>
        <v>8990</v>
      </c>
      <c r="AO1151" s="10">
        <f t="shared" si="2365"/>
        <v>0</v>
      </c>
      <c r="AP1151" s="10">
        <f t="shared" si="2366"/>
        <v>0</v>
      </c>
      <c r="AQ1151" s="10">
        <f t="shared" si="2397"/>
        <v>0</v>
      </c>
      <c r="AR1151" s="10">
        <f t="shared" si="2398"/>
        <v>0</v>
      </c>
      <c r="AS1151" s="10">
        <f t="shared" si="2399"/>
        <v>0</v>
      </c>
      <c r="AT1151" s="10">
        <f t="shared" si="2367"/>
        <v>8990</v>
      </c>
      <c r="AU1151" s="10">
        <f t="shared" si="2368"/>
        <v>0</v>
      </c>
      <c r="AV1151" s="10">
        <f t="shared" si="2369"/>
        <v>0</v>
      </c>
      <c r="AW1151" s="10">
        <f t="shared" si="2400"/>
        <v>0</v>
      </c>
      <c r="AX1151" s="10">
        <f t="shared" si="2401"/>
        <v>0</v>
      </c>
      <c r="AY1151" s="10">
        <f t="shared" si="2402"/>
        <v>0</v>
      </c>
      <c r="AZ1151" s="10">
        <f t="shared" si="2370"/>
        <v>8990</v>
      </c>
      <c r="BA1151" s="10">
        <f t="shared" si="2403"/>
        <v>0</v>
      </c>
      <c r="BB1151" s="65">
        <f t="shared" si="2374"/>
        <v>8990</v>
      </c>
      <c r="BC1151" s="10">
        <f t="shared" si="2371"/>
        <v>0</v>
      </c>
      <c r="BD1151" s="10">
        <f t="shared" si="2404"/>
        <v>0</v>
      </c>
      <c r="BE1151" s="65">
        <f t="shared" si="2375"/>
        <v>0</v>
      </c>
      <c r="BF1151" s="10">
        <f t="shared" si="2372"/>
        <v>0</v>
      </c>
      <c r="BG1151" s="10">
        <f t="shared" si="2404"/>
        <v>0</v>
      </c>
      <c r="BH1151" s="65">
        <f t="shared" si="2376"/>
        <v>0</v>
      </c>
      <c r="BI1151" s="10">
        <f t="shared" si="2404"/>
        <v>0</v>
      </c>
      <c r="BJ1151" s="20"/>
      <c r="BK1151" s="20"/>
    </row>
    <row r="1152" spans="1:68" ht="46.8" x14ac:dyDescent="0.3">
      <c r="A1152" s="58" t="s">
        <v>751</v>
      </c>
      <c r="B1152" s="59" t="s">
        <v>35</v>
      </c>
      <c r="C1152" s="58"/>
      <c r="D1152" s="58"/>
      <c r="E1152" s="60" t="s">
        <v>36</v>
      </c>
      <c r="F1152" s="10">
        <f t="shared" si="2378"/>
        <v>8990</v>
      </c>
      <c r="G1152" s="10">
        <f t="shared" si="2379"/>
        <v>0</v>
      </c>
      <c r="H1152" s="10">
        <f t="shared" si="2380"/>
        <v>0</v>
      </c>
      <c r="I1152" s="10">
        <f t="shared" si="2381"/>
        <v>0</v>
      </c>
      <c r="J1152" s="10">
        <f t="shared" si="2382"/>
        <v>0</v>
      </c>
      <c r="K1152" s="10">
        <f t="shared" si="2383"/>
        <v>0</v>
      </c>
      <c r="L1152" s="10">
        <f t="shared" si="2312"/>
        <v>8990</v>
      </c>
      <c r="M1152" s="10">
        <f t="shared" si="2313"/>
        <v>0</v>
      </c>
      <c r="N1152" s="10">
        <f t="shared" si="2314"/>
        <v>0</v>
      </c>
      <c r="O1152" s="10">
        <f t="shared" si="2384"/>
        <v>0</v>
      </c>
      <c r="P1152" s="10">
        <f t="shared" si="2385"/>
        <v>0</v>
      </c>
      <c r="Q1152" s="10">
        <f t="shared" si="2386"/>
        <v>0</v>
      </c>
      <c r="R1152" s="10">
        <f t="shared" si="2352"/>
        <v>8990</v>
      </c>
      <c r="S1152" s="10">
        <f t="shared" si="2353"/>
        <v>0</v>
      </c>
      <c r="T1152" s="10">
        <f t="shared" si="2354"/>
        <v>0</v>
      </c>
      <c r="U1152" s="10">
        <f t="shared" si="2387"/>
        <v>0</v>
      </c>
      <c r="V1152" s="10">
        <f t="shared" si="2388"/>
        <v>0</v>
      </c>
      <c r="W1152" s="10">
        <f t="shared" si="2389"/>
        <v>0</v>
      </c>
      <c r="X1152" s="10">
        <f t="shared" si="2355"/>
        <v>8990</v>
      </c>
      <c r="Y1152" s="10">
        <f t="shared" si="2356"/>
        <v>0</v>
      </c>
      <c r="Z1152" s="10">
        <f t="shared" si="2357"/>
        <v>0</v>
      </c>
      <c r="AA1152" s="10">
        <f t="shared" si="2390"/>
        <v>0</v>
      </c>
      <c r="AB1152" s="10">
        <f t="shared" si="2391"/>
        <v>0</v>
      </c>
      <c r="AC1152" s="10">
        <f t="shared" si="2392"/>
        <v>0</v>
      </c>
      <c r="AD1152" s="10">
        <f t="shared" si="2358"/>
        <v>8990</v>
      </c>
      <c r="AE1152" s="10">
        <f t="shared" si="2359"/>
        <v>0</v>
      </c>
      <c r="AF1152" s="10">
        <f t="shared" si="2360"/>
        <v>0</v>
      </c>
      <c r="AG1152" s="10">
        <f t="shared" si="2393"/>
        <v>0</v>
      </c>
      <c r="AH1152" s="10">
        <f t="shared" si="2361"/>
        <v>8990</v>
      </c>
      <c r="AI1152" s="10">
        <f t="shared" si="2362"/>
        <v>0</v>
      </c>
      <c r="AJ1152" s="10">
        <f t="shared" si="2363"/>
        <v>0</v>
      </c>
      <c r="AK1152" s="10">
        <f t="shared" si="2394"/>
        <v>0</v>
      </c>
      <c r="AL1152" s="10">
        <f t="shared" si="2395"/>
        <v>0</v>
      </c>
      <c r="AM1152" s="10">
        <f t="shared" si="2396"/>
        <v>0</v>
      </c>
      <c r="AN1152" s="10">
        <f t="shared" si="2364"/>
        <v>8990</v>
      </c>
      <c r="AO1152" s="10">
        <f t="shared" si="2365"/>
        <v>0</v>
      </c>
      <c r="AP1152" s="10">
        <f t="shared" si="2366"/>
        <v>0</v>
      </c>
      <c r="AQ1152" s="10">
        <f t="shared" si="2397"/>
        <v>0</v>
      </c>
      <c r="AR1152" s="10">
        <f t="shared" si="2398"/>
        <v>0</v>
      </c>
      <c r="AS1152" s="10">
        <f t="shared" si="2399"/>
        <v>0</v>
      </c>
      <c r="AT1152" s="10">
        <f t="shared" si="2367"/>
        <v>8990</v>
      </c>
      <c r="AU1152" s="10">
        <f t="shared" si="2368"/>
        <v>0</v>
      </c>
      <c r="AV1152" s="10">
        <f t="shared" si="2369"/>
        <v>0</v>
      </c>
      <c r="AW1152" s="10">
        <f t="shared" si="2400"/>
        <v>0</v>
      </c>
      <c r="AX1152" s="10">
        <f t="shared" si="2401"/>
        <v>0</v>
      </c>
      <c r="AY1152" s="10">
        <f t="shared" si="2402"/>
        <v>0</v>
      </c>
      <c r="AZ1152" s="10">
        <f t="shared" si="2370"/>
        <v>8990</v>
      </c>
      <c r="BA1152" s="10">
        <f t="shared" si="2403"/>
        <v>0</v>
      </c>
      <c r="BB1152" s="65">
        <f t="shared" si="2374"/>
        <v>8990</v>
      </c>
      <c r="BC1152" s="10">
        <f t="shared" si="2371"/>
        <v>0</v>
      </c>
      <c r="BD1152" s="10">
        <f t="shared" si="2404"/>
        <v>0</v>
      </c>
      <c r="BE1152" s="65">
        <f t="shared" si="2375"/>
        <v>0</v>
      </c>
      <c r="BF1152" s="10">
        <f t="shared" si="2372"/>
        <v>0</v>
      </c>
      <c r="BG1152" s="10">
        <f t="shared" si="2404"/>
        <v>0</v>
      </c>
      <c r="BH1152" s="65">
        <f t="shared" si="2376"/>
        <v>0</v>
      </c>
      <c r="BI1152" s="10">
        <f t="shared" si="2404"/>
        <v>0</v>
      </c>
      <c r="BJ1152" s="20"/>
      <c r="BK1152" s="20"/>
    </row>
    <row r="1153" spans="1:63" x14ac:dyDescent="0.3">
      <c r="A1153" s="58" t="s">
        <v>751</v>
      </c>
      <c r="B1153" s="59">
        <v>400</v>
      </c>
      <c r="C1153" s="58" t="s">
        <v>327</v>
      </c>
      <c r="D1153" s="58" t="s">
        <v>303</v>
      </c>
      <c r="E1153" s="60" t="s">
        <v>748</v>
      </c>
      <c r="F1153" s="10">
        <v>8990</v>
      </c>
      <c r="G1153" s="10">
        <v>0</v>
      </c>
      <c r="H1153" s="10">
        <v>0</v>
      </c>
      <c r="I1153" s="10"/>
      <c r="J1153" s="10"/>
      <c r="K1153" s="10"/>
      <c r="L1153" s="10">
        <f t="shared" si="2312"/>
        <v>8990</v>
      </c>
      <c r="M1153" s="10">
        <f t="shared" si="2313"/>
        <v>0</v>
      </c>
      <c r="N1153" s="10">
        <f t="shared" si="2314"/>
        <v>0</v>
      </c>
      <c r="O1153" s="10"/>
      <c r="P1153" s="10"/>
      <c r="Q1153" s="10"/>
      <c r="R1153" s="10">
        <f t="shared" si="2352"/>
        <v>8990</v>
      </c>
      <c r="S1153" s="10">
        <f t="shared" si="2353"/>
        <v>0</v>
      </c>
      <c r="T1153" s="10">
        <f t="shared" si="2354"/>
        <v>0</v>
      </c>
      <c r="U1153" s="10"/>
      <c r="V1153" s="10"/>
      <c r="W1153" s="10"/>
      <c r="X1153" s="10">
        <f t="shared" si="2355"/>
        <v>8990</v>
      </c>
      <c r="Y1153" s="10">
        <f t="shared" si="2356"/>
        <v>0</v>
      </c>
      <c r="Z1153" s="10">
        <f t="shared" si="2357"/>
        <v>0</v>
      </c>
      <c r="AA1153" s="10"/>
      <c r="AB1153" s="10"/>
      <c r="AC1153" s="10"/>
      <c r="AD1153" s="10">
        <f t="shared" si="2358"/>
        <v>8990</v>
      </c>
      <c r="AE1153" s="10">
        <f t="shared" si="2359"/>
        <v>0</v>
      </c>
      <c r="AF1153" s="10">
        <f t="shared" si="2360"/>
        <v>0</v>
      </c>
      <c r="AG1153" s="10"/>
      <c r="AH1153" s="10">
        <f t="shared" si="2361"/>
        <v>8990</v>
      </c>
      <c r="AI1153" s="10">
        <f t="shared" si="2362"/>
        <v>0</v>
      </c>
      <c r="AJ1153" s="10">
        <f t="shared" si="2363"/>
        <v>0</v>
      </c>
      <c r="AK1153" s="10"/>
      <c r="AL1153" s="10"/>
      <c r="AM1153" s="10"/>
      <c r="AN1153" s="10">
        <f t="shared" si="2364"/>
        <v>8990</v>
      </c>
      <c r="AO1153" s="10">
        <f t="shared" si="2365"/>
        <v>0</v>
      </c>
      <c r="AP1153" s="10">
        <f t="shared" si="2366"/>
        <v>0</v>
      </c>
      <c r="AQ1153" s="10"/>
      <c r="AR1153" s="10"/>
      <c r="AS1153" s="10"/>
      <c r="AT1153" s="10">
        <f t="shared" si="2367"/>
        <v>8990</v>
      </c>
      <c r="AU1153" s="10">
        <f t="shared" si="2368"/>
        <v>0</v>
      </c>
      <c r="AV1153" s="10">
        <f t="shared" si="2369"/>
        <v>0</v>
      </c>
      <c r="AW1153" s="10"/>
      <c r="AX1153" s="10"/>
      <c r="AY1153" s="10"/>
      <c r="AZ1153" s="10">
        <f t="shared" si="2370"/>
        <v>8990</v>
      </c>
      <c r="BA1153" s="10"/>
      <c r="BB1153" s="65">
        <f t="shared" si="2374"/>
        <v>8990</v>
      </c>
      <c r="BC1153" s="10">
        <f t="shared" si="2371"/>
        <v>0</v>
      </c>
      <c r="BD1153" s="10"/>
      <c r="BE1153" s="65">
        <f t="shared" si="2375"/>
        <v>0</v>
      </c>
      <c r="BF1153" s="10">
        <f t="shared" si="2372"/>
        <v>0</v>
      </c>
      <c r="BG1153" s="10"/>
      <c r="BH1153" s="65">
        <f t="shared" si="2376"/>
        <v>0</v>
      </c>
      <c r="BI1153" s="10"/>
      <c r="BJ1153" s="20"/>
      <c r="BK1153" s="20"/>
    </row>
    <row r="1154" spans="1:63" ht="31.2" x14ac:dyDescent="0.3">
      <c r="A1154" s="58" t="s">
        <v>753</v>
      </c>
      <c r="B1154" s="59"/>
      <c r="C1154" s="58"/>
      <c r="D1154" s="58"/>
      <c r="E1154" s="60" t="s">
        <v>754</v>
      </c>
      <c r="F1154" s="10">
        <f t="shared" si="2378"/>
        <v>4784.3</v>
      </c>
      <c r="G1154" s="10">
        <f t="shared" si="2379"/>
        <v>0</v>
      </c>
      <c r="H1154" s="10">
        <f t="shared" si="2380"/>
        <v>0</v>
      </c>
      <c r="I1154" s="10">
        <f t="shared" si="2381"/>
        <v>0</v>
      </c>
      <c r="J1154" s="10">
        <f t="shared" si="2382"/>
        <v>0</v>
      </c>
      <c r="K1154" s="10">
        <f t="shared" si="2383"/>
        <v>0</v>
      </c>
      <c r="L1154" s="10">
        <f t="shared" si="2312"/>
        <v>4784.3</v>
      </c>
      <c r="M1154" s="10">
        <f t="shared" si="2313"/>
        <v>0</v>
      </c>
      <c r="N1154" s="10">
        <f t="shared" si="2314"/>
        <v>0</v>
      </c>
      <c r="O1154" s="10">
        <f t="shared" si="2384"/>
        <v>0</v>
      </c>
      <c r="P1154" s="10">
        <f t="shared" si="2385"/>
        <v>0</v>
      </c>
      <c r="Q1154" s="10">
        <f t="shared" si="2386"/>
        <v>0</v>
      </c>
      <c r="R1154" s="10">
        <f t="shared" si="2352"/>
        <v>4784.3</v>
      </c>
      <c r="S1154" s="10">
        <f t="shared" si="2353"/>
        <v>0</v>
      </c>
      <c r="T1154" s="10">
        <f t="shared" si="2354"/>
        <v>0</v>
      </c>
      <c r="U1154" s="10">
        <f t="shared" si="2387"/>
        <v>0</v>
      </c>
      <c r="V1154" s="10">
        <f t="shared" si="2388"/>
        <v>0</v>
      </c>
      <c r="W1154" s="10">
        <f t="shared" si="2389"/>
        <v>0</v>
      </c>
      <c r="X1154" s="10">
        <f t="shared" si="2355"/>
        <v>4784.3</v>
      </c>
      <c r="Y1154" s="10">
        <f t="shared" si="2356"/>
        <v>0</v>
      </c>
      <c r="Z1154" s="10">
        <f t="shared" si="2357"/>
        <v>0</v>
      </c>
      <c r="AA1154" s="10">
        <f t="shared" si="2390"/>
        <v>0</v>
      </c>
      <c r="AB1154" s="10">
        <f t="shared" si="2391"/>
        <v>0</v>
      </c>
      <c r="AC1154" s="10">
        <f t="shared" si="2392"/>
        <v>0</v>
      </c>
      <c r="AD1154" s="10">
        <f t="shared" si="2358"/>
        <v>4784.3</v>
      </c>
      <c r="AE1154" s="10">
        <f t="shared" si="2359"/>
        <v>0</v>
      </c>
      <c r="AF1154" s="10">
        <f t="shared" si="2360"/>
        <v>0</v>
      </c>
      <c r="AG1154" s="10">
        <f t="shared" si="2393"/>
        <v>0</v>
      </c>
      <c r="AH1154" s="10">
        <f t="shared" si="2361"/>
        <v>4784.3</v>
      </c>
      <c r="AI1154" s="10">
        <f t="shared" si="2362"/>
        <v>0</v>
      </c>
      <c r="AJ1154" s="10">
        <f t="shared" si="2363"/>
        <v>0</v>
      </c>
      <c r="AK1154" s="10">
        <f t="shared" si="2394"/>
        <v>0</v>
      </c>
      <c r="AL1154" s="10">
        <f t="shared" si="2395"/>
        <v>0</v>
      </c>
      <c r="AM1154" s="10">
        <f t="shared" si="2396"/>
        <v>0</v>
      </c>
      <c r="AN1154" s="10">
        <f t="shared" si="2364"/>
        <v>4784.3</v>
      </c>
      <c r="AO1154" s="10">
        <f t="shared" si="2365"/>
        <v>0</v>
      </c>
      <c r="AP1154" s="10">
        <f t="shared" si="2366"/>
        <v>0</v>
      </c>
      <c r="AQ1154" s="10">
        <f t="shared" si="2397"/>
        <v>0</v>
      </c>
      <c r="AR1154" s="10">
        <f t="shared" si="2398"/>
        <v>0</v>
      </c>
      <c r="AS1154" s="10">
        <f t="shared" si="2399"/>
        <v>0</v>
      </c>
      <c r="AT1154" s="10">
        <f t="shared" si="2367"/>
        <v>4784.3</v>
      </c>
      <c r="AU1154" s="10">
        <f t="shared" si="2368"/>
        <v>0</v>
      </c>
      <c r="AV1154" s="10">
        <f t="shared" si="2369"/>
        <v>0</v>
      </c>
      <c r="AW1154" s="10">
        <f t="shared" si="2400"/>
        <v>0</v>
      </c>
      <c r="AX1154" s="10">
        <f t="shared" si="2401"/>
        <v>0</v>
      </c>
      <c r="AY1154" s="10">
        <f t="shared" si="2402"/>
        <v>0</v>
      </c>
      <c r="AZ1154" s="10">
        <f t="shared" si="2370"/>
        <v>4784.3</v>
      </c>
      <c r="BA1154" s="10">
        <f t="shared" si="2403"/>
        <v>0</v>
      </c>
      <c r="BB1154" s="65">
        <f t="shared" si="2374"/>
        <v>4784.3</v>
      </c>
      <c r="BC1154" s="10">
        <f t="shared" si="2371"/>
        <v>0</v>
      </c>
      <c r="BD1154" s="10">
        <f t="shared" si="2404"/>
        <v>0</v>
      </c>
      <c r="BE1154" s="65">
        <f t="shared" si="2375"/>
        <v>0</v>
      </c>
      <c r="BF1154" s="10">
        <f t="shared" si="2372"/>
        <v>0</v>
      </c>
      <c r="BG1154" s="10">
        <f t="shared" si="2404"/>
        <v>0</v>
      </c>
      <c r="BH1154" s="65">
        <f t="shared" si="2376"/>
        <v>0</v>
      </c>
      <c r="BI1154" s="10">
        <f t="shared" si="2404"/>
        <v>0</v>
      </c>
      <c r="BJ1154" s="20"/>
      <c r="BK1154" s="20"/>
    </row>
    <row r="1155" spans="1:63" ht="46.8" x14ac:dyDescent="0.3">
      <c r="A1155" s="58" t="s">
        <v>753</v>
      </c>
      <c r="B1155" s="59" t="s">
        <v>35</v>
      </c>
      <c r="C1155" s="58"/>
      <c r="D1155" s="58"/>
      <c r="E1155" s="60" t="s">
        <v>36</v>
      </c>
      <c r="F1155" s="10">
        <f t="shared" si="2378"/>
        <v>4784.3</v>
      </c>
      <c r="G1155" s="10">
        <f t="shared" si="2379"/>
        <v>0</v>
      </c>
      <c r="H1155" s="10">
        <f t="shared" si="2380"/>
        <v>0</v>
      </c>
      <c r="I1155" s="10">
        <f t="shared" si="2381"/>
        <v>0</v>
      </c>
      <c r="J1155" s="10">
        <f t="shared" si="2382"/>
        <v>0</v>
      </c>
      <c r="K1155" s="10">
        <f t="shared" si="2383"/>
        <v>0</v>
      </c>
      <c r="L1155" s="10">
        <f t="shared" si="2312"/>
        <v>4784.3</v>
      </c>
      <c r="M1155" s="10">
        <f t="shared" si="2313"/>
        <v>0</v>
      </c>
      <c r="N1155" s="10">
        <f t="shared" si="2314"/>
        <v>0</v>
      </c>
      <c r="O1155" s="10">
        <f t="shared" si="2384"/>
        <v>0</v>
      </c>
      <c r="P1155" s="10">
        <f t="shared" si="2385"/>
        <v>0</v>
      </c>
      <c r="Q1155" s="10">
        <f t="shared" si="2386"/>
        <v>0</v>
      </c>
      <c r="R1155" s="10">
        <f t="shared" si="2352"/>
        <v>4784.3</v>
      </c>
      <c r="S1155" s="10">
        <f t="shared" si="2353"/>
        <v>0</v>
      </c>
      <c r="T1155" s="10">
        <f t="shared" si="2354"/>
        <v>0</v>
      </c>
      <c r="U1155" s="10">
        <f t="shared" si="2387"/>
        <v>0</v>
      </c>
      <c r="V1155" s="10">
        <f t="shared" si="2388"/>
        <v>0</v>
      </c>
      <c r="W1155" s="10">
        <f t="shared" si="2389"/>
        <v>0</v>
      </c>
      <c r="X1155" s="10">
        <f t="shared" si="2355"/>
        <v>4784.3</v>
      </c>
      <c r="Y1155" s="10">
        <f t="shared" si="2356"/>
        <v>0</v>
      </c>
      <c r="Z1155" s="10">
        <f t="shared" si="2357"/>
        <v>0</v>
      </c>
      <c r="AA1155" s="10">
        <f t="shared" si="2390"/>
        <v>0</v>
      </c>
      <c r="AB1155" s="10">
        <f t="shared" si="2391"/>
        <v>0</v>
      </c>
      <c r="AC1155" s="10">
        <f t="shared" si="2392"/>
        <v>0</v>
      </c>
      <c r="AD1155" s="10">
        <f t="shared" si="2358"/>
        <v>4784.3</v>
      </c>
      <c r="AE1155" s="10">
        <f t="shared" si="2359"/>
        <v>0</v>
      </c>
      <c r="AF1155" s="10">
        <f t="shared" si="2360"/>
        <v>0</v>
      </c>
      <c r="AG1155" s="10">
        <f t="shared" si="2393"/>
        <v>0</v>
      </c>
      <c r="AH1155" s="10">
        <f t="shared" si="2361"/>
        <v>4784.3</v>
      </c>
      <c r="AI1155" s="10">
        <f t="shared" si="2362"/>
        <v>0</v>
      </c>
      <c r="AJ1155" s="10">
        <f t="shared" si="2363"/>
        <v>0</v>
      </c>
      <c r="AK1155" s="10">
        <f t="shared" si="2394"/>
        <v>0</v>
      </c>
      <c r="AL1155" s="10">
        <f t="shared" si="2395"/>
        <v>0</v>
      </c>
      <c r="AM1155" s="10">
        <f t="shared" si="2396"/>
        <v>0</v>
      </c>
      <c r="AN1155" s="10">
        <f t="shared" si="2364"/>
        <v>4784.3</v>
      </c>
      <c r="AO1155" s="10">
        <f t="shared" si="2365"/>
        <v>0</v>
      </c>
      <c r="AP1155" s="10">
        <f t="shared" si="2366"/>
        <v>0</v>
      </c>
      <c r="AQ1155" s="10">
        <f t="shared" si="2397"/>
        <v>0</v>
      </c>
      <c r="AR1155" s="10">
        <f t="shared" si="2398"/>
        <v>0</v>
      </c>
      <c r="AS1155" s="10">
        <f t="shared" si="2399"/>
        <v>0</v>
      </c>
      <c r="AT1155" s="10">
        <f t="shared" si="2367"/>
        <v>4784.3</v>
      </c>
      <c r="AU1155" s="10">
        <f t="shared" si="2368"/>
        <v>0</v>
      </c>
      <c r="AV1155" s="10">
        <f t="shared" si="2369"/>
        <v>0</v>
      </c>
      <c r="AW1155" s="10">
        <f t="shared" si="2400"/>
        <v>0</v>
      </c>
      <c r="AX1155" s="10">
        <f t="shared" si="2401"/>
        <v>0</v>
      </c>
      <c r="AY1155" s="10">
        <f t="shared" si="2402"/>
        <v>0</v>
      </c>
      <c r="AZ1155" s="10">
        <f t="shared" si="2370"/>
        <v>4784.3</v>
      </c>
      <c r="BA1155" s="10">
        <f t="shared" si="2403"/>
        <v>0</v>
      </c>
      <c r="BB1155" s="65">
        <f t="shared" si="2374"/>
        <v>4784.3</v>
      </c>
      <c r="BC1155" s="10">
        <f t="shared" si="2371"/>
        <v>0</v>
      </c>
      <c r="BD1155" s="10">
        <f t="shared" si="2404"/>
        <v>0</v>
      </c>
      <c r="BE1155" s="65">
        <f t="shared" si="2375"/>
        <v>0</v>
      </c>
      <c r="BF1155" s="10">
        <f t="shared" si="2372"/>
        <v>0</v>
      </c>
      <c r="BG1155" s="10">
        <f t="shared" si="2404"/>
        <v>0</v>
      </c>
      <c r="BH1155" s="65">
        <f t="shared" si="2376"/>
        <v>0</v>
      </c>
      <c r="BI1155" s="10">
        <f t="shared" si="2404"/>
        <v>0</v>
      </c>
      <c r="BJ1155" s="20"/>
      <c r="BK1155" s="20"/>
    </row>
    <row r="1156" spans="1:63" x14ac:dyDescent="0.3">
      <c r="A1156" s="58" t="s">
        <v>753</v>
      </c>
      <c r="B1156" s="59">
        <v>400</v>
      </c>
      <c r="C1156" s="58" t="s">
        <v>327</v>
      </c>
      <c r="D1156" s="58" t="s">
        <v>303</v>
      </c>
      <c r="E1156" s="60" t="s">
        <v>748</v>
      </c>
      <c r="F1156" s="10">
        <v>4784.3</v>
      </c>
      <c r="G1156" s="10">
        <v>0</v>
      </c>
      <c r="H1156" s="10">
        <v>0</v>
      </c>
      <c r="I1156" s="10"/>
      <c r="J1156" s="10"/>
      <c r="K1156" s="10"/>
      <c r="L1156" s="10">
        <f t="shared" si="2312"/>
        <v>4784.3</v>
      </c>
      <c r="M1156" s="10">
        <f t="shared" si="2313"/>
        <v>0</v>
      </c>
      <c r="N1156" s="10">
        <f t="shared" si="2314"/>
        <v>0</v>
      </c>
      <c r="O1156" s="10"/>
      <c r="P1156" s="10"/>
      <c r="Q1156" s="10"/>
      <c r="R1156" s="10">
        <f t="shared" si="2352"/>
        <v>4784.3</v>
      </c>
      <c r="S1156" s="10">
        <f t="shared" si="2353"/>
        <v>0</v>
      </c>
      <c r="T1156" s="10">
        <f t="shared" si="2354"/>
        <v>0</v>
      </c>
      <c r="U1156" s="10"/>
      <c r="V1156" s="10"/>
      <c r="W1156" s="10"/>
      <c r="X1156" s="10">
        <f t="shared" si="2355"/>
        <v>4784.3</v>
      </c>
      <c r="Y1156" s="10">
        <f t="shared" si="2356"/>
        <v>0</v>
      </c>
      <c r="Z1156" s="10">
        <f t="shared" si="2357"/>
        <v>0</v>
      </c>
      <c r="AA1156" s="10"/>
      <c r="AB1156" s="10"/>
      <c r="AC1156" s="10"/>
      <c r="AD1156" s="10">
        <f t="shared" si="2358"/>
        <v>4784.3</v>
      </c>
      <c r="AE1156" s="10">
        <f t="shared" si="2359"/>
        <v>0</v>
      </c>
      <c r="AF1156" s="10">
        <f t="shared" si="2360"/>
        <v>0</v>
      </c>
      <c r="AG1156" s="10"/>
      <c r="AH1156" s="10">
        <f t="shared" si="2361"/>
        <v>4784.3</v>
      </c>
      <c r="AI1156" s="10">
        <f t="shared" si="2362"/>
        <v>0</v>
      </c>
      <c r="AJ1156" s="10">
        <f t="shared" si="2363"/>
        <v>0</v>
      </c>
      <c r="AK1156" s="10"/>
      <c r="AL1156" s="10"/>
      <c r="AM1156" s="10"/>
      <c r="AN1156" s="10">
        <f t="shared" si="2364"/>
        <v>4784.3</v>
      </c>
      <c r="AO1156" s="10">
        <f t="shared" si="2365"/>
        <v>0</v>
      </c>
      <c r="AP1156" s="10">
        <f t="shared" si="2366"/>
        <v>0</v>
      </c>
      <c r="AQ1156" s="10"/>
      <c r="AR1156" s="10"/>
      <c r="AS1156" s="10"/>
      <c r="AT1156" s="10">
        <f t="shared" si="2367"/>
        <v>4784.3</v>
      </c>
      <c r="AU1156" s="10">
        <f t="shared" si="2368"/>
        <v>0</v>
      </c>
      <c r="AV1156" s="10">
        <f t="shared" si="2369"/>
        <v>0</v>
      </c>
      <c r="AW1156" s="10"/>
      <c r="AX1156" s="10"/>
      <c r="AY1156" s="10"/>
      <c r="AZ1156" s="10">
        <f t="shared" si="2370"/>
        <v>4784.3</v>
      </c>
      <c r="BA1156" s="10"/>
      <c r="BB1156" s="65">
        <f t="shared" si="2374"/>
        <v>4784.3</v>
      </c>
      <c r="BC1156" s="10">
        <f t="shared" si="2371"/>
        <v>0</v>
      </c>
      <c r="BD1156" s="10"/>
      <c r="BE1156" s="65">
        <f t="shared" si="2375"/>
        <v>0</v>
      </c>
      <c r="BF1156" s="10">
        <f t="shared" si="2372"/>
        <v>0</v>
      </c>
      <c r="BG1156" s="10"/>
      <c r="BH1156" s="65">
        <f t="shared" si="2376"/>
        <v>0</v>
      </c>
      <c r="BI1156" s="10"/>
      <c r="BJ1156" s="20"/>
      <c r="BK1156" s="20"/>
    </row>
    <row r="1157" spans="1:63" ht="31.2" x14ac:dyDescent="0.3">
      <c r="A1157" s="58" t="s">
        <v>755</v>
      </c>
      <c r="B1157" s="59"/>
      <c r="C1157" s="58"/>
      <c r="D1157" s="58"/>
      <c r="E1157" s="60" t="s">
        <v>756</v>
      </c>
      <c r="F1157" s="10">
        <f t="shared" si="2378"/>
        <v>26891</v>
      </c>
      <c r="G1157" s="10">
        <f t="shared" si="2379"/>
        <v>0</v>
      </c>
      <c r="H1157" s="10">
        <f t="shared" si="2380"/>
        <v>0</v>
      </c>
      <c r="I1157" s="10">
        <f t="shared" si="2381"/>
        <v>0</v>
      </c>
      <c r="J1157" s="10">
        <f t="shared" si="2382"/>
        <v>0</v>
      </c>
      <c r="K1157" s="10">
        <f t="shared" si="2383"/>
        <v>0</v>
      </c>
      <c r="L1157" s="10">
        <f t="shared" si="2312"/>
        <v>26891</v>
      </c>
      <c r="M1157" s="10">
        <f t="shared" si="2313"/>
        <v>0</v>
      </c>
      <c r="N1157" s="10">
        <f t="shared" si="2314"/>
        <v>0</v>
      </c>
      <c r="O1157" s="10">
        <f t="shared" si="2384"/>
        <v>0</v>
      </c>
      <c r="P1157" s="10">
        <f t="shared" si="2385"/>
        <v>0</v>
      </c>
      <c r="Q1157" s="10">
        <f t="shared" si="2386"/>
        <v>0</v>
      </c>
      <c r="R1157" s="10">
        <f t="shared" si="2352"/>
        <v>26891</v>
      </c>
      <c r="S1157" s="10">
        <f t="shared" si="2353"/>
        <v>0</v>
      </c>
      <c r="T1157" s="10">
        <f t="shared" si="2354"/>
        <v>0</v>
      </c>
      <c r="U1157" s="10">
        <f t="shared" si="2387"/>
        <v>0</v>
      </c>
      <c r="V1157" s="10">
        <f t="shared" si="2388"/>
        <v>0</v>
      </c>
      <c r="W1157" s="10">
        <f t="shared" si="2389"/>
        <v>0</v>
      </c>
      <c r="X1157" s="10">
        <f t="shared" si="2355"/>
        <v>26891</v>
      </c>
      <c r="Y1157" s="10">
        <f t="shared" si="2356"/>
        <v>0</v>
      </c>
      <c r="Z1157" s="10">
        <f t="shared" si="2357"/>
        <v>0</v>
      </c>
      <c r="AA1157" s="10">
        <f t="shared" si="2390"/>
        <v>0</v>
      </c>
      <c r="AB1157" s="10">
        <f t="shared" si="2391"/>
        <v>0</v>
      </c>
      <c r="AC1157" s="10">
        <f t="shared" si="2392"/>
        <v>0</v>
      </c>
      <c r="AD1157" s="10">
        <f t="shared" si="2358"/>
        <v>26891</v>
      </c>
      <c r="AE1157" s="10">
        <f t="shared" si="2359"/>
        <v>0</v>
      </c>
      <c r="AF1157" s="10">
        <f t="shared" si="2360"/>
        <v>0</v>
      </c>
      <c r="AG1157" s="10">
        <f t="shared" si="2393"/>
        <v>0</v>
      </c>
      <c r="AH1157" s="10">
        <f t="shared" si="2361"/>
        <v>26891</v>
      </c>
      <c r="AI1157" s="10">
        <f t="shared" si="2362"/>
        <v>0</v>
      </c>
      <c r="AJ1157" s="10">
        <f t="shared" si="2363"/>
        <v>0</v>
      </c>
      <c r="AK1157" s="10">
        <f t="shared" si="2394"/>
        <v>0</v>
      </c>
      <c r="AL1157" s="10">
        <f t="shared" si="2395"/>
        <v>0</v>
      </c>
      <c r="AM1157" s="10">
        <f t="shared" si="2396"/>
        <v>0</v>
      </c>
      <c r="AN1157" s="10">
        <f t="shared" si="2364"/>
        <v>26891</v>
      </c>
      <c r="AO1157" s="10">
        <f t="shared" si="2365"/>
        <v>0</v>
      </c>
      <c r="AP1157" s="10">
        <f t="shared" si="2366"/>
        <v>0</v>
      </c>
      <c r="AQ1157" s="10">
        <f t="shared" si="2397"/>
        <v>0</v>
      </c>
      <c r="AR1157" s="10">
        <f t="shared" si="2398"/>
        <v>0</v>
      </c>
      <c r="AS1157" s="10">
        <f t="shared" si="2399"/>
        <v>0</v>
      </c>
      <c r="AT1157" s="10">
        <f t="shared" si="2367"/>
        <v>26891</v>
      </c>
      <c r="AU1157" s="10">
        <f t="shared" si="2368"/>
        <v>0</v>
      </c>
      <c r="AV1157" s="10">
        <f t="shared" si="2369"/>
        <v>0</v>
      </c>
      <c r="AW1157" s="10">
        <f t="shared" si="2400"/>
        <v>0</v>
      </c>
      <c r="AX1157" s="10">
        <f t="shared" si="2401"/>
        <v>0</v>
      </c>
      <c r="AY1157" s="10">
        <f t="shared" si="2402"/>
        <v>0</v>
      </c>
      <c r="AZ1157" s="10">
        <f t="shared" si="2370"/>
        <v>26891</v>
      </c>
      <c r="BA1157" s="10">
        <f t="shared" si="2403"/>
        <v>0</v>
      </c>
      <c r="BB1157" s="65">
        <f t="shared" si="2374"/>
        <v>26891</v>
      </c>
      <c r="BC1157" s="10">
        <f t="shared" si="2371"/>
        <v>0</v>
      </c>
      <c r="BD1157" s="10">
        <f t="shared" si="2404"/>
        <v>0</v>
      </c>
      <c r="BE1157" s="65">
        <f t="shared" si="2375"/>
        <v>0</v>
      </c>
      <c r="BF1157" s="10">
        <f t="shared" si="2372"/>
        <v>0</v>
      </c>
      <c r="BG1157" s="10">
        <f t="shared" si="2404"/>
        <v>0</v>
      </c>
      <c r="BH1157" s="65">
        <f t="shared" si="2376"/>
        <v>0</v>
      </c>
      <c r="BI1157" s="10">
        <f t="shared" si="2404"/>
        <v>0</v>
      </c>
      <c r="BJ1157" s="20"/>
      <c r="BK1157" s="20"/>
    </row>
    <row r="1158" spans="1:63" ht="46.8" x14ac:dyDescent="0.3">
      <c r="A1158" s="58" t="s">
        <v>755</v>
      </c>
      <c r="B1158" s="59" t="s">
        <v>35</v>
      </c>
      <c r="C1158" s="58"/>
      <c r="D1158" s="58"/>
      <c r="E1158" s="60" t="s">
        <v>36</v>
      </c>
      <c r="F1158" s="10">
        <f t="shared" si="2378"/>
        <v>26891</v>
      </c>
      <c r="G1158" s="10">
        <f t="shared" si="2379"/>
        <v>0</v>
      </c>
      <c r="H1158" s="10">
        <f t="shared" si="2380"/>
        <v>0</v>
      </c>
      <c r="I1158" s="10">
        <f t="shared" si="2381"/>
        <v>0</v>
      </c>
      <c r="J1158" s="10">
        <f t="shared" si="2382"/>
        <v>0</v>
      </c>
      <c r="K1158" s="10">
        <f t="shared" si="2383"/>
        <v>0</v>
      </c>
      <c r="L1158" s="10">
        <f t="shared" si="2312"/>
        <v>26891</v>
      </c>
      <c r="M1158" s="10">
        <f t="shared" si="2313"/>
        <v>0</v>
      </c>
      <c r="N1158" s="10">
        <f t="shared" si="2314"/>
        <v>0</v>
      </c>
      <c r="O1158" s="10">
        <f t="shared" si="2384"/>
        <v>0</v>
      </c>
      <c r="P1158" s="10">
        <f t="shared" si="2385"/>
        <v>0</v>
      </c>
      <c r="Q1158" s="10">
        <f t="shared" si="2386"/>
        <v>0</v>
      </c>
      <c r="R1158" s="10">
        <f t="shared" si="2352"/>
        <v>26891</v>
      </c>
      <c r="S1158" s="10">
        <f t="shared" si="2353"/>
        <v>0</v>
      </c>
      <c r="T1158" s="10">
        <f t="shared" si="2354"/>
        <v>0</v>
      </c>
      <c r="U1158" s="10">
        <f t="shared" si="2387"/>
        <v>0</v>
      </c>
      <c r="V1158" s="10">
        <f t="shared" si="2388"/>
        <v>0</v>
      </c>
      <c r="W1158" s="10">
        <f t="shared" si="2389"/>
        <v>0</v>
      </c>
      <c r="X1158" s="10">
        <f t="shared" si="2355"/>
        <v>26891</v>
      </c>
      <c r="Y1158" s="10">
        <f t="shared" si="2356"/>
        <v>0</v>
      </c>
      <c r="Z1158" s="10">
        <f t="shared" si="2357"/>
        <v>0</v>
      </c>
      <c r="AA1158" s="10">
        <f t="shared" si="2390"/>
        <v>0</v>
      </c>
      <c r="AB1158" s="10">
        <f t="shared" si="2391"/>
        <v>0</v>
      </c>
      <c r="AC1158" s="10">
        <f t="shared" si="2392"/>
        <v>0</v>
      </c>
      <c r="AD1158" s="10">
        <f t="shared" si="2358"/>
        <v>26891</v>
      </c>
      <c r="AE1158" s="10">
        <f t="shared" si="2359"/>
        <v>0</v>
      </c>
      <c r="AF1158" s="10">
        <f t="shared" si="2360"/>
        <v>0</v>
      </c>
      <c r="AG1158" s="10">
        <f t="shared" si="2393"/>
        <v>0</v>
      </c>
      <c r="AH1158" s="10">
        <f t="shared" si="2361"/>
        <v>26891</v>
      </c>
      <c r="AI1158" s="10">
        <f t="shared" si="2362"/>
        <v>0</v>
      </c>
      <c r="AJ1158" s="10">
        <f t="shared" si="2363"/>
        <v>0</v>
      </c>
      <c r="AK1158" s="10">
        <f t="shared" si="2394"/>
        <v>0</v>
      </c>
      <c r="AL1158" s="10">
        <f t="shared" si="2395"/>
        <v>0</v>
      </c>
      <c r="AM1158" s="10">
        <f t="shared" si="2396"/>
        <v>0</v>
      </c>
      <c r="AN1158" s="10">
        <f t="shared" si="2364"/>
        <v>26891</v>
      </c>
      <c r="AO1158" s="10">
        <f t="shared" si="2365"/>
        <v>0</v>
      </c>
      <c r="AP1158" s="10">
        <f t="shared" si="2366"/>
        <v>0</v>
      </c>
      <c r="AQ1158" s="10">
        <f t="shared" si="2397"/>
        <v>0</v>
      </c>
      <c r="AR1158" s="10">
        <f t="shared" si="2398"/>
        <v>0</v>
      </c>
      <c r="AS1158" s="10">
        <f t="shared" si="2399"/>
        <v>0</v>
      </c>
      <c r="AT1158" s="10">
        <f t="shared" si="2367"/>
        <v>26891</v>
      </c>
      <c r="AU1158" s="10">
        <f t="shared" si="2368"/>
        <v>0</v>
      </c>
      <c r="AV1158" s="10">
        <f t="shared" si="2369"/>
        <v>0</v>
      </c>
      <c r="AW1158" s="10">
        <f t="shared" si="2400"/>
        <v>0</v>
      </c>
      <c r="AX1158" s="10">
        <f t="shared" si="2401"/>
        <v>0</v>
      </c>
      <c r="AY1158" s="10">
        <f t="shared" si="2402"/>
        <v>0</v>
      </c>
      <c r="AZ1158" s="10">
        <f t="shared" si="2370"/>
        <v>26891</v>
      </c>
      <c r="BA1158" s="10">
        <f t="shared" si="2403"/>
        <v>0</v>
      </c>
      <c r="BB1158" s="65">
        <f t="shared" si="2374"/>
        <v>26891</v>
      </c>
      <c r="BC1158" s="10">
        <f t="shared" si="2371"/>
        <v>0</v>
      </c>
      <c r="BD1158" s="10">
        <f t="shared" si="2404"/>
        <v>0</v>
      </c>
      <c r="BE1158" s="65">
        <f t="shared" si="2375"/>
        <v>0</v>
      </c>
      <c r="BF1158" s="10">
        <f t="shared" si="2372"/>
        <v>0</v>
      </c>
      <c r="BG1158" s="10">
        <f t="shared" si="2404"/>
        <v>0</v>
      </c>
      <c r="BH1158" s="65">
        <f t="shared" si="2376"/>
        <v>0</v>
      </c>
      <c r="BI1158" s="10">
        <f t="shared" si="2404"/>
        <v>0</v>
      </c>
      <c r="BJ1158" s="20"/>
      <c r="BK1158" s="20"/>
    </row>
    <row r="1159" spans="1:63" x14ac:dyDescent="0.3">
      <c r="A1159" s="58" t="s">
        <v>755</v>
      </c>
      <c r="B1159" s="59">
        <v>400</v>
      </c>
      <c r="C1159" s="58" t="s">
        <v>327</v>
      </c>
      <c r="D1159" s="58" t="s">
        <v>303</v>
      </c>
      <c r="E1159" s="60" t="s">
        <v>748</v>
      </c>
      <c r="F1159" s="10">
        <v>26891</v>
      </c>
      <c r="G1159" s="10">
        <v>0</v>
      </c>
      <c r="H1159" s="10">
        <v>0</v>
      </c>
      <c r="I1159" s="10"/>
      <c r="J1159" s="10"/>
      <c r="K1159" s="10"/>
      <c r="L1159" s="10">
        <f t="shared" si="2312"/>
        <v>26891</v>
      </c>
      <c r="M1159" s="10">
        <f t="shared" si="2313"/>
        <v>0</v>
      </c>
      <c r="N1159" s="10">
        <f t="shared" si="2314"/>
        <v>0</v>
      </c>
      <c r="O1159" s="10"/>
      <c r="P1159" s="10"/>
      <c r="Q1159" s="10"/>
      <c r="R1159" s="10">
        <f t="shared" si="2352"/>
        <v>26891</v>
      </c>
      <c r="S1159" s="10">
        <f t="shared" si="2353"/>
        <v>0</v>
      </c>
      <c r="T1159" s="10">
        <f t="shared" si="2354"/>
        <v>0</v>
      </c>
      <c r="U1159" s="10"/>
      <c r="V1159" s="10"/>
      <c r="W1159" s="10"/>
      <c r="X1159" s="10">
        <f t="shared" si="2355"/>
        <v>26891</v>
      </c>
      <c r="Y1159" s="10">
        <f t="shared" si="2356"/>
        <v>0</v>
      </c>
      <c r="Z1159" s="10">
        <f t="shared" si="2357"/>
        <v>0</v>
      </c>
      <c r="AA1159" s="10"/>
      <c r="AB1159" s="10"/>
      <c r="AC1159" s="10"/>
      <c r="AD1159" s="10">
        <f t="shared" si="2358"/>
        <v>26891</v>
      </c>
      <c r="AE1159" s="10">
        <f t="shared" si="2359"/>
        <v>0</v>
      </c>
      <c r="AF1159" s="10">
        <f t="shared" si="2360"/>
        <v>0</v>
      </c>
      <c r="AG1159" s="10"/>
      <c r="AH1159" s="10">
        <f t="shared" si="2361"/>
        <v>26891</v>
      </c>
      <c r="AI1159" s="10">
        <f t="shared" si="2362"/>
        <v>0</v>
      </c>
      <c r="AJ1159" s="10">
        <f t="shared" si="2363"/>
        <v>0</v>
      </c>
      <c r="AK1159" s="10"/>
      <c r="AL1159" s="10"/>
      <c r="AM1159" s="10"/>
      <c r="AN1159" s="10">
        <f t="shared" si="2364"/>
        <v>26891</v>
      </c>
      <c r="AO1159" s="10">
        <f t="shared" si="2365"/>
        <v>0</v>
      </c>
      <c r="AP1159" s="10">
        <f t="shared" si="2366"/>
        <v>0</v>
      </c>
      <c r="AQ1159" s="10"/>
      <c r="AR1159" s="10"/>
      <c r="AS1159" s="10"/>
      <c r="AT1159" s="10">
        <f t="shared" si="2367"/>
        <v>26891</v>
      </c>
      <c r="AU1159" s="10">
        <f t="shared" si="2368"/>
        <v>0</v>
      </c>
      <c r="AV1159" s="10">
        <f t="shared" si="2369"/>
        <v>0</v>
      </c>
      <c r="AW1159" s="10"/>
      <c r="AX1159" s="10"/>
      <c r="AY1159" s="10"/>
      <c r="AZ1159" s="10">
        <f t="shared" si="2370"/>
        <v>26891</v>
      </c>
      <c r="BA1159" s="10"/>
      <c r="BB1159" s="65">
        <f t="shared" si="2374"/>
        <v>26891</v>
      </c>
      <c r="BC1159" s="10">
        <f t="shared" si="2371"/>
        <v>0</v>
      </c>
      <c r="BD1159" s="10"/>
      <c r="BE1159" s="65">
        <f t="shared" si="2375"/>
        <v>0</v>
      </c>
      <c r="BF1159" s="10">
        <f t="shared" si="2372"/>
        <v>0</v>
      </c>
      <c r="BG1159" s="10"/>
      <c r="BH1159" s="65">
        <f t="shared" si="2376"/>
        <v>0</v>
      </c>
      <c r="BI1159" s="10"/>
      <c r="BJ1159" s="20"/>
      <c r="BK1159" s="20"/>
    </row>
    <row r="1160" spans="1:63" ht="31.2" x14ac:dyDescent="0.3">
      <c r="A1160" s="58" t="s">
        <v>757</v>
      </c>
      <c r="B1160" s="59"/>
      <c r="C1160" s="58"/>
      <c r="D1160" s="58"/>
      <c r="E1160" s="60" t="s">
        <v>758</v>
      </c>
      <c r="F1160" s="10">
        <f t="shared" si="2378"/>
        <v>4000</v>
      </c>
      <c r="G1160" s="10">
        <f t="shared" si="2379"/>
        <v>34485.800000000003</v>
      </c>
      <c r="H1160" s="10">
        <f t="shared" si="2380"/>
        <v>0</v>
      </c>
      <c r="I1160" s="10">
        <f t="shared" si="2381"/>
        <v>0</v>
      </c>
      <c r="J1160" s="10">
        <f t="shared" si="2382"/>
        <v>0</v>
      </c>
      <c r="K1160" s="10">
        <f t="shared" si="2383"/>
        <v>0</v>
      </c>
      <c r="L1160" s="10">
        <f t="shared" si="2312"/>
        <v>4000</v>
      </c>
      <c r="M1160" s="10">
        <f t="shared" si="2313"/>
        <v>34485.800000000003</v>
      </c>
      <c r="N1160" s="10">
        <f t="shared" si="2314"/>
        <v>0</v>
      </c>
      <c r="O1160" s="10">
        <f t="shared" si="2384"/>
        <v>0</v>
      </c>
      <c r="P1160" s="10">
        <f t="shared" si="2385"/>
        <v>0</v>
      </c>
      <c r="Q1160" s="10">
        <f t="shared" si="2386"/>
        <v>0</v>
      </c>
      <c r="R1160" s="10">
        <f t="shared" si="2352"/>
        <v>4000</v>
      </c>
      <c r="S1160" s="10">
        <f t="shared" si="2353"/>
        <v>34485.800000000003</v>
      </c>
      <c r="T1160" s="10">
        <f t="shared" si="2354"/>
        <v>0</v>
      </c>
      <c r="U1160" s="10">
        <f t="shared" si="2387"/>
        <v>0</v>
      </c>
      <c r="V1160" s="10">
        <f t="shared" si="2388"/>
        <v>0</v>
      </c>
      <c r="W1160" s="10">
        <f t="shared" si="2389"/>
        <v>0</v>
      </c>
      <c r="X1160" s="10">
        <f t="shared" si="2355"/>
        <v>4000</v>
      </c>
      <c r="Y1160" s="10">
        <f t="shared" si="2356"/>
        <v>34485.800000000003</v>
      </c>
      <c r="Z1160" s="10">
        <f t="shared" si="2357"/>
        <v>0</v>
      </c>
      <c r="AA1160" s="10">
        <f t="shared" si="2390"/>
        <v>0</v>
      </c>
      <c r="AB1160" s="10">
        <f t="shared" si="2391"/>
        <v>0</v>
      </c>
      <c r="AC1160" s="10">
        <f t="shared" si="2392"/>
        <v>0</v>
      </c>
      <c r="AD1160" s="10">
        <f t="shared" si="2358"/>
        <v>4000</v>
      </c>
      <c r="AE1160" s="10">
        <f t="shared" si="2359"/>
        <v>34485.800000000003</v>
      </c>
      <c r="AF1160" s="10">
        <f t="shared" si="2360"/>
        <v>0</v>
      </c>
      <c r="AG1160" s="10">
        <f t="shared" si="2393"/>
        <v>0</v>
      </c>
      <c r="AH1160" s="10">
        <f t="shared" si="2361"/>
        <v>4000</v>
      </c>
      <c r="AI1160" s="10">
        <f t="shared" si="2362"/>
        <v>34485.800000000003</v>
      </c>
      <c r="AJ1160" s="10">
        <f t="shared" si="2363"/>
        <v>0</v>
      </c>
      <c r="AK1160" s="10">
        <f t="shared" si="2394"/>
        <v>0</v>
      </c>
      <c r="AL1160" s="10">
        <f t="shared" si="2395"/>
        <v>0</v>
      </c>
      <c r="AM1160" s="10">
        <f t="shared" si="2396"/>
        <v>0</v>
      </c>
      <c r="AN1160" s="10">
        <f t="shared" si="2364"/>
        <v>4000</v>
      </c>
      <c r="AO1160" s="10">
        <f t="shared" si="2365"/>
        <v>34485.800000000003</v>
      </c>
      <c r="AP1160" s="10">
        <f t="shared" si="2366"/>
        <v>0</v>
      </c>
      <c r="AQ1160" s="10">
        <f t="shared" si="2397"/>
        <v>0</v>
      </c>
      <c r="AR1160" s="10">
        <f t="shared" si="2398"/>
        <v>0</v>
      </c>
      <c r="AS1160" s="10">
        <f t="shared" si="2399"/>
        <v>0</v>
      </c>
      <c r="AT1160" s="10">
        <f t="shared" si="2367"/>
        <v>4000</v>
      </c>
      <c r="AU1160" s="10">
        <f t="shared" si="2368"/>
        <v>34485.800000000003</v>
      </c>
      <c r="AV1160" s="10">
        <f t="shared" si="2369"/>
        <v>0</v>
      </c>
      <c r="AW1160" s="10">
        <f t="shared" si="2400"/>
        <v>0</v>
      </c>
      <c r="AX1160" s="10">
        <f t="shared" si="2401"/>
        <v>0</v>
      </c>
      <c r="AY1160" s="10">
        <f t="shared" si="2402"/>
        <v>0</v>
      </c>
      <c r="AZ1160" s="10">
        <f t="shared" si="2370"/>
        <v>4000</v>
      </c>
      <c r="BA1160" s="10">
        <f t="shared" si="2403"/>
        <v>0</v>
      </c>
      <c r="BB1160" s="65">
        <f t="shared" si="2374"/>
        <v>4000</v>
      </c>
      <c r="BC1160" s="10">
        <f t="shared" si="2371"/>
        <v>34485.800000000003</v>
      </c>
      <c r="BD1160" s="10">
        <f t="shared" si="2404"/>
        <v>0</v>
      </c>
      <c r="BE1160" s="65">
        <f t="shared" si="2375"/>
        <v>34485.800000000003</v>
      </c>
      <c r="BF1160" s="10">
        <f t="shared" si="2372"/>
        <v>0</v>
      </c>
      <c r="BG1160" s="10">
        <f t="shared" si="2404"/>
        <v>0</v>
      </c>
      <c r="BH1160" s="65">
        <f t="shared" si="2376"/>
        <v>0</v>
      </c>
      <c r="BI1160" s="10">
        <f t="shared" si="2404"/>
        <v>0</v>
      </c>
      <c r="BJ1160" s="20"/>
      <c r="BK1160" s="20"/>
    </row>
    <row r="1161" spans="1:63" ht="46.8" x14ac:dyDescent="0.3">
      <c r="A1161" s="58" t="s">
        <v>757</v>
      </c>
      <c r="B1161" s="59" t="s">
        <v>35</v>
      </c>
      <c r="C1161" s="58"/>
      <c r="D1161" s="58"/>
      <c r="E1161" s="60" t="s">
        <v>36</v>
      </c>
      <c r="F1161" s="10">
        <f t="shared" si="2378"/>
        <v>4000</v>
      </c>
      <c r="G1161" s="10">
        <f t="shared" si="2379"/>
        <v>34485.800000000003</v>
      </c>
      <c r="H1161" s="10">
        <f t="shared" si="2380"/>
        <v>0</v>
      </c>
      <c r="I1161" s="10">
        <f t="shared" si="2381"/>
        <v>0</v>
      </c>
      <c r="J1161" s="10">
        <f t="shared" si="2382"/>
        <v>0</v>
      </c>
      <c r="K1161" s="10">
        <f t="shared" si="2383"/>
        <v>0</v>
      </c>
      <c r="L1161" s="10">
        <f t="shared" si="2312"/>
        <v>4000</v>
      </c>
      <c r="M1161" s="10">
        <f t="shared" si="2313"/>
        <v>34485.800000000003</v>
      </c>
      <c r="N1161" s="10">
        <f t="shared" si="2314"/>
        <v>0</v>
      </c>
      <c r="O1161" s="10">
        <f t="shared" si="2384"/>
        <v>0</v>
      </c>
      <c r="P1161" s="10">
        <f t="shared" si="2385"/>
        <v>0</v>
      </c>
      <c r="Q1161" s="10">
        <f t="shared" si="2386"/>
        <v>0</v>
      </c>
      <c r="R1161" s="10">
        <f t="shared" si="2352"/>
        <v>4000</v>
      </c>
      <c r="S1161" s="10">
        <f t="shared" si="2353"/>
        <v>34485.800000000003</v>
      </c>
      <c r="T1161" s="10">
        <f t="shared" si="2354"/>
        <v>0</v>
      </c>
      <c r="U1161" s="10">
        <f t="shared" si="2387"/>
        <v>0</v>
      </c>
      <c r="V1161" s="10">
        <f t="shared" si="2388"/>
        <v>0</v>
      </c>
      <c r="W1161" s="10">
        <f t="shared" si="2389"/>
        <v>0</v>
      </c>
      <c r="X1161" s="10">
        <f t="shared" si="2355"/>
        <v>4000</v>
      </c>
      <c r="Y1161" s="10">
        <f t="shared" si="2356"/>
        <v>34485.800000000003</v>
      </c>
      <c r="Z1161" s="10">
        <f t="shared" si="2357"/>
        <v>0</v>
      </c>
      <c r="AA1161" s="10">
        <f t="shared" si="2390"/>
        <v>0</v>
      </c>
      <c r="AB1161" s="10">
        <f t="shared" si="2391"/>
        <v>0</v>
      </c>
      <c r="AC1161" s="10">
        <f t="shared" si="2392"/>
        <v>0</v>
      </c>
      <c r="AD1161" s="10">
        <f t="shared" si="2358"/>
        <v>4000</v>
      </c>
      <c r="AE1161" s="10">
        <f t="shared" si="2359"/>
        <v>34485.800000000003</v>
      </c>
      <c r="AF1161" s="10">
        <f t="shared" si="2360"/>
        <v>0</v>
      </c>
      <c r="AG1161" s="10">
        <f t="shared" si="2393"/>
        <v>0</v>
      </c>
      <c r="AH1161" s="10">
        <f t="shared" si="2361"/>
        <v>4000</v>
      </c>
      <c r="AI1161" s="10">
        <f t="shared" si="2362"/>
        <v>34485.800000000003</v>
      </c>
      <c r="AJ1161" s="10">
        <f t="shared" si="2363"/>
        <v>0</v>
      </c>
      <c r="AK1161" s="10">
        <f t="shared" si="2394"/>
        <v>0</v>
      </c>
      <c r="AL1161" s="10">
        <f t="shared" si="2395"/>
        <v>0</v>
      </c>
      <c r="AM1161" s="10">
        <f t="shared" si="2396"/>
        <v>0</v>
      </c>
      <c r="AN1161" s="10">
        <f t="shared" si="2364"/>
        <v>4000</v>
      </c>
      <c r="AO1161" s="10">
        <f t="shared" si="2365"/>
        <v>34485.800000000003</v>
      </c>
      <c r="AP1161" s="10">
        <f t="shared" si="2366"/>
        <v>0</v>
      </c>
      <c r="AQ1161" s="10">
        <f t="shared" si="2397"/>
        <v>0</v>
      </c>
      <c r="AR1161" s="10">
        <f t="shared" si="2398"/>
        <v>0</v>
      </c>
      <c r="AS1161" s="10">
        <f t="shared" si="2399"/>
        <v>0</v>
      </c>
      <c r="AT1161" s="10">
        <f t="shared" si="2367"/>
        <v>4000</v>
      </c>
      <c r="AU1161" s="10">
        <f t="shared" si="2368"/>
        <v>34485.800000000003</v>
      </c>
      <c r="AV1161" s="10">
        <f t="shared" si="2369"/>
        <v>0</v>
      </c>
      <c r="AW1161" s="10">
        <f t="shared" si="2400"/>
        <v>0</v>
      </c>
      <c r="AX1161" s="10">
        <f t="shared" si="2401"/>
        <v>0</v>
      </c>
      <c r="AY1161" s="10">
        <f t="shared" si="2402"/>
        <v>0</v>
      </c>
      <c r="AZ1161" s="10">
        <f t="shared" si="2370"/>
        <v>4000</v>
      </c>
      <c r="BA1161" s="10">
        <f t="shared" si="2403"/>
        <v>0</v>
      </c>
      <c r="BB1161" s="65">
        <f t="shared" si="2374"/>
        <v>4000</v>
      </c>
      <c r="BC1161" s="10">
        <f t="shared" si="2371"/>
        <v>34485.800000000003</v>
      </c>
      <c r="BD1161" s="10">
        <f t="shared" si="2404"/>
        <v>0</v>
      </c>
      <c r="BE1161" s="65">
        <f t="shared" si="2375"/>
        <v>34485.800000000003</v>
      </c>
      <c r="BF1161" s="10">
        <f t="shared" si="2372"/>
        <v>0</v>
      </c>
      <c r="BG1161" s="10">
        <f t="shared" si="2404"/>
        <v>0</v>
      </c>
      <c r="BH1161" s="65">
        <f t="shared" si="2376"/>
        <v>0</v>
      </c>
      <c r="BI1161" s="10">
        <f t="shared" si="2404"/>
        <v>0</v>
      </c>
      <c r="BJ1161" s="20"/>
      <c r="BK1161" s="20"/>
    </row>
    <row r="1162" spans="1:63" x14ac:dyDescent="0.3">
      <c r="A1162" s="58" t="s">
        <v>757</v>
      </c>
      <c r="B1162" s="59">
        <v>400</v>
      </c>
      <c r="C1162" s="58" t="s">
        <v>327</v>
      </c>
      <c r="D1162" s="58" t="s">
        <v>303</v>
      </c>
      <c r="E1162" s="60" t="s">
        <v>748</v>
      </c>
      <c r="F1162" s="10">
        <v>4000</v>
      </c>
      <c r="G1162" s="10">
        <v>34485.800000000003</v>
      </c>
      <c r="H1162" s="10">
        <v>0</v>
      </c>
      <c r="I1162" s="10"/>
      <c r="J1162" s="10"/>
      <c r="K1162" s="10"/>
      <c r="L1162" s="10">
        <f t="shared" si="2312"/>
        <v>4000</v>
      </c>
      <c r="M1162" s="10">
        <f t="shared" si="2313"/>
        <v>34485.800000000003</v>
      </c>
      <c r="N1162" s="10">
        <f t="shared" si="2314"/>
        <v>0</v>
      </c>
      <c r="O1162" s="10"/>
      <c r="P1162" s="10"/>
      <c r="Q1162" s="10"/>
      <c r="R1162" s="10">
        <f t="shared" si="2352"/>
        <v>4000</v>
      </c>
      <c r="S1162" s="10">
        <f t="shared" si="2353"/>
        <v>34485.800000000003</v>
      </c>
      <c r="T1162" s="10">
        <f t="shared" si="2354"/>
        <v>0</v>
      </c>
      <c r="U1162" s="10"/>
      <c r="V1162" s="10"/>
      <c r="W1162" s="10"/>
      <c r="X1162" s="10">
        <f t="shared" si="2355"/>
        <v>4000</v>
      </c>
      <c r="Y1162" s="10">
        <f t="shared" si="2356"/>
        <v>34485.800000000003</v>
      </c>
      <c r="Z1162" s="10">
        <f t="shared" si="2357"/>
        <v>0</v>
      </c>
      <c r="AA1162" s="10"/>
      <c r="AB1162" s="10"/>
      <c r="AC1162" s="10"/>
      <c r="AD1162" s="10">
        <f t="shared" si="2358"/>
        <v>4000</v>
      </c>
      <c r="AE1162" s="10">
        <f t="shared" si="2359"/>
        <v>34485.800000000003</v>
      </c>
      <c r="AF1162" s="10">
        <f t="shared" si="2360"/>
        <v>0</v>
      </c>
      <c r="AG1162" s="10"/>
      <c r="AH1162" s="10">
        <f t="shared" si="2361"/>
        <v>4000</v>
      </c>
      <c r="AI1162" s="10">
        <f t="shared" si="2362"/>
        <v>34485.800000000003</v>
      </c>
      <c r="AJ1162" s="10">
        <f t="shared" si="2363"/>
        <v>0</v>
      </c>
      <c r="AK1162" s="10"/>
      <c r="AL1162" s="10"/>
      <c r="AM1162" s="10"/>
      <c r="AN1162" s="10">
        <f t="shared" si="2364"/>
        <v>4000</v>
      </c>
      <c r="AO1162" s="10">
        <f t="shared" si="2365"/>
        <v>34485.800000000003</v>
      </c>
      <c r="AP1162" s="10">
        <f t="shared" si="2366"/>
        <v>0</v>
      </c>
      <c r="AQ1162" s="10"/>
      <c r="AR1162" s="10"/>
      <c r="AS1162" s="10"/>
      <c r="AT1162" s="10">
        <f t="shared" si="2367"/>
        <v>4000</v>
      </c>
      <c r="AU1162" s="10">
        <f t="shared" si="2368"/>
        <v>34485.800000000003</v>
      </c>
      <c r="AV1162" s="10">
        <f t="shared" si="2369"/>
        <v>0</v>
      </c>
      <c r="AW1162" s="10"/>
      <c r="AX1162" s="10"/>
      <c r="AY1162" s="10"/>
      <c r="AZ1162" s="10">
        <f t="shared" si="2370"/>
        <v>4000</v>
      </c>
      <c r="BA1162" s="10"/>
      <c r="BB1162" s="65">
        <f t="shared" si="2374"/>
        <v>4000</v>
      </c>
      <c r="BC1162" s="10">
        <f t="shared" si="2371"/>
        <v>34485.800000000003</v>
      </c>
      <c r="BD1162" s="10"/>
      <c r="BE1162" s="65">
        <f t="shared" si="2375"/>
        <v>34485.800000000003</v>
      </c>
      <c r="BF1162" s="10">
        <f t="shared" si="2372"/>
        <v>0</v>
      </c>
      <c r="BG1162" s="10"/>
      <c r="BH1162" s="65">
        <f t="shared" si="2376"/>
        <v>0</v>
      </c>
      <c r="BI1162" s="10"/>
      <c r="BJ1162" s="20"/>
      <c r="BK1162" s="20"/>
    </row>
    <row r="1163" spans="1:63" ht="31.2" x14ac:dyDescent="0.3">
      <c r="A1163" s="58" t="s">
        <v>759</v>
      </c>
      <c r="B1163" s="59"/>
      <c r="C1163" s="58"/>
      <c r="D1163" s="58"/>
      <c r="E1163" s="60" t="s">
        <v>760</v>
      </c>
      <c r="F1163" s="10">
        <f t="shared" si="2378"/>
        <v>6246.4</v>
      </c>
      <c r="G1163" s="10">
        <f t="shared" si="2379"/>
        <v>36771.4</v>
      </c>
      <c r="H1163" s="10">
        <f t="shared" si="2380"/>
        <v>0</v>
      </c>
      <c r="I1163" s="10">
        <f t="shared" si="2381"/>
        <v>0</v>
      </c>
      <c r="J1163" s="10">
        <f t="shared" si="2382"/>
        <v>0</v>
      </c>
      <c r="K1163" s="10">
        <f t="shared" si="2383"/>
        <v>0</v>
      </c>
      <c r="L1163" s="10">
        <f t="shared" si="2312"/>
        <v>6246.4</v>
      </c>
      <c r="M1163" s="10">
        <f t="shared" si="2313"/>
        <v>36771.4</v>
      </c>
      <c r="N1163" s="10">
        <f t="shared" si="2314"/>
        <v>0</v>
      </c>
      <c r="O1163" s="10">
        <f t="shared" si="2384"/>
        <v>0</v>
      </c>
      <c r="P1163" s="10">
        <f t="shared" si="2385"/>
        <v>0</v>
      </c>
      <c r="Q1163" s="10">
        <f t="shared" si="2386"/>
        <v>0</v>
      </c>
      <c r="R1163" s="10">
        <f t="shared" si="2352"/>
        <v>6246.4</v>
      </c>
      <c r="S1163" s="10">
        <f t="shared" si="2353"/>
        <v>36771.4</v>
      </c>
      <c r="T1163" s="10">
        <f t="shared" si="2354"/>
        <v>0</v>
      </c>
      <c r="U1163" s="10">
        <f t="shared" si="2387"/>
        <v>0</v>
      </c>
      <c r="V1163" s="10">
        <f t="shared" si="2388"/>
        <v>0</v>
      </c>
      <c r="W1163" s="10">
        <f t="shared" si="2389"/>
        <v>0</v>
      </c>
      <c r="X1163" s="10">
        <f t="shared" si="2355"/>
        <v>6246.4</v>
      </c>
      <c r="Y1163" s="10">
        <f t="shared" si="2356"/>
        <v>36771.4</v>
      </c>
      <c r="Z1163" s="10">
        <f t="shared" si="2357"/>
        <v>0</v>
      </c>
      <c r="AA1163" s="10">
        <f t="shared" si="2390"/>
        <v>0</v>
      </c>
      <c r="AB1163" s="10">
        <f t="shared" si="2391"/>
        <v>0</v>
      </c>
      <c r="AC1163" s="10">
        <f t="shared" si="2392"/>
        <v>0</v>
      </c>
      <c r="AD1163" s="10">
        <f t="shared" si="2358"/>
        <v>6246.4</v>
      </c>
      <c r="AE1163" s="10">
        <f t="shared" si="2359"/>
        <v>36771.4</v>
      </c>
      <c r="AF1163" s="10">
        <f t="shared" si="2360"/>
        <v>0</v>
      </c>
      <c r="AG1163" s="10">
        <f t="shared" si="2393"/>
        <v>0</v>
      </c>
      <c r="AH1163" s="10">
        <f t="shared" si="2361"/>
        <v>6246.4</v>
      </c>
      <c r="AI1163" s="10">
        <f t="shared" si="2362"/>
        <v>36771.4</v>
      </c>
      <c r="AJ1163" s="10">
        <f t="shared" si="2363"/>
        <v>0</v>
      </c>
      <c r="AK1163" s="10">
        <f t="shared" si="2394"/>
        <v>6317.56</v>
      </c>
      <c r="AL1163" s="10">
        <f t="shared" si="2395"/>
        <v>-6317.56</v>
      </c>
      <c r="AM1163" s="10">
        <f t="shared" si="2396"/>
        <v>0</v>
      </c>
      <c r="AN1163" s="10">
        <f t="shared" si="2364"/>
        <v>12563.96</v>
      </c>
      <c r="AO1163" s="10">
        <f t="shared" si="2365"/>
        <v>30453.84</v>
      </c>
      <c r="AP1163" s="10">
        <f t="shared" si="2366"/>
        <v>0</v>
      </c>
      <c r="AQ1163" s="10">
        <f t="shared" si="2397"/>
        <v>0</v>
      </c>
      <c r="AR1163" s="10">
        <f t="shared" si="2398"/>
        <v>0</v>
      </c>
      <c r="AS1163" s="10">
        <f t="shared" si="2399"/>
        <v>0</v>
      </c>
      <c r="AT1163" s="10">
        <f t="shared" si="2367"/>
        <v>12563.96</v>
      </c>
      <c r="AU1163" s="10">
        <f t="shared" si="2368"/>
        <v>30453.84</v>
      </c>
      <c r="AV1163" s="10">
        <f t="shared" si="2369"/>
        <v>0</v>
      </c>
      <c r="AW1163" s="10">
        <f t="shared" si="2400"/>
        <v>0</v>
      </c>
      <c r="AX1163" s="10">
        <f t="shared" si="2401"/>
        <v>0</v>
      </c>
      <c r="AY1163" s="10">
        <f t="shared" si="2402"/>
        <v>0</v>
      </c>
      <c r="AZ1163" s="10">
        <f t="shared" si="2370"/>
        <v>12563.96</v>
      </c>
      <c r="BA1163" s="10">
        <f t="shared" si="2403"/>
        <v>0</v>
      </c>
      <c r="BB1163" s="65">
        <f t="shared" si="2374"/>
        <v>12563.96</v>
      </c>
      <c r="BC1163" s="10">
        <f t="shared" si="2371"/>
        <v>30453.84</v>
      </c>
      <c r="BD1163" s="10">
        <f t="shared" si="2404"/>
        <v>0</v>
      </c>
      <c r="BE1163" s="65">
        <f t="shared" si="2375"/>
        <v>30453.84</v>
      </c>
      <c r="BF1163" s="10">
        <f t="shared" si="2372"/>
        <v>0</v>
      </c>
      <c r="BG1163" s="10">
        <f t="shared" si="2404"/>
        <v>0</v>
      </c>
      <c r="BH1163" s="65">
        <f t="shared" si="2376"/>
        <v>0</v>
      </c>
      <c r="BI1163" s="10">
        <f t="shared" si="2404"/>
        <v>0</v>
      </c>
      <c r="BJ1163" s="20"/>
      <c r="BK1163" s="20"/>
    </row>
    <row r="1164" spans="1:63" ht="46.8" x14ac:dyDescent="0.3">
      <c r="A1164" s="58" t="s">
        <v>759</v>
      </c>
      <c r="B1164" s="59" t="s">
        <v>35</v>
      </c>
      <c r="C1164" s="58"/>
      <c r="D1164" s="58"/>
      <c r="E1164" s="60" t="s">
        <v>36</v>
      </c>
      <c r="F1164" s="10">
        <f t="shared" si="2378"/>
        <v>6246.4</v>
      </c>
      <c r="G1164" s="10">
        <f t="shared" si="2379"/>
        <v>36771.4</v>
      </c>
      <c r="H1164" s="10">
        <f t="shared" si="2380"/>
        <v>0</v>
      </c>
      <c r="I1164" s="10">
        <f t="shared" si="2381"/>
        <v>0</v>
      </c>
      <c r="J1164" s="10">
        <f t="shared" si="2382"/>
        <v>0</v>
      </c>
      <c r="K1164" s="10">
        <f t="shared" si="2383"/>
        <v>0</v>
      </c>
      <c r="L1164" s="10">
        <f t="shared" si="2312"/>
        <v>6246.4</v>
      </c>
      <c r="M1164" s="10">
        <f t="shared" si="2313"/>
        <v>36771.4</v>
      </c>
      <c r="N1164" s="10">
        <f t="shared" si="2314"/>
        <v>0</v>
      </c>
      <c r="O1164" s="10">
        <f t="shared" si="2384"/>
        <v>0</v>
      </c>
      <c r="P1164" s="10">
        <f t="shared" si="2385"/>
        <v>0</v>
      </c>
      <c r="Q1164" s="10">
        <f t="shared" si="2386"/>
        <v>0</v>
      </c>
      <c r="R1164" s="10">
        <f t="shared" si="2352"/>
        <v>6246.4</v>
      </c>
      <c r="S1164" s="10">
        <f t="shared" si="2353"/>
        <v>36771.4</v>
      </c>
      <c r="T1164" s="10">
        <f t="shared" si="2354"/>
        <v>0</v>
      </c>
      <c r="U1164" s="10">
        <f t="shared" si="2387"/>
        <v>0</v>
      </c>
      <c r="V1164" s="10">
        <f t="shared" si="2388"/>
        <v>0</v>
      </c>
      <c r="W1164" s="10">
        <f t="shared" si="2389"/>
        <v>0</v>
      </c>
      <c r="X1164" s="10">
        <f t="shared" si="2355"/>
        <v>6246.4</v>
      </c>
      <c r="Y1164" s="10">
        <f t="shared" si="2356"/>
        <v>36771.4</v>
      </c>
      <c r="Z1164" s="10">
        <f t="shared" si="2357"/>
        <v>0</v>
      </c>
      <c r="AA1164" s="10">
        <f t="shared" si="2390"/>
        <v>0</v>
      </c>
      <c r="AB1164" s="10">
        <f t="shared" si="2391"/>
        <v>0</v>
      </c>
      <c r="AC1164" s="10">
        <f t="shared" si="2392"/>
        <v>0</v>
      </c>
      <c r="AD1164" s="10">
        <f t="shared" si="2358"/>
        <v>6246.4</v>
      </c>
      <c r="AE1164" s="10">
        <f t="shared" si="2359"/>
        <v>36771.4</v>
      </c>
      <c r="AF1164" s="10">
        <f t="shared" si="2360"/>
        <v>0</v>
      </c>
      <c r="AG1164" s="10">
        <f t="shared" si="2393"/>
        <v>0</v>
      </c>
      <c r="AH1164" s="10">
        <f t="shared" si="2361"/>
        <v>6246.4</v>
      </c>
      <c r="AI1164" s="10">
        <f t="shared" si="2362"/>
        <v>36771.4</v>
      </c>
      <c r="AJ1164" s="10">
        <f t="shared" si="2363"/>
        <v>0</v>
      </c>
      <c r="AK1164" s="10">
        <f t="shared" si="2394"/>
        <v>6317.56</v>
      </c>
      <c r="AL1164" s="10">
        <f t="shared" si="2395"/>
        <v>-6317.56</v>
      </c>
      <c r="AM1164" s="10">
        <f t="shared" si="2396"/>
        <v>0</v>
      </c>
      <c r="AN1164" s="10">
        <f t="shared" si="2364"/>
        <v>12563.96</v>
      </c>
      <c r="AO1164" s="10">
        <f t="shared" si="2365"/>
        <v>30453.84</v>
      </c>
      <c r="AP1164" s="10">
        <f t="shared" si="2366"/>
        <v>0</v>
      </c>
      <c r="AQ1164" s="10">
        <f t="shared" si="2397"/>
        <v>0</v>
      </c>
      <c r="AR1164" s="10">
        <f t="shared" si="2398"/>
        <v>0</v>
      </c>
      <c r="AS1164" s="10">
        <f t="shared" si="2399"/>
        <v>0</v>
      </c>
      <c r="AT1164" s="10">
        <f t="shared" si="2367"/>
        <v>12563.96</v>
      </c>
      <c r="AU1164" s="10">
        <f t="shared" si="2368"/>
        <v>30453.84</v>
      </c>
      <c r="AV1164" s="10">
        <f t="shared" si="2369"/>
        <v>0</v>
      </c>
      <c r="AW1164" s="10">
        <f t="shared" si="2400"/>
        <v>0</v>
      </c>
      <c r="AX1164" s="10">
        <f t="shared" si="2401"/>
        <v>0</v>
      </c>
      <c r="AY1164" s="10">
        <f t="shared" si="2402"/>
        <v>0</v>
      </c>
      <c r="AZ1164" s="10">
        <f t="shared" si="2370"/>
        <v>12563.96</v>
      </c>
      <c r="BA1164" s="10">
        <f t="shared" si="2403"/>
        <v>0</v>
      </c>
      <c r="BB1164" s="65">
        <f t="shared" si="2374"/>
        <v>12563.96</v>
      </c>
      <c r="BC1164" s="10">
        <f t="shared" si="2371"/>
        <v>30453.84</v>
      </c>
      <c r="BD1164" s="10">
        <f t="shared" si="2404"/>
        <v>0</v>
      </c>
      <c r="BE1164" s="65">
        <f t="shared" si="2375"/>
        <v>30453.84</v>
      </c>
      <c r="BF1164" s="10">
        <f t="shared" si="2372"/>
        <v>0</v>
      </c>
      <c r="BG1164" s="10">
        <f t="shared" si="2404"/>
        <v>0</v>
      </c>
      <c r="BH1164" s="65">
        <f t="shared" si="2376"/>
        <v>0</v>
      </c>
      <c r="BI1164" s="10">
        <f t="shared" si="2404"/>
        <v>0</v>
      </c>
      <c r="BJ1164" s="20"/>
      <c r="BK1164" s="20"/>
    </row>
    <row r="1165" spans="1:63" x14ac:dyDescent="0.3">
      <c r="A1165" s="58" t="s">
        <v>759</v>
      </c>
      <c r="B1165" s="59">
        <v>400</v>
      </c>
      <c r="C1165" s="58" t="s">
        <v>327</v>
      </c>
      <c r="D1165" s="58" t="s">
        <v>303</v>
      </c>
      <c r="E1165" s="60" t="s">
        <v>748</v>
      </c>
      <c r="F1165" s="10">
        <f>6000+246.4</f>
        <v>6246.4</v>
      </c>
      <c r="G1165" s="10">
        <v>36771.4</v>
      </c>
      <c r="H1165" s="10">
        <v>0</v>
      </c>
      <c r="I1165" s="10"/>
      <c r="J1165" s="10"/>
      <c r="K1165" s="10"/>
      <c r="L1165" s="10">
        <f t="shared" si="2312"/>
        <v>6246.4</v>
      </c>
      <c r="M1165" s="10">
        <f t="shared" si="2313"/>
        <v>36771.4</v>
      </c>
      <c r="N1165" s="10">
        <f t="shared" si="2314"/>
        <v>0</v>
      </c>
      <c r="O1165" s="10"/>
      <c r="P1165" s="10"/>
      <c r="Q1165" s="10"/>
      <c r="R1165" s="10">
        <f t="shared" si="2352"/>
        <v>6246.4</v>
      </c>
      <c r="S1165" s="10">
        <f t="shared" si="2353"/>
        <v>36771.4</v>
      </c>
      <c r="T1165" s="10">
        <f t="shared" si="2354"/>
        <v>0</v>
      </c>
      <c r="U1165" s="10"/>
      <c r="V1165" s="10"/>
      <c r="W1165" s="10"/>
      <c r="X1165" s="10">
        <f t="shared" si="2355"/>
        <v>6246.4</v>
      </c>
      <c r="Y1165" s="10">
        <f t="shared" si="2356"/>
        <v>36771.4</v>
      </c>
      <c r="Z1165" s="10">
        <f t="shared" si="2357"/>
        <v>0</v>
      </c>
      <c r="AA1165" s="10"/>
      <c r="AB1165" s="10"/>
      <c r="AC1165" s="10"/>
      <c r="AD1165" s="10">
        <f t="shared" si="2358"/>
        <v>6246.4</v>
      </c>
      <c r="AE1165" s="10">
        <f t="shared" si="2359"/>
        <v>36771.4</v>
      </c>
      <c r="AF1165" s="10">
        <f t="shared" si="2360"/>
        <v>0</v>
      </c>
      <c r="AG1165" s="10"/>
      <c r="AH1165" s="10">
        <f t="shared" si="2361"/>
        <v>6246.4</v>
      </c>
      <c r="AI1165" s="10">
        <f t="shared" si="2362"/>
        <v>36771.4</v>
      </c>
      <c r="AJ1165" s="10">
        <f t="shared" si="2363"/>
        <v>0</v>
      </c>
      <c r="AK1165" s="10">
        <v>6317.56</v>
      </c>
      <c r="AL1165" s="10">
        <v>-6317.56</v>
      </c>
      <c r="AM1165" s="10"/>
      <c r="AN1165" s="10">
        <f t="shared" si="2364"/>
        <v>12563.96</v>
      </c>
      <c r="AO1165" s="10">
        <f t="shared" si="2365"/>
        <v>30453.84</v>
      </c>
      <c r="AP1165" s="10">
        <f t="shared" si="2366"/>
        <v>0</v>
      </c>
      <c r="AQ1165" s="10"/>
      <c r="AR1165" s="10"/>
      <c r="AS1165" s="10"/>
      <c r="AT1165" s="10">
        <f t="shared" si="2367"/>
        <v>12563.96</v>
      </c>
      <c r="AU1165" s="10">
        <f t="shared" si="2368"/>
        <v>30453.84</v>
      </c>
      <c r="AV1165" s="10">
        <f t="shared" si="2369"/>
        <v>0</v>
      </c>
      <c r="AW1165" s="10"/>
      <c r="AX1165" s="10"/>
      <c r="AY1165" s="10"/>
      <c r="AZ1165" s="10">
        <f t="shared" si="2370"/>
        <v>12563.96</v>
      </c>
      <c r="BA1165" s="10"/>
      <c r="BB1165" s="65">
        <f t="shared" si="2374"/>
        <v>12563.96</v>
      </c>
      <c r="BC1165" s="10">
        <f t="shared" si="2371"/>
        <v>30453.84</v>
      </c>
      <c r="BD1165" s="10"/>
      <c r="BE1165" s="65">
        <f t="shared" si="2375"/>
        <v>30453.84</v>
      </c>
      <c r="BF1165" s="10">
        <f t="shared" si="2372"/>
        <v>0</v>
      </c>
      <c r="BG1165" s="10"/>
      <c r="BH1165" s="65">
        <f t="shared" si="2376"/>
        <v>0</v>
      </c>
      <c r="BI1165" s="10"/>
      <c r="BJ1165" s="20"/>
      <c r="BK1165" s="20"/>
    </row>
    <row r="1166" spans="1:63" ht="46.8" x14ac:dyDescent="0.3">
      <c r="A1166" s="58" t="s">
        <v>761</v>
      </c>
      <c r="B1166" s="59"/>
      <c r="C1166" s="58"/>
      <c r="D1166" s="58"/>
      <c r="E1166" s="61" t="s">
        <v>762</v>
      </c>
      <c r="F1166" s="10">
        <f t="shared" si="2378"/>
        <v>9201</v>
      </c>
      <c r="G1166" s="10">
        <f t="shared" si="2379"/>
        <v>0</v>
      </c>
      <c r="H1166" s="10">
        <f t="shared" si="2380"/>
        <v>0</v>
      </c>
      <c r="I1166" s="10">
        <f t="shared" si="2381"/>
        <v>0</v>
      </c>
      <c r="J1166" s="10">
        <f t="shared" si="2382"/>
        <v>0</v>
      </c>
      <c r="K1166" s="10">
        <f t="shared" si="2383"/>
        <v>0</v>
      </c>
      <c r="L1166" s="10">
        <f t="shared" si="2312"/>
        <v>9201</v>
      </c>
      <c r="M1166" s="10">
        <f t="shared" si="2313"/>
        <v>0</v>
      </c>
      <c r="N1166" s="10">
        <f t="shared" si="2314"/>
        <v>0</v>
      </c>
      <c r="O1166" s="10">
        <f t="shared" si="2384"/>
        <v>0</v>
      </c>
      <c r="P1166" s="10">
        <f t="shared" si="2385"/>
        <v>0</v>
      </c>
      <c r="Q1166" s="10">
        <f t="shared" si="2386"/>
        <v>0</v>
      </c>
      <c r="R1166" s="10">
        <f t="shared" si="2352"/>
        <v>9201</v>
      </c>
      <c r="S1166" s="10">
        <f t="shared" si="2353"/>
        <v>0</v>
      </c>
      <c r="T1166" s="10">
        <f t="shared" si="2354"/>
        <v>0</v>
      </c>
      <c r="U1166" s="10">
        <f t="shared" si="2387"/>
        <v>0</v>
      </c>
      <c r="V1166" s="10">
        <f t="shared" si="2388"/>
        <v>0</v>
      </c>
      <c r="W1166" s="10">
        <f t="shared" si="2389"/>
        <v>0</v>
      </c>
      <c r="X1166" s="10">
        <f t="shared" si="2355"/>
        <v>9201</v>
      </c>
      <c r="Y1166" s="10">
        <f t="shared" si="2356"/>
        <v>0</v>
      </c>
      <c r="Z1166" s="10">
        <f t="shared" si="2357"/>
        <v>0</v>
      </c>
      <c r="AA1166" s="10">
        <f t="shared" si="2390"/>
        <v>0</v>
      </c>
      <c r="AB1166" s="10">
        <f t="shared" si="2391"/>
        <v>0</v>
      </c>
      <c r="AC1166" s="10">
        <f t="shared" si="2392"/>
        <v>0</v>
      </c>
      <c r="AD1166" s="10">
        <f t="shared" si="2358"/>
        <v>9201</v>
      </c>
      <c r="AE1166" s="10">
        <f t="shared" si="2359"/>
        <v>0</v>
      </c>
      <c r="AF1166" s="10">
        <f t="shared" si="2360"/>
        <v>0</v>
      </c>
      <c r="AG1166" s="10">
        <f t="shared" si="2393"/>
        <v>0</v>
      </c>
      <c r="AH1166" s="10">
        <f t="shared" si="2361"/>
        <v>9201</v>
      </c>
      <c r="AI1166" s="10">
        <f t="shared" si="2362"/>
        <v>0</v>
      </c>
      <c r="AJ1166" s="10">
        <f t="shared" si="2363"/>
        <v>0</v>
      </c>
      <c r="AK1166" s="10">
        <f t="shared" si="2394"/>
        <v>0</v>
      </c>
      <c r="AL1166" s="10">
        <f t="shared" si="2395"/>
        <v>0</v>
      </c>
      <c r="AM1166" s="10">
        <f t="shared" si="2396"/>
        <v>0</v>
      </c>
      <c r="AN1166" s="10">
        <f t="shared" si="2364"/>
        <v>9201</v>
      </c>
      <c r="AO1166" s="10">
        <f t="shared" si="2365"/>
        <v>0</v>
      </c>
      <c r="AP1166" s="10">
        <f t="shared" si="2366"/>
        <v>0</v>
      </c>
      <c r="AQ1166" s="10">
        <f t="shared" si="2397"/>
        <v>0</v>
      </c>
      <c r="AR1166" s="10">
        <f t="shared" si="2398"/>
        <v>0</v>
      </c>
      <c r="AS1166" s="10">
        <f t="shared" si="2399"/>
        <v>0</v>
      </c>
      <c r="AT1166" s="10">
        <f t="shared" si="2367"/>
        <v>9201</v>
      </c>
      <c r="AU1166" s="10">
        <f t="shared" si="2368"/>
        <v>0</v>
      </c>
      <c r="AV1166" s="10">
        <f t="shared" si="2369"/>
        <v>0</v>
      </c>
      <c r="AW1166" s="10">
        <f t="shared" si="2400"/>
        <v>0</v>
      </c>
      <c r="AX1166" s="10">
        <f t="shared" si="2401"/>
        <v>0</v>
      </c>
      <c r="AY1166" s="10">
        <f t="shared" si="2402"/>
        <v>0</v>
      </c>
      <c r="AZ1166" s="10">
        <f t="shared" si="2370"/>
        <v>9201</v>
      </c>
      <c r="BA1166" s="10">
        <f t="shared" si="2403"/>
        <v>0</v>
      </c>
      <c r="BB1166" s="65">
        <f t="shared" si="2374"/>
        <v>9201</v>
      </c>
      <c r="BC1166" s="10">
        <f t="shared" si="2371"/>
        <v>0</v>
      </c>
      <c r="BD1166" s="10">
        <f t="shared" si="2404"/>
        <v>0</v>
      </c>
      <c r="BE1166" s="65">
        <f t="shared" si="2375"/>
        <v>0</v>
      </c>
      <c r="BF1166" s="10">
        <f t="shared" si="2372"/>
        <v>0</v>
      </c>
      <c r="BG1166" s="10">
        <f t="shared" si="2404"/>
        <v>0</v>
      </c>
      <c r="BH1166" s="65">
        <f t="shared" si="2376"/>
        <v>0</v>
      </c>
      <c r="BI1166" s="10">
        <f t="shared" si="2404"/>
        <v>0</v>
      </c>
      <c r="BJ1166" s="20"/>
      <c r="BK1166" s="20"/>
    </row>
    <row r="1167" spans="1:63" ht="46.8" x14ac:dyDescent="0.3">
      <c r="A1167" s="58" t="s">
        <v>761</v>
      </c>
      <c r="B1167" s="59" t="s">
        <v>35</v>
      </c>
      <c r="C1167" s="58"/>
      <c r="D1167" s="58"/>
      <c r="E1167" s="60" t="s">
        <v>36</v>
      </c>
      <c r="F1167" s="10">
        <f t="shared" si="2378"/>
        <v>9201</v>
      </c>
      <c r="G1167" s="10">
        <f t="shared" si="2379"/>
        <v>0</v>
      </c>
      <c r="H1167" s="10">
        <f t="shared" si="2380"/>
        <v>0</v>
      </c>
      <c r="I1167" s="10">
        <f t="shared" si="2381"/>
        <v>0</v>
      </c>
      <c r="J1167" s="10">
        <f t="shared" si="2382"/>
        <v>0</v>
      </c>
      <c r="K1167" s="10">
        <f t="shared" si="2383"/>
        <v>0</v>
      </c>
      <c r="L1167" s="10">
        <f t="shared" si="2312"/>
        <v>9201</v>
      </c>
      <c r="M1167" s="10">
        <f t="shared" si="2313"/>
        <v>0</v>
      </c>
      <c r="N1167" s="10">
        <f t="shared" si="2314"/>
        <v>0</v>
      </c>
      <c r="O1167" s="10">
        <f t="shared" si="2384"/>
        <v>0</v>
      </c>
      <c r="P1167" s="10">
        <f t="shared" si="2385"/>
        <v>0</v>
      </c>
      <c r="Q1167" s="10">
        <f t="shared" si="2386"/>
        <v>0</v>
      </c>
      <c r="R1167" s="10">
        <f t="shared" si="2352"/>
        <v>9201</v>
      </c>
      <c r="S1167" s="10">
        <f t="shared" si="2353"/>
        <v>0</v>
      </c>
      <c r="T1167" s="10">
        <f t="shared" si="2354"/>
        <v>0</v>
      </c>
      <c r="U1167" s="10">
        <f t="shared" si="2387"/>
        <v>0</v>
      </c>
      <c r="V1167" s="10">
        <f t="shared" si="2388"/>
        <v>0</v>
      </c>
      <c r="W1167" s="10">
        <f t="shared" si="2389"/>
        <v>0</v>
      </c>
      <c r="X1167" s="10">
        <f t="shared" si="2355"/>
        <v>9201</v>
      </c>
      <c r="Y1167" s="10">
        <f t="shared" si="2356"/>
        <v>0</v>
      </c>
      <c r="Z1167" s="10">
        <f t="shared" si="2357"/>
        <v>0</v>
      </c>
      <c r="AA1167" s="10">
        <f t="shared" si="2390"/>
        <v>0</v>
      </c>
      <c r="AB1167" s="10">
        <f t="shared" si="2391"/>
        <v>0</v>
      </c>
      <c r="AC1167" s="10">
        <f t="shared" si="2392"/>
        <v>0</v>
      </c>
      <c r="AD1167" s="10">
        <f t="shared" si="2358"/>
        <v>9201</v>
      </c>
      <c r="AE1167" s="10">
        <f t="shared" si="2359"/>
        <v>0</v>
      </c>
      <c r="AF1167" s="10">
        <f t="shared" si="2360"/>
        <v>0</v>
      </c>
      <c r="AG1167" s="10">
        <f t="shared" si="2393"/>
        <v>0</v>
      </c>
      <c r="AH1167" s="10">
        <f t="shared" si="2361"/>
        <v>9201</v>
      </c>
      <c r="AI1167" s="10">
        <f t="shared" si="2362"/>
        <v>0</v>
      </c>
      <c r="AJ1167" s="10">
        <f t="shared" si="2363"/>
        <v>0</v>
      </c>
      <c r="AK1167" s="10">
        <f t="shared" si="2394"/>
        <v>0</v>
      </c>
      <c r="AL1167" s="10">
        <f t="shared" si="2395"/>
        <v>0</v>
      </c>
      <c r="AM1167" s="10">
        <f t="shared" si="2396"/>
        <v>0</v>
      </c>
      <c r="AN1167" s="10">
        <f t="shared" si="2364"/>
        <v>9201</v>
      </c>
      <c r="AO1167" s="10">
        <f t="shared" si="2365"/>
        <v>0</v>
      </c>
      <c r="AP1167" s="10">
        <f t="shared" si="2366"/>
        <v>0</v>
      </c>
      <c r="AQ1167" s="10">
        <f t="shared" si="2397"/>
        <v>0</v>
      </c>
      <c r="AR1167" s="10">
        <f t="shared" si="2398"/>
        <v>0</v>
      </c>
      <c r="AS1167" s="10">
        <f t="shared" si="2399"/>
        <v>0</v>
      </c>
      <c r="AT1167" s="10">
        <f t="shared" si="2367"/>
        <v>9201</v>
      </c>
      <c r="AU1167" s="10">
        <f t="shared" si="2368"/>
        <v>0</v>
      </c>
      <c r="AV1167" s="10">
        <f t="shared" si="2369"/>
        <v>0</v>
      </c>
      <c r="AW1167" s="10">
        <f t="shared" si="2400"/>
        <v>0</v>
      </c>
      <c r="AX1167" s="10">
        <f t="shared" si="2401"/>
        <v>0</v>
      </c>
      <c r="AY1167" s="10">
        <f t="shared" si="2402"/>
        <v>0</v>
      </c>
      <c r="AZ1167" s="10">
        <f t="shared" si="2370"/>
        <v>9201</v>
      </c>
      <c r="BA1167" s="10">
        <f t="shared" si="2403"/>
        <v>0</v>
      </c>
      <c r="BB1167" s="65">
        <f t="shared" si="2374"/>
        <v>9201</v>
      </c>
      <c r="BC1167" s="10">
        <f t="shared" si="2371"/>
        <v>0</v>
      </c>
      <c r="BD1167" s="10">
        <f t="shared" si="2404"/>
        <v>0</v>
      </c>
      <c r="BE1167" s="65">
        <f t="shared" si="2375"/>
        <v>0</v>
      </c>
      <c r="BF1167" s="10">
        <f t="shared" si="2372"/>
        <v>0</v>
      </c>
      <c r="BG1167" s="10">
        <f t="shared" si="2404"/>
        <v>0</v>
      </c>
      <c r="BH1167" s="65">
        <f t="shared" si="2376"/>
        <v>0</v>
      </c>
      <c r="BI1167" s="10">
        <f t="shared" si="2404"/>
        <v>0</v>
      </c>
      <c r="BJ1167" s="20"/>
      <c r="BK1167" s="20"/>
    </row>
    <row r="1168" spans="1:63" x14ac:dyDescent="0.3">
      <c r="A1168" s="58" t="s">
        <v>761</v>
      </c>
      <c r="B1168" s="59">
        <v>400</v>
      </c>
      <c r="C1168" s="58" t="s">
        <v>327</v>
      </c>
      <c r="D1168" s="58" t="s">
        <v>303</v>
      </c>
      <c r="E1168" s="60" t="s">
        <v>748</v>
      </c>
      <c r="F1168" s="10">
        <v>9201</v>
      </c>
      <c r="G1168" s="10">
        <v>0</v>
      </c>
      <c r="H1168" s="10">
        <v>0</v>
      </c>
      <c r="I1168" s="10"/>
      <c r="J1168" s="10"/>
      <c r="K1168" s="10"/>
      <c r="L1168" s="10">
        <f t="shared" si="2312"/>
        <v>9201</v>
      </c>
      <c r="M1168" s="10">
        <f t="shared" si="2313"/>
        <v>0</v>
      </c>
      <c r="N1168" s="10">
        <f t="shared" si="2314"/>
        <v>0</v>
      </c>
      <c r="O1168" s="10"/>
      <c r="P1168" s="10"/>
      <c r="Q1168" s="10"/>
      <c r="R1168" s="10">
        <f t="shared" si="2352"/>
        <v>9201</v>
      </c>
      <c r="S1168" s="10">
        <f t="shared" si="2353"/>
        <v>0</v>
      </c>
      <c r="T1168" s="10">
        <f t="shared" si="2354"/>
        <v>0</v>
      </c>
      <c r="U1168" s="10"/>
      <c r="V1168" s="10"/>
      <c r="W1168" s="10"/>
      <c r="X1168" s="10">
        <f t="shared" si="2355"/>
        <v>9201</v>
      </c>
      <c r="Y1168" s="10">
        <f t="shared" si="2356"/>
        <v>0</v>
      </c>
      <c r="Z1168" s="10">
        <f t="shared" si="2357"/>
        <v>0</v>
      </c>
      <c r="AA1168" s="10"/>
      <c r="AB1168" s="10"/>
      <c r="AC1168" s="10"/>
      <c r="AD1168" s="10">
        <f t="shared" si="2358"/>
        <v>9201</v>
      </c>
      <c r="AE1168" s="10">
        <f t="shared" si="2359"/>
        <v>0</v>
      </c>
      <c r="AF1168" s="10">
        <f t="shared" si="2360"/>
        <v>0</v>
      </c>
      <c r="AG1168" s="10"/>
      <c r="AH1168" s="10">
        <f t="shared" si="2361"/>
        <v>9201</v>
      </c>
      <c r="AI1168" s="10">
        <f t="shared" si="2362"/>
        <v>0</v>
      </c>
      <c r="AJ1168" s="10">
        <f t="shared" si="2363"/>
        <v>0</v>
      </c>
      <c r="AK1168" s="10"/>
      <c r="AL1168" s="10"/>
      <c r="AM1168" s="10"/>
      <c r="AN1168" s="10">
        <f t="shared" si="2364"/>
        <v>9201</v>
      </c>
      <c r="AO1168" s="10">
        <f t="shared" si="2365"/>
        <v>0</v>
      </c>
      <c r="AP1168" s="10">
        <f t="shared" si="2366"/>
        <v>0</v>
      </c>
      <c r="AQ1168" s="10"/>
      <c r="AR1168" s="10"/>
      <c r="AS1168" s="10"/>
      <c r="AT1168" s="10">
        <f t="shared" si="2367"/>
        <v>9201</v>
      </c>
      <c r="AU1168" s="10">
        <f t="shared" si="2368"/>
        <v>0</v>
      </c>
      <c r="AV1168" s="10">
        <f t="shared" si="2369"/>
        <v>0</v>
      </c>
      <c r="AW1168" s="10"/>
      <c r="AX1168" s="10"/>
      <c r="AY1168" s="10"/>
      <c r="AZ1168" s="10">
        <f t="shared" si="2370"/>
        <v>9201</v>
      </c>
      <c r="BA1168" s="10"/>
      <c r="BB1168" s="65">
        <f t="shared" si="2374"/>
        <v>9201</v>
      </c>
      <c r="BC1168" s="10">
        <f t="shared" si="2371"/>
        <v>0</v>
      </c>
      <c r="BD1168" s="10"/>
      <c r="BE1168" s="65">
        <f t="shared" si="2375"/>
        <v>0</v>
      </c>
      <c r="BF1168" s="10">
        <f t="shared" si="2372"/>
        <v>0</v>
      </c>
      <c r="BG1168" s="10"/>
      <c r="BH1168" s="65">
        <f t="shared" si="2376"/>
        <v>0</v>
      </c>
      <c r="BI1168" s="10"/>
      <c r="BJ1168" s="20"/>
      <c r="BK1168" s="20"/>
    </row>
    <row r="1169" spans="1:63" ht="31.2" x14ac:dyDescent="0.3">
      <c r="A1169" s="58" t="s">
        <v>763</v>
      </c>
      <c r="B1169" s="59"/>
      <c r="C1169" s="58"/>
      <c r="D1169" s="58"/>
      <c r="E1169" s="61" t="s">
        <v>764</v>
      </c>
      <c r="F1169" s="10"/>
      <c r="G1169" s="10"/>
      <c r="H1169" s="10"/>
      <c r="I1169" s="10"/>
      <c r="J1169" s="10"/>
      <c r="K1169" s="10"/>
      <c r="L1169" s="10"/>
      <c r="M1169" s="10"/>
      <c r="N1169" s="10"/>
      <c r="O1169" s="10">
        <f t="shared" si="2384"/>
        <v>13660</v>
      </c>
      <c r="P1169" s="10">
        <f t="shared" si="2385"/>
        <v>0</v>
      </c>
      <c r="Q1169" s="10">
        <f t="shared" si="2386"/>
        <v>0</v>
      </c>
      <c r="R1169" s="10">
        <f t="shared" si="2352"/>
        <v>13660</v>
      </c>
      <c r="S1169" s="10">
        <f t="shared" si="2353"/>
        <v>0</v>
      </c>
      <c r="T1169" s="10">
        <f t="shared" si="2354"/>
        <v>0</v>
      </c>
      <c r="U1169" s="10">
        <f t="shared" si="2387"/>
        <v>0</v>
      </c>
      <c r="V1169" s="10">
        <f t="shared" si="2388"/>
        <v>0</v>
      </c>
      <c r="W1169" s="10">
        <f t="shared" si="2389"/>
        <v>0</v>
      </c>
      <c r="X1169" s="10">
        <f t="shared" si="2355"/>
        <v>13660</v>
      </c>
      <c r="Y1169" s="10">
        <f t="shared" si="2356"/>
        <v>0</v>
      </c>
      <c r="Z1169" s="10">
        <f t="shared" si="2357"/>
        <v>0</v>
      </c>
      <c r="AA1169" s="10">
        <f t="shared" si="2390"/>
        <v>0</v>
      </c>
      <c r="AB1169" s="10">
        <f t="shared" si="2391"/>
        <v>0</v>
      </c>
      <c r="AC1169" s="10">
        <f t="shared" si="2392"/>
        <v>0</v>
      </c>
      <c r="AD1169" s="10">
        <f t="shared" si="2358"/>
        <v>13660</v>
      </c>
      <c r="AE1169" s="10">
        <f t="shared" si="2359"/>
        <v>0</v>
      </c>
      <c r="AF1169" s="10">
        <f t="shared" si="2360"/>
        <v>0</v>
      </c>
      <c r="AG1169" s="10">
        <f t="shared" si="2393"/>
        <v>0</v>
      </c>
      <c r="AH1169" s="10">
        <f t="shared" si="2361"/>
        <v>13660</v>
      </c>
      <c r="AI1169" s="10">
        <f t="shared" si="2362"/>
        <v>0</v>
      </c>
      <c r="AJ1169" s="10">
        <f t="shared" si="2363"/>
        <v>0</v>
      </c>
      <c r="AK1169" s="10">
        <f t="shared" si="2394"/>
        <v>0</v>
      </c>
      <c r="AL1169" s="10">
        <f t="shared" si="2395"/>
        <v>0</v>
      </c>
      <c r="AM1169" s="10">
        <f t="shared" si="2396"/>
        <v>0</v>
      </c>
      <c r="AN1169" s="10">
        <f t="shared" si="2364"/>
        <v>13660</v>
      </c>
      <c r="AO1169" s="10">
        <f t="shared" si="2365"/>
        <v>0</v>
      </c>
      <c r="AP1169" s="10">
        <f t="shared" si="2366"/>
        <v>0</v>
      </c>
      <c r="AQ1169" s="10">
        <f t="shared" si="2397"/>
        <v>0</v>
      </c>
      <c r="AR1169" s="10">
        <f t="shared" si="2398"/>
        <v>0</v>
      </c>
      <c r="AS1169" s="10">
        <f t="shared" si="2399"/>
        <v>0</v>
      </c>
      <c r="AT1169" s="10">
        <f t="shared" si="2367"/>
        <v>13660</v>
      </c>
      <c r="AU1169" s="10">
        <f t="shared" si="2368"/>
        <v>0</v>
      </c>
      <c r="AV1169" s="10">
        <f t="shared" si="2369"/>
        <v>0</v>
      </c>
      <c r="AW1169" s="10">
        <f t="shared" si="2400"/>
        <v>0</v>
      </c>
      <c r="AX1169" s="10">
        <f t="shared" si="2401"/>
        <v>0</v>
      </c>
      <c r="AY1169" s="10">
        <f t="shared" si="2402"/>
        <v>0</v>
      </c>
      <c r="AZ1169" s="10">
        <f t="shared" si="2370"/>
        <v>13660</v>
      </c>
      <c r="BA1169" s="10">
        <f t="shared" si="2403"/>
        <v>0</v>
      </c>
      <c r="BB1169" s="65">
        <f t="shared" si="2374"/>
        <v>13660</v>
      </c>
      <c r="BC1169" s="10">
        <f t="shared" si="2371"/>
        <v>0</v>
      </c>
      <c r="BD1169" s="10">
        <f t="shared" si="2404"/>
        <v>0</v>
      </c>
      <c r="BE1169" s="65">
        <f t="shared" si="2375"/>
        <v>0</v>
      </c>
      <c r="BF1169" s="10">
        <f t="shared" si="2372"/>
        <v>0</v>
      </c>
      <c r="BG1169" s="10">
        <f t="shared" si="2404"/>
        <v>0</v>
      </c>
      <c r="BH1169" s="65">
        <f t="shared" si="2376"/>
        <v>0</v>
      </c>
      <c r="BI1169" s="10">
        <f t="shared" si="2404"/>
        <v>0</v>
      </c>
      <c r="BJ1169" s="20"/>
      <c r="BK1169" s="20"/>
    </row>
    <row r="1170" spans="1:63" ht="46.8" x14ac:dyDescent="0.3">
      <c r="A1170" s="58" t="s">
        <v>763</v>
      </c>
      <c r="B1170" s="59" t="s">
        <v>35</v>
      </c>
      <c r="C1170" s="58"/>
      <c r="D1170" s="58"/>
      <c r="E1170" s="60" t="s">
        <v>36</v>
      </c>
      <c r="F1170" s="10"/>
      <c r="G1170" s="10"/>
      <c r="H1170" s="10"/>
      <c r="I1170" s="10"/>
      <c r="J1170" s="10"/>
      <c r="K1170" s="10"/>
      <c r="L1170" s="10"/>
      <c r="M1170" s="10"/>
      <c r="N1170" s="10"/>
      <c r="O1170" s="10">
        <f t="shared" si="2384"/>
        <v>13660</v>
      </c>
      <c r="P1170" s="10">
        <f t="shared" si="2385"/>
        <v>0</v>
      </c>
      <c r="Q1170" s="10">
        <f t="shared" si="2386"/>
        <v>0</v>
      </c>
      <c r="R1170" s="10">
        <f t="shared" si="2352"/>
        <v>13660</v>
      </c>
      <c r="S1170" s="10">
        <f t="shared" si="2353"/>
        <v>0</v>
      </c>
      <c r="T1170" s="10">
        <f t="shared" si="2354"/>
        <v>0</v>
      </c>
      <c r="U1170" s="10">
        <f t="shared" si="2387"/>
        <v>0</v>
      </c>
      <c r="V1170" s="10">
        <f t="shared" si="2388"/>
        <v>0</v>
      </c>
      <c r="W1170" s="10">
        <f t="shared" si="2389"/>
        <v>0</v>
      </c>
      <c r="X1170" s="10">
        <f t="shared" si="2355"/>
        <v>13660</v>
      </c>
      <c r="Y1170" s="10">
        <f t="shared" si="2356"/>
        <v>0</v>
      </c>
      <c r="Z1170" s="10">
        <f t="shared" si="2357"/>
        <v>0</v>
      </c>
      <c r="AA1170" s="10">
        <f t="shared" si="2390"/>
        <v>0</v>
      </c>
      <c r="AB1170" s="10">
        <f t="shared" si="2391"/>
        <v>0</v>
      </c>
      <c r="AC1170" s="10">
        <f t="shared" si="2392"/>
        <v>0</v>
      </c>
      <c r="AD1170" s="10">
        <f t="shared" si="2358"/>
        <v>13660</v>
      </c>
      <c r="AE1170" s="10">
        <f t="shared" si="2359"/>
        <v>0</v>
      </c>
      <c r="AF1170" s="10">
        <f t="shared" si="2360"/>
        <v>0</v>
      </c>
      <c r="AG1170" s="10">
        <f t="shared" si="2393"/>
        <v>0</v>
      </c>
      <c r="AH1170" s="10">
        <f t="shared" si="2361"/>
        <v>13660</v>
      </c>
      <c r="AI1170" s="10">
        <f t="shared" si="2362"/>
        <v>0</v>
      </c>
      <c r="AJ1170" s="10">
        <f t="shared" si="2363"/>
        <v>0</v>
      </c>
      <c r="AK1170" s="10">
        <f t="shared" si="2394"/>
        <v>0</v>
      </c>
      <c r="AL1170" s="10">
        <f t="shared" si="2395"/>
        <v>0</v>
      </c>
      <c r="AM1170" s="10">
        <f t="shared" si="2396"/>
        <v>0</v>
      </c>
      <c r="AN1170" s="10">
        <f t="shared" si="2364"/>
        <v>13660</v>
      </c>
      <c r="AO1170" s="10">
        <f t="shared" si="2365"/>
        <v>0</v>
      </c>
      <c r="AP1170" s="10">
        <f t="shared" si="2366"/>
        <v>0</v>
      </c>
      <c r="AQ1170" s="10">
        <f t="shared" si="2397"/>
        <v>0</v>
      </c>
      <c r="AR1170" s="10">
        <f t="shared" si="2398"/>
        <v>0</v>
      </c>
      <c r="AS1170" s="10">
        <f t="shared" si="2399"/>
        <v>0</v>
      </c>
      <c r="AT1170" s="10">
        <f t="shared" si="2367"/>
        <v>13660</v>
      </c>
      <c r="AU1170" s="10">
        <f t="shared" si="2368"/>
        <v>0</v>
      </c>
      <c r="AV1170" s="10">
        <f t="shared" si="2369"/>
        <v>0</v>
      </c>
      <c r="AW1170" s="10">
        <f t="shared" si="2400"/>
        <v>0</v>
      </c>
      <c r="AX1170" s="10">
        <f t="shared" si="2401"/>
        <v>0</v>
      </c>
      <c r="AY1170" s="10">
        <f t="shared" si="2402"/>
        <v>0</v>
      </c>
      <c r="AZ1170" s="10">
        <f t="shared" si="2370"/>
        <v>13660</v>
      </c>
      <c r="BA1170" s="10">
        <f t="shared" si="2403"/>
        <v>0</v>
      </c>
      <c r="BB1170" s="65">
        <f t="shared" si="2374"/>
        <v>13660</v>
      </c>
      <c r="BC1170" s="10">
        <f t="shared" si="2371"/>
        <v>0</v>
      </c>
      <c r="BD1170" s="10">
        <f t="shared" si="2404"/>
        <v>0</v>
      </c>
      <c r="BE1170" s="65">
        <f t="shared" si="2375"/>
        <v>0</v>
      </c>
      <c r="BF1170" s="10">
        <f t="shared" si="2372"/>
        <v>0</v>
      </c>
      <c r="BG1170" s="10">
        <f t="shared" si="2404"/>
        <v>0</v>
      </c>
      <c r="BH1170" s="65">
        <f t="shared" si="2376"/>
        <v>0</v>
      </c>
      <c r="BI1170" s="10">
        <f t="shared" si="2404"/>
        <v>0</v>
      </c>
      <c r="BJ1170" s="20"/>
      <c r="BK1170" s="20"/>
    </row>
    <row r="1171" spans="1:63" x14ac:dyDescent="0.3">
      <c r="A1171" s="58" t="s">
        <v>763</v>
      </c>
      <c r="B1171" s="59">
        <v>400</v>
      </c>
      <c r="C1171" s="58" t="s">
        <v>327</v>
      </c>
      <c r="D1171" s="58" t="s">
        <v>106</v>
      </c>
      <c r="E1171" s="60" t="s">
        <v>535</v>
      </c>
      <c r="F1171" s="10"/>
      <c r="G1171" s="10"/>
      <c r="H1171" s="10"/>
      <c r="I1171" s="10"/>
      <c r="J1171" s="10"/>
      <c r="K1171" s="10"/>
      <c r="L1171" s="10"/>
      <c r="M1171" s="10"/>
      <c r="N1171" s="10"/>
      <c r="O1171" s="10">
        <v>13660</v>
      </c>
      <c r="P1171" s="10"/>
      <c r="Q1171" s="10"/>
      <c r="R1171" s="10">
        <f t="shared" si="2352"/>
        <v>13660</v>
      </c>
      <c r="S1171" s="10">
        <f t="shared" si="2353"/>
        <v>0</v>
      </c>
      <c r="T1171" s="10">
        <f t="shared" si="2354"/>
        <v>0</v>
      </c>
      <c r="U1171" s="10"/>
      <c r="V1171" s="10"/>
      <c r="W1171" s="10"/>
      <c r="X1171" s="10">
        <f t="shared" si="2355"/>
        <v>13660</v>
      </c>
      <c r="Y1171" s="10">
        <f t="shared" si="2356"/>
        <v>0</v>
      </c>
      <c r="Z1171" s="10">
        <f t="shared" si="2357"/>
        <v>0</v>
      </c>
      <c r="AA1171" s="10"/>
      <c r="AB1171" s="10"/>
      <c r="AC1171" s="10"/>
      <c r="AD1171" s="10">
        <f t="shared" si="2358"/>
        <v>13660</v>
      </c>
      <c r="AE1171" s="10">
        <f t="shared" si="2359"/>
        <v>0</v>
      </c>
      <c r="AF1171" s="10">
        <f t="shared" si="2360"/>
        <v>0</v>
      </c>
      <c r="AG1171" s="10"/>
      <c r="AH1171" s="10">
        <f t="shared" si="2361"/>
        <v>13660</v>
      </c>
      <c r="AI1171" s="10">
        <f t="shared" si="2362"/>
        <v>0</v>
      </c>
      <c r="AJ1171" s="10">
        <f t="shared" si="2363"/>
        <v>0</v>
      </c>
      <c r="AK1171" s="10"/>
      <c r="AL1171" s="10"/>
      <c r="AM1171" s="10"/>
      <c r="AN1171" s="10">
        <f t="shared" si="2364"/>
        <v>13660</v>
      </c>
      <c r="AO1171" s="10">
        <f t="shared" si="2365"/>
        <v>0</v>
      </c>
      <c r="AP1171" s="10">
        <f t="shared" si="2366"/>
        <v>0</v>
      </c>
      <c r="AQ1171" s="10"/>
      <c r="AR1171" s="10"/>
      <c r="AS1171" s="10"/>
      <c r="AT1171" s="10">
        <f t="shared" si="2367"/>
        <v>13660</v>
      </c>
      <c r="AU1171" s="10">
        <f t="shared" si="2368"/>
        <v>0</v>
      </c>
      <c r="AV1171" s="10">
        <f t="shared" si="2369"/>
        <v>0</v>
      </c>
      <c r="AW1171" s="10"/>
      <c r="AX1171" s="10"/>
      <c r="AY1171" s="10"/>
      <c r="AZ1171" s="10">
        <f t="shared" si="2370"/>
        <v>13660</v>
      </c>
      <c r="BA1171" s="10"/>
      <c r="BB1171" s="65">
        <f t="shared" si="2374"/>
        <v>13660</v>
      </c>
      <c r="BC1171" s="10">
        <f t="shared" si="2371"/>
        <v>0</v>
      </c>
      <c r="BD1171" s="10"/>
      <c r="BE1171" s="65">
        <f t="shared" si="2375"/>
        <v>0</v>
      </c>
      <c r="BF1171" s="10">
        <f t="shared" si="2372"/>
        <v>0</v>
      </c>
      <c r="BG1171" s="10"/>
      <c r="BH1171" s="65">
        <f t="shared" si="2376"/>
        <v>0</v>
      </c>
      <c r="BI1171" s="10"/>
      <c r="BJ1171" s="20"/>
      <c r="BK1171" s="20"/>
    </row>
    <row r="1172" spans="1:63" ht="31.2" x14ac:dyDescent="0.3">
      <c r="A1172" s="58" t="s">
        <v>765</v>
      </c>
      <c r="B1172" s="59"/>
      <c r="C1172" s="58"/>
      <c r="D1172" s="58"/>
      <c r="E1172" s="61" t="s">
        <v>766</v>
      </c>
      <c r="F1172" s="10"/>
      <c r="G1172" s="10"/>
      <c r="H1172" s="10"/>
      <c r="I1172" s="10"/>
      <c r="J1172" s="10"/>
      <c r="K1172" s="10"/>
      <c r="L1172" s="10"/>
      <c r="M1172" s="10"/>
      <c r="N1172" s="10"/>
      <c r="O1172" s="10">
        <f t="shared" si="2384"/>
        <v>52.44867</v>
      </c>
      <c r="P1172" s="10">
        <f t="shared" si="2385"/>
        <v>0</v>
      </c>
      <c r="Q1172" s="10">
        <f t="shared" si="2386"/>
        <v>0</v>
      </c>
      <c r="R1172" s="10">
        <f t="shared" si="2352"/>
        <v>52.44867</v>
      </c>
      <c r="S1172" s="10">
        <f t="shared" si="2353"/>
        <v>0</v>
      </c>
      <c r="T1172" s="10">
        <f t="shared" si="2354"/>
        <v>0</v>
      </c>
      <c r="U1172" s="10">
        <f t="shared" si="2387"/>
        <v>0</v>
      </c>
      <c r="V1172" s="10">
        <f t="shared" si="2388"/>
        <v>0</v>
      </c>
      <c r="W1172" s="10">
        <f t="shared" si="2389"/>
        <v>0</v>
      </c>
      <c r="X1172" s="10">
        <f t="shared" si="2355"/>
        <v>52.44867</v>
      </c>
      <c r="Y1172" s="10">
        <f t="shared" si="2356"/>
        <v>0</v>
      </c>
      <c r="Z1172" s="10">
        <f t="shared" si="2357"/>
        <v>0</v>
      </c>
      <c r="AA1172" s="10">
        <f t="shared" si="2390"/>
        <v>0</v>
      </c>
      <c r="AB1172" s="10">
        <f t="shared" si="2391"/>
        <v>0</v>
      </c>
      <c r="AC1172" s="10">
        <f t="shared" si="2392"/>
        <v>0</v>
      </c>
      <c r="AD1172" s="10">
        <f t="shared" si="2358"/>
        <v>52.44867</v>
      </c>
      <c r="AE1172" s="10">
        <f t="shared" si="2359"/>
        <v>0</v>
      </c>
      <c r="AF1172" s="10">
        <f t="shared" si="2360"/>
        <v>0</v>
      </c>
      <c r="AG1172" s="10">
        <f t="shared" si="2393"/>
        <v>0</v>
      </c>
      <c r="AH1172" s="10">
        <f t="shared" si="2361"/>
        <v>52.44867</v>
      </c>
      <c r="AI1172" s="10">
        <f t="shared" si="2362"/>
        <v>0</v>
      </c>
      <c r="AJ1172" s="10">
        <f t="shared" si="2363"/>
        <v>0</v>
      </c>
      <c r="AK1172" s="10">
        <f t="shared" si="2394"/>
        <v>0</v>
      </c>
      <c r="AL1172" s="10">
        <f t="shared" si="2395"/>
        <v>0</v>
      </c>
      <c r="AM1172" s="10">
        <f t="shared" si="2396"/>
        <v>0</v>
      </c>
      <c r="AN1172" s="10">
        <f t="shared" si="2364"/>
        <v>52.44867</v>
      </c>
      <c r="AO1172" s="10">
        <f t="shared" si="2365"/>
        <v>0</v>
      </c>
      <c r="AP1172" s="10">
        <f t="shared" si="2366"/>
        <v>0</v>
      </c>
      <c r="AQ1172" s="10">
        <f t="shared" si="2397"/>
        <v>0</v>
      </c>
      <c r="AR1172" s="10">
        <f t="shared" si="2398"/>
        <v>0</v>
      </c>
      <c r="AS1172" s="10">
        <f t="shared" si="2399"/>
        <v>0</v>
      </c>
      <c r="AT1172" s="10">
        <f t="shared" si="2367"/>
        <v>52.44867</v>
      </c>
      <c r="AU1172" s="10">
        <f t="shared" si="2368"/>
        <v>0</v>
      </c>
      <c r="AV1172" s="10">
        <f t="shared" si="2369"/>
        <v>0</v>
      </c>
      <c r="AW1172" s="10">
        <f t="shared" si="2400"/>
        <v>0</v>
      </c>
      <c r="AX1172" s="10">
        <f t="shared" si="2401"/>
        <v>0</v>
      </c>
      <c r="AY1172" s="10">
        <f t="shared" si="2402"/>
        <v>0</v>
      </c>
      <c r="AZ1172" s="10">
        <f t="shared" si="2370"/>
        <v>52.44867</v>
      </c>
      <c r="BA1172" s="10">
        <f t="shared" si="2403"/>
        <v>0</v>
      </c>
      <c r="BB1172" s="65">
        <f t="shared" si="2374"/>
        <v>52.44867</v>
      </c>
      <c r="BC1172" s="10">
        <f t="shared" si="2371"/>
        <v>0</v>
      </c>
      <c r="BD1172" s="10">
        <f t="shared" si="2404"/>
        <v>0</v>
      </c>
      <c r="BE1172" s="65">
        <f t="shared" si="2375"/>
        <v>0</v>
      </c>
      <c r="BF1172" s="10">
        <f t="shared" si="2372"/>
        <v>0</v>
      </c>
      <c r="BG1172" s="10">
        <f t="shared" si="2404"/>
        <v>0</v>
      </c>
      <c r="BH1172" s="65">
        <f t="shared" si="2376"/>
        <v>0</v>
      </c>
      <c r="BI1172" s="10">
        <f t="shared" si="2404"/>
        <v>0</v>
      </c>
      <c r="BJ1172" s="20"/>
      <c r="BK1172" s="20"/>
    </row>
    <row r="1173" spans="1:63" ht="46.8" x14ac:dyDescent="0.3">
      <c r="A1173" s="58" t="s">
        <v>765</v>
      </c>
      <c r="B1173" s="59" t="s">
        <v>35</v>
      </c>
      <c r="C1173" s="58"/>
      <c r="D1173" s="58"/>
      <c r="E1173" s="60" t="s">
        <v>36</v>
      </c>
      <c r="F1173" s="10"/>
      <c r="G1173" s="10"/>
      <c r="H1173" s="10"/>
      <c r="I1173" s="10"/>
      <c r="J1173" s="10"/>
      <c r="K1173" s="10"/>
      <c r="L1173" s="10"/>
      <c r="M1173" s="10"/>
      <c r="N1173" s="10"/>
      <c r="O1173" s="10">
        <f t="shared" si="2384"/>
        <v>52.44867</v>
      </c>
      <c r="P1173" s="10">
        <f t="shared" si="2385"/>
        <v>0</v>
      </c>
      <c r="Q1173" s="10">
        <f t="shared" si="2386"/>
        <v>0</v>
      </c>
      <c r="R1173" s="10">
        <f t="shared" si="2352"/>
        <v>52.44867</v>
      </c>
      <c r="S1173" s="10">
        <f t="shared" si="2353"/>
        <v>0</v>
      </c>
      <c r="T1173" s="10">
        <f t="shared" si="2354"/>
        <v>0</v>
      </c>
      <c r="U1173" s="10">
        <f t="shared" si="2387"/>
        <v>0</v>
      </c>
      <c r="V1173" s="10">
        <f t="shared" si="2388"/>
        <v>0</v>
      </c>
      <c r="W1173" s="10">
        <f t="shared" si="2389"/>
        <v>0</v>
      </c>
      <c r="X1173" s="10">
        <f t="shared" si="2355"/>
        <v>52.44867</v>
      </c>
      <c r="Y1173" s="10">
        <f t="shared" si="2356"/>
        <v>0</v>
      </c>
      <c r="Z1173" s="10">
        <f t="shared" si="2357"/>
        <v>0</v>
      </c>
      <c r="AA1173" s="10">
        <f t="shared" si="2390"/>
        <v>0</v>
      </c>
      <c r="AB1173" s="10">
        <f t="shared" si="2391"/>
        <v>0</v>
      </c>
      <c r="AC1173" s="10">
        <f t="shared" si="2392"/>
        <v>0</v>
      </c>
      <c r="AD1173" s="10">
        <f t="shared" si="2358"/>
        <v>52.44867</v>
      </c>
      <c r="AE1173" s="10">
        <f t="shared" si="2359"/>
        <v>0</v>
      </c>
      <c r="AF1173" s="10">
        <f t="shared" si="2360"/>
        <v>0</v>
      </c>
      <c r="AG1173" s="10">
        <f t="shared" si="2393"/>
        <v>0</v>
      </c>
      <c r="AH1173" s="10">
        <f t="shared" si="2361"/>
        <v>52.44867</v>
      </c>
      <c r="AI1173" s="10">
        <f t="shared" si="2362"/>
        <v>0</v>
      </c>
      <c r="AJ1173" s="10">
        <f t="shared" si="2363"/>
        <v>0</v>
      </c>
      <c r="AK1173" s="10">
        <f t="shared" si="2394"/>
        <v>0</v>
      </c>
      <c r="AL1173" s="10">
        <f t="shared" si="2395"/>
        <v>0</v>
      </c>
      <c r="AM1173" s="10">
        <f t="shared" si="2396"/>
        <v>0</v>
      </c>
      <c r="AN1173" s="10">
        <f t="shared" si="2364"/>
        <v>52.44867</v>
      </c>
      <c r="AO1173" s="10">
        <f t="shared" si="2365"/>
        <v>0</v>
      </c>
      <c r="AP1173" s="10">
        <f t="shared" si="2366"/>
        <v>0</v>
      </c>
      <c r="AQ1173" s="10">
        <f t="shared" si="2397"/>
        <v>0</v>
      </c>
      <c r="AR1173" s="10">
        <f t="shared" si="2398"/>
        <v>0</v>
      </c>
      <c r="AS1173" s="10">
        <f t="shared" si="2399"/>
        <v>0</v>
      </c>
      <c r="AT1173" s="10">
        <f t="shared" si="2367"/>
        <v>52.44867</v>
      </c>
      <c r="AU1173" s="10">
        <f t="shared" si="2368"/>
        <v>0</v>
      </c>
      <c r="AV1173" s="10">
        <f t="shared" si="2369"/>
        <v>0</v>
      </c>
      <c r="AW1173" s="10">
        <f t="shared" si="2400"/>
        <v>0</v>
      </c>
      <c r="AX1173" s="10">
        <f t="shared" si="2401"/>
        <v>0</v>
      </c>
      <c r="AY1173" s="10">
        <f t="shared" si="2402"/>
        <v>0</v>
      </c>
      <c r="AZ1173" s="10">
        <f t="shared" si="2370"/>
        <v>52.44867</v>
      </c>
      <c r="BA1173" s="10">
        <f t="shared" si="2403"/>
        <v>0</v>
      </c>
      <c r="BB1173" s="65">
        <f t="shared" si="2374"/>
        <v>52.44867</v>
      </c>
      <c r="BC1173" s="10">
        <f t="shared" si="2371"/>
        <v>0</v>
      </c>
      <c r="BD1173" s="10">
        <f t="shared" si="2404"/>
        <v>0</v>
      </c>
      <c r="BE1173" s="65">
        <f t="shared" si="2375"/>
        <v>0</v>
      </c>
      <c r="BF1173" s="10">
        <f t="shared" si="2372"/>
        <v>0</v>
      </c>
      <c r="BG1173" s="10">
        <f t="shared" si="2404"/>
        <v>0</v>
      </c>
      <c r="BH1173" s="65">
        <f t="shared" si="2376"/>
        <v>0</v>
      </c>
      <c r="BI1173" s="10">
        <f t="shared" si="2404"/>
        <v>0</v>
      </c>
      <c r="BJ1173" s="20"/>
      <c r="BK1173" s="20"/>
    </row>
    <row r="1174" spans="1:63" x14ac:dyDescent="0.3">
      <c r="A1174" s="58" t="s">
        <v>765</v>
      </c>
      <c r="B1174" s="59">
        <v>400</v>
      </c>
      <c r="C1174" s="58" t="s">
        <v>327</v>
      </c>
      <c r="D1174" s="58" t="s">
        <v>303</v>
      </c>
      <c r="E1174" s="60" t="s">
        <v>748</v>
      </c>
      <c r="F1174" s="10"/>
      <c r="G1174" s="10"/>
      <c r="H1174" s="10"/>
      <c r="I1174" s="10"/>
      <c r="J1174" s="10"/>
      <c r="K1174" s="10"/>
      <c r="L1174" s="10"/>
      <c r="M1174" s="10"/>
      <c r="N1174" s="10"/>
      <c r="O1174" s="10">
        <v>52.44867</v>
      </c>
      <c r="P1174" s="10"/>
      <c r="Q1174" s="10"/>
      <c r="R1174" s="10">
        <f t="shared" si="2352"/>
        <v>52.44867</v>
      </c>
      <c r="S1174" s="10">
        <f t="shared" si="2353"/>
        <v>0</v>
      </c>
      <c r="T1174" s="10">
        <f t="shared" si="2354"/>
        <v>0</v>
      </c>
      <c r="U1174" s="10"/>
      <c r="V1174" s="10"/>
      <c r="W1174" s="10"/>
      <c r="X1174" s="10">
        <f t="shared" si="2355"/>
        <v>52.44867</v>
      </c>
      <c r="Y1174" s="10">
        <f t="shared" si="2356"/>
        <v>0</v>
      </c>
      <c r="Z1174" s="10">
        <f t="shared" si="2357"/>
        <v>0</v>
      </c>
      <c r="AA1174" s="10"/>
      <c r="AB1174" s="10"/>
      <c r="AC1174" s="10"/>
      <c r="AD1174" s="10">
        <f t="shared" si="2358"/>
        <v>52.44867</v>
      </c>
      <c r="AE1174" s="10">
        <f t="shared" si="2359"/>
        <v>0</v>
      </c>
      <c r="AF1174" s="10">
        <f t="shared" si="2360"/>
        <v>0</v>
      </c>
      <c r="AG1174" s="10"/>
      <c r="AH1174" s="10">
        <f t="shared" si="2361"/>
        <v>52.44867</v>
      </c>
      <c r="AI1174" s="10">
        <f t="shared" si="2362"/>
        <v>0</v>
      </c>
      <c r="AJ1174" s="10">
        <f t="shared" si="2363"/>
        <v>0</v>
      </c>
      <c r="AK1174" s="10"/>
      <c r="AL1174" s="10"/>
      <c r="AM1174" s="10"/>
      <c r="AN1174" s="10">
        <f t="shared" si="2364"/>
        <v>52.44867</v>
      </c>
      <c r="AO1174" s="10">
        <f t="shared" si="2365"/>
        <v>0</v>
      </c>
      <c r="AP1174" s="10">
        <f t="shared" si="2366"/>
        <v>0</v>
      </c>
      <c r="AQ1174" s="10"/>
      <c r="AR1174" s="10"/>
      <c r="AS1174" s="10"/>
      <c r="AT1174" s="10">
        <f t="shared" si="2367"/>
        <v>52.44867</v>
      </c>
      <c r="AU1174" s="10">
        <f t="shared" si="2368"/>
        <v>0</v>
      </c>
      <c r="AV1174" s="10">
        <f t="shared" si="2369"/>
        <v>0</v>
      </c>
      <c r="AW1174" s="10"/>
      <c r="AX1174" s="10"/>
      <c r="AY1174" s="10"/>
      <c r="AZ1174" s="10">
        <f t="shared" si="2370"/>
        <v>52.44867</v>
      </c>
      <c r="BA1174" s="10"/>
      <c r="BB1174" s="65">
        <f t="shared" si="2374"/>
        <v>52.44867</v>
      </c>
      <c r="BC1174" s="10">
        <f t="shared" si="2371"/>
        <v>0</v>
      </c>
      <c r="BD1174" s="10"/>
      <c r="BE1174" s="65">
        <f t="shared" si="2375"/>
        <v>0</v>
      </c>
      <c r="BF1174" s="10">
        <f t="shared" si="2372"/>
        <v>0</v>
      </c>
      <c r="BG1174" s="10"/>
      <c r="BH1174" s="65">
        <f t="shared" si="2376"/>
        <v>0</v>
      </c>
      <c r="BI1174" s="10"/>
      <c r="BJ1174" s="20"/>
      <c r="BK1174" s="20"/>
    </row>
    <row r="1175" spans="1:63" ht="31.2" x14ac:dyDescent="0.3">
      <c r="A1175" s="58" t="s">
        <v>767</v>
      </c>
      <c r="B1175" s="59"/>
      <c r="C1175" s="58"/>
      <c r="D1175" s="58"/>
      <c r="E1175" s="61" t="s">
        <v>768</v>
      </c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>
        <f t="shared" si="2390"/>
        <v>0</v>
      </c>
      <c r="AB1175" s="10">
        <f t="shared" si="2391"/>
        <v>26789.5</v>
      </c>
      <c r="AC1175" s="10">
        <f t="shared" si="2392"/>
        <v>0</v>
      </c>
      <c r="AD1175" s="10">
        <f t="shared" si="2358"/>
        <v>0</v>
      </c>
      <c r="AE1175" s="10">
        <f t="shared" si="2359"/>
        <v>26789.5</v>
      </c>
      <c r="AF1175" s="10">
        <f t="shared" si="2360"/>
        <v>0</v>
      </c>
      <c r="AG1175" s="10">
        <f t="shared" si="2393"/>
        <v>0</v>
      </c>
      <c r="AH1175" s="10">
        <f t="shared" si="2361"/>
        <v>0</v>
      </c>
      <c r="AI1175" s="10">
        <f t="shared" si="2362"/>
        <v>26789.5</v>
      </c>
      <c r="AJ1175" s="10">
        <f t="shared" si="2363"/>
        <v>0</v>
      </c>
      <c r="AK1175" s="10">
        <f t="shared" si="2394"/>
        <v>0</v>
      </c>
      <c r="AL1175" s="10">
        <f t="shared" si="2395"/>
        <v>0</v>
      </c>
      <c r="AM1175" s="10">
        <f t="shared" si="2396"/>
        <v>0</v>
      </c>
      <c r="AN1175" s="10">
        <f t="shared" si="2364"/>
        <v>0</v>
      </c>
      <c r="AO1175" s="10">
        <f t="shared" si="2365"/>
        <v>26789.5</v>
      </c>
      <c r="AP1175" s="10">
        <f t="shared" si="2366"/>
        <v>0</v>
      </c>
      <c r="AQ1175" s="10">
        <f t="shared" si="2397"/>
        <v>0</v>
      </c>
      <c r="AR1175" s="10">
        <f t="shared" si="2398"/>
        <v>0</v>
      </c>
      <c r="AS1175" s="10">
        <f t="shared" si="2399"/>
        <v>0</v>
      </c>
      <c r="AT1175" s="10">
        <f t="shared" si="2367"/>
        <v>0</v>
      </c>
      <c r="AU1175" s="10">
        <f t="shared" si="2368"/>
        <v>26789.5</v>
      </c>
      <c r="AV1175" s="10">
        <f t="shared" si="2369"/>
        <v>0</v>
      </c>
      <c r="AW1175" s="10">
        <f t="shared" si="2400"/>
        <v>0</v>
      </c>
      <c r="AX1175" s="10">
        <f t="shared" si="2401"/>
        <v>0</v>
      </c>
      <c r="AY1175" s="10">
        <f t="shared" si="2402"/>
        <v>0</v>
      </c>
      <c r="AZ1175" s="10">
        <f t="shared" si="2370"/>
        <v>0</v>
      </c>
      <c r="BA1175" s="10">
        <f t="shared" si="2403"/>
        <v>0</v>
      </c>
      <c r="BB1175" s="65">
        <f t="shared" si="2374"/>
        <v>0</v>
      </c>
      <c r="BC1175" s="10">
        <f t="shared" si="2371"/>
        <v>26789.5</v>
      </c>
      <c r="BD1175" s="10">
        <f t="shared" si="2404"/>
        <v>0</v>
      </c>
      <c r="BE1175" s="65">
        <f t="shared" si="2375"/>
        <v>26789.5</v>
      </c>
      <c r="BF1175" s="10">
        <f t="shared" si="2372"/>
        <v>0</v>
      </c>
      <c r="BG1175" s="10">
        <f t="shared" si="2404"/>
        <v>0</v>
      </c>
      <c r="BH1175" s="65">
        <f t="shared" si="2376"/>
        <v>0</v>
      </c>
      <c r="BI1175" s="10">
        <f t="shared" si="2404"/>
        <v>0</v>
      </c>
      <c r="BJ1175" s="20"/>
      <c r="BK1175" s="20"/>
    </row>
    <row r="1176" spans="1:63" ht="46.8" x14ac:dyDescent="0.3">
      <c r="A1176" s="58" t="s">
        <v>767</v>
      </c>
      <c r="B1176" s="59" t="s">
        <v>35</v>
      </c>
      <c r="C1176" s="58"/>
      <c r="D1176" s="58"/>
      <c r="E1176" s="60" t="s">
        <v>36</v>
      </c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>
        <f t="shared" si="2390"/>
        <v>0</v>
      </c>
      <c r="AB1176" s="10">
        <f t="shared" si="2391"/>
        <v>26789.5</v>
      </c>
      <c r="AC1176" s="10">
        <f t="shared" si="2392"/>
        <v>0</v>
      </c>
      <c r="AD1176" s="10">
        <f t="shared" si="2358"/>
        <v>0</v>
      </c>
      <c r="AE1176" s="10">
        <f t="shared" si="2359"/>
        <v>26789.5</v>
      </c>
      <c r="AF1176" s="10">
        <f t="shared" si="2360"/>
        <v>0</v>
      </c>
      <c r="AG1176" s="10">
        <f t="shared" si="2393"/>
        <v>0</v>
      </c>
      <c r="AH1176" s="10">
        <f t="shared" si="2361"/>
        <v>0</v>
      </c>
      <c r="AI1176" s="10">
        <f t="shared" si="2362"/>
        <v>26789.5</v>
      </c>
      <c r="AJ1176" s="10">
        <f t="shared" si="2363"/>
        <v>0</v>
      </c>
      <c r="AK1176" s="10">
        <f t="shared" si="2394"/>
        <v>0</v>
      </c>
      <c r="AL1176" s="10">
        <f t="shared" si="2395"/>
        <v>0</v>
      </c>
      <c r="AM1176" s="10">
        <f t="shared" si="2396"/>
        <v>0</v>
      </c>
      <c r="AN1176" s="10">
        <f t="shared" si="2364"/>
        <v>0</v>
      </c>
      <c r="AO1176" s="10">
        <f t="shared" si="2365"/>
        <v>26789.5</v>
      </c>
      <c r="AP1176" s="10">
        <f t="shared" si="2366"/>
        <v>0</v>
      </c>
      <c r="AQ1176" s="10">
        <f t="shared" si="2397"/>
        <v>0</v>
      </c>
      <c r="AR1176" s="10">
        <f t="shared" si="2398"/>
        <v>0</v>
      </c>
      <c r="AS1176" s="10">
        <f t="shared" si="2399"/>
        <v>0</v>
      </c>
      <c r="AT1176" s="10">
        <f t="shared" si="2367"/>
        <v>0</v>
      </c>
      <c r="AU1176" s="10">
        <f t="shared" si="2368"/>
        <v>26789.5</v>
      </c>
      <c r="AV1176" s="10">
        <f t="shared" si="2369"/>
        <v>0</v>
      </c>
      <c r="AW1176" s="10">
        <f t="shared" si="2400"/>
        <v>0</v>
      </c>
      <c r="AX1176" s="10">
        <f t="shared" si="2401"/>
        <v>0</v>
      </c>
      <c r="AY1176" s="10">
        <f t="shared" si="2402"/>
        <v>0</v>
      </c>
      <c r="AZ1176" s="10">
        <f t="shared" si="2370"/>
        <v>0</v>
      </c>
      <c r="BA1176" s="10">
        <f t="shared" si="2403"/>
        <v>0</v>
      </c>
      <c r="BB1176" s="65">
        <f t="shared" si="2374"/>
        <v>0</v>
      </c>
      <c r="BC1176" s="10">
        <f t="shared" si="2371"/>
        <v>26789.5</v>
      </c>
      <c r="BD1176" s="10">
        <f t="shared" si="2404"/>
        <v>0</v>
      </c>
      <c r="BE1176" s="65">
        <f t="shared" si="2375"/>
        <v>26789.5</v>
      </c>
      <c r="BF1176" s="10">
        <f t="shared" si="2372"/>
        <v>0</v>
      </c>
      <c r="BG1176" s="10">
        <f t="shared" si="2404"/>
        <v>0</v>
      </c>
      <c r="BH1176" s="65">
        <f t="shared" si="2376"/>
        <v>0</v>
      </c>
      <c r="BI1176" s="10">
        <f t="shared" si="2404"/>
        <v>0</v>
      </c>
      <c r="BJ1176" s="20"/>
      <c r="BK1176" s="20"/>
    </row>
    <row r="1177" spans="1:63" x14ac:dyDescent="0.3">
      <c r="A1177" s="58" t="s">
        <v>767</v>
      </c>
      <c r="B1177" s="59">
        <v>400</v>
      </c>
      <c r="C1177" s="58" t="s">
        <v>327</v>
      </c>
      <c r="D1177" s="58" t="s">
        <v>303</v>
      </c>
      <c r="E1177" s="60" t="s">
        <v>748</v>
      </c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>
        <v>26789.5</v>
      </c>
      <c r="AC1177" s="10"/>
      <c r="AD1177" s="10">
        <f t="shared" si="2358"/>
        <v>0</v>
      </c>
      <c r="AE1177" s="10">
        <f t="shared" si="2359"/>
        <v>26789.5</v>
      </c>
      <c r="AF1177" s="10">
        <f t="shared" si="2360"/>
        <v>0</v>
      </c>
      <c r="AG1177" s="10"/>
      <c r="AH1177" s="10">
        <f t="shared" si="2361"/>
        <v>0</v>
      </c>
      <c r="AI1177" s="10">
        <f t="shared" si="2362"/>
        <v>26789.5</v>
      </c>
      <c r="AJ1177" s="10">
        <f t="shared" si="2363"/>
        <v>0</v>
      </c>
      <c r="AK1177" s="10"/>
      <c r="AL1177" s="10"/>
      <c r="AM1177" s="10"/>
      <c r="AN1177" s="10">
        <f t="shared" si="2364"/>
        <v>0</v>
      </c>
      <c r="AO1177" s="10">
        <f t="shared" si="2365"/>
        <v>26789.5</v>
      </c>
      <c r="AP1177" s="10">
        <f t="shared" si="2366"/>
        <v>0</v>
      </c>
      <c r="AQ1177" s="10"/>
      <c r="AR1177" s="10"/>
      <c r="AS1177" s="10"/>
      <c r="AT1177" s="10">
        <f t="shared" si="2367"/>
        <v>0</v>
      </c>
      <c r="AU1177" s="10">
        <f t="shared" si="2368"/>
        <v>26789.5</v>
      </c>
      <c r="AV1177" s="10">
        <f t="shared" si="2369"/>
        <v>0</v>
      </c>
      <c r="AW1177" s="10"/>
      <c r="AX1177" s="10"/>
      <c r="AY1177" s="10"/>
      <c r="AZ1177" s="10">
        <f t="shared" si="2370"/>
        <v>0</v>
      </c>
      <c r="BA1177" s="10"/>
      <c r="BB1177" s="65">
        <f t="shared" si="2374"/>
        <v>0</v>
      </c>
      <c r="BC1177" s="10">
        <f t="shared" si="2371"/>
        <v>26789.5</v>
      </c>
      <c r="BD1177" s="10"/>
      <c r="BE1177" s="65">
        <f t="shared" si="2375"/>
        <v>26789.5</v>
      </c>
      <c r="BF1177" s="10">
        <f t="shared" si="2372"/>
        <v>0</v>
      </c>
      <c r="BG1177" s="10"/>
      <c r="BH1177" s="65">
        <f t="shared" si="2376"/>
        <v>0</v>
      </c>
      <c r="BI1177" s="10"/>
      <c r="BJ1177" s="20"/>
      <c r="BK1177" s="20"/>
    </row>
    <row r="1178" spans="1:63" ht="46.8" x14ac:dyDescent="0.3">
      <c r="A1178" s="58" t="s">
        <v>769</v>
      </c>
      <c r="B1178" s="59"/>
      <c r="C1178" s="58"/>
      <c r="D1178" s="58"/>
      <c r="E1178" s="61" t="s">
        <v>770</v>
      </c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>
        <f t="shared" si="2394"/>
        <v>13201.99</v>
      </c>
      <c r="AL1178" s="10">
        <f t="shared" si="2395"/>
        <v>0</v>
      </c>
      <c r="AM1178" s="10">
        <f t="shared" si="2396"/>
        <v>0</v>
      </c>
      <c r="AN1178" s="10">
        <f t="shared" si="2364"/>
        <v>13201.99</v>
      </c>
      <c r="AO1178" s="10">
        <f t="shared" si="2365"/>
        <v>0</v>
      </c>
      <c r="AP1178" s="10">
        <f t="shared" si="2366"/>
        <v>0</v>
      </c>
      <c r="AQ1178" s="10">
        <f t="shared" si="2397"/>
        <v>0</v>
      </c>
      <c r="AR1178" s="10">
        <f t="shared" si="2398"/>
        <v>0</v>
      </c>
      <c r="AS1178" s="10">
        <f t="shared" si="2399"/>
        <v>0</v>
      </c>
      <c r="AT1178" s="10">
        <f t="shared" si="2367"/>
        <v>13201.99</v>
      </c>
      <c r="AU1178" s="10">
        <f t="shared" si="2368"/>
        <v>0</v>
      </c>
      <c r="AV1178" s="10">
        <f t="shared" si="2369"/>
        <v>0</v>
      </c>
      <c r="AW1178" s="10">
        <f t="shared" si="2400"/>
        <v>-681.99</v>
      </c>
      <c r="AX1178" s="10">
        <f t="shared" si="2401"/>
        <v>0</v>
      </c>
      <c r="AY1178" s="10">
        <f t="shared" si="2402"/>
        <v>0</v>
      </c>
      <c r="AZ1178" s="10">
        <f t="shared" si="2370"/>
        <v>12520</v>
      </c>
      <c r="BA1178" s="10">
        <f t="shared" si="2403"/>
        <v>0</v>
      </c>
      <c r="BB1178" s="65">
        <f t="shared" si="2374"/>
        <v>12520</v>
      </c>
      <c r="BC1178" s="10">
        <f t="shared" si="2371"/>
        <v>0</v>
      </c>
      <c r="BD1178" s="10">
        <f t="shared" si="2404"/>
        <v>0</v>
      </c>
      <c r="BE1178" s="65">
        <f t="shared" si="2375"/>
        <v>0</v>
      </c>
      <c r="BF1178" s="10">
        <f t="shared" si="2372"/>
        <v>0</v>
      </c>
      <c r="BG1178" s="10">
        <f t="shared" si="2404"/>
        <v>0</v>
      </c>
      <c r="BH1178" s="65">
        <f t="shared" si="2376"/>
        <v>0</v>
      </c>
      <c r="BI1178" s="10">
        <f t="shared" si="2404"/>
        <v>0</v>
      </c>
      <c r="BJ1178" s="20"/>
      <c r="BK1178" s="20"/>
    </row>
    <row r="1179" spans="1:63" ht="46.8" x14ac:dyDescent="0.3">
      <c r="A1179" s="58" t="s">
        <v>769</v>
      </c>
      <c r="B1179" s="59" t="s">
        <v>35</v>
      </c>
      <c r="C1179" s="58"/>
      <c r="D1179" s="58"/>
      <c r="E1179" s="60" t="s">
        <v>36</v>
      </c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>
        <f t="shared" si="2394"/>
        <v>13201.99</v>
      </c>
      <c r="AL1179" s="10">
        <f t="shared" si="2395"/>
        <v>0</v>
      </c>
      <c r="AM1179" s="10">
        <f t="shared" si="2396"/>
        <v>0</v>
      </c>
      <c r="AN1179" s="10">
        <f t="shared" si="2364"/>
        <v>13201.99</v>
      </c>
      <c r="AO1179" s="10">
        <f t="shared" si="2365"/>
        <v>0</v>
      </c>
      <c r="AP1179" s="10">
        <f t="shared" si="2366"/>
        <v>0</v>
      </c>
      <c r="AQ1179" s="10">
        <f t="shared" si="2397"/>
        <v>0</v>
      </c>
      <c r="AR1179" s="10">
        <f t="shared" si="2398"/>
        <v>0</v>
      </c>
      <c r="AS1179" s="10">
        <f t="shared" si="2399"/>
        <v>0</v>
      </c>
      <c r="AT1179" s="10">
        <f t="shared" si="2367"/>
        <v>13201.99</v>
      </c>
      <c r="AU1179" s="10">
        <f t="shared" si="2368"/>
        <v>0</v>
      </c>
      <c r="AV1179" s="10">
        <f t="shared" si="2369"/>
        <v>0</v>
      </c>
      <c r="AW1179" s="10">
        <f t="shared" si="2400"/>
        <v>-681.99</v>
      </c>
      <c r="AX1179" s="10">
        <f t="shared" si="2401"/>
        <v>0</v>
      </c>
      <c r="AY1179" s="10">
        <f t="shared" si="2402"/>
        <v>0</v>
      </c>
      <c r="AZ1179" s="10">
        <f t="shared" si="2370"/>
        <v>12520</v>
      </c>
      <c r="BA1179" s="10">
        <f t="shared" si="2403"/>
        <v>0</v>
      </c>
      <c r="BB1179" s="65">
        <f t="shared" si="2374"/>
        <v>12520</v>
      </c>
      <c r="BC1179" s="10">
        <f t="shared" si="2371"/>
        <v>0</v>
      </c>
      <c r="BD1179" s="10">
        <f t="shared" si="2404"/>
        <v>0</v>
      </c>
      <c r="BE1179" s="65">
        <f t="shared" si="2375"/>
        <v>0</v>
      </c>
      <c r="BF1179" s="10">
        <f t="shared" si="2372"/>
        <v>0</v>
      </c>
      <c r="BG1179" s="10">
        <f t="shared" si="2404"/>
        <v>0</v>
      </c>
      <c r="BH1179" s="65">
        <f t="shared" si="2376"/>
        <v>0</v>
      </c>
      <c r="BI1179" s="10">
        <f t="shared" si="2404"/>
        <v>0</v>
      </c>
      <c r="BJ1179" s="20"/>
      <c r="BK1179" s="20"/>
    </row>
    <row r="1180" spans="1:63" x14ac:dyDescent="0.3">
      <c r="A1180" s="58" t="s">
        <v>769</v>
      </c>
      <c r="B1180" s="59">
        <v>400</v>
      </c>
      <c r="C1180" s="58" t="s">
        <v>327</v>
      </c>
      <c r="D1180" s="58" t="s">
        <v>303</v>
      </c>
      <c r="E1180" s="60" t="s">
        <v>748</v>
      </c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>
        <v>13201.99</v>
      </c>
      <c r="AL1180" s="10"/>
      <c r="AM1180" s="10"/>
      <c r="AN1180" s="10">
        <f t="shared" si="2364"/>
        <v>13201.99</v>
      </c>
      <c r="AO1180" s="10">
        <f t="shared" si="2365"/>
        <v>0</v>
      </c>
      <c r="AP1180" s="10">
        <f t="shared" si="2366"/>
        <v>0</v>
      </c>
      <c r="AQ1180" s="10"/>
      <c r="AR1180" s="10"/>
      <c r="AS1180" s="10"/>
      <c r="AT1180" s="10">
        <f t="shared" si="2367"/>
        <v>13201.99</v>
      </c>
      <c r="AU1180" s="10">
        <f t="shared" si="2368"/>
        <v>0</v>
      </c>
      <c r="AV1180" s="10">
        <f t="shared" si="2369"/>
        <v>0</v>
      </c>
      <c r="AW1180" s="10">
        <f>-15-666.99</f>
        <v>-681.99</v>
      </c>
      <c r="AX1180" s="10"/>
      <c r="AY1180" s="10"/>
      <c r="AZ1180" s="10">
        <f t="shared" si="2370"/>
        <v>12520</v>
      </c>
      <c r="BA1180" s="10"/>
      <c r="BB1180" s="65">
        <f t="shared" si="2374"/>
        <v>12520</v>
      </c>
      <c r="BC1180" s="10">
        <f t="shared" si="2371"/>
        <v>0</v>
      </c>
      <c r="BD1180" s="10"/>
      <c r="BE1180" s="65">
        <f t="shared" si="2375"/>
        <v>0</v>
      </c>
      <c r="BF1180" s="10">
        <f t="shared" si="2372"/>
        <v>0</v>
      </c>
      <c r="BG1180" s="10"/>
      <c r="BH1180" s="65">
        <f t="shared" si="2376"/>
        <v>0</v>
      </c>
      <c r="BI1180" s="10"/>
      <c r="BJ1180" s="20"/>
      <c r="BK1180" s="20"/>
    </row>
    <row r="1181" spans="1:63" ht="46.8" x14ac:dyDescent="0.3">
      <c r="A1181" s="58" t="s">
        <v>771</v>
      </c>
      <c r="B1181" s="59"/>
      <c r="C1181" s="58"/>
      <c r="D1181" s="58"/>
      <c r="E1181" s="61" t="s">
        <v>772</v>
      </c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>
        <f t="shared" si="2394"/>
        <v>0</v>
      </c>
      <c r="AL1181" s="10">
        <f t="shared" si="2395"/>
        <v>11334.027</v>
      </c>
      <c r="AM1181" s="10">
        <f t="shared" si="2396"/>
        <v>0</v>
      </c>
      <c r="AN1181" s="10">
        <f t="shared" si="2364"/>
        <v>0</v>
      </c>
      <c r="AO1181" s="10">
        <f t="shared" si="2365"/>
        <v>11334.027</v>
      </c>
      <c r="AP1181" s="10">
        <f t="shared" si="2366"/>
        <v>0</v>
      </c>
      <c r="AQ1181" s="10">
        <f t="shared" si="2397"/>
        <v>0</v>
      </c>
      <c r="AR1181" s="10">
        <f t="shared" si="2398"/>
        <v>0</v>
      </c>
      <c r="AS1181" s="10">
        <f t="shared" si="2399"/>
        <v>0</v>
      </c>
      <c r="AT1181" s="10">
        <f t="shared" si="2367"/>
        <v>0</v>
      </c>
      <c r="AU1181" s="10">
        <f t="shared" si="2368"/>
        <v>11334.027</v>
      </c>
      <c r="AV1181" s="10">
        <f t="shared" si="2369"/>
        <v>0</v>
      </c>
      <c r="AW1181" s="10">
        <f t="shared" si="2400"/>
        <v>0</v>
      </c>
      <c r="AX1181" s="10">
        <f t="shared" si="2401"/>
        <v>0</v>
      </c>
      <c r="AY1181" s="10">
        <f t="shared" si="2402"/>
        <v>0</v>
      </c>
      <c r="AZ1181" s="10">
        <f t="shared" si="2370"/>
        <v>0</v>
      </c>
      <c r="BA1181" s="10">
        <f t="shared" si="2403"/>
        <v>0</v>
      </c>
      <c r="BB1181" s="65">
        <f t="shared" si="2374"/>
        <v>0</v>
      </c>
      <c r="BC1181" s="10">
        <f t="shared" si="2371"/>
        <v>11334.027</v>
      </c>
      <c r="BD1181" s="10">
        <f t="shared" si="2404"/>
        <v>0</v>
      </c>
      <c r="BE1181" s="65">
        <f t="shared" si="2375"/>
        <v>11334.027</v>
      </c>
      <c r="BF1181" s="10">
        <f t="shared" si="2372"/>
        <v>0</v>
      </c>
      <c r="BG1181" s="10">
        <f t="shared" si="2404"/>
        <v>0</v>
      </c>
      <c r="BH1181" s="65">
        <f t="shared" si="2376"/>
        <v>0</v>
      </c>
      <c r="BI1181" s="10">
        <f t="shared" si="2404"/>
        <v>0</v>
      </c>
      <c r="BJ1181" s="20"/>
      <c r="BK1181" s="20"/>
    </row>
    <row r="1182" spans="1:63" ht="46.8" x14ac:dyDescent="0.3">
      <c r="A1182" s="58" t="s">
        <v>771</v>
      </c>
      <c r="B1182" s="59" t="s">
        <v>35</v>
      </c>
      <c r="C1182" s="58"/>
      <c r="D1182" s="58"/>
      <c r="E1182" s="60" t="s">
        <v>36</v>
      </c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>
        <f t="shared" si="2394"/>
        <v>0</v>
      </c>
      <c r="AL1182" s="10">
        <f t="shared" si="2395"/>
        <v>11334.027</v>
      </c>
      <c r="AM1182" s="10">
        <f t="shared" si="2396"/>
        <v>0</v>
      </c>
      <c r="AN1182" s="10">
        <f t="shared" si="2364"/>
        <v>0</v>
      </c>
      <c r="AO1182" s="10">
        <f t="shared" si="2365"/>
        <v>11334.027</v>
      </c>
      <c r="AP1182" s="10">
        <f t="shared" si="2366"/>
        <v>0</v>
      </c>
      <c r="AQ1182" s="10"/>
      <c r="AR1182" s="10"/>
      <c r="AS1182" s="10"/>
      <c r="AT1182" s="10">
        <f t="shared" si="2367"/>
        <v>0</v>
      </c>
      <c r="AU1182" s="10">
        <f t="shared" si="2368"/>
        <v>11334.027</v>
      </c>
      <c r="AV1182" s="10">
        <f t="shared" si="2369"/>
        <v>0</v>
      </c>
      <c r="AW1182" s="10"/>
      <c r="AX1182" s="10"/>
      <c r="AY1182" s="10"/>
      <c r="AZ1182" s="10">
        <f t="shared" si="2370"/>
        <v>0</v>
      </c>
      <c r="BA1182" s="10"/>
      <c r="BB1182" s="65">
        <f t="shared" si="2374"/>
        <v>0</v>
      </c>
      <c r="BC1182" s="10">
        <f t="shared" si="2371"/>
        <v>11334.027</v>
      </c>
      <c r="BD1182" s="10"/>
      <c r="BE1182" s="65">
        <f t="shared" si="2375"/>
        <v>11334.027</v>
      </c>
      <c r="BF1182" s="10">
        <f t="shared" si="2372"/>
        <v>0</v>
      </c>
      <c r="BG1182" s="10"/>
      <c r="BH1182" s="65">
        <f t="shared" si="2376"/>
        <v>0</v>
      </c>
      <c r="BI1182" s="10"/>
      <c r="BJ1182" s="20"/>
      <c r="BK1182" s="20"/>
    </row>
    <row r="1183" spans="1:63" x14ac:dyDescent="0.3">
      <c r="A1183" s="58" t="s">
        <v>771</v>
      </c>
      <c r="B1183" s="59">
        <v>400</v>
      </c>
      <c r="C1183" s="58" t="s">
        <v>327</v>
      </c>
      <c r="D1183" s="58" t="s">
        <v>303</v>
      </c>
      <c r="E1183" s="60" t="s">
        <v>748</v>
      </c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>
        <v>11334.027</v>
      </c>
      <c r="AM1183" s="10"/>
      <c r="AN1183" s="10">
        <f t="shared" si="2364"/>
        <v>0</v>
      </c>
      <c r="AO1183" s="10">
        <f t="shared" si="2365"/>
        <v>11334.027</v>
      </c>
      <c r="AP1183" s="10">
        <f t="shared" si="2366"/>
        <v>0</v>
      </c>
      <c r="AQ1183" s="10"/>
      <c r="AR1183" s="10"/>
      <c r="AS1183" s="10"/>
      <c r="AT1183" s="10">
        <f t="shared" si="2367"/>
        <v>0</v>
      </c>
      <c r="AU1183" s="10">
        <f t="shared" si="2368"/>
        <v>11334.027</v>
      </c>
      <c r="AV1183" s="10">
        <f t="shared" si="2369"/>
        <v>0</v>
      </c>
      <c r="AW1183" s="10"/>
      <c r="AX1183" s="10"/>
      <c r="AY1183" s="10"/>
      <c r="AZ1183" s="10">
        <f t="shared" si="2370"/>
        <v>0</v>
      </c>
      <c r="BA1183" s="10"/>
      <c r="BB1183" s="65">
        <f t="shared" si="2374"/>
        <v>0</v>
      </c>
      <c r="BC1183" s="10">
        <f t="shared" si="2371"/>
        <v>11334.027</v>
      </c>
      <c r="BD1183" s="10"/>
      <c r="BE1183" s="65">
        <f t="shared" si="2375"/>
        <v>11334.027</v>
      </c>
      <c r="BF1183" s="10">
        <f t="shared" si="2372"/>
        <v>0</v>
      </c>
      <c r="BG1183" s="10"/>
      <c r="BH1183" s="65">
        <f t="shared" si="2376"/>
        <v>0</v>
      </c>
      <c r="BI1183" s="10"/>
      <c r="BJ1183" s="20"/>
      <c r="BK1183" s="20"/>
    </row>
    <row r="1184" spans="1:63" ht="31.2" x14ac:dyDescent="0.3">
      <c r="A1184" s="58" t="s">
        <v>773</v>
      </c>
      <c r="B1184" s="59"/>
      <c r="C1184" s="58"/>
      <c r="D1184" s="58"/>
      <c r="E1184" s="61" t="s">
        <v>774</v>
      </c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>
        <f t="shared" si="2394"/>
        <v>0</v>
      </c>
      <c r="AL1184" s="10">
        <f t="shared" si="2395"/>
        <v>4115.0559999999996</v>
      </c>
      <c r="AM1184" s="10">
        <f t="shared" si="2396"/>
        <v>168427.576</v>
      </c>
      <c r="AN1184" s="10">
        <f t="shared" si="2364"/>
        <v>0</v>
      </c>
      <c r="AO1184" s="10">
        <f t="shared" si="2365"/>
        <v>4115.0559999999996</v>
      </c>
      <c r="AP1184" s="10">
        <f t="shared" si="2366"/>
        <v>168427.576</v>
      </c>
      <c r="AQ1184" s="10"/>
      <c r="AR1184" s="10"/>
      <c r="AS1184" s="10"/>
      <c r="AT1184" s="10">
        <f t="shared" si="2367"/>
        <v>0</v>
      </c>
      <c r="AU1184" s="10">
        <f t="shared" si="2368"/>
        <v>4115.0559999999996</v>
      </c>
      <c r="AV1184" s="10">
        <f t="shared" si="2369"/>
        <v>168427.576</v>
      </c>
      <c r="AW1184" s="10"/>
      <c r="AX1184" s="10"/>
      <c r="AY1184" s="10"/>
      <c r="AZ1184" s="10">
        <f t="shared" si="2370"/>
        <v>0</v>
      </c>
      <c r="BA1184" s="10"/>
      <c r="BB1184" s="65">
        <f t="shared" si="2374"/>
        <v>0</v>
      </c>
      <c r="BC1184" s="10">
        <f t="shared" si="2371"/>
        <v>4115.0559999999996</v>
      </c>
      <c r="BD1184" s="10"/>
      <c r="BE1184" s="65">
        <f t="shared" si="2375"/>
        <v>4115.0559999999996</v>
      </c>
      <c r="BF1184" s="10">
        <f t="shared" si="2372"/>
        <v>168427.576</v>
      </c>
      <c r="BG1184" s="10"/>
      <c r="BH1184" s="65">
        <f t="shared" si="2376"/>
        <v>168427.576</v>
      </c>
      <c r="BI1184" s="10"/>
      <c r="BJ1184" s="20"/>
      <c r="BK1184" s="20"/>
    </row>
    <row r="1185" spans="1:63" ht="46.8" x14ac:dyDescent="0.3">
      <c r="A1185" s="58" t="s">
        <v>773</v>
      </c>
      <c r="B1185" s="59" t="s">
        <v>35</v>
      </c>
      <c r="C1185" s="58"/>
      <c r="D1185" s="58"/>
      <c r="E1185" s="60" t="s">
        <v>36</v>
      </c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>
        <f t="shared" si="2394"/>
        <v>0</v>
      </c>
      <c r="AL1185" s="10">
        <f t="shared" si="2395"/>
        <v>4115.0559999999996</v>
      </c>
      <c r="AM1185" s="10">
        <f t="shared" si="2396"/>
        <v>168427.576</v>
      </c>
      <c r="AN1185" s="10">
        <f t="shared" si="2364"/>
        <v>0</v>
      </c>
      <c r="AO1185" s="10">
        <f t="shared" si="2365"/>
        <v>4115.0559999999996</v>
      </c>
      <c r="AP1185" s="10">
        <f t="shared" si="2366"/>
        <v>168427.576</v>
      </c>
      <c r="AQ1185" s="10"/>
      <c r="AR1185" s="10"/>
      <c r="AS1185" s="10"/>
      <c r="AT1185" s="10">
        <f t="shared" si="2367"/>
        <v>0</v>
      </c>
      <c r="AU1185" s="10">
        <f t="shared" si="2368"/>
        <v>4115.0559999999996</v>
      </c>
      <c r="AV1185" s="10">
        <f t="shared" si="2369"/>
        <v>168427.576</v>
      </c>
      <c r="AW1185" s="10"/>
      <c r="AX1185" s="10"/>
      <c r="AY1185" s="10"/>
      <c r="AZ1185" s="10">
        <f t="shared" si="2370"/>
        <v>0</v>
      </c>
      <c r="BA1185" s="10"/>
      <c r="BB1185" s="65">
        <f t="shared" si="2374"/>
        <v>0</v>
      </c>
      <c r="BC1185" s="10">
        <f t="shared" si="2371"/>
        <v>4115.0559999999996</v>
      </c>
      <c r="BD1185" s="10"/>
      <c r="BE1185" s="65">
        <f t="shared" si="2375"/>
        <v>4115.0559999999996</v>
      </c>
      <c r="BF1185" s="10">
        <f t="shared" si="2372"/>
        <v>168427.576</v>
      </c>
      <c r="BG1185" s="10"/>
      <c r="BH1185" s="65">
        <f t="shared" si="2376"/>
        <v>168427.576</v>
      </c>
      <c r="BI1185" s="10"/>
      <c r="BJ1185" s="20"/>
      <c r="BK1185" s="20"/>
    </row>
    <row r="1186" spans="1:63" x14ac:dyDescent="0.3">
      <c r="A1186" s="58" t="s">
        <v>773</v>
      </c>
      <c r="B1186" s="59">
        <v>400</v>
      </c>
      <c r="C1186" s="58" t="s">
        <v>327</v>
      </c>
      <c r="D1186" s="58" t="s">
        <v>303</v>
      </c>
      <c r="E1186" s="60" t="s">
        <v>748</v>
      </c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>
        <v>4115.0559999999996</v>
      </c>
      <c r="AM1186" s="10">
        <v>168427.576</v>
      </c>
      <c r="AN1186" s="10">
        <f t="shared" si="2364"/>
        <v>0</v>
      </c>
      <c r="AO1186" s="10">
        <f t="shared" si="2365"/>
        <v>4115.0559999999996</v>
      </c>
      <c r="AP1186" s="10">
        <f t="shared" si="2366"/>
        <v>168427.576</v>
      </c>
      <c r="AQ1186" s="10"/>
      <c r="AR1186" s="10"/>
      <c r="AS1186" s="10"/>
      <c r="AT1186" s="10">
        <f t="shared" si="2367"/>
        <v>0</v>
      </c>
      <c r="AU1186" s="10">
        <f t="shared" si="2368"/>
        <v>4115.0559999999996</v>
      </c>
      <c r="AV1186" s="10">
        <f t="shared" si="2369"/>
        <v>168427.576</v>
      </c>
      <c r="AW1186" s="10"/>
      <c r="AX1186" s="10"/>
      <c r="AY1186" s="10"/>
      <c r="AZ1186" s="10">
        <f t="shared" si="2370"/>
        <v>0</v>
      </c>
      <c r="BA1186" s="10"/>
      <c r="BB1186" s="65">
        <f t="shared" si="2374"/>
        <v>0</v>
      </c>
      <c r="BC1186" s="10">
        <f t="shared" si="2371"/>
        <v>4115.0559999999996</v>
      </c>
      <c r="BD1186" s="10"/>
      <c r="BE1186" s="65">
        <f t="shared" si="2375"/>
        <v>4115.0559999999996</v>
      </c>
      <c r="BF1186" s="10">
        <f t="shared" si="2372"/>
        <v>168427.576</v>
      </c>
      <c r="BG1186" s="10"/>
      <c r="BH1186" s="65">
        <f t="shared" si="2376"/>
        <v>168427.576</v>
      </c>
      <c r="BI1186" s="10"/>
      <c r="BJ1186" s="20"/>
      <c r="BK1186" s="20"/>
    </row>
    <row r="1187" spans="1:63" ht="31.2" x14ac:dyDescent="0.3">
      <c r="A1187" s="58" t="s">
        <v>775</v>
      </c>
      <c r="B1187" s="59"/>
      <c r="C1187" s="58"/>
      <c r="D1187" s="58"/>
      <c r="E1187" s="61" t="s">
        <v>776</v>
      </c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>
        <f t="shared" si="2394"/>
        <v>0</v>
      </c>
      <c r="AL1187" s="10">
        <f t="shared" si="2395"/>
        <v>1711.297</v>
      </c>
      <c r="AM1187" s="10">
        <f t="shared" si="2396"/>
        <v>0</v>
      </c>
      <c r="AN1187" s="10">
        <f t="shared" si="2364"/>
        <v>0</v>
      </c>
      <c r="AO1187" s="10">
        <f t="shared" si="2365"/>
        <v>1711.297</v>
      </c>
      <c r="AP1187" s="10">
        <f t="shared" si="2366"/>
        <v>0</v>
      </c>
      <c r="AQ1187" s="10">
        <f t="shared" si="2397"/>
        <v>0</v>
      </c>
      <c r="AR1187" s="10">
        <f t="shared" si="2398"/>
        <v>0</v>
      </c>
      <c r="AS1187" s="10">
        <f t="shared" si="2399"/>
        <v>0</v>
      </c>
      <c r="AT1187" s="10">
        <f t="shared" si="2367"/>
        <v>0</v>
      </c>
      <c r="AU1187" s="10">
        <f t="shared" si="2368"/>
        <v>1711.297</v>
      </c>
      <c r="AV1187" s="10">
        <f t="shared" si="2369"/>
        <v>0</v>
      </c>
      <c r="AW1187" s="10">
        <f t="shared" si="2400"/>
        <v>0</v>
      </c>
      <c r="AX1187" s="10">
        <f t="shared" si="2401"/>
        <v>0</v>
      </c>
      <c r="AY1187" s="10">
        <f t="shared" si="2402"/>
        <v>0</v>
      </c>
      <c r="AZ1187" s="10">
        <f t="shared" si="2370"/>
        <v>0</v>
      </c>
      <c r="BA1187" s="10">
        <f t="shared" si="2403"/>
        <v>0</v>
      </c>
      <c r="BB1187" s="65">
        <f t="shared" si="2374"/>
        <v>0</v>
      </c>
      <c r="BC1187" s="10">
        <f t="shared" si="2371"/>
        <v>1711.297</v>
      </c>
      <c r="BD1187" s="10">
        <f t="shared" si="2404"/>
        <v>0</v>
      </c>
      <c r="BE1187" s="65">
        <f t="shared" si="2375"/>
        <v>1711.297</v>
      </c>
      <c r="BF1187" s="10">
        <f t="shared" si="2372"/>
        <v>0</v>
      </c>
      <c r="BG1187" s="10">
        <f t="shared" si="2404"/>
        <v>0</v>
      </c>
      <c r="BH1187" s="65">
        <f t="shared" si="2376"/>
        <v>0</v>
      </c>
      <c r="BI1187" s="10">
        <f t="shared" si="2404"/>
        <v>0</v>
      </c>
      <c r="BJ1187" s="20"/>
      <c r="BK1187" s="20"/>
    </row>
    <row r="1188" spans="1:63" ht="46.8" x14ac:dyDescent="0.3">
      <c r="A1188" s="58" t="s">
        <v>775</v>
      </c>
      <c r="B1188" s="59" t="s">
        <v>35</v>
      </c>
      <c r="C1188" s="58"/>
      <c r="D1188" s="58"/>
      <c r="E1188" s="60" t="s">
        <v>36</v>
      </c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>
        <f t="shared" si="2394"/>
        <v>0</v>
      </c>
      <c r="AL1188" s="10">
        <f t="shared" si="2395"/>
        <v>1711.297</v>
      </c>
      <c r="AM1188" s="10">
        <f t="shared" si="2396"/>
        <v>0</v>
      </c>
      <c r="AN1188" s="10">
        <f t="shared" si="2364"/>
        <v>0</v>
      </c>
      <c r="AO1188" s="10">
        <f t="shared" si="2365"/>
        <v>1711.297</v>
      </c>
      <c r="AP1188" s="10">
        <f t="shared" si="2366"/>
        <v>0</v>
      </c>
      <c r="AQ1188" s="10">
        <f t="shared" si="2397"/>
        <v>0</v>
      </c>
      <c r="AR1188" s="10">
        <f t="shared" si="2398"/>
        <v>0</v>
      </c>
      <c r="AS1188" s="10">
        <f t="shared" si="2399"/>
        <v>0</v>
      </c>
      <c r="AT1188" s="10">
        <f t="shared" si="2367"/>
        <v>0</v>
      </c>
      <c r="AU1188" s="10">
        <f t="shared" si="2368"/>
        <v>1711.297</v>
      </c>
      <c r="AV1188" s="10">
        <f t="shared" si="2369"/>
        <v>0</v>
      </c>
      <c r="AW1188" s="10">
        <f t="shared" si="2400"/>
        <v>0</v>
      </c>
      <c r="AX1188" s="10">
        <f t="shared" si="2401"/>
        <v>0</v>
      </c>
      <c r="AY1188" s="10">
        <f t="shared" si="2402"/>
        <v>0</v>
      </c>
      <c r="AZ1188" s="10">
        <f t="shared" si="2370"/>
        <v>0</v>
      </c>
      <c r="BA1188" s="10">
        <f t="shared" si="2403"/>
        <v>0</v>
      </c>
      <c r="BB1188" s="65">
        <f t="shared" si="2374"/>
        <v>0</v>
      </c>
      <c r="BC1188" s="10">
        <f t="shared" si="2371"/>
        <v>1711.297</v>
      </c>
      <c r="BD1188" s="10">
        <f t="shared" si="2404"/>
        <v>0</v>
      </c>
      <c r="BE1188" s="65">
        <f t="shared" si="2375"/>
        <v>1711.297</v>
      </c>
      <c r="BF1188" s="10">
        <f t="shared" si="2372"/>
        <v>0</v>
      </c>
      <c r="BG1188" s="10">
        <f t="shared" si="2404"/>
        <v>0</v>
      </c>
      <c r="BH1188" s="65">
        <f t="shared" si="2376"/>
        <v>0</v>
      </c>
      <c r="BI1188" s="10">
        <f t="shared" si="2404"/>
        <v>0</v>
      </c>
      <c r="BJ1188" s="20"/>
      <c r="BK1188" s="20"/>
    </row>
    <row r="1189" spans="1:63" x14ac:dyDescent="0.3">
      <c r="A1189" s="58" t="s">
        <v>775</v>
      </c>
      <c r="B1189" s="59">
        <v>400</v>
      </c>
      <c r="C1189" s="58" t="s">
        <v>327</v>
      </c>
      <c r="D1189" s="58" t="s">
        <v>303</v>
      </c>
      <c r="E1189" s="60" t="s">
        <v>748</v>
      </c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>
        <v>1711.297</v>
      </c>
      <c r="AM1189" s="10"/>
      <c r="AN1189" s="10">
        <f t="shared" si="2364"/>
        <v>0</v>
      </c>
      <c r="AO1189" s="10">
        <f t="shared" si="2365"/>
        <v>1711.297</v>
      </c>
      <c r="AP1189" s="10">
        <f t="shared" si="2366"/>
        <v>0</v>
      </c>
      <c r="AQ1189" s="10"/>
      <c r="AR1189" s="10"/>
      <c r="AS1189" s="10"/>
      <c r="AT1189" s="10">
        <f t="shared" si="2367"/>
        <v>0</v>
      </c>
      <c r="AU1189" s="10">
        <f t="shared" si="2368"/>
        <v>1711.297</v>
      </c>
      <c r="AV1189" s="10">
        <f t="shared" si="2369"/>
        <v>0</v>
      </c>
      <c r="AW1189" s="10"/>
      <c r="AX1189" s="10"/>
      <c r="AY1189" s="10"/>
      <c r="AZ1189" s="10">
        <f t="shared" si="2370"/>
        <v>0</v>
      </c>
      <c r="BA1189" s="10"/>
      <c r="BB1189" s="65">
        <f t="shared" si="2374"/>
        <v>0</v>
      </c>
      <c r="BC1189" s="10">
        <f t="shared" si="2371"/>
        <v>1711.297</v>
      </c>
      <c r="BD1189" s="10"/>
      <c r="BE1189" s="65">
        <f t="shared" si="2375"/>
        <v>1711.297</v>
      </c>
      <c r="BF1189" s="10">
        <f t="shared" si="2372"/>
        <v>0</v>
      </c>
      <c r="BG1189" s="10"/>
      <c r="BH1189" s="65">
        <f t="shared" si="2376"/>
        <v>0</v>
      </c>
      <c r="BI1189" s="10"/>
      <c r="BJ1189" s="20"/>
      <c r="BK1189" s="20"/>
    </row>
    <row r="1190" spans="1:63" ht="78" x14ac:dyDescent="0.3">
      <c r="A1190" s="58" t="s">
        <v>777</v>
      </c>
      <c r="B1190" s="59"/>
      <c r="C1190" s="58"/>
      <c r="D1190" s="58"/>
      <c r="E1190" s="61" t="s">
        <v>778</v>
      </c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>
        <f t="shared" si="2394"/>
        <v>0</v>
      </c>
      <c r="AL1190" s="10">
        <f t="shared" si="2395"/>
        <v>35550.589</v>
      </c>
      <c r="AM1190" s="10">
        <f t="shared" si="2396"/>
        <v>0</v>
      </c>
      <c r="AN1190" s="10">
        <f t="shared" si="2364"/>
        <v>0</v>
      </c>
      <c r="AO1190" s="10">
        <f t="shared" si="2365"/>
        <v>35550.589</v>
      </c>
      <c r="AP1190" s="10">
        <f t="shared" si="2366"/>
        <v>0</v>
      </c>
      <c r="AQ1190" s="10">
        <f t="shared" si="2397"/>
        <v>0</v>
      </c>
      <c r="AR1190" s="10">
        <f t="shared" si="2398"/>
        <v>0</v>
      </c>
      <c r="AS1190" s="10">
        <f t="shared" si="2399"/>
        <v>0</v>
      </c>
      <c r="AT1190" s="10">
        <f t="shared" si="2367"/>
        <v>0</v>
      </c>
      <c r="AU1190" s="10">
        <f t="shared" si="2368"/>
        <v>35550.589</v>
      </c>
      <c r="AV1190" s="10">
        <f t="shared" si="2369"/>
        <v>0</v>
      </c>
      <c r="AW1190" s="10">
        <f t="shared" si="2400"/>
        <v>0</v>
      </c>
      <c r="AX1190" s="10">
        <f t="shared" si="2401"/>
        <v>0</v>
      </c>
      <c r="AY1190" s="10">
        <f t="shared" si="2402"/>
        <v>0</v>
      </c>
      <c r="AZ1190" s="10">
        <f t="shared" si="2370"/>
        <v>0</v>
      </c>
      <c r="BA1190" s="10">
        <f t="shared" si="2403"/>
        <v>0</v>
      </c>
      <c r="BB1190" s="65">
        <f t="shared" si="2374"/>
        <v>0</v>
      </c>
      <c r="BC1190" s="10">
        <f t="shared" si="2371"/>
        <v>35550.589</v>
      </c>
      <c r="BD1190" s="10">
        <f t="shared" si="2404"/>
        <v>0</v>
      </c>
      <c r="BE1190" s="65">
        <f t="shared" si="2375"/>
        <v>35550.589</v>
      </c>
      <c r="BF1190" s="10">
        <f t="shared" si="2372"/>
        <v>0</v>
      </c>
      <c r="BG1190" s="10">
        <f t="shared" si="2404"/>
        <v>0</v>
      </c>
      <c r="BH1190" s="65">
        <f t="shared" si="2376"/>
        <v>0</v>
      </c>
      <c r="BI1190" s="10">
        <f t="shared" si="2404"/>
        <v>0</v>
      </c>
      <c r="BJ1190" s="20"/>
      <c r="BK1190" s="20"/>
    </row>
    <row r="1191" spans="1:63" ht="46.8" x14ac:dyDescent="0.3">
      <c r="A1191" s="58" t="s">
        <v>777</v>
      </c>
      <c r="B1191" s="59" t="s">
        <v>35</v>
      </c>
      <c r="C1191" s="58"/>
      <c r="D1191" s="58"/>
      <c r="E1191" s="60" t="s">
        <v>36</v>
      </c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>
        <f t="shared" si="2394"/>
        <v>0</v>
      </c>
      <c r="AL1191" s="10">
        <f t="shared" si="2395"/>
        <v>35550.589</v>
      </c>
      <c r="AM1191" s="10">
        <f t="shared" si="2396"/>
        <v>0</v>
      </c>
      <c r="AN1191" s="10">
        <f t="shared" si="2364"/>
        <v>0</v>
      </c>
      <c r="AO1191" s="10">
        <f t="shared" si="2365"/>
        <v>35550.589</v>
      </c>
      <c r="AP1191" s="10">
        <f t="shared" si="2366"/>
        <v>0</v>
      </c>
      <c r="AQ1191" s="10">
        <f t="shared" si="2397"/>
        <v>0</v>
      </c>
      <c r="AR1191" s="10">
        <f t="shared" si="2398"/>
        <v>0</v>
      </c>
      <c r="AS1191" s="10">
        <f t="shared" si="2399"/>
        <v>0</v>
      </c>
      <c r="AT1191" s="10">
        <f t="shared" si="2367"/>
        <v>0</v>
      </c>
      <c r="AU1191" s="10">
        <f t="shared" si="2368"/>
        <v>35550.589</v>
      </c>
      <c r="AV1191" s="10">
        <f t="shared" si="2369"/>
        <v>0</v>
      </c>
      <c r="AW1191" s="10">
        <f t="shared" si="2400"/>
        <v>0</v>
      </c>
      <c r="AX1191" s="10">
        <f t="shared" si="2401"/>
        <v>0</v>
      </c>
      <c r="AY1191" s="10">
        <f t="shared" si="2402"/>
        <v>0</v>
      </c>
      <c r="AZ1191" s="10">
        <f t="shared" si="2370"/>
        <v>0</v>
      </c>
      <c r="BA1191" s="10">
        <f t="shared" si="2403"/>
        <v>0</v>
      </c>
      <c r="BB1191" s="65">
        <f t="shared" si="2374"/>
        <v>0</v>
      </c>
      <c r="BC1191" s="10">
        <f t="shared" si="2371"/>
        <v>35550.589</v>
      </c>
      <c r="BD1191" s="10">
        <f t="shared" si="2404"/>
        <v>0</v>
      </c>
      <c r="BE1191" s="65">
        <f t="shared" si="2375"/>
        <v>35550.589</v>
      </c>
      <c r="BF1191" s="10">
        <f t="shared" si="2372"/>
        <v>0</v>
      </c>
      <c r="BG1191" s="10">
        <f t="shared" si="2404"/>
        <v>0</v>
      </c>
      <c r="BH1191" s="65">
        <f t="shared" si="2376"/>
        <v>0</v>
      </c>
      <c r="BI1191" s="10">
        <f t="shared" si="2404"/>
        <v>0</v>
      </c>
      <c r="BJ1191" s="20"/>
      <c r="BK1191" s="20"/>
    </row>
    <row r="1192" spans="1:63" x14ac:dyDescent="0.3">
      <c r="A1192" s="58" t="s">
        <v>777</v>
      </c>
      <c r="B1192" s="59">
        <v>400</v>
      </c>
      <c r="C1192" s="58" t="s">
        <v>327</v>
      </c>
      <c r="D1192" s="58" t="s">
        <v>303</v>
      </c>
      <c r="E1192" s="60" t="s">
        <v>748</v>
      </c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>
        <v>35550.589</v>
      </c>
      <c r="AM1192" s="10"/>
      <c r="AN1192" s="10">
        <f t="shared" si="2364"/>
        <v>0</v>
      </c>
      <c r="AO1192" s="10">
        <f t="shared" si="2365"/>
        <v>35550.589</v>
      </c>
      <c r="AP1192" s="10">
        <f t="shared" si="2366"/>
        <v>0</v>
      </c>
      <c r="AQ1192" s="10"/>
      <c r="AR1192" s="10"/>
      <c r="AS1192" s="10"/>
      <c r="AT1192" s="10">
        <f t="shared" si="2367"/>
        <v>0</v>
      </c>
      <c r="AU1192" s="10">
        <f t="shared" si="2368"/>
        <v>35550.589</v>
      </c>
      <c r="AV1192" s="10">
        <f t="shared" si="2369"/>
        <v>0</v>
      </c>
      <c r="AW1192" s="10"/>
      <c r="AX1192" s="10"/>
      <c r="AY1192" s="10"/>
      <c r="AZ1192" s="10">
        <f t="shared" si="2370"/>
        <v>0</v>
      </c>
      <c r="BA1192" s="10"/>
      <c r="BB1192" s="65">
        <f t="shared" si="2374"/>
        <v>0</v>
      </c>
      <c r="BC1192" s="10">
        <f t="shared" si="2371"/>
        <v>35550.589</v>
      </c>
      <c r="BD1192" s="10"/>
      <c r="BE1192" s="65">
        <f t="shared" si="2375"/>
        <v>35550.589</v>
      </c>
      <c r="BF1192" s="10">
        <f t="shared" si="2372"/>
        <v>0</v>
      </c>
      <c r="BG1192" s="10"/>
      <c r="BH1192" s="65">
        <f t="shared" si="2376"/>
        <v>0</v>
      </c>
      <c r="BI1192" s="10"/>
      <c r="BJ1192" s="20"/>
      <c r="BK1192" s="20"/>
    </row>
    <row r="1193" spans="1:63" s="1" customFormat="1" ht="62.4" hidden="1" x14ac:dyDescent="0.3">
      <c r="A1193" s="7" t="s">
        <v>779</v>
      </c>
      <c r="B1193" s="8"/>
      <c r="C1193" s="7"/>
      <c r="D1193" s="7"/>
      <c r="E1193" s="21" t="s">
        <v>780</v>
      </c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>
        <f t="shared" si="2400"/>
        <v>15</v>
      </c>
      <c r="AX1193" s="10">
        <f t="shared" si="2401"/>
        <v>0</v>
      </c>
      <c r="AY1193" s="10">
        <f t="shared" si="2402"/>
        <v>0</v>
      </c>
      <c r="AZ1193" s="10">
        <f t="shared" si="2370"/>
        <v>15</v>
      </c>
      <c r="BA1193" s="10">
        <f t="shared" si="2403"/>
        <v>-15</v>
      </c>
      <c r="BB1193" s="41">
        <f t="shared" si="2374"/>
        <v>0</v>
      </c>
      <c r="BC1193" s="10">
        <f t="shared" si="2371"/>
        <v>0</v>
      </c>
      <c r="BD1193" s="10">
        <f t="shared" si="2404"/>
        <v>0</v>
      </c>
      <c r="BE1193" s="41">
        <f t="shared" si="2375"/>
        <v>0</v>
      </c>
      <c r="BF1193" s="10">
        <f t="shared" si="2372"/>
        <v>0</v>
      </c>
      <c r="BG1193" s="10">
        <f t="shared" si="2404"/>
        <v>0</v>
      </c>
      <c r="BH1193" s="41">
        <f t="shared" si="2376"/>
        <v>0</v>
      </c>
      <c r="BI1193" s="10">
        <f t="shared" si="2404"/>
        <v>0</v>
      </c>
      <c r="BJ1193" s="20">
        <v>0</v>
      </c>
      <c r="BK1193" s="20"/>
    </row>
    <row r="1194" spans="1:63" s="1" customFormat="1" ht="46.8" hidden="1" x14ac:dyDescent="0.3">
      <c r="A1194" s="7" t="s">
        <v>779</v>
      </c>
      <c r="B1194" s="8" t="s">
        <v>35</v>
      </c>
      <c r="C1194" s="7"/>
      <c r="D1194" s="7"/>
      <c r="E1194" s="19" t="s">
        <v>36</v>
      </c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>
        <f t="shared" si="2400"/>
        <v>15</v>
      </c>
      <c r="AX1194" s="10">
        <f t="shared" si="2401"/>
        <v>0</v>
      </c>
      <c r="AY1194" s="10">
        <f t="shared" si="2402"/>
        <v>0</v>
      </c>
      <c r="AZ1194" s="10">
        <f t="shared" si="2370"/>
        <v>15</v>
      </c>
      <c r="BA1194" s="10">
        <f t="shared" si="2403"/>
        <v>-15</v>
      </c>
      <c r="BB1194" s="41">
        <f t="shared" si="2374"/>
        <v>0</v>
      </c>
      <c r="BC1194" s="10">
        <f t="shared" si="2371"/>
        <v>0</v>
      </c>
      <c r="BD1194" s="10">
        <f t="shared" si="2404"/>
        <v>0</v>
      </c>
      <c r="BE1194" s="41">
        <f t="shared" si="2375"/>
        <v>0</v>
      </c>
      <c r="BF1194" s="10">
        <f t="shared" si="2372"/>
        <v>0</v>
      </c>
      <c r="BG1194" s="10">
        <f t="shared" si="2404"/>
        <v>0</v>
      </c>
      <c r="BH1194" s="41">
        <f t="shared" si="2376"/>
        <v>0</v>
      </c>
      <c r="BI1194" s="10">
        <f t="shared" si="2404"/>
        <v>0</v>
      </c>
      <c r="BJ1194" s="20">
        <v>0</v>
      </c>
      <c r="BK1194" s="20"/>
    </row>
    <row r="1195" spans="1:63" s="40" customFormat="1" hidden="1" x14ac:dyDescent="0.3">
      <c r="A1195" s="36" t="s">
        <v>779</v>
      </c>
      <c r="B1195" s="37">
        <v>400</v>
      </c>
      <c r="C1195" s="36" t="s">
        <v>327</v>
      </c>
      <c r="D1195" s="36" t="s">
        <v>106</v>
      </c>
      <c r="E1195" s="38" t="s">
        <v>535</v>
      </c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>
        <v>15</v>
      </c>
      <c r="AX1195" s="10"/>
      <c r="AY1195" s="10"/>
      <c r="AZ1195" s="39">
        <f t="shared" si="2370"/>
        <v>15</v>
      </c>
      <c r="BA1195" s="39">
        <v>-15</v>
      </c>
      <c r="BB1195" s="41">
        <f t="shared" si="2374"/>
        <v>0</v>
      </c>
      <c r="BC1195" s="39">
        <f t="shared" si="2371"/>
        <v>0</v>
      </c>
      <c r="BD1195" s="39"/>
      <c r="BE1195" s="41">
        <f t="shared" si="2375"/>
        <v>0</v>
      </c>
      <c r="BF1195" s="39">
        <f t="shared" si="2372"/>
        <v>0</v>
      </c>
      <c r="BG1195" s="39"/>
      <c r="BH1195" s="41">
        <f t="shared" si="2376"/>
        <v>0</v>
      </c>
      <c r="BI1195" s="10"/>
      <c r="BJ1195" s="20">
        <v>0</v>
      </c>
      <c r="BK1195" s="20"/>
    </row>
    <row r="1196" spans="1:63" ht="109.2" x14ac:dyDescent="0.3">
      <c r="A1196" s="58" t="s">
        <v>781</v>
      </c>
      <c r="B1196" s="59"/>
      <c r="C1196" s="58"/>
      <c r="D1196" s="58"/>
      <c r="E1196" s="61" t="s">
        <v>782</v>
      </c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>
        <f t="shared" si="2400"/>
        <v>430.16</v>
      </c>
      <c r="AX1196" s="10">
        <f t="shared" si="2401"/>
        <v>0</v>
      </c>
      <c r="AY1196" s="10">
        <f t="shared" si="2402"/>
        <v>0</v>
      </c>
      <c r="AZ1196" s="10">
        <f t="shared" si="2370"/>
        <v>430.16</v>
      </c>
      <c r="BA1196" s="10">
        <f t="shared" si="2403"/>
        <v>0</v>
      </c>
      <c r="BB1196" s="65">
        <f t="shared" si="2374"/>
        <v>430.16</v>
      </c>
      <c r="BC1196" s="10">
        <f t="shared" si="2371"/>
        <v>0</v>
      </c>
      <c r="BD1196" s="10">
        <f t="shared" si="2404"/>
        <v>0</v>
      </c>
      <c r="BE1196" s="65">
        <f t="shared" si="2375"/>
        <v>0</v>
      </c>
      <c r="BF1196" s="10">
        <f t="shared" si="2372"/>
        <v>0</v>
      </c>
      <c r="BG1196" s="10">
        <f t="shared" si="2404"/>
        <v>0</v>
      </c>
      <c r="BH1196" s="65">
        <f t="shared" si="2376"/>
        <v>0</v>
      </c>
      <c r="BI1196" s="10">
        <f t="shared" si="2404"/>
        <v>0</v>
      </c>
      <c r="BJ1196" s="20"/>
      <c r="BK1196" s="20"/>
    </row>
    <row r="1197" spans="1:63" ht="46.8" x14ac:dyDescent="0.3">
      <c r="A1197" s="58" t="s">
        <v>781</v>
      </c>
      <c r="B1197" s="59" t="s">
        <v>35</v>
      </c>
      <c r="C1197" s="58"/>
      <c r="D1197" s="58"/>
      <c r="E1197" s="60" t="s">
        <v>36</v>
      </c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>
        <f t="shared" si="2400"/>
        <v>430.16</v>
      </c>
      <c r="AX1197" s="10">
        <f t="shared" si="2401"/>
        <v>0</v>
      </c>
      <c r="AY1197" s="10">
        <f t="shared" si="2402"/>
        <v>0</v>
      </c>
      <c r="AZ1197" s="10">
        <f t="shared" si="2370"/>
        <v>430.16</v>
      </c>
      <c r="BA1197" s="10">
        <f t="shared" si="2403"/>
        <v>0</v>
      </c>
      <c r="BB1197" s="65">
        <f t="shared" si="2374"/>
        <v>430.16</v>
      </c>
      <c r="BC1197" s="10">
        <f t="shared" si="2371"/>
        <v>0</v>
      </c>
      <c r="BD1197" s="10">
        <f t="shared" si="2404"/>
        <v>0</v>
      </c>
      <c r="BE1197" s="65">
        <f t="shared" si="2375"/>
        <v>0</v>
      </c>
      <c r="BF1197" s="10">
        <f t="shared" si="2372"/>
        <v>0</v>
      </c>
      <c r="BG1197" s="10">
        <f t="shared" si="2404"/>
        <v>0</v>
      </c>
      <c r="BH1197" s="65">
        <f t="shared" si="2376"/>
        <v>0</v>
      </c>
      <c r="BI1197" s="10">
        <f t="shared" si="2404"/>
        <v>0</v>
      </c>
      <c r="BJ1197" s="20"/>
      <c r="BK1197" s="20"/>
    </row>
    <row r="1198" spans="1:63" x14ac:dyDescent="0.3">
      <c r="A1198" s="58" t="s">
        <v>781</v>
      </c>
      <c r="B1198" s="59">
        <v>400</v>
      </c>
      <c r="C1198" s="58" t="s">
        <v>327</v>
      </c>
      <c r="D1198" s="58" t="s">
        <v>303</v>
      </c>
      <c r="E1198" s="60" t="s">
        <v>748</v>
      </c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>
        <v>430.16</v>
      </c>
      <c r="AX1198" s="10"/>
      <c r="AY1198" s="10"/>
      <c r="AZ1198" s="10">
        <f t="shared" ref="AZ1198:AZ1261" si="2405">AT1198+AW1198</f>
        <v>430.16</v>
      </c>
      <c r="BA1198" s="10"/>
      <c r="BB1198" s="65">
        <f t="shared" si="2374"/>
        <v>430.16</v>
      </c>
      <c r="BC1198" s="10">
        <f t="shared" ref="BC1198:BC1261" si="2406">AU1198+AX1198</f>
        <v>0</v>
      </c>
      <c r="BD1198" s="10"/>
      <c r="BE1198" s="65">
        <f t="shared" si="2375"/>
        <v>0</v>
      </c>
      <c r="BF1198" s="10">
        <f t="shared" ref="BF1198:BF1261" si="2407">AV1198+AY1198</f>
        <v>0</v>
      </c>
      <c r="BG1198" s="10"/>
      <c r="BH1198" s="65">
        <f t="shared" si="2376"/>
        <v>0</v>
      </c>
      <c r="BI1198" s="10"/>
      <c r="BJ1198" s="20"/>
      <c r="BK1198" s="20"/>
    </row>
    <row r="1199" spans="1:63" ht="46.8" x14ac:dyDescent="0.3">
      <c r="A1199" s="58" t="s">
        <v>783</v>
      </c>
      <c r="B1199" s="59"/>
      <c r="C1199" s="58"/>
      <c r="D1199" s="58"/>
      <c r="E1199" s="60" t="s">
        <v>784</v>
      </c>
      <c r="F1199" s="10">
        <f t="shared" si="2378"/>
        <v>43764.3</v>
      </c>
      <c r="G1199" s="10">
        <f t="shared" si="2379"/>
        <v>0</v>
      </c>
      <c r="H1199" s="10">
        <f t="shared" si="2380"/>
        <v>0</v>
      </c>
      <c r="I1199" s="10">
        <f t="shared" si="2381"/>
        <v>0</v>
      </c>
      <c r="J1199" s="10">
        <f t="shared" si="2382"/>
        <v>0</v>
      </c>
      <c r="K1199" s="10">
        <f t="shared" si="2383"/>
        <v>0</v>
      </c>
      <c r="L1199" s="10">
        <f t="shared" ref="L1199:L1234" si="2408">F1199+I1199</f>
        <v>43764.3</v>
      </c>
      <c r="M1199" s="10">
        <f t="shared" ref="M1199:M1234" si="2409">G1199+J1199</f>
        <v>0</v>
      </c>
      <c r="N1199" s="10">
        <f t="shared" ref="N1199:N1234" si="2410">H1199+K1199</f>
        <v>0</v>
      </c>
      <c r="O1199" s="10">
        <f t="shared" si="2384"/>
        <v>0</v>
      </c>
      <c r="P1199" s="10">
        <f t="shared" si="2385"/>
        <v>0</v>
      </c>
      <c r="Q1199" s="10">
        <f t="shared" si="2386"/>
        <v>0</v>
      </c>
      <c r="R1199" s="10">
        <f t="shared" ref="R1199:R1261" si="2411">L1199+O1199</f>
        <v>43764.3</v>
      </c>
      <c r="S1199" s="10">
        <f t="shared" ref="S1199:S1261" si="2412">M1199+P1199</f>
        <v>0</v>
      </c>
      <c r="T1199" s="10">
        <f t="shared" ref="T1199:T1261" si="2413">N1199+Q1199</f>
        <v>0</v>
      </c>
      <c r="U1199" s="10">
        <f t="shared" si="2387"/>
        <v>0</v>
      </c>
      <c r="V1199" s="10">
        <f t="shared" si="2388"/>
        <v>0</v>
      </c>
      <c r="W1199" s="10">
        <f t="shared" si="2389"/>
        <v>0</v>
      </c>
      <c r="X1199" s="10">
        <f t="shared" ref="X1199:X1261" si="2414">R1199+U1199</f>
        <v>43764.3</v>
      </c>
      <c r="Y1199" s="10">
        <f t="shared" ref="Y1199:Y1261" si="2415">S1199+V1199</f>
        <v>0</v>
      </c>
      <c r="Z1199" s="10">
        <f t="shared" ref="Z1199:Z1261" si="2416">T1199+W1199</f>
        <v>0</v>
      </c>
      <c r="AA1199" s="10">
        <f t="shared" si="2390"/>
        <v>0</v>
      </c>
      <c r="AB1199" s="10">
        <f t="shared" si="2391"/>
        <v>0</v>
      </c>
      <c r="AC1199" s="10">
        <f t="shared" si="2392"/>
        <v>0</v>
      </c>
      <c r="AD1199" s="10">
        <f t="shared" ref="AD1199:AD1261" si="2417">X1199+AA1199</f>
        <v>43764.3</v>
      </c>
      <c r="AE1199" s="10">
        <f t="shared" ref="AE1199:AE1261" si="2418">Y1199+AB1199</f>
        <v>0</v>
      </c>
      <c r="AF1199" s="10">
        <f t="shared" ref="AF1199:AF1261" si="2419">Z1199+AC1199</f>
        <v>0</v>
      </c>
      <c r="AG1199" s="10">
        <f t="shared" si="2393"/>
        <v>0</v>
      </c>
      <c r="AH1199" s="10">
        <f t="shared" ref="AH1199:AH1261" si="2420">AD1199+AG1199</f>
        <v>43764.3</v>
      </c>
      <c r="AI1199" s="10">
        <f t="shared" ref="AI1199:AI1261" si="2421">AE1199</f>
        <v>0</v>
      </c>
      <c r="AJ1199" s="10">
        <f t="shared" ref="AJ1199:AJ1261" si="2422">AF1199</f>
        <v>0</v>
      </c>
      <c r="AK1199" s="10">
        <f t="shared" si="2394"/>
        <v>-43764.3</v>
      </c>
      <c r="AL1199" s="10">
        <f t="shared" si="2395"/>
        <v>43764.3</v>
      </c>
      <c r="AM1199" s="10">
        <f t="shared" si="2396"/>
        <v>0</v>
      </c>
      <c r="AN1199" s="10">
        <f t="shared" ref="AN1199:AN1261" si="2423">AH1199+AK1199</f>
        <v>0</v>
      </c>
      <c r="AO1199" s="10">
        <f t="shared" ref="AO1199:AO1261" si="2424">AI1199+AL1199</f>
        <v>43764.3</v>
      </c>
      <c r="AP1199" s="10">
        <f t="shared" ref="AP1199:AP1261" si="2425">AJ1199+AM1199</f>
        <v>0</v>
      </c>
      <c r="AQ1199" s="10">
        <f t="shared" si="2397"/>
        <v>0</v>
      </c>
      <c r="AR1199" s="10">
        <f t="shared" si="2398"/>
        <v>0</v>
      </c>
      <c r="AS1199" s="10">
        <f t="shared" si="2399"/>
        <v>0</v>
      </c>
      <c r="AT1199" s="10">
        <f t="shared" ref="AT1199:AT1261" si="2426">AN1199+AQ1199</f>
        <v>0</v>
      </c>
      <c r="AU1199" s="10">
        <f t="shared" ref="AU1199:AU1261" si="2427">AO1199+AR1199</f>
        <v>43764.3</v>
      </c>
      <c r="AV1199" s="10">
        <f t="shared" ref="AV1199:AV1261" si="2428">AP1199+AS1199</f>
        <v>0</v>
      </c>
      <c r="AW1199" s="10">
        <f t="shared" si="2400"/>
        <v>0</v>
      </c>
      <c r="AX1199" s="10">
        <f t="shared" si="2401"/>
        <v>0</v>
      </c>
      <c r="AY1199" s="10">
        <f t="shared" si="2402"/>
        <v>0</v>
      </c>
      <c r="AZ1199" s="10">
        <f t="shared" si="2405"/>
        <v>0</v>
      </c>
      <c r="BA1199" s="10">
        <f t="shared" si="2403"/>
        <v>0</v>
      </c>
      <c r="BB1199" s="65">
        <f t="shared" si="2374"/>
        <v>0</v>
      </c>
      <c r="BC1199" s="10">
        <f t="shared" si="2406"/>
        <v>43764.3</v>
      </c>
      <c r="BD1199" s="10">
        <f t="shared" si="2404"/>
        <v>0</v>
      </c>
      <c r="BE1199" s="65">
        <f t="shared" si="2375"/>
        <v>43764.3</v>
      </c>
      <c r="BF1199" s="10">
        <f t="shared" si="2407"/>
        <v>0</v>
      </c>
      <c r="BG1199" s="10">
        <f t="shared" si="2404"/>
        <v>0</v>
      </c>
      <c r="BH1199" s="65">
        <f t="shared" si="2376"/>
        <v>0</v>
      </c>
      <c r="BI1199" s="10">
        <f t="shared" si="2404"/>
        <v>0</v>
      </c>
      <c r="BJ1199" s="20"/>
      <c r="BK1199" s="20"/>
    </row>
    <row r="1200" spans="1:63" ht="46.8" x14ac:dyDescent="0.3">
      <c r="A1200" s="58" t="s">
        <v>783</v>
      </c>
      <c r="B1200" s="59" t="s">
        <v>35</v>
      </c>
      <c r="C1200" s="58"/>
      <c r="D1200" s="58"/>
      <c r="E1200" s="60" t="s">
        <v>36</v>
      </c>
      <c r="F1200" s="10">
        <f t="shared" si="2378"/>
        <v>43764.3</v>
      </c>
      <c r="G1200" s="10">
        <f t="shared" si="2379"/>
        <v>0</v>
      </c>
      <c r="H1200" s="10">
        <f t="shared" si="2380"/>
        <v>0</v>
      </c>
      <c r="I1200" s="10">
        <f t="shared" si="2381"/>
        <v>0</v>
      </c>
      <c r="J1200" s="10">
        <f t="shared" si="2382"/>
        <v>0</v>
      </c>
      <c r="K1200" s="10">
        <f t="shared" si="2383"/>
        <v>0</v>
      </c>
      <c r="L1200" s="10">
        <f t="shared" si="2408"/>
        <v>43764.3</v>
      </c>
      <c r="M1200" s="10">
        <f t="shared" si="2409"/>
        <v>0</v>
      </c>
      <c r="N1200" s="10">
        <f t="shared" si="2410"/>
        <v>0</v>
      </c>
      <c r="O1200" s="10">
        <f t="shared" si="2384"/>
        <v>0</v>
      </c>
      <c r="P1200" s="10">
        <f t="shared" si="2385"/>
        <v>0</v>
      </c>
      <c r="Q1200" s="10">
        <f t="shared" si="2386"/>
        <v>0</v>
      </c>
      <c r="R1200" s="10">
        <f t="shared" si="2411"/>
        <v>43764.3</v>
      </c>
      <c r="S1200" s="10">
        <f t="shared" si="2412"/>
        <v>0</v>
      </c>
      <c r="T1200" s="10">
        <f t="shared" si="2413"/>
        <v>0</v>
      </c>
      <c r="U1200" s="10">
        <f t="shared" si="2387"/>
        <v>0</v>
      </c>
      <c r="V1200" s="10">
        <f t="shared" si="2388"/>
        <v>0</v>
      </c>
      <c r="W1200" s="10">
        <f t="shared" si="2389"/>
        <v>0</v>
      </c>
      <c r="X1200" s="10">
        <f t="shared" si="2414"/>
        <v>43764.3</v>
      </c>
      <c r="Y1200" s="10">
        <f t="shared" si="2415"/>
        <v>0</v>
      </c>
      <c r="Z1200" s="10">
        <f t="shared" si="2416"/>
        <v>0</v>
      </c>
      <c r="AA1200" s="10">
        <f t="shared" si="2390"/>
        <v>0</v>
      </c>
      <c r="AB1200" s="10">
        <f t="shared" si="2391"/>
        <v>0</v>
      </c>
      <c r="AC1200" s="10">
        <f t="shared" si="2392"/>
        <v>0</v>
      </c>
      <c r="AD1200" s="10">
        <f t="shared" si="2417"/>
        <v>43764.3</v>
      </c>
      <c r="AE1200" s="10">
        <f t="shared" si="2418"/>
        <v>0</v>
      </c>
      <c r="AF1200" s="10">
        <f t="shared" si="2419"/>
        <v>0</v>
      </c>
      <c r="AG1200" s="10">
        <f t="shared" si="2393"/>
        <v>0</v>
      </c>
      <c r="AH1200" s="10">
        <f t="shared" si="2420"/>
        <v>43764.3</v>
      </c>
      <c r="AI1200" s="10">
        <f t="shared" si="2421"/>
        <v>0</v>
      </c>
      <c r="AJ1200" s="10">
        <f t="shared" si="2422"/>
        <v>0</v>
      </c>
      <c r="AK1200" s="10">
        <f t="shared" si="2394"/>
        <v>-43764.3</v>
      </c>
      <c r="AL1200" s="10">
        <f t="shared" si="2395"/>
        <v>43764.3</v>
      </c>
      <c r="AM1200" s="10">
        <f t="shared" si="2396"/>
        <v>0</v>
      </c>
      <c r="AN1200" s="10">
        <f t="shared" si="2423"/>
        <v>0</v>
      </c>
      <c r="AO1200" s="10">
        <f t="shared" si="2424"/>
        <v>43764.3</v>
      </c>
      <c r="AP1200" s="10">
        <f t="shared" si="2425"/>
        <v>0</v>
      </c>
      <c r="AQ1200" s="10">
        <f t="shared" si="2397"/>
        <v>0</v>
      </c>
      <c r="AR1200" s="10">
        <f t="shared" si="2398"/>
        <v>0</v>
      </c>
      <c r="AS1200" s="10">
        <f t="shared" si="2399"/>
        <v>0</v>
      </c>
      <c r="AT1200" s="10">
        <f t="shared" si="2426"/>
        <v>0</v>
      </c>
      <c r="AU1200" s="10">
        <f t="shared" si="2427"/>
        <v>43764.3</v>
      </c>
      <c r="AV1200" s="10">
        <f t="shared" si="2428"/>
        <v>0</v>
      </c>
      <c r="AW1200" s="10">
        <f t="shared" si="2400"/>
        <v>0</v>
      </c>
      <c r="AX1200" s="10">
        <f t="shared" si="2401"/>
        <v>0</v>
      </c>
      <c r="AY1200" s="10">
        <f t="shared" si="2402"/>
        <v>0</v>
      </c>
      <c r="AZ1200" s="10">
        <f t="shared" si="2405"/>
        <v>0</v>
      </c>
      <c r="BA1200" s="10">
        <f t="shared" si="2403"/>
        <v>0</v>
      </c>
      <c r="BB1200" s="65">
        <f t="shared" si="2374"/>
        <v>0</v>
      </c>
      <c r="BC1200" s="10">
        <f t="shared" si="2406"/>
        <v>43764.3</v>
      </c>
      <c r="BD1200" s="10">
        <f t="shared" si="2404"/>
        <v>0</v>
      </c>
      <c r="BE1200" s="65">
        <f t="shared" si="2375"/>
        <v>43764.3</v>
      </c>
      <c r="BF1200" s="10">
        <f t="shared" si="2407"/>
        <v>0</v>
      </c>
      <c r="BG1200" s="10">
        <f t="shared" si="2404"/>
        <v>0</v>
      </c>
      <c r="BH1200" s="65">
        <f t="shared" si="2376"/>
        <v>0</v>
      </c>
      <c r="BI1200" s="10">
        <f t="shared" si="2404"/>
        <v>0</v>
      </c>
      <c r="BJ1200" s="20"/>
      <c r="BK1200" s="20"/>
    </row>
    <row r="1201" spans="1:63" x14ac:dyDescent="0.3">
      <c r="A1201" s="58" t="s">
        <v>783</v>
      </c>
      <c r="B1201" s="59">
        <v>400</v>
      </c>
      <c r="C1201" s="58" t="s">
        <v>327</v>
      </c>
      <c r="D1201" s="58" t="s">
        <v>303</v>
      </c>
      <c r="E1201" s="60" t="s">
        <v>748</v>
      </c>
      <c r="F1201" s="10">
        <v>43764.3</v>
      </c>
      <c r="G1201" s="10">
        <v>0</v>
      </c>
      <c r="H1201" s="10">
        <v>0</v>
      </c>
      <c r="I1201" s="10"/>
      <c r="J1201" s="10"/>
      <c r="K1201" s="10"/>
      <c r="L1201" s="10">
        <f t="shared" si="2408"/>
        <v>43764.3</v>
      </c>
      <c r="M1201" s="10">
        <f t="shared" si="2409"/>
        <v>0</v>
      </c>
      <c r="N1201" s="10">
        <f t="shared" si="2410"/>
        <v>0</v>
      </c>
      <c r="O1201" s="10"/>
      <c r="P1201" s="10"/>
      <c r="Q1201" s="10"/>
      <c r="R1201" s="10">
        <f t="shared" si="2411"/>
        <v>43764.3</v>
      </c>
      <c r="S1201" s="10">
        <f t="shared" si="2412"/>
        <v>0</v>
      </c>
      <c r="T1201" s="10">
        <f t="shared" si="2413"/>
        <v>0</v>
      </c>
      <c r="U1201" s="10"/>
      <c r="V1201" s="10"/>
      <c r="W1201" s="10"/>
      <c r="X1201" s="10">
        <f t="shared" si="2414"/>
        <v>43764.3</v>
      </c>
      <c r="Y1201" s="10">
        <f t="shared" si="2415"/>
        <v>0</v>
      </c>
      <c r="Z1201" s="10">
        <f t="shared" si="2416"/>
        <v>0</v>
      </c>
      <c r="AA1201" s="10"/>
      <c r="AB1201" s="10"/>
      <c r="AC1201" s="10"/>
      <c r="AD1201" s="10">
        <f t="shared" si="2417"/>
        <v>43764.3</v>
      </c>
      <c r="AE1201" s="10">
        <f t="shared" si="2418"/>
        <v>0</v>
      </c>
      <c r="AF1201" s="10">
        <f t="shared" si="2419"/>
        <v>0</v>
      </c>
      <c r="AG1201" s="10"/>
      <c r="AH1201" s="10">
        <f t="shared" si="2420"/>
        <v>43764.3</v>
      </c>
      <c r="AI1201" s="10">
        <f t="shared" si="2421"/>
        <v>0</v>
      </c>
      <c r="AJ1201" s="10">
        <f t="shared" si="2422"/>
        <v>0</v>
      </c>
      <c r="AK1201" s="10">
        <v>-43764.3</v>
      </c>
      <c r="AL1201" s="10">
        <v>43764.3</v>
      </c>
      <c r="AM1201" s="10"/>
      <c r="AN1201" s="10">
        <f t="shared" si="2423"/>
        <v>0</v>
      </c>
      <c r="AO1201" s="10">
        <f t="shared" si="2424"/>
        <v>43764.3</v>
      </c>
      <c r="AP1201" s="10">
        <f t="shared" si="2425"/>
        <v>0</v>
      </c>
      <c r="AQ1201" s="10"/>
      <c r="AR1201" s="10"/>
      <c r="AS1201" s="10"/>
      <c r="AT1201" s="10">
        <f t="shared" si="2426"/>
        <v>0</v>
      </c>
      <c r="AU1201" s="10">
        <f t="shared" si="2427"/>
        <v>43764.3</v>
      </c>
      <c r="AV1201" s="10">
        <f t="shared" si="2428"/>
        <v>0</v>
      </c>
      <c r="AW1201" s="10"/>
      <c r="AX1201" s="10"/>
      <c r="AY1201" s="10"/>
      <c r="AZ1201" s="10">
        <f t="shared" si="2405"/>
        <v>0</v>
      </c>
      <c r="BA1201" s="10"/>
      <c r="BB1201" s="65">
        <f t="shared" si="2374"/>
        <v>0</v>
      </c>
      <c r="BC1201" s="10">
        <f t="shared" si="2406"/>
        <v>43764.3</v>
      </c>
      <c r="BD1201" s="10"/>
      <c r="BE1201" s="65">
        <f t="shared" si="2375"/>
        <v>43764.3</v>
      </c>
      <c r="BF1201" s="10">
        <f t="shared" si="2407"/>
        <v>0</v>
      </c>
      <c r="BG1201" s="10"/>
      <c r="BH1201" s="65">
        <f t="shared" si="2376"/>
        <v>0</v>
      </c>
      <c r="BI1201" s="10"/>
      <c r="BJ1201" s="20"/>
      <c r="BK1201" s="20"/>
    </row>
    <row r="1202" spans="1:63" ht="46.8" x14ac:dyDescent="0.3">
      <c r="A1202" s="58" t="s">
        <v>785</v>
      </c>
      <c r="B1202" s="59"/>
      <c r="C1202" s="58"/>
      <c r="D1202" s="58"/>
      <c r="E1202" s="60" t="s">
        <v>786</v>
      </c>
      <c r="F1202" s="10">
        <f t="shared" si="2378"/>
        <v>80000</v>
      </c>
      <c r="G1202" s="10">
        <f t="shared" si="2379"/>
        <v>100530.1</v>
      </c>
      <c r="H1202" s="10">
        <f t="shared" si="2380"/>
        <v>118578.5</v>
      </c>
      <c r="I1202" s="10">
        <f t="shared" si="2381"/>
        <v>0</v>
      </c>
      <c r="J1202" s="10">
        <f t="shared" si="2382"/>
        <v>0</v>
      </c>
      <c r="K1202" s="10">
        <f t="shared" si="2383"/>
        <v>0</v>
      </c>
      <c r="L1202" s="10">
        <f t="shared" si="2408"/>
        <v>80000</v>
      </c>
      <c r="M1202" s="10">
        <f t="shared" si="2409"/>
        <v>100530.1</v>
      </c>
      <c r="N1202" s="10">
        <f t="shared" si="2410"/>
        <v>118578.5</v>
      </c>
      <c r="O1202" s="10">
        <f t="shared" si="2384"/>
        <v>0</v>
      </c>
      <c r="P1202" s="10">
        <f t="shared" si="2385"/>
        <v>0</v>
      </c>
      <c r="Q1202" s="10">
        <f t="shared" si="2386"/>
        <v>0</v>
      </c>
      <c r="R1202" s="10">
        <f t="shared" si="2411"/>
        <v>80000</v>
      </c>
      <c r="S1202" s="10">
        <f t="shared" si="2412"/>
        <v>100530.1</v>
      </c>
      <c r="T1202" s="10">
        <f t="shared" si="2413"/>
        <v>118578.5</v>
      </c>
      <c r="U1202" s="10">
        <f t="shared" si="2387"/>
        <v>0</v>
      </c>
      <c r="V1202" s="10">
        <f t="shared" si="2388"/>
        <v>0</v>
      </c>
      <c r="W1202" s="10">
        <f t="shared" si="2389"/>
        <v>0</v>
      </c>
      <c r="X1202" s="10">
        <f t="shared" si="2414"/>
        <v>80000</v>
      </c>
      <c r="Y1202" s="10">
        <f t="shared" si="2415"/>
        <v>100530.1</v>
      </c>
      <c r="Z1202" s="10">
        <f t="shared" si="2416"/>
        <v>118578.5</v>
      </c>
      <c r="AA1202" s="10">
        <f t="shared" si="2390"/>
        <v>0</v>
      </c>
      <c r="AB1202" s="10">
        <f t="shared" si="2391"/>
        <v>0</v>
      </c>
      <c r="AC1202" s="10">
        <f t="shared" si="2392"/>
        <v>0</v>
      </c>
      <c r="AD1202" s="10">
        <f t="shared" si="2417"/>
        <v>80000</v>
      </c>
      <c r="AE1202" s="10">
        <f t="shared" si="2418"/>
        <v>100530.1</v>
      </c>
      <c r="AF1202" s="10">
        <f t="shared" si="2419"/>
        <v>118578.5</v>
      </c>
      <c r="AG1202" s="10">
        <f t="shared" si="2393"/>
        <v>0</v>
      </c>
      <c r="AH1202" s="10">
        <f t="shared" si="2420"/>
        <v>80000</v>
      </c>
      <c r="AI1202" s="10">
        <f t="shared" si="2421"/>
        <v>100530.1</v>
      </c>
      <c r="AJ1202" s="10">
        <f t="shared" si="2422"/>
        <v>118578.5</v>
      </c>
      <c r="AK1202" s="10">
        <f t="shared" si="2394"/>
        <v>-72000</v>
      </c>
      <c r="AL1202" s="10">
        <f t="shared" si="2395"/>
        <v>0</v>
      </c>
      <c r="AM1202" s="10">
        <f t="shared" si="2396"/>
        <v>72000</v>
      </c>
      <c r="AN1202" s="10">
        <f t="shared" si="2423"/>
        <v>8000</v>
      </c>
      <c r="AO1202" s="10">
        <f t="shared" si="2424"/>
        <v>100530.1</v>
      </c>
      <c r="AP1202" s="10">
        <f t="shared" si="2425"/>
        <v>190578.5</v>
      </c>
      <c r="AQ1202" s="10">
        <f t="shared" si="2397"/>
        <v>0</v>
      </c>
      <c r="AR1202" s="10">
        <f t="shared" si="2398"/>
        <v>0</v>
      </c>
      <c r="AS1202" s="10">
        <f t="shared" si="2399"/>
        <v>0</v>
      </c>
      <c r="AT1202" s="10">
        <f t="shared" si="2426"/>
        <v>8000</v>
      </c>
      <c r="AU1202" s="10">
        <f t="shared" si="2427"/>
        <v>100530.1</v>
      </c>
      <c r="AV1202" s="10">
        <f t="shared" si="2428"/>
        <v>190578.5</v>
      </c>
      <c r="AW1202" s="10">
        <f t="shared" si="2400"/>
        <v>0</v>
      </c>
      <c r="AX1202" s="10">
        <f t="shared" si="2401"/>
        <v>0</v>
      </c>
      <c r="AY1202" s="10">
        <f t="shared" si="2402"/>
        <v>0</v>
      </c>
      <c r="AZ1202" s="10">
        <f t="shared" si="2405"/>
        <v>8000</v>
      </c>
      <c r="BA1202" s="10">
        <f t="shared" si="2403"/>
        <v>0</v>
      </c>
      <c r="BB1202" s="65">
        <f t="shared" si="2374"/>
        <v>8000</v>
      </c>
      <c r="BC1202" s="10">
        <f t="shared" si="2406"/>
        <v>100530.1</v>
      </c>
      <c r="BD1202" s="10">
        <f t="shared" si="2404"/>
        <v>0</v>
      </c>
      <c r="BE1202" s="65">
        <f t="shared" si="2375"/>
        <v>100530.1</v>
      </c>
      <c r="BF1202" s="10">
        <f t="shared" si="2407"/>
        <v>190578.5</v>
      </c>
      <c r="BG1202" s="10">
        <f t="shared" si="2404"/>
        <v>0</v>
      </c>
      <c r="BH1202" s="65">
        <f t="shared" si="2376"/>
        <v>190578.5</v>
      </c>
      <c r="BI1202" s="10">
        <f t="shared" si="2404"/>
        <v>0</v>
      </c>
      <c r="BJ1202" s="20"/>
      <c r="BK1202" s="20"/>
    </row>
    <row r="1203" spans="1:63" ht="46.8" x14ac:dyDescent="0.3">
      <c r="A1203" s="58" t="s">
        <v>785</v>
      </c>
      <c r="B1203" s="59" t="s">
        <v>35</v>
      </c>
      <c r="C1203" s="58"/>
      <c r="D1203" s="58"/>
      <c r="E1203" s="60" t="s">
        <v>36</v>
      </c>
      <c r="F1203" s="10">
        <f t="shared" si="2378"/>
        <v>80000</v>
      </c>
      <c r="G1203" s="10">
        <f t="shared" si="2379"/>
        <v>100530.1</v>
      </c>
      <c r="H1203" s="10">
        <f t="shared" si="2380"/>
        <v>118578.5</v>
      </c>
      <c r="I1203" s="10">
        <f t="shared" si="2381"/>
        <v>0</v>
      </c>
      <c r="J1203" s="10">
        <f t="shared" si="2382"/>
        <v>0</v>
      </c>
      <c r="K1203" s="10">
        <f t="shared" si="2383"/>
        <v>0</v>
      </c>
      <c r="L1203" s="10">
        <f t="shared" si="2408"/>
        <v>80000</v>
      </c>
      <c r="M1203" s="10">
        <f t="shared" si="2409"/>
        <v>100530.1</v>
      </c>
      <c r="N1203" s="10">
        <f t="shared" si="2410"/>
        <v>118578.5</v>
      </c>
      <c r="O1203" s="10">
        <f t="shared" si="2384"/>
        <v>0</v>
      </c>
      <c r="P1203" s="10">
        <f t="shared" si="2385"/>
        <v>0</v>
      </c>
      <c r="Q1203" s="10">
        <f t="shared" si="2386"/>
        <v>0</v>
      </c>
      <c r="R1203" s="10">
        <f t="shared" si="2411"/>
        <v>80000</v>
      </c>
      <c r="S1203" s="10">
        <f t="shared" si="2412"/>
        <v>100530.1</v>
      </c>
      <c r="T1203" s="10">
        <f t="shared" si="2413"/>
        <v>118578.5</v>
      </c>
      <c r="U1203" s="10">
        <f t="shared" si="2387"/>
        <v>0</v>
      </c>
      <c r="V1203" s="10">
        <f t="shared" si="2388"/>
        <v>0</v>
      </c>
      <c r="W1203" s="10">
        <f t="shared" si="2389"/>
        <v>0</v>
      </c>
      <c r="X1203" s="10">
        <f t="shared" si="2414"/>
        <v>80000</v>
      </c>
      <c r="Y1203" s="10">
        <f t="shared" si="2415"/>
        <v>100530.1</v>
      </c>
      <c r="Z1203" s="10">
        <f t="shared" si="2416"/>
        <v>118578.5</v>
      </c>
      <c r="AA1203" s="10">
        <f t="shared" si="2390"/>
        <v>0</v>
      </c>
      <c r="AB1203" s="10">
        <f t="shared" si="2391"/>
        <v>0</v>
      </c>
      <c r="AC1203" s="10">
        <f t="shared" si="2392"/>
        <v>0</v>
      </c>
      <c r="AD1203" s="10">
        <f t="shared" si="2417"/>
        <v>80000</v>
      </c>
      <c r="AE1203" s="10">
        <f t="shared" si="2418"/>
        <v>100530.1</v>
      </c>
      <c r="AF1203" s="10">
        <f t="shared" si="2419"/>
        <v>118578.5</v>
      </c>
      <c r="AG1203" s="10">
        <f t="shared" si="2393"/>
        <v>0</v>
      </c>
      <c r="AH1203" s="10">
        <f t="shared" si="2420"/>
        <v>80000</v>
      </c>
      <c r="AI1203" s="10">
        <f t="shared" si="2421"/>
        <v>100530.1</v>
      </c>
      <c r="AJ1203" s="10">
        <f t="shared" si="2422"/>
        <v>118578.5</v>
      </c>
      <c r="AK1203" s="10">
        <f t="shared" si="2394"/>
        <v>-72000</v>
      </c>
      <c r="AL1203" s="10">
        <f t="shared" si="2395"/>
        <v>0</v>
      </c>
      <c r="AM1203" s="10">
        <f t="shared" si="2396"/>
        <v>72000</v>
      </c>
      <c r="AN1203" s="10">
        <f t="shared" si="2423"/>
        <v>8000</v>
      </c>
      <c r="AO1203" s="10">
        <f t="shared" si="2424"/>
        <v>100530.1</v>
      </c>
      <c r="AP1203" s="10">
        <f t="shared" si="2425"/>
        <v>190578.5</v>
      </c>
      <c r="AQ1203" s="10">
        <f t="shared" si="2397"/>
        <v>0</v>
      </c>
      <c r="AR1203" s="10">
        <f t="shared" si="2398"/>
        <v>0</v>
      </c>
      <c r="AS1203" s="10">
        <f t="shared" si="2399"/>
        <v>0</v>
      </c>
      <c r="AT1203" s="10">
        <f t="shared" si="2426"/>
        <v>8000</v>
      </c>
      <c r="AU1203" s="10">
        <f t="shared" si="2427"/>
        <v>100530.1</v>
      </c>
      <c r="AV1203" s="10">
        <f t="shared" si="2428"/>
        <v>190578.5</v>
      </c>
      <c r="AW1203" s="10">
        <f t="shared" si="2400"/>
        <v>0</v>
      </c>
      <c r="AX1203" s="10">
        <f t="shared" si="2401"/>
        <v>0</v>
      </c>
      <c r="AY1203" s="10">
        <f t="shared" si="2402"/>
        <v>0</v>
      </c>
      <c r="AZ1203" s="10">
        <f t="shared" si="2405"/>
        <v>8000</v>
      </c>
      <c r="BA1203" s="10">
        <f t="shared" si="2403"/>
        <v>0</v>
      </c>
      <c r="BB1203" s="65">
        <f t="shared" si="2374"/>
        <v>8000</v>
      </c>
      <c r="BC1203" s="10">
        <f t="shared" si="2406"/>
        <v>100530.1</v>
      </c>
      <c r="BD1203" s="10">
        <f t="shared" si="2404"/>
        <v>0</v>
      </c>
      <c r="BE1203" s="65">
        <f t="shared" si="2375"/>
        <v>100530.1</v>
      </c>
      <c r="BF1203" s="10">
        <f t="shared" si="2407"/>
        <v>190578.5</v>
      </c>
      <c r="BG1203" s="10">
        <f t="shared" si="2404"/>
        <v>0</v>
      </c>
      <c r="BH1203" s="65">
        <f t="shared" si="2376"/>
        <v>190578.5</v>
      </c>
      <c r="BI1203" s="10">
        <f t="shared" si="2404"/>
        <v>0</v>
      </c>
      <c r="BJ1203" s="20"/>
      <c r="BK1203" s="20"/>
    </row>
    <row r="1204" spans="1:63" x14ac:dyDescent="0.3">
      <c r="A1204" s="58" t="s">
        <v>785</v>
      </c>
      <c r="B1204" s="59">
        <v>400</v>
      </c>
      <c r="C1204" s="58" t="s">
        <v>327</v>
      </c>
      <c r="D1204" s="58" t="s">
        <v>303</v>
      </c>
      <c r="E1204" s="60" t="s">
        <v>748</v>
      </c>
      <c r="F1204" s="10">
        <v>80000</v>
      </c>
      <c r="G1204" s="10">
        <v>100530.1</v>
      </c>
      <c r="H1204" s="10">
        <v>118578.5</v>
      </c>
      <c r="I1204" s="10"/>
      <c r="J1204" s="10"/>
      <c r="K1204" s="10"/>
      <c r="L1204" s="10">
        <f t="shared" si="2408"/>
        <v>80000</v>
      </c>
      <c r="M1204" s="10">
        <f t="shared" si="2409"/>
        <v>100530.1</v>
      </c>
      <c r="N1204" s="10">
        <f t="shared" si="2410"/>
        <v>118578.5</v>
      </c>
      <c r="O1204" s="10"/>
      <c r="P1204" s="10"/>
      <c r="Q1204" s="10"/>
      <c r="R1204" s="10">
        <f t="shared" si="2411"/>
        <v>80000</v>
      </c>
      <c r="S1204" s="10">
        <f t="shared" si="2412"/>
        <v>100530.1</v>
      </c>
      <c r="T1204" s="10">
        <f t="shared" si="2413"/>
        <v>118578.5</v>
      </c>
      <c r="U1204" s="10"/>
      <c r="V1204" s="10"/>
      <c r="W1204" s="10"/>
      <c r="X1204" s="10">
        <f t="shared" si="2414"/>
        <v>80000</v>
      </c>
      <c r="Y1204" s="10">
        <f t="shared" si="2415"/>
        <v>100530.1</v>
      </c>
      <c r="Z1204" s="10">
        <f t="shared" si="2416"/>
        <v>118578.5</v>
      </c>
      <c r="AA1204" s="10"/>
      <c r="AB1204" s="10"/>
      <c r="AC1204" s="10"/>
      <c r="AD1204" s="10">
        <f t="shared" si="2417"/>
        <v>80000</v>
      </c>
      <c r="AE1204" s="10">
        <f t="shared" si="2418"/>
        <v>100530.1</v>
      </c>
      <c r="AF1204" s="10">
        <f t="shared" si="2419"/>
        <v>118578.5</v>
      </c>
      <c r="AG1204" s="10"/>
      <c r="AH1204" s="10">
        <f t="shared" si="2420"/>
        <v>80000</v>
      </c>
      <c r="AI1204" s="10">
        <f t="shared" si="2421"/>
        <v>100530.1</v>
      </c>
      <c r="AJ1204" s="10">
        <f t="shared" si="2422"/>
        <v>118578.5</v>
      </c>
      <c r="AK1204" s="10">
        <v>-72000</v>
      </c>
      <c r="AL1204" s="10"/>
      <c r="AM1204" s="10">
        <v>72000</v>
      </c>
      <c r="AN1204" s="10">
        <f t="shared" si="2423"/>
        <v>8000</v>
      </c>
      <c r="AO1204" s="10">
        <f t="shared" si="2424"/>
        <v>100530.1</v>
      </c>
      <c r="AP1204" s="10">
        <f t="shared" si="2425"/>
        <v>190578.5</v>
      </c>
      <c r="AQ1204" s="10"/>
      <c r="AR1204" s="10"/>
      <c r="AS1204" s="10"/>
      <c r="AT1204" s="10">
        <f t="shared" si="2426"/>
        <v>8000</v>
      </c>
      <c r="AU1204" s="10">
        <f t="shared" si="2427"/>
        <v>100530.1</v>
      </c>
      <c r="AV1204" s="10">
        <f t="shared" si="2428"/>
        <v>190578.5</v>
      </c>
      <c r="AW1204" s="10"/>
      <c r="AX1204" s="10"/>
      <c r="AY1204" s="10"/>
      <c r="AZ1204" s="10">
        <f t="shared" si="2405"/>
        <v>8000</v>
      </c>
      <c r="BA1204" s="10"/>
      <c r="BB1204" s="65">
        <f t="shared" si="2374"/>
        <v>8000</v>
      </c>
      <c r="BC1204" s="10">
        <f t="shared" si="2406"/>
        <v>100530.1</v>
      </c>
      <c r="BD1204" s="10"/>
      <c r="BE1204" s="65">
        <f t="shared" si="2375"/>
        <v>100530.1</v>
      </c>
      <c r="BF1204" s="10">
        <f t="shared" si="2407"/>
        <v>190578.5</v>
      </c>
      <c r="BG1204" s="10"/>
      <c r="BH1204" s="65">
        <f t="shared" si="2376"/>
        <v>190578.5</v>
      </c>
      <c r="BI1204" s="10"/>
      <c r="BJ1204" s="20"/>
      <c r="BK1204" s="20"/>
    </row>
    <row r="1205" spans="1:63" ht="46.8" x14ac:dyDescent="0.3">
      <c r="A1205" s="58" t="s">
        <v>787</v>
      </c>
      <c r="B1205" s="59"/>
      <c r="C1205" s="58"/>
      <c r="D1205" s="58"/>
      <c r="E1205" s="60" t="s">
        <v>788</v>
      </c>
      <c r="F1205" s="10">
        <f t="shared" ref="F1205:K1205" si="2429">F1206+F1209</f>
        <v>157000</v>
      </c>
      <c r="G1205" s="10">
        <f t="shared" si="2429"/>
        <v>157000</v>
      </c>
      <c r="H1205" s="10">
        <f t="shared" si="2429"/>
        <v>157000</v>
      </c>
      <c r="I1205" s="10">
        <f t="shared" si="2429"/>
        <v>90000</v>
      </c>
      <c r="J1205" s="10">
        <f t="shared" si="2429"/>
        <v>90000</v>
      </c>
      <c r="K1205" s="10">
        <f t="shared" si="2429"/>
        <v>90000</v>
      </c>
      <c r="L1205" s="10">
        <f t="shared" si="2408"/>
        <v>247000</v>
      </c>
      <c r="M1205" s="10">
        <f t="shared" si="2409"/>
        <v>247000</v>
      </c>
      <c r="N1205" s="10">
        <f t="shared" si="2410"/>
        <v>247000</v>
      </c>
      <c r="O1205" s="10">
        <f>O1206+O1209</f>
        <v>1369.67605</v>
      </c>
      <c r="P1205" s="10">
        <f>P1206+P1209</f>
        <v>0</v>
      </c>
      <c r="Q1205" s="10">
        <f>Q1206+Q1209</f>
        <v>0</v>
      </c>
      <c r="R1205" s="10">
        <f t="shared" si="2411"/>
        <v>248369.67605000001</v>
      </c>
      <c r="S1205" s="10">
        <f t="shared" si="2412"/>
        <v>247000</v>
      </c>
      <c r="T1205" s="10">
        <f t="shared" si="2413"/>
        <v>247000</v>
      </c>
      <c r="U1205" s="10">
        <f>U1206+U1209</f>
        <v>0</v>
      </c>
      <c r="V1205" s="10">
        <f>V1206+V1209</f>
        <v>0</v>
      </c>
      <c r="W1205" s="10">
        <f>W1206+W1209</f>
        <v>0</v>
      </c>
      <c r="X1205" s="10">
        <f t="shared" si="2414"/>
        <v>248369.67605000001</v>
      </c>
      <c r="Y1205" s="10">
        <f t="shared" si="2415"/>
        <v>247000</v>
      </c>
      <c r="Z1205" s="10">
        <f t="shared" si="2416"/>
        <v>247000</v>
      </c>
      <c r="AA1205" s="10">
        <f>AA1206+AA1209</f>
        <v>0</v>
      </c>
      <c r="AB1205" s="10">
        <f>AB1206+AB1209</f>
        <v>0</v>
      </c>
      <c r="AC1205" s="10">
        <f>AC1206+AC1209</f>
        <v>0</v>
      </c>
      <c r="AD1205" s="10">
        <f t="shared" si="2417"/>
        <v>248369.67605000001</v>
      </c>
      <c r="AE1205" s="10">
        <f t="shared" si="2418"/>
        <v>247000</v>
      </c>
      <c r="AF1205" s="10">
        <f t="shared" si="2419"/>
        <v>247000</v>
      </c>
      <c r="AG1205" s="10">
        <f>AG1206+AG1209</f>
        <v>0</v>
      </c>
      <c r="AH1205" s="10">
        <f t="shared" si="2420"/>
        <v>248369.67605000001</v>
      </c>
      <c r="AI1205" s="10">
        <f t="shared" si="2421"/>
        <v>247000</v>
      </c>
      <c r="AJ1205" s="10">
        <f t="shared" si="2422"/>
        <v>247000</v>
      </c>
      <c r="AK1205" s="10">
        <f>AK1206+AK1209</f>
        <v>0</v>
      </c>
      <c r="AL1205" s="10">
        <f>AL1206+AL1209</f>
        <v>0</v>
      </c>
      <c r="AM1205" s="10">
        <f>AM1206+AM1209</f>
        <v>0</v>
      </c>
      <c r="AN1205" s="10">
        <f t="shared" si="2423"/>
        <v>248369.67605000001</v>
      </c>
      <c r="AO1205" s="10">
        <f t="shared" si="2424"/>
        <v>247000</v>
      </c>
      <c r="AP1205" s="10">
        <f t="shared" si="2425"/>
        <v>247000</v>
      </c>
      <c r="AQ1205" s="10">
        <f>AQ1206+AQ1209</f>
        <v>0</v>
      </c>
      <c r="AR1205" s="10">
        <f>AR1206+AR1209</f>
        <v>0</v>
      </c>
      <c r="AS1205" s="10">
        <f>AS1206+AS1209</f>
        <v>0</v>
      </c>
      <c r="AT1205" s="10">
        <f t="shared" si="2426"/>
        <v>248369.67605000001</v>
      </c>
      <c r="AU1205" s="10">
        <f t="shared" si="2427"/>
        <v>247000</v>
      </c>
      <c r="AV1205" s="10">
        <f t="shared" si="2428"/>
        <v>247000</v>
      </c>
      <c r="AW1205" s="10">
        <f>AW1206+AW1209</f>
        <v>0</v>
      </c>
      <c r="AX1205" s="10">
        <f>AX1206+AX1209</f>
        <v>0</v>
      </c>
      <c r="AY1205" s="10">
        <f>AY1206+AY1209</f>
        <v>0</v>
      </c>
      <c r="AZ1205" s="10">
        <f t="shared" si="2405"/>
        <v>248369.67605000001</v>
      </c>
      <c r="BA1205" s="10">
        <f>BA1206+BA1209</f>
        <v>0</v>
      </c>
      <c r="BB1205" s="65">
        <f t="shared" si="2374"/>
        <v>248369.67605000001</v>
      </c>
      <c r="BC1205" s="10">
        <f t="shared" si="2406"/>
        <v>247000</v>
      </c>
      <c r="BD1205" s="10">
        <f>BD1206+BD1209</f>
        <v>0</v>
      </c>
      <c r="BE1205" s="65">
        <f t="shared" si="2375"/>
        <v>247000</v>
      </c>
      <c r="BF1205" s="10">
        <f t="shared" si="2407"/>
        <v>247000</v>
      </c>
      <c r="BG1205" s="10">
        <f>BG1206+BG1209</f>
        <v>0</v>
      </c>
      <c r="BH1205" s="65">
        <f t="shared" si="2376"/>
        <v>247000</v>
      </c>
      <c r="BI1205" s="10">
        <f>BI1206+BI1209</f>
        <v>0</v>
      </c>
      <c r="BJ1205" s="20"/>
      <c r="BK1205" s="20"/>
    </row>
    <row r="1206" spans="1:63" ht="31.2" x14ac:dyDescent="0.3">
      <c r="A1206" s="58" t="s">
        <v>789</v>
      </c>
      <c r="B1206" s="59"/>
      <c r="C1206" s="58"/>
      <c r="D1206" s="58"/>
      <c r="E1206" s="60" t="s">
        <v>790</v>
      </c>
      <c r="F1206" s="10">
        <f t="shared" ref="F1206:F1212" si="2430">F1207</f>
        <v>60000</v>
      </c>
      <c r="G1206" s="10">
        <f t="shared" ref="G1206:G1212" si="2431">G1207</f>
        <v>60000</v>
      </c>
      <c r="H1206" s="10">
        <f t="shared" ref="H1206:H1212" si="2432">H1207</f>
        <v>60000</v>
      </c>
      <c r="I1206" s="10">
        <f t="shared" ref="I1206:I1212" si="2433">I1207</f>
        <v>90000</v>
      </c>
      <c r="J1206" s="10">
        <f t="shared" ref="J1206:J1212" si="2434">J1207</f>
        <v>90000</v>
      </c>
      <c r="K1206" s="10">
        <f t="shared" ref="K1206:K1212" si="2435">K1207</f>
        <v>90000</v>
      </c>
      <c r="L1206" s="10">
        <f t="shared" si="2408"/>
        <v>150000</v>
      </c>
      <c r="M1206" s="10">
        <f t="shared" si="2409"/>
        <v>150000</v>
      </c>
      <c r="N1206" s="10">
        <f t="shared" si="2410"/>
        <v>150000</v>
      </c>
      <c r="O1206" s="10">
        <f t="shared" ref="O1206:O1212" si="2436">O1207</f>
        <v>0</v>
      </c>
      <c r="P1206" s="10">
        <f t="shared" ref="P1206:P1212" si="2437">P1207</f>
        <v>0</v>
      </c>
      <c r="Q1206" s="10">
        <f t="shared" ref="Q1206:Q1212" si="2438">Q1207</f>
        <v>0</v>
      </c>
      <c r="R1206" s="10">
        <f t="shared" si="2411"/>
        <v>150000</v>
      </c>
      <c r="S1206" s="10">
        <f t="shared" si="2412"/>
        <v>150000</v>
      </c>
      <c r="T1206" s="10">
        <f t="shared" si="2413"/>
        <v>150000</v>
      </c>
      <c r="U1206" s="10">
        <f t="shared" ref="U1206:U1207" si="2439">U1207</f>
        <v>0</v>
      </c>
      <c r="V1206" s="10">
        <f t="shared" ref="V1206:V1207" si="2440">V1207</f>
        <v>0</v>
      </c>
      <c r="W1206" s="10">
        <f t="shared" ref="W1206:W1207" si="2441">W1207</f>
        <v>0</v>
      </c>
      <c r="X1206" s="10">
        <f t="shared" si="2414"/>
        <v>150000</v>
      </c>
      <c r="Y1206" s="10">
        <f t="shared" si="2415"/>
        <v>150000</v>
      </c>
      <c r="Z1206" s="10">
        <f t="shared" si="2416"/>
        <v>150000</v>
      </c>
      <c r="AA1206" s="10">
        <f t="shared" ref="AA1206:AA1207" si="2442">AA1207</f>
        <v>0</v>
      </c>
      <c r="AB1206" s="10">
        <f t="shared" ref="AB1206:AB1207" si="2443">AB1207</f>
        <v>0</v>
      </c>
      <c r="AC1206" s="10">
        <f t="shared" ref="AC1206:AC1207" si="2444">AC1207</f>
        <v>0</v>
      </c>
      <c r="AD1206" s="10">
        <f t="shared" si="2417"/>
        <v>150000</v>
      </c>
      <c r="AE1206" s="10">
        <f t="shared" si="2418"/>
        <v>150000</v>
      </c>
      <c r="AF1206" s="10">
        <f t="shared" si="2419"/>
        <v>150000</v>
      </c>
      <c r="AG1206" s="10">
        <f t="shared" ref="AG1206:AG1207" si="2445">AG1207</f>
        <v>0</v>
      </c>
      <c r="AH1206" s="10">
        <f t="shared" si="2420"/>
        <v>150000</v>
      </c>
      <c r="AI1206" s="10">
        <f t="shared" si="2421"/>
        <v>150000</v>
      </c>
      <c r="AJ1206" s="10">
        <f t="shared" si="2422"/>
        <v>150000</v>
      </c>
      <c r="AK1206" s="10">
        <f t="shared" ref="AK1206:AK1207" si="2446">AK1207</f>
        <v>0</v>
      </c>
      <c r="AL1206" s="10">
        <f t="shared" ref="AL1206:AL1207" si="2447">AL1207</f>
        <v>0</v>
      </c>
      <c r="AM1206" s="10">
        <f t="shared" ref="AM1206:AM1207" si="2448">AM1207</f>
        <v>0</v>
      </c>
      <c r="AN1206" s="10">
        <f t="shared" si="2423"/>
        <v>150000</v>
      </c>
      <c r="AO1206" s="10">
        <f t="shared" si="2424"/>
        <v>150000</v>
      </c>
      <c r="AP1206" s="10">
        <f t="shared" si="2425"/>
        <v>150000</v>
      </c>
      <c r="AQ1206" s="10">
        <f t="shared" ref="AQ1206:AQ1207" si="2449">AQ1207</f>
        <v>0</v>
      </c>
      <c r="AR1206" s="10">
        <f t="shared" ref="AR1206:AR1207" si="2450">AR1207</f>
        <v>0</v>
      </c>
      <c r="AS1206" s="10">
        <f t="shared" ref="AS1206:AS1207" si="2451">AS1207</f>
        <v>0</v>
      </c>
      <c r="AT1206" s="10">
        <f t="shared" si="2426"/>
        <v>150000</v>
      </c>
      <c r="AU1206" s="10">
        <f t="shared" si="2427"/>
        <v>150000</v>
      </c>
      <c r="AV1206" s="10">
        <f t="shared" si="2428"/>
        <v>150000</v>
      </c>
      <c r="AW1206" s="10">
        <f t="shared" ref="AW1206:AW1207" si="2452">AW1207</f>
        <v>0</v>
      </c>
      <c r="AX1206" s="10">
        <f t="shared" ref="AX1206:AX1207" si="2453">AX1207</f>
        <v>0</v>
      </c>
      <c r="AY1206" s="10">
        <f t="shared" ref="AY1206:AY1207" si="2454">AY1207</f>
        <v>0</v>
      </c>
      <c r="AZ1206" s="10">
        <f t="shared" si="2405"/>
        <v>150000</v>
      </c>
      <c r="BA1206" s="10">
        <f t="shared" ref="BA1206:BA1207" si="2455">BA1207</f>
        <v>0</v>
      </c>
      <c r="BB1206" s="65">
        <f t="shared" si="2374"/>
        <v>150000</v>
      </c>
      <c r="BC1206" s="10">
        <f t="shared" si="2406"/>
        <v>150000</v>
      </c>
      <c r="BD1206" s="10">
        <f t="shared" ref="BD1206:BI1207" si="2456">BD1207</f>
        <v>0</v>
      </c>
      <c r="BE1206" s="65">
        <f t="shared" si="2375"/>
        <v>150000</v>
      </c>
      <c r="BF1206" s="10">
        <f t="shared" si="2407"/>
        <v>150000</v>
      </c>
      <c r="BG1206" s="10">
        <f t="shared" si="2456"/>
        <v>0</v>
      </c>
      <c r="BH1206" s="65">
        <f t="shared" si="2376"/>
        <v>150000</v>
      </c>
      <c r="BI1206" s="10">
        <f t="shared" si="2456"/>
        <v>0</v>
      </c>
      <c r="BJ1206" s="20"/>
      <c r="BK1206" s="20"/>
    </row>
    <row r="1207" spans="1:63" x14ac:dyDescent="0.3">
      <c r="A1207" s="58" t="s">
        <v>789</v>
      </c>
      <c r="B1207" s="59" t="s">
        <v>52</v>
      </c>
      <c r="C1207" s="58"/>
      <c r="D1207" s="58"/>
      <c r="E1207" s="60" t="s">
        <v>53</v>
      </c>
      <c r="F1207" s="10">
        <f t="shared" si="2430"/>
        <v>60000</v>
      </c>
      <c r="G1207" s="10">
        <f t="shared" si="2431"/>
        <v>60000</v>
      </c>
      <c r="H1207" s="10">
        <f t="shared" si="2432"/>
        <v>60000</v>
      </c>
      <c r="I1207" s="10">
        <f t="shared" si="2433"/>
        <v>90000</v>
      </c>
      <c r="J1207" s="10">
        <f t="shared" si="2434"/>
        <v>90000</v>
      </c>
      <c r="K1207" s="10">
        <f t="shared" si="2435"/>
        <v>90000</v>
      </c>
      <c r="L1207" s="10">
        <f t="shared" si="2408"/>
        <v>150000</v>
      </c>
      <c r="M1207" s="10">
        <f t="shared" si="2409"/>
        <v>150000</v>
      </c>
      <c r="N1207" s="10">
        <f t="shared" si="2410"/>
        <v>150000</v>
      </c>
      <c r="O1207" s="10">
        <f t="shared" si="2436"/>
        <v>0</v>
      </c>
      <c r="P1207" s="10">
        <f t="shared" si="2437"/>
        <v>0</v>
      </c>
      <c r="Q1207" s="10">
        <f t="shared" si="2438"/>
        <v>0</v>
      </c>
      <c r="R1207" s="10">
        <f t="shared" si="2411"/>
        <v>150000</v>
      </c>
      <c r="S1207" s="10">
        <f t="shared" si="2412"/>
        <v>150000</v>
      </c>
      <c r="T1207" s="10">
        <f t="shared" si="2413"/>
        <v>150000</v>
      </c>
      <c r="U1207" s="10">
        <f t="shared" si="2439"/>
        <v>0</v>
      </c>
      <c r="V1207" s="10">
        <f t="shared" si="2440"/>
        <v>0</v>
      </c>
      <c r="W1207" s="10">
        <f t="shared" si="2441"/>
        <v>0</v>
      </c>
      <c r="X1207" s="10">
        <f t="shared" si="2414"/>
        <v>150000</v>
      </c>
      <c r="Y1207" s="10">
        <f t="shared" si="2415"/>
        <v>150000</v>
      </c>
      <c r="Z1207" s="10">
        <f t="shared" si="2416"/>
        <v>150000</v>
      </c>
      <c r="AA1207" s="10">
        <f t="shared" si="2442"/>
        <v>0</v>
      </c>
      <c r="AB1207" s="10">
        <f t="shared" si="2443"/>
        <v>0</v>
      </c>
      <c r="AC1207" s="10">
        <f t="shared" si="2444"/>
        <v>0</v>
      </c>
      <c r="AD1207" s="10">
        <f t="shared" si="2417"/>
        <v>150000</v>
      </c>
      <c r="AE1207" s="10">
        <f t="shared" si="2418"/>
        <v>150000</v>
      </c>
      <c r="AF1207" s="10">
        <f t="shared" si="2419"/>
        <v>150000</v>
      </c>
      <c r="AG1207" s="10">
        <f t="shared" si="2445"/>
        <v>0</v>
      </c>
      <c r="AH1207" s="10">
        <f t="shared" si="2420"/>
        <v>150000</v>
      </c>
      <c r="AI1207" s="10">
        <f t="shared" si="2421"/>
        <v>150000</v>
      </c>
      <c r="AJ1207" s="10">
        <f t="shared" si="2422"/>
        <v>150000</v>
      </c>
      <c r="AK1207" s="10">
        <f t="shared" si="2446"/>
        <v>0</v>
      </c>
      <c r="AL1207" s="10">
        <f t="shared" si="2447"/>
        <v>0</v>
      </c>
      <c r="AM1207" s="10">
        <f t="shared" si="2448"/>
        <v>0</v>
      </c>
      <c r="AN1207" s="10">
        <f t="shared" si="2423"/>
        <v>150000</v>
      </c>
      <c r="AO1207" s="10">
        <f t="shared" si="2424"/>
        <v>150000</v>
      </c>
      <c r="AP1207" s="10">
        <f t="shared" si="2425"/>
        <v>150000</v>
      </c>
      <c r="AQ1207" s="10">
        <f t="shared" si="2449"/>
        <v>0</v>
      </c>
      <c r="AR1207" s="10">
        <f t="shared" si="2450"/>
        <v>0</v>
      </c>
      <c r="AS1207" s="10">
        <f t="shared" si="2451"/>
        <v>0</v>
      </c>
      <c r="AT1207" s="10">
        <f t="shared" si="2426"/>
        <v>150000</v>
      </c>
      <c r="AU1207" s="10">
        <f t="shared" si="2427"/>
        <v>150000</v>
      </c>
      <c r="AV1207" s="10">
        <f t="shared" si="2428"/>
        <v>150000</v>
      </c>
      <c r="AW1207" s="10">
        <f t="shared" si="2452"/>
        <v>0</v>
      </c>
      <c r="AX1207" s="10">
        <f t="shared" si="2453"/>
        <v>0</v>
      </c>
      <c r="AY1207" s="10">
        <f t="shared" si="2454"/>
        <v>0</v>
      </c>
      <c r="AZ1207" s="10">
        <f t="shared" si="2405"/>
        <v>150000</v>
      </c>
      <c r="BA1207" s="10">
        <f t="shared" si="2455"/>
        <v>0</v>
      </c>
      <c r="BB1207" s="65">
        <f t="shared" ref="BB1207:BB1214" si="2457">AZ1207+BA1207</f>
        <v>150000</v>
      </c>
      <c r="BC1207" s="10">
        <f t="shared" si="2406"/>
        <v>150000</v>
      </c>
      <c r="BD1207" s="10">
        <f t="shared" si="2456"/>
        <v>0</v>
      </c>
      <c r="BE1207" s="65">
        <f t="shared" ref="BE1207:BE1214" si="2458">BC1207+BD1207</f>
        <v>150000</v>
      </c>
      <c r="BF1207" s="10">
        <f t="shared" si="2407"/>
        <v>150000</v>
      </c>
      <c r="BG1207" s="10">
        <f t="shared" si="2456"/>
        <v>0</v>
      </c>
      <c r="BH1207" s="65">
        <f t="shared" ref="BH1207:BH1214" si="2459">BF1207+BG1207</f>
        <v>150000</v>
      </c>
      <c r="BI1207" s="10">
        <f t="shared" si="2456"/>
        <v>0</v>
      </c>
      <c r="BJ1207" s="20"/>
      <c r="BK1207" s="20"/>
    </row>
    <row r="1208" spans="1:63" x14ac:dyDescent="0.3">
      <c r="A1208" s="58" t="s">
        <v>789</v>
      </c>
      <c r="B1208" s="59">
        <v>800</v>
      </c>
      <c r="C1208" s="58" t="s">
        <v>327</v>
      </c>
      <c r="D1208" s="58" t="s">
        <v>106</v>
      </c>
      <c r="E1208" s="60" t="s">
        <v>535</v>
      </c>
      <c r="F1208" s="10">
        <v>60000</v>
      </c>
      <c r="G1208" s="10">
        <v>60000</v>
      </c>
      <c r="H1208" s="10">
        <v>60000</v>
      </c>
      <c r="I1208" s="10">
        <v>90000</v>
      </c>
      <c r="J1208" s="10">
        <v>90000</v>
      </c>
      <c r="K1208" s="10">
        <v>90000</v>
      </c>
      <c r="L1208" s="10">
        <f t="shared" si="2408"/>
        <v>150000</v>
      </c>
      <c r="M1208" s="10">
        <f t="shared" si="2409"/>
        <v>150000</v>
      </c>
      <c r="N1208" s="10">
        <f t="shared" si="2410"/>
        <v>150000</v>
      </c>
      <c r="O1208" s="10"/>
      <c r="P1208" s="10"/>
      <c r="Q1208" s="10"/>
      <c r="R1208" s="10">
        <f t="shared" si="2411"/>
        <v>150000</v>
      </c>
      <c r="S1208" s="10">
        <f t="shared" si="2412"/>
        <v>150000</v>
      </c>
      <c r="T1208" s="10">
        <f t="shared" si="2413"/>
        <v>150000</v>
      </c>
      <c r="U1208" s="10"/>
      <c r="V1208" s="10"/>
      <c r="W1208" s="10"/>
      <c r="X1208" s="10">
        <f t="shared" si="2414"/>
        <v>150000</v>
      </c>
      <c r="Y1208" s="10">
        <f t="shared" si="2415"/>
        <v>150000</v>
      </c>
      <c r="Z1208" s="10">
        <f t="shared" si="2416"/>
        <v>150000</v>
      </c>
      <c r="AA1208" s="10"/>
      <c r="AB1208" s="10"/>
      <c r="AC1208" s="10"/>
      <c r="AD1208" s="10">
        <f t="shared" si="2417"/>
        <v>150000</v>
      </c>
      <c r="AE1208" s="10">
        <f t="shared" si="2418"/>
        <v>150000</v>
      </c>
      <c r="AF1208" s="10">
        <f t="shared" si="2419"/>
        <v>150000</v>
      </c>
      <c r="AG1208" s="10"/>
      <c r="AH1208" s="10">
        <f t="shared" si="2420"/>
        <v>150000</v>
      </c>
      <c r="AI1208" s="10">
        <f t="shared" si="2421"/>
        <v>150000</v>
      </c>
      <c r="AJ1208" s="10">
        <f t="shared" si="2422"/>
        <v>150000</v>
      </c>
      <c r="AK1208" s="10"/>
      <c r="AL1208" s="10"/>
      <c r="AM1208" s="10"/>
      <c r="AN1208" s="10">
        <f t="shared" si="2423"/>
        <v>150000</v>
      </c>
      <c r="AO1208" s="10">
        <f t="shared" si="2424"/>
        <v>150000</v>
      </c>
      <c r="AP1208" s="10">
        <f t="shared" si="2425"/>
        <v>150000</v>
      </c>
      <c r="AQ1208" s="10"/>
      <c r="AR1208" s="10"/>
      <c r="AS1208" s="10"/>
      <c r="AT1208" s="10">
        <f t="shared" si="2426"/>
        <v>150000</v>
      </c>
      <c r="AU1208" s="10">
        <f t="shared" si="2427"/>
        <v>150000</v>
      </c>
      <c r="AV1208" s="10">
        <f t="shared" si="2428"/>
        <v>150000</v>
      </c>
      <c r="AW1208" s="10"/>
      <c r="AX1208" s="10"/>
      <c r="AY1208" s="10"/>
      <c r="AZ1208" s="10">
        <f t="shared" si="2405"/>
        <v>150000</v>
      </c>
      <c r="BA1208" s="10"/>
      <c r="BB1208" s="65">
        <f t="shared" si="2457"/>
        <v>150000</v>
      </c>
      <c r="BC1208" s="10">
        <f t="shared" si="2406"/>
        <v>150000</v>
      </c>
      <c r="BD1208" s="10"/>
      <c r="BE1208" s="65">
        <f t="shared" si="2458"/>
        <v>150000</v>
      </c>
      <c r="BF1208" s="10">
        <f t="shared" si="2407"/>
        <v>150000</v>
      </c>
      <c r="BG1208" s="10"/>
      <c r="BH1208" s="65">
        <f t="shared" si="2459"/>
        <v>150000</v>
      </c>
      <c r="BI1208" s="10"/>
      <c r="BJ1208" s="20"/>
      <c r="BK1208" s="20" t="s">
        <v>791</v>
      </c>
    </row>
    <row r="1209" spans="1:63" ht="46.8" x14ac:dyDescent="0.3">
      <c r="A1209" s="58" t="s">
        <v>792</v>
      </c>
      <c r="B1209" s="59"/>
      <c r="C1209" s="58"/>
      <c r="D1209" s="58"/>
      <c r="E1209" s="60" t="s">
        <v>793</v>
      </c>
      <c r="F1209" s="10">
        <f t="shared" ref="F1209:K1209" si="2460">F1212</f>
        <v>97000</v>
      </c>
      <c r="G1209" s="10">
        <f t="shared" si="2460"/>
        <v>97000</v>
      </c>
      <c r="H1209" s="10">
        <f t="shared" si="2460"/>
        <v>97000</v>
      </c>
      <c r="I1209" s="10">
        <f t="shared" si="2460"/>
        <v>0</v>
      </c>
      <c r="J1209" s="10">
        <f t="shared" si="2460"/>
        <v>0</v>
      </c>
      <c r="K1209" s="10">
        <f t="shared" si="2460"/>
        <v>0</v>
      </c>
      <c r="L1209" s="10">
        <f t="shared" si="2408"/>
        <v>97000</v>
      </c>
      <c r="M1209" s="10">
        <f t="shared" si="2409"/>
        <v>97000</v>
      </c>
      <c r="N1209" s="10">
        <f t="shared" si="2410"/>
        <v>97000</v>
      </c>
      <c r="O1209" s="10">
        <f>O1212+O1210</f>
        <v>1369.67605</v>
      </c>
      <c r="P1209" s="10">
        <f>P1212+P1210</f>
        <v>0</v>
      </c>
      <c r="Q1209" s="10">
        <f>Q1212+Q1210</f>
        <v>0</v>
      </c>
      <c r="R1209" s="10">
        <f t="shared" si="2411"/>
        <v>98369.676049999995</v>
      </c>
      <c r="S1209" s="10">
        <f t="shared" si="2412"/>
        <v>97000</v>
      </c>
      <c r="T1209" s="10">
        <f t="shared" si="2413"/>
        <v>97000</v>
      </c>
      <c r="U1209" s="10">
        <f>U1212+U1210</f>
        <v>0</v>
      </c>
      <c r="V1209" s="10">
        <f>V1212+V1210</f>
        <v>0</v>
      </c>
      <c r="W1209" s="10">
        <f>W1212+W1210</f>
        <v>0</v>
      </c>
      <c r="X1209" s="10">
        <f t="shared" si="2414"/>
        <v>98369.676049999995</v>
      </c>
      <c r="Y1209" s="10">
        <f t="shared" si="2415"/>
        <v>97000</v>
      </c>
      <c r="Z1209" s="10">
        <f t="shared" si="2416"/>
        <v>97000</v>
      </c>
      <c r="AA1209" s="10">
        <f>AA1212+AA1210</f>
        <v>0</v>
      </c>
      <c r="AB1209" s="10">
        <f>AB1212+AB1210</f>
        <v>0</v>
      </c>
      <c r="AC1209" s="10">
        <f>AC1212+AC1210</f>
        <v>0</v>
      </c>
      <c r="AD1209" s="10">
        <f t="shared" si="2417"/>
        <v>98369.676049999995</v>
      </c>
      <c r="AE1209" s="10">
        <f t="shared" si="2418"/>
        <v>97000</v>
      </c>
      <c r="AF1209" s="10">
        <f t="shared" si="2419"/>
        <v>97000</v>
      </c>
      <c r="AG1209" s="10">
        <f>AG1212+AG1210</f>
        <v>0</v>
      </c>
      <c r="AH1209" s="10">
        <f t="shared" si="2420"/>
        <v>98369.676049999995</v>
      </c>
      <c r="AI1209" s="10">
        <f t="shared" si="2421"/>
        <v>97000</v>
      </c>
      <c r="AJ1209" s="10">
        <f t="shared" si="2422"/>
        <v>97000</v>
      </c>
      <c r="AK1209" s="10">
        <f>AK1212+AK1210</f>
        <v>0</v>
      </c>
      <c r="AL1209" s="10">
        <f>AL1212+AL1210</f>
        <v>0</v>
      </c>
      <c r="AM1209" s="10">
        <f>AM1212+AM1210</f>
        <v>0</v>
      </c>
      <c r="AN1209" s="10">
        <f t="shared" si="2423"/>
        <v>98369.676049999995</v>
      </c>
      <c r="AO1209" s="10">
        <f t="shared" si="2424"/>
        <v>97000</v>
      </c>
      <c r="AP1209" s="10">
        <f t="shared" si="2425"/>
        <v>97000</v>
      </c>
      <c r="AQ1209" s="10">
        <f>AQ1212+AQ1210</f>
        <v>0</v>
      </c>
      <c r="AR1209" s="10">
        <f>AR1212+AR1210</f>
        <v>0</v>
      </c>
      <c r="AS1209" s="10">
        <f>AS1212+AS1210</f>
        <v>0</v>
      </c>
      <c r="AT1209" s="10">
        <f t="shared" si="2426"/>
        <v>98369.676049999995</v>
      </c>
      <c r="AU1209" s="10">
        <f t="shared" si="2427"/>
        <v>97000</v>
      </c>
      <c r="AV1209" s="10">
        <f t="shared" si="2428"/>
        <v>97000</v>
      </c>
      <c r="AW1209" s="10">
        <f>AW1212+AW1210</f>
        <v>0</v>
      </c>
      <c r="AX1209" s="10">
        <f>AX1212+AX1210</f>
        <v>0</v>
      </c>
      <c r="AY1209" s="10">
        <f>AY1212+AY1210</f>
        <v>0</v>
      </c>
      <c r="AZ1209" s="10">
        <f t="shared" si="2405"/>
        <v>98369.676049999995</v>
      </c>
      <c r="BA1209" s="10">
        <f>BA1212+BA1210</f>
        <v>0</v>
      </c>
      <c r="BB1209" s="65">
        <f t="shared" si="2457"/>
        <v>98369.676049999995</v>
      </c>
      <c r="BC1209" s="10">
        <f t="shared" si="2406"/>
        <v>97000</v>
      </c>
      <c r="BD1209" s="10">
        <f>BD1212+BD1210</f>
        <v>0</v>
      </c>
      <c r="BE1209" s="65">
        <f t="shared" si="2458"/>
        <v>97000</v>
      </c>
      <c r="BF1209" s="10">
        <f t="shared" si="2407"/>
        <v>97000</v>
      </c>
      <c r="BG1209" s="10">
        <f>BG1212+BG1210</f>
        <v>0</v>
      </c>
      <c r="BH1209" s="65">
        <f t="shared" si="2459"/>
        <v>97000</v>
      </c>
      <c r="BI1209" s="10">
        <f>BI1212+BI1210</f>
        <v>0</v>
      </c>
      <c r="BJ1209" s="20"/>
      <c r="BK1209" s="20"/>
    </row>
    <row r="1210" spans="1:63" ht="46.8" x14ac:dyDescent="0.3">
      <c r="A1210" s="58" t="s">
        <v>792</v>
      </c>
      <c r="B1210" s="59" t="s">
        <v>58</v>
      </c>
      <c r="C1210" s="58"/>
      <c r="D1210" s="58"/>
      <c r="E1210" s="60" t="s">
        <v>59</v>
      </c>
      <c r="F1210" s="10"/>
      <c r="G1210" s="10"/>
      <c r="H1210" s="10"/>
      <c r="I1210" s="10"/>
      <c r="J1210" s="10"/>
      <c r="K1210" s="10"/>
      <c r="L1210" s="10"/>
      <c r="M1210" s="10"/>
      <c r="N1210" s="10"/>
      <c r="O1210" s="10">
        <f>O1211</f>
        <v>1369.67605</v>
      </c>
      <c r="P1210" s="10">
        <f>P1211</f>
        <v>0</v>
      </c>
      <c r="Q1210" s="10">
        <f>Q1211</f>
        <v>0</v>
      </c>
      <c r="R1210" s="10">
        <f t="shared" si="2411"/>
        <v>1369.67605</v>
      </c>
      <c r="S1210" s="10">
        <f t="shared" si="2412"/>
        <v>0</v>
      </c>
      <c r="T1210" s="10">
        <f t="shared" si="2413"/>
        <v>0</v>
      </c>
      <c r="U1210" s="10">
        <f>U1211</f>
        <v>0</v>
      </c>
      <c r="V1210" s="10">
        <f>V1211</f>
        <v>0</v>
      </c>
      <c r="W1210" s="10">
        <f>W1211</f>
        <v>0</v>
      </c>
      <c r="X1210" s="10">
        <f t="shared" si="2414"/>
        <v>1369.67605</v>
      </c>
      <c r="Y1210" s="10">
        <f t="shared" si="2415"/>
        <v>0</v>
      </c>
      <c r="Z1210" s="10">
        <f t="shared" si="2416"/>
        <v>0</v>
      </c>
      <c r="AA1210" s="10">
        <f>AA1211</f>
        <v>0</v>
      </c>
      <c r="AB1210" s="10">
        <f>AB1211</f>
        <v>0</v>
      </c>
      <c r="AC1210" s="10">
        <f>AC1211</f>
        <v>0</v>
      </c>
      <c r="AD1210" s="10">
        <f t="shared" si="2417"/>
        <v>1369.67605</v>
      </c>
      <c r="AE1210" s="10">
        <f t="shared" si="2418"/>
        <v>0</v>
      </c>
      <c r="AF1210" s="10">
        <f t="shared" si="2419"/>
        <v>0</v>
      </c>
      <c r="AG1210" s="10">
        <f>AG1211</f>
        <v>0</v>
      </c>
      <c r="AH1210" s="10">
        <f t="shared" si="2420"/>
        <v>1369.67605</v>
      </c>
      <c r="AI1210" s="10">
        <f t="shared" si="2421"/>
        <v>0</v>
      </c>
      <c r="AJ1210" s="10">
        <f t="shared" si="2422"/>
        <v>0</v>
      </c>
      <c r="AK1210" s="10">
        <f>AK1211</f>
        <v>0</v>
      </c>
      <c r="AL1210" s="10">
        <f>AL1211</f>
        <v>0</v>
      </c>
      <c r="AM1210" s="10">
        <f>AM1211</f>
        <v>0</v>
      </c>
      <c r="AN1210" s="10">
        <f t="shared" si="2423"/>
        <v>1369.67605</v>
      </c>
      <c r="AO1210" s="10">
        <f t="shared" si="2424"/>
        <v>0</v>
      </c>
      <c r="AP1210" s="10">
        <f t="shared" si="2425"/>
        <v>0</v>
      </c>
      <c r="AQ1210" s="10">
        <f>AQ1211</f>
        <v>0</v>
      </c>
      <c r="AR1210" s="10">
        <f>AR1211</f>
        <v>0</v>
      </c>
      <c r="AS1210" s="10">
        <f>AS1211</f>
        <v>0</v>
      </c>
      <c r="AT1210" s="10">
        <f t="shared" si="2426"/>
        <v>1369.67605</v>
      </c>
      <c r="AU1210" s="10">
        <f t="shared" si="2427"/>
        <v>0</v>
      </c>
      <c r="AV1210" s="10">
        <f t="shared" si="2428"/>
        <v>0</v>
      </c>
      <c r="AW1210" s="10">
        <f>AW1211</f>
        <v>0</v>
      </c>
      <c r="AX1210" s="10">
        <f>AX1211</f>
        <v>0</v>
      </c>
      <c r="AY1210" s="10">
        <f>AY1211</f>
        <v>0</v>
      </c>
      <c r="AZ1210" s="10">
        <f t="shared" si="2405"/>
        <v>1369.67605</v>
      </c>
      <c r="BA1210" s="10">
        <f>BA1211</f>
        <v>0</v>
      </c>
      <c r="BB1210" s="65">
        <f t="shared" si="2457"/>
        <v>1369.67605</v>
      </c>
      <c r="BC1210" s="10">
        <f t="shared" si="2406"/>
        <v>0</v>
      </c>
      <c r="BD1210" s="10">
        <f>BD1211</f>
        <v>0</v>
      </c>
      <c r="BE1210" s="65">
        <f t="shared" si="2458"/>
        <v>0</v>
      </c>
      <c r="BF1210" s="10">
        <f t="shared" si="2407"/>
        <v>0</v>
      </c>
      <c r="BG1210" s="10">
        <f>BG1211</f>
        <v>0</v>
      </c>
      <c r="BH1210" s="65">
        <f t="shared" si="2459"/>
        <v>0</v>
      </c>
      <c r="BI1210" s="10">
        <f>BI1211</f>
        <v>0</v>
      </c>
      <c r="BJ1210" s="20"/>
      <c r="BK1210" s="20"/>
    </row>
    <row r="1211" spans="1:63" x14ac:dyDescent="0.3">
      <c r="A1211" s="58" t="s">
        <v>792</v>
      </c>
      <c r="B1211" s="59">
        <v>600</v>
      </c>
      <c r="C1211" s="58" t="s">
        <v>242</v>
      </c>
      <c r="D1211" s="58" t="s">
        <v>74</v>
      </c>
      <c r="E1211" s="60" t="s">
        <v>540</v>
      </c>
      <c r="F1211" s="10"/>
      <c r="G1211" s="10"/>
      <c r="H1211" s="10"/>
      <c r="I1211" s="10"/>
      <c r="J1211" s="10"/>
      <c r="K1211" s="10"/>
      <c r="L1211" s="10"/>
      <c r="M1211" s="10"/>
      <c r="N1211" s="10"/>
      <c r="O1211" s="10">
        <v>1369.67605</v>
      </c>
      <c r="P1211" s="10"/>
      <c r="Q1211" s="10"/>
      <c r="R1211" s="10">
        <f t="shared" si="2411"/>
        <v>1369.67605</v>
      </c>
      <c r="S1211" s="10">
        <f t="shared" si="2412"/>
        <v>0</v>
      </c>
      <c r="T1211" s="10">
        <f t="shared" si="2413"/>
        <v>0</v>
      </c>
      <c r="U1211" s="10"/>
      <c r="V1211" s="10"/>
      <c r="W1211" s="10"/>
      <c r="X1211" s="10">
        <f t="shared" si="2414"/>
        <v>1369.67605</v>
      </c>
      <c r="Y1211" s="10">
        <f t="shared" si="2415"/>
        <v>0</v>
      </c>
      <c r="Z1211" s="10">
        <f t="shared" si="2416"/>
        <v>0</v>
      </c>
      <c r="AA1211" s="10"/>
      <c r="AB1211" s="10"/>
      <c r="AC1211" s="10"/>
      <c r="AD1211" s="10">
        <f t="shared" si="2417"/>
        <v>1369.67605</v>
      </c>
      <c r="AE1211" s="10">
        <f t="shared" si="2418"/>
        <v>0</v>
      </c>
      <c r="AF1211" s="10">
        <f t="shared" si="2419"/>
        <v>0</v>
      </c>
      <c r="AG1211" s="10"/>
      <c r="AH1211" s="10">
        <f t="shared" si="2420"/>
        <v>1369.67605</v>
      </c>
      <c r="AI1211" s="10">
        <f t="shared" si="2421"/>
        <v>0</v>
      </c>
      <c r="AJ1211" s="10">
        <f t="shared" si="2422"/>
        <v>0</v>
      </c>
      <c r="AK1211" s="10"/>
      <c r="AL1211" s="10"/>
      <c r="AM1211" s="10"/>
      <c r="AN1211" s="10">
        <f t="shared" si="2423"/>
        <v>1369.67605</v>
      </c>
      <c r="AO1211" s="10">
        <f t="shared" si="2424"/>
        <v>0</v>
      </c>
      <c r="AP1211" s="10">
        <f t="shared" si="2425"/>
        <v>0</v>
      </c>
      <c r="AQ1211" s="10"/>
      <c r="AR1211" s="10"/>
      <c r="AS1211" s="10"/>
      <c r="AT1211" s="10">
        <f t="shared" si="2426"/>
        <v>1369.67605</v>
      </c>
      <c r="AU1211" s="10">
        <f t="shared" si="2427"/>
        <v>0</v>
      </c>
      <c r="AV1211" s="10">
        <f t="shared" si="2428"/>
        <v>0</v>
      </c>
      <c r="AW1211" s="10"/>
      <c r="AX1211" s="10"/>
      <c r="AY1211" s="10"/>
      <c r="AZ1211" s="10">
        <f t="shared" si="2405"/>
        <v>1369.67605</v>
      </c>
      <c r="BA1211" s="10"/>
      <c r="BB1211" s="65">
        <f t="shared" si="2457"/>
        <v>1369.67605</v>
      </c>
      <c r="BC1211" s="10">
        <f t="shared" si="2406"/>
        <v>0</v>
      </c>
      <c r="BD1211" s="10"/>
      <c r="BE1211" s="65">
        <f t="shared" si="2458"/>
        <v>0</v>
      </c>
      <c r="BF1211" s="10">
        <f t="shared" si="2407"/>
        <v>0</v>
      </c>
      <c r="BG1211" s="10"/>
      <c r="BH1211" s="65">
        <f t="shared" si="2459"/>
        <v>0</v>
      </c>
      <c r="BI1211" s="10"/>
      <c r="BJ1211" s="20"/>
      <c r="BK1211" s="20"/>
    </row>
    <row r="1212" spans="1:63" x14ac:dyDescent="0.3">
      <c r="A1212" s="58" t="s">
        <v>792</v>
      </c>
      <c r="B1212" s="59" t="s">
        <v>52</v>
      </c>
      <c r="C1212" s="58"/>
      <c r="D1212" s="58"/>
      <c r="E1212" s="60" t="s">
        <v>53</v>
      </c>
      <c r="F1212" s="10">
        <f t="shared" si="2430"/>
        <v>97000</v>
      </c>
      <c r="G1212" s="10">
        <f t="shared" si="2431"/>
        <v>97000</v>
      </c>
      <c r="H1212" s="10">
        <f t="shared" si="2432"/>
        <v>97000</v>
      </c>
      <c r="I1212" s="10">
        <f t="shared" si="2433"/>
        <v>0</v>
      </c>
      <c r="J1212" s="10">
        <f t="shared" si="2434"/>
        <v>0</v>
      </c>
      <c r="K1212" s="10">
        <f t="shared" si="2435"/>
        <v>0</v>
      </c>
      <c r="L1212" s="10">
        <f t="shared" si="2408"/>
        <v>97000</v>
      </c>
      <c r="M1212" s="10">
        <f t="shared" si="2409"/>
        <v>97000</v>
      </c>
      <c r="N1212" s="10">
        <f t="shared" si="2410"/>
        <v>97000</v>
      </c>
      <c r="O1212" s="10">
        <f t="shared" si="2436"/>
        <v>0</v>
      </c>
      <c r="P1212" s="10">
        <f t="shared" si="2437"/>
        <v>0</v>
      </c>
      <c r="Q1212" s="10">
        <f t="shared" si="2438"/>
        <v>0</v>
      </c>
      <c r="R1212" s="10">
        <f t="shared" si="2411"/>
        <v>97000</v>
      </c>
      <c r="S1212" s="10">
        <f t="shared" si="2412"/>
        <v>97000</v>
      </c>
      <c r="T1212" s="10">
        <f t="shared" si="2413"/>
        <v>97000</v>
      </c>
      <c r="U1212" s="10">
        <f>U1213</f>
        <v>0</v>
      </c>
      <c r="V1212" s="10">
        <f>V1213</f>
        <v>0</v>
      </c>
      <c r="W1212" s="10">
        <f>W1213</f>
        <v>0</v>
      </c>
      <c r="X1212" s="10">
        <f t="shared" si="2414"/>
        <v>97000</v>
      </c>
      <c r="Y1212" s="10">
        <f t="shared" si="2415"/>
        <v>97000</v>
      </c>
      <c r="Z1212" s="10">
        <f t="shared" si="2416"/>
        <v>97000</v>
      </c>
      <c r="AA1212" s="10">
        <f>AA1213</f>
        <v>0</v>
      </c>
      <c r="AB1212" s="10">
        <f>AB1213</f>
        <v>0</v>
      </c>
      <c r="AC1212" s="10">
        <f>AC1213</f>
        <v>0</v>
      </c>
      <c r="AD1212" s="10">
        <f t="shared" si="2417"/>
        <v>97000</v>
      </c>
      <c r="AE1212" s="10">
        <f t="shared" si="2418"/>
        <v>97000</v>
      </c>
      <c r="AF1212" s="10">
        <f t="shared" si="2419"/>
        <v>97000</v>
      </c>
      <c r="AG1212" s="10">
        <f>AG1213</f>
        <v>0</v>
      </c>
      <c r="AH1212" s="10">
        <f t="shared" si="2420"/>
        <v>97000</v>
      </c>
      <c r="AI1212" s="10">
        <f t="shared" si="2421"/>
        <v>97000</v>
      </c>
      <c r="AJ1212" s="10">
        <f t="shared" si="2422"/>
        <v>97000</v>
      </c>
      <c r="AK1212" s="10">
        <f>AK1213</f>
        <v>0</v>
      </c>
      <c r="AL1212" s="10">
        <f>AL1213</f>
        <v>0</v>
      </c>
      <c r="AM1212" s="10">
        <f>AM1213</f>
        <v>0</v>
      </c>
      <c r="AN1212" s="10">
        <f t="shared" si="2423"/>
        <v>97000</v>
      </c>
      <c r="AO1212" s="10">
        <f t="shared" si="2424"/>
        <v>97000</v>
      </c>
      <c r="AP1212" s="10">
        <f t="shared" si="2425"/>
        <v>97000</v>
      </c>
      <c r="AQ1212" s="10">
        <f>AQ1213</f>
        <v>0</v>
      </c>
      <c r="AR1212" s="10">
        <f>AR1213</f>
        <v>0</v>
      </c>
      <c r="AS1212" s="10">
        <f>AS1213</f>
        <v>0</v>
      </c>
      <c r="AT1212" s="10">
        <f t="shared" si="2426"/>
        <v>97000</v>
      </c>
      <c r="AU1212" s="10">
        <f t="shared" si="2427"/>
        <v>97000</v>
      </c>
      <c r="AV1212" s="10">
        <f t="shared" si="2428"/>
        <v>97000</v>
      </c>
      <c r="AW1212" s="10">
        <f>AW1213</f>
        <v>0</v>
      </c>
      <c r="AX1212" s="10">
        <f>AX1213</f>
        <v>0</v>
      </c>
      <c r="AY1212" s="10">
        <f>AY1213</f>
        <v>0</v>
      </c>
      <c r="AZ1212" s="10">
        <f t="shared" si="2405"/>
        <v>97000</v>
      </c>
      <c r="BA1212" s="10">
        <f>BA1213</f>
        <v>0</v>
      </c>
      <c r="BB1212" s="65">
        <f t="shared" si="2457"/>
        <v>97000</v>
      </c>
      <c r="BC1212" s="10">
        <f t="shared" si="2406"/>
        <v>97000</v>
      </c>
      <c r="BD1212" s="10">
        <f>BD1213</f>
        <v>0</v>
      </c>
      <c r="BE1212" s="65">
        <f t="shared" si="2458"/>
        <v>97000</v>
      </c>
      <c r="BF1212" s="10">
        <f t="shared" si="2407"/>
        <v>97000</v>
      </c>
      <c r="BG1212" s="10">
        <f>BG1213</f>
        <v>0</v>
      </c>
      <c r="BH1212" s="65">
        <f t="shared" si="2459"/>
        <v>97000</v>
      </c>
      <c r="BI1212" s="10">
        <f>BI1213</f>
        <v>0</v>
      </c>
      <c r="BJ1212" s="20"/>
      <c r="BK1212" s="20"/>
    </row>
    <row r="1213" spans="1:63" x14ac:dyDescent="0.3">
      <c r="A1213" s="58" t="s">
        <v>792</v>
      </c>
      <c r="B1213" s="59">
        <v>800</v>
      </c>
      <c r="C1213" s="58" t="s">
        <v>242</v>
      </c>
      <c r="D1213" s="58" t="s">
        <v>74</v>
      </c>
      <c r="E1213" s="60" t="s">
        <v>540</v>
      </c>
      <c r="F1213" s="10">
        <v>97000</v>
      </c>
      <c r="G1213" s="10">
        <v>97000</v>
      </c>
      <c r="H1213" s="10">
        <v>97000</v>
      </c>
      <c r="I1213" s="10"/>
      <c r="J1213" s="10"/>
      <c r="K1213" s="10"/>
      <c r="L1213" s="10">
        <f t="shared" si="2408"/>
        <v>97000</v>
      </c>
      <c r="M1213" s="10">
        <f t="shared" si="2409"/>
        <v>97000</v>
      </c>
      <c r="N1213" s="10">
        <f t="shared" si="2410"/>
        <v>97000</v>
      </c>
      <c r="O1213" s="10"/>
      <c r="P1213" s="10"/>
      <c r="Q1213" s="10"/>
      <c r="R1213" s="10">
        <f t="shared" si="2411"/>
        <v>97000</v>
      </c>
      <c r="S1213" s="10">
        <f t="shared" si="2412"/>
        <v>97000</v>
      </c>
      <c r="T1213" s="10">
        <f t="shared" si="2413"/>
        <v>97000</v>
      </c>
      <c r="U1213" s="10"/>
      <c r="V1213" s="10"/>
      <c r="W1213" s="10"/>
      <c r="X1213" s="10">
        <f t="shared" si="2414"/>
        <v>97000</v>
      </c>
      <c r="Y1213" s="10">
        <f t="shared" si="2415"/>
        <v>97000</v>
      </c>
      <c r="Z1213" s="10">
        <f t="shared" si="2416"/>
        <v>97000</v>
      </c>
      <c r="AA1213" s="10"/>
      <c r="AB1213" s="10"/>
      <c r="AC1213" s="10"/>
      <c r="AD1213" s="10">
        <f t="shared" si="2417"/>
        <v>97000</v>
      </c>
      <c r="AE1213" s="10">
        <f t="shared" si="2418"/>
        <v>97000</v>
      </c>
      <c r="AF1213" s="10">
        <f t="shared" si="2419"/>
        <v>97000</v>
      </c>
      <c r="AG1213" s="10"/>
      <c r="AH1213" s="10">
        <f t="shared" si="2420"/>
        <v>97000</v>
      </c>
      <c r="AI1213" s="10">
        <f t="shared" si="2421"/>
        <v>97000</v>
      </c>
      <c r="AJ1213" s="10">
        <f t="shared" si="2422"/>
        <v>97000</v>
      </c>
      <c r="AK1213" s="10"/>
      <c r="AL1213" s="10"/>
      <c r="AM1213" s="10"/>
      <c r="AN1213" s="10">
        <f t="shared" si="2423"/>
        <v>97000</v>
      </c>
      <c r="AO1213" s="10">
        <f t="shared" si="2424"/>
        <v>97000</v>
      </c>
      <c r="AP1213" s="10">
        <f t="shared" si="2425"/>
        <v>97000</v>
      </c>
      <c r="AQ1213" s="10"/>
      <c r="AR1213" s="10"/>
      <c r="AS1213" s="10"/>
      <c r="AT1213" s="10">
        <f t="shared" si="2426"/>
        <v>97000</v>
      </c>
      <c r="AU1213" s="10">
        <f t="shared" si="2427"/>
        <v>97000</v>
      </c>
      <c r="AV1213" s="10">
        <f t="shared" si="2428"/>
        <v>97000</v>
      </c>
      <c r="AW1213" s="10"/>
      <c r="AX1213" s="10"/>
      <c r="AY1213" s="10"/>
      <c r="AZ1213" s="10">
        <f t="shared" si="2405"/>
        <v>97000</v>
      </c>
      <c r="BA1213" s="10"/>
      <c r="BB1213" s="65">
        <f t="shared" si="2457"/>
        <v>97000</v>
      </c>
      <c r="BC1213" s="10">
        <f t="shared" si="2406"/>
        <v>97000</v>
      </c>
      <c r="BD1213" s="10"/>
      <c r="BE1213" s="65">
        <f t="shared" si="2458"/>
        <v>97000</v>
      </c>
      <c r="BF1213" s="10">
        <f t="shared" si="2407"/>
        <v>97000</v>
      </c>
      <c r="BG1213" s="10"/>
      <c r="BH1213" s="65">
        <f t="shared" si="2459"/>
        <v>97000</v>
      </c>
      <c r="BI1213" s="10"/>
      <c r="BJ1213" s="20"/>
      <c r="BK1213" s="20"/>
    </row>
    <row r="1214" spans="1:63" ht="31.2" x14ac:dyDescent="0.3">
      <c r="A1214" s="58" t="s">
        <v>794</v>
      </c>
      <c r="B1214" s="59"/>
      <c r="C1214" s="58"/>
      <c r="D1214" s="58"/>
      <c r="E1214" s="61" t="s">
        <v>795</v>
      </c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>
        <f t="shared" ref="AK1214:AK1216" si="2461">AK1215</f>
        <v>100000</v>
      </c>
      <c r="AL1214" s="10">
        <f t="shared" ref="AL1214:AL1216" si="2462">AL1215</f>
        <v>100000</v>
      </c>
      <c r="AM1214" s="10">
        <f t="shared" ref="AM1214:AM1216" si="2463">AM1215</f>
        <v>0</v>
      </c>
      <c r="AN1214" s="10">
        <f t="shared" si="2423"/>
        <v>100000</v>
      </c>
      <c r="AO1214" s="10">
        <f t="shared" si="2424"/>
        <v>100000</v>
      </c>
      <c r="AP1214" s="10">
        <f t="shared" si="2425"/>
        <v>0</v>
      </c>
      <c r="AQ1214" s="10">
        <f>AQ1215+AQ1218</f>
        <v>0</v>
      </c>
      <c r="AR1214" s="10">
        <f>AR1215+AR1218</f>
        <v>0</v>
      </c>
      <c r="AS1214" s="10">
        <f>AS1215+AS1218</f>
        <v>0</v>
      </c>
      <c r="AT1214" s="10">
        <f t="shared" si="2426"/>
        <v>100000</v>
      </c>
      <c r="AU1214" s="10">
        <f t="shared" si="2427"/>
        <v>100000</v>
      </c>
      <c r="AV1214" s="10">
        <f t="shared" si="2428"/>
        <v>0</v>
      </c>
      <c r="AW1214" s="10">
        <f>AW1215+AW1218</f>
        <v>0</v>
      </c>
      <c r="AX1214" s="10">
        <f>AX1215+AX1218</f>
        <v>0</v>
      </c>
      <c r="AY1214" s="10">
        <f>AY1215+AY1218</f>
        <v>0</v>
      </c>
      <c r="AZ1214" s="10">
        <f t="shared" si="2405"/>
        <v>100000</v>
      </c>
      <c r="BA1214" s="10">
        <f>BA1215+BA1218</f>
        <v>0</v>
      </c>
      <c r="BB1214" s="65">
        <f t="shared" si="2457"/>
        <v>100000</v>
      </c>
      <c r="BC1214" s="10">
        <f t="shared" si="2406"/>
        <v>100000</v>
      </c>
      <c r="BD1214" s="10">
        <f>BD1215+BD1218</f>
        <v>0</v>
      </c>
      <c r="BE1214" s="65">
        <f t="shared" si="2458"/>
        <v>100000</v>
      </c>
      <c r="BF1214" s="10">
        <f t="shared" si="2407"/>
        <v>0</v>
      </c>
      <c r="BG1214" s="10">
        <f>BG1215+BG1218</f>
        <v>0</v>
      </c>
      <c r="BH1214" s="65">
        <f t="shared" si="2459"/>
        <v>0</v>
      </c>
      <c r="BI1214" s="10">
        <f>BI1215+BI1218</f>
        <v>0</v>
      </c>
      <c r="BJ1214" s="20"/>
      <c r="BK1214" s="20"/>
    </row>
    <row r="1215" spans="1:63" s="1" customFormat="1" hidden="1" x14ac:dyDescent="0.3">
      <c r="A1215" s="7" t="s">
        <v>796</v>
      </c>
      <c r="B1215" s="8"/>
      <c r="C1215" s="7"/>
      <c r="D1215" s="7"/>
      <c r="E1215" s="21" t="s">
        <v>797</v>
      </c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>
        <f t="shared" si="2461"/>
        <v>100000</v>
      </c>
      <c r="AL1215" s="10">
        <f t="shared" si="2462"/>
        <v>100000</v>
      </c>
      <c r="AM1215" s="10">
        <f t="shared" si="2463"/>
        <v>0</v>
      </c>
      <c r="AN1215" s="10">
        <f t="shared" si="2423"/>
        <v>100000</v>
      </c>
      <c r="AO1215" s="10">
        <f t="shared" si="2424"/>
        <v>100000</v>
      </c>
      <c r="AP1215" s="10">
        <f t="shared" si="2425"/>
        <v>0</v>
      </c>
      <c r="AQ1215" s="10">
        <f t="shared" ref="AQ1215:AQ1219" si="2464">AQ1216</f>
        <v>-100000</v>
      </c>
      <c r="AR1215" s="10">
        <f t="shared" ref="AR1215:AR1219" si="2465">AR1216</f>
        <v>-100000</v>
      </c>
      <c r="AS1215" s="10">
        <f t="shared" ref="AS1215:AS1219" si="2466">AS1216</f>
        <v>0</v>
      </c>
      <c r="AT1215" s="10">
        <f t="shared" si="2426"/>
        <v>0</v>
      </c>
      <c r="AU1215" s="10">
        <f t="shared" si="2427"/>
        <v>0</v>
      </c>
      <c r="AV1215" s="10">
        <f t="shared" si="2428"/>
        <v>0</v>
      </c>
      <c r="AW1215" s="10">
        <f t="shared" ref="AW1215:AW1219" si="2467">AW1216</f>
        <v>0</v>
      </c>
      <c r="AX1215" s="10">
        <f t="shared" ref="AX1215:AX1219" si="2468">AX1216</f>
        <v>0</v>
      </c>
      <c r="AY1215" s="10">
        <f t="shared" ref="AY1215:AY1219" si="2469">AY1216</f>
        <v>0</v>
      </c>
      <c r="AZ1215" s="10">
        <f t="shared" si="2405"/>
        <v>0</v>
      </c>
      <c r="BA1215" s="10">
        <f t="shared" ref="BA1215:BA1219" si="2470">BA1216</f>
        <v>0</v>
      </c>
      <c r="BB1215" s="10"/>
      <c r="BC1215" s="10">
        <f t="shared" si="2406"/>
        <v>0</v>
      </c>
      <c r="BD1215" s="10">
        <f t="shared" ref="BD1215:BI1219" si="2471">BD1216</f>
        <v>0</v>
      </c>
      <c r="BE1215" s="10"/>
      <c r="BF1215" s="10">
        <f t="shared" si="2407"/>
        <v>0</v>
      </c>
      <c r="BG1215" s="10">
        <f t="shared" si="2471"/>
        <v>0</v>
      </c>
      <c r="BH1215" s="10"/>
      <c r="BI1215" s="10">
        <f t="shared" si="2471"/>
        <v>0</v>
      </c>
      <c r="BJ1215" s="20">
        <v>0</v>
      </c>
      <c r="BK1215" s="20"/>
    </row>
    <row r="1216" spans="1:63" s="1" customFormat="1" ht="46.8" hidden="1" x14ac:dyDescent="0.3">
      <c r="A1216" s="7" t="s">
        <v>796</v>
      </c>
      <c r="B1216" s="8" t="s">
        <v>58</v>
      </c>
      <c r="C1216" s="7"/>
      <c r="D1216" s="7"/>
      <c r="E1216" s="19" t="s">
        <v>59</v>
      </c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>
        <f t="shared" si="2461"/>
        <v>100000</v>
      </c>
      <c r="AL1216" s="10">
        <f t="shared" si="2462"/>
        <v>100000</v>
      </c>
      <c r="AM1216" s="10">
        <f t="shared" si="2463"/>
        <v>0</v>
      </c>
      <c r="AN1216" s="10">
        <f t="shared" si="2423"/>
        <v>100000</v>
      </c>
      <c r="AO1216" s="10">
        <f t="shared" si="2424"/>
        <v>100000</v>
      </c>
      <c r="AP1216" s="10">
        <f t="shared" si="2425"/>
        <v>0</v>
      </c>
      <c r="AQ1216" s="10">
        <f t="shared" si="2464"/>
        <v>-100000</v>
      </c>
      <c r="AR1216" s="10">
        <f t="shared" si="2465"/>
        <v>-100000</v>
      </c>
      <c r="AS1216" s="10">
        <f t="shared" si="2466"/>
        <v>0</v>
      </c>
      <c r="AT1216" s="10">
        <f t="shared" si="2426"/>
        <v>0</v>
      </c>
      <c r="AU1216" s="10">
        <f t="shared" si="2427"/>
        <v>0</v>
      </c>
      <c r="AV1216" s="10">
        <f t="shared" si="2428"/>
        <v>0</v>
      </c>
      <c r="AW1216" s="10">
        <f t="shared" si="2467"/>
        <v>0</v>
      </c>
      <c r="AX1216" s="10">
        <f t="shared" si="2468"/>
        <v>0</v>
      </c>
      <c r="AY1216" s="10">
        <f t="shared" si="2469"/>
        <v>0</v>
      </c>
      <c r="AZ1216" s="10">
        <f t="shared" si="2405"/>
        <v>0</v>
      </c>
      <c r="BA1216" s="10">
        <f t="shared" si="2470"/>
        <v>0</v>
      </c>
      <c r="BB1216" s="10"/>
      <c r="BC1216" s="10">
        <f t="shared" si="2406"/>
        <v>0</v>
      </c>
      <c r="BD1216" s="10">
        <f t="shared" si="2471"/>
        <v>0</v>
      </c>
      <c r="BE1216" s="10"/>
      <c r="BF1216" s="10">
        <f t="shared" si="2407"/>
        <v>0</v>
      </c>
      <c r="BG1216" s="10">
        <f t="shared" si="2471"/>
        <v>0</v>
      </c>
      <c r="BH1216" s="10"/>
      <c r="BI1216" s="10">
        <f t="shared" si="2471"/>
        <v>0</v>
      </c>
      <c r="BJ1216" s="20">
        <v>0</v>
      </c>
      <c r="BK1216" s="20"/>
    </row>
    <row r="1217" spans="1:68" s="1" customFormat="1" hidden="1" x14ac:dyDescent="0.3">
      <c r="A1217" s="7" t="s">
        <v>796</v>
      </c>
      <c r="B1217" s="8">
        <v>600</v>
      </c>
      <c r="C1217" s="7" t="s">
        <v>242</v>
      </c>
      <c r="D1217" s="7" t="s">
        <v>74</v>
      </c>
      <c r="E1217" s="19" t="s">
        <v>540</v>
      </c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>
        <v>100000</v>
      </c>
      <c r="AL1217" s="10">
        <v>100000</v>
      </c>
      <c r="AM1217" s="10"/>
      <c r="AN1217" s="10">
        <f t="shared" si="2423"/>
        <v>100000</v>
      </c>
      <c r="AO1217" s="10">
        <f t="shared" si="2424"/>
        <v>100000</v>
      </c>
      <c r="AP1217" s="10">
        <f t="shared" si="2425"/>
        <v>0</v>
      </c>
      <c r="AQ1217" s="10">
        <v>-100000</v>
      </c>
      <c r="AR1217" s="10">
        <v>-100000</v>
      </c>
      <c r="AS1217" s="10"/>
      <c r="AT1217" s="10">
        <f t="shared" si="2426"/>
        <v>0</v>
      </c>
      <c r="AU1217" s="10">
        <f t="shared" si="2427"/>
        <v>0</v>
      </c>
      <c r="AV1217" s="10">
        <f t="shared" si="2428"/>
        <v>0</v>
      </c>
      <c r="AW1217" s="10"/>
      <c r="AX1217" s="10"/>
      <c r="AY1217" s="10"/>
      <c r="AZ1217" s="10">
        <f t="shared" si="2405"/>
        <v>0</v>
      </c>
      <c r="BA1217" s="10"/>
      <c r="BB1217" s="10"/>
      <c r="BC1217" s="10">
        <f t="shared" si="2406"/>
        <v>0</v>
      </c>
      <c r="BD1217" s="10"/>
      <c r="BE1217" s="10"/>
      <c r="BF1217" s="10">
        <f t="shared" si="2407"/>
        <v>0</v>
      </c>
      <c r="BG1217" s="10"/>
      <c r="BH1217" s="10"/>
      <c r="BI1217" s="10"/>
      <c r="BJ1217" s="20">
        <v>0</v>
      </c>
      <c r="BK1217" s="20"/>
    </row>
    <row r="1218" spans="1:68" x14ac:dyDescent="0.3">
      <c r="A1218" s="58" t="s">
        <v>798</v>
      </c>
      <c r="B1218" s="59"/>
      <c r="C1218" s="58"/>
      <c r="D1218" s="58"/>
      <c r="E1218" s="61" t="s">
        <v>797</v>
      </c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>
        <f t="shared" si="2464"/>
        <v>100000</v>
      </c>
      <c r="AR1218" s="10">
        <f t="shared" si="2465"/>
        <v>100000</v>
      </c>
      <c r="AS1218" s="10">
        <f t="shared" si="2466"/>
        <v>0</v>
      </c>
      <c r="AT1218" s="10">
        <f t="shared" si="2426"/>
        <v>100000</v>
      </c>
      <c r="AU1218" s="10">
        <f t="shared" si="2427"/>
        <v>100000</v>
      </c>
      <c r="AV1218" s="10">
        <f t="shared" si="2428"/>
        <v>0</v>
      </c>
      <c r="AW1218" s="10">
        <f t="shared" si="2467"/>
        <v>0</v>
      </c>
      <c r="AX1218" s="10">
        <f t="shared" si="2468"/>
        <v>0</v>
      </c>
      <c r="AY1218" s="10">
        <f t="shared" si="2469"/>
        <v>0</v>
      </c>
      <c r="AZ1218" s="10">
        <f t="shared" si="2405"/>
        <v>100000</v>
      </c>
      <c r="BA1218" s="10">
        <f t="shared" si="2470"/>
        <v>0</v>
      </c>
      <c r="BB1218" s="65">
        <f t="shared" ref="BB1218:BB1248" si="2472">AZ1218+BA1218</f>
        <v>100000</v>
      </c>
      <c r="BC1218" s="10">
        <f t="shared" si="2406"/>
        <v>100000</v>
      </c>
      <c r="BD1218" s="10">
        <f t="shared" si="2471"/>
        <v>0</v>
      </c>
      <c r="BE1218" s="65">
        <f t="shared" ref="BE1218:BE1248" si="2473">BC1218+BD1218</f>
        <v>100000</v>
      </c>
      <c r="BF1218" s="10">
        <f t="shared" si="2407"/>
        <v>0</v>
      </c>
      <c r="BG1218" s="10">
        <f t="shared" si="2471"/>
        <v>0</v>
      </c>
      <c r="BH1218" s="65">
        <f t="shared" ref="BH1218:BH1248" si="2474">BF1218+BG1218</f>
        <v>0</v>
      </c>
      <c r="BI1218" s="10">
        <f t="shared" si="2471"/>
        <v>0</v>
      </c>
      <c r="BJ1218" s="20"/>
      <c r="BK1218" s="20"/>
    </row>
    <row r="1219" spans="1:68" ht="46.8" x14ac:dyDescent="0.3">
      <c r="A1219" s="58" t="s">
        <v>798</v>
      </c>
      <c r="B1219" s="59" t="s">
        <v>58</v>
      </c>
      <c r="C1219" s="58"/>
      <c r="D1219" s="58"/>
      <c r="E1219" s="60" t="s">
        <v>59</v>
      </c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>
        <f t="shared" si="2464"/>
        <v>100000</v>
      </c>
      <c r="AR1219" s="10">
        <f t="shared" si="2465"/>
        <v>100000</v>
      </c>
      <c r="AS1219" s="10">
        <f t="shared" si="2466"/>
        <v>0</v>
      </c>
      <c r="AT1219" s="10">
        <f t="shared" si="2426"/>
        <v>100000</v>
      </c>
      <c r="AU1219" s="10">
        <f t="shared" si="2427"/>
        <v>100000</v>
      </c>
      <c r="AV1219" s="10">
        <f t="shared" si="2428"/>
        <v>0</v>
      </c>
      <c r="AW1219" s="10">
        <f t="shared" si="2467"/>
        <v>0</v>
      </c>
      <c r="AX1219" s="10">
        <f t="shared" si="2468"/>
        <v>0</v>
      </c>
      <c r="AY1219" s="10">
        <f t="shared" si="2469"/>
        <v>0</v>
      </c>
      <c r="AZ1219" s="10">
        <f t="shared" si="2405"/>
        <v>100000</v>
      </c>
      <c r="BA1219" s="10">
        <f t="shared" si="2470"/>
        <v>0</v>
      </c>
      <c r="BB1219" s="65">
        <f t="shared" si="2472"/>
        <v>100000</v>
      </c>
      <c r="BC1219" s="10">
        <f t="shared" si="2406"/>
        <v>100000</v>
      </c>
      <c r="BD1219" s="10">
        <f t="shared" si="2471"/>
        <v>0</v>
      </c>
      <c r="BE1219" s="65">
        <f t="shared" si="2473"/>
        <v>100000</v>
      </c>
      <c r="BF1219" s="10">
        <f t="shared" si="2407"/>
        <v>0</v>
      </c>
      <c r="BG1219" s="10">
        <f t="shared" si="2471"/>
        <v>0</v>
      </c>
      <c r="BH1219" s="65">
        <f t="shared" si="2474"/>
        <v>0</v>
      </c>
      <c r="BI1219" s="10">
        <f t="shared" si="2471"/>
        <v>0</v>
      </c>
      <c r="BJ1219" s="20"/>
      <c r="BK1219" s="20"/>
    </row>
    <row r="1220" spans="1:68" x14ac:dyDescent="0.3">
      <c r="A1220" s="58" t="s">
        <v>798</v>
      </c>
      <c r="B1220" s="59">
        <v>600</v>
      </c>
      <c r="C1220" s="58" t="s">
        <v>242</v>
      </c>
      <c r="D1220" s="58" t="s">
        <v>74</v>
      </c>
      <c r="E1220" s="60" t="s">
        <v>540</v>
      </c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>
        <v>100000</v>
      </c>
      <c r="AR1220" s="10">
        <v>100000</v>
      </c>
      <c r="AS1220" s="10"/>
      <c r="AT1220" s="10">
        <f t="shared" si="2426"/>
        <v>100000</v>
      </c>
      <c r="AU1220" s="10">
        <f t="shared" si="2427"/>
        <v>100000</v>
      </c>
      <c r="AV1220" s="10">
        <f t="shared" si="2428"/>
        <v>0</v>
      </c>
      <c r="AW1220" s="10"/>
      <c r="AX1220" s="10"/>
      <c r="AY1220" s="10"/>
      <c r="AZ1220" s="10">
        <f t="shared" si="2405"/>
        <v>100000</v>
      </c>
      <c r="BA1220" s="10"/>
      <c r="BB1220" s="65">
        <f t="shared" si="2472"/>
        <v>100000</v>
      </c>
      <c r="BC1220" s="10">
        <f t="shared" si="2406"/>
        <v>100000</v>
      </c>
      <c r="BD1220" s="10"/>
      <c r="BE1220" s="65">
        <f t="shared" si="2473"/>
        <v>100000</v>
      </c>
      <c r="BF1220" s="10">
        <f t="shared" si="2407"/>
        <v>0</v>
      </c>
      <c r="BG1220" s="10"/>
      <c r="BH1220" s="65">
        <f t="shared" si="2474"/>
        <v>0</v>
      </c>
      <c r="BI1220" s="10"/>
      <c r="BJ1220" s="20"/>
      <c r="BK1220" s="20"/>
    </row>
    <row r="1221" spans="1:68" s="67" customFormat="1" x14ac:dyDescent="0.3">
      <c r="A1221" s="55" t="s">
        <v>799</v>
      </c>
      <c r="B1221" s="56"/>
      <c r="C1221" s="55"/>
      <c r="D1221" s="55"/>
      <c r="E1221" s="57" t="s">
        <v>61</v>
      </c>
      <c r="F1221" s="17">
        <f t="shared" ref="F1221:K1221" si="2475">F1222+F1256+F1265+F1278+F1293</f>
        <v>868727.5</v>
      </c>
      <c r="G1221" s="17">
        <f t="shared" si="2475"/>
        <v>1081624.3999999999</v>
      </c>
      <c r="H1221" s="17">
        <f t="shared" si="2475"/>
        <v>1074500.5</v>
      </c>
      <c r="I1221" s="17">
        <f t="shared" si="2475"/>
        <v>46272.1</v>
      </c>
      <c r="J1221" s="17">
        <f t="shared" si="2475"/>
        <v>55697.8</v>
      </c>
      <c r="K1221" s="17">
        <f t="shared" si="2475"/>
        <v>58416.5</v>
      </c>
      <c r="L1221" s="17">
        <f t="shared" si="2408"/>
        <v>914999.6</v>
      </c>
      <c r="M1221" s="17">
        <f t="shared" si="2409"/>
        <v>1137322.2</v>
      </c>
      <c r="N1221" s="17">
        <f t="shared" si="2410"/>
        <v>1132917</v>
      </c>
      <c r="O1221" s="17">
        <f>O1222+O1256+O1265+O1278+O1293</f>
        <v>224209.31325000001</v>
      </c>
      <c r="P1221" s="17">
        <f>P1222+P1256+P1265+P1278+P1293</f>
        <v>17371.899999999998</v>
      </c>
      <c r="Q1221" s="17">
        <f>Q1222+Q1256+Q1265+Q1278+Q1293</f>
        <v>17371.899999999998</v>
      </c>
      <c r="R1221" s="17">
        <f t="shared" si="2411"/>
        <v>1139208.91325</v>
      </c>
      <c r="S1221" s="17">
        <f t="shared" si="2412"/>
        <v>1154694.0999999999</v>
      </c>
      <c r="T1221" s="17">
        <f t="shared" si="2413"/>
        <v>1150288.8999999999</v>
      </c>
      <c r="U1221" s="17">
        <f>U1222+U1256+U1265+U1278+U1293</f>
        <v>-16875.439999999999</v>
      </c>
      <c r="V1221" s="17">
        <f>V1222+V1256+V1265+V1278+V1293</f>
        <v>0</v>
      </c>
      <c r="W1221" s="17">
        <f>W1222+W1256+W1265+W1278+W1293</f>
        <v>0</v>
      </c>
      <c r="X1221" s="17">
        <f t="shared" si="2414"/>
        <v>1122333.47325</v>
      </c>
      <c r="Y1221" s="17">
        <f t="shared" si="2415"/>
        <v>1154694.0999999999</v>
      </c>
      <c r="Z1221" s="17">
        <f t="shared" si="2416"/>
        <v>1150288.8999999999</v>
      </c>
      <c r="AA1221" s="17">
        <f>AA1222+AA1256+AA1265+AA1278+AA1293</f>
        <v>-65320.65928</v>
      </c>
      <c r="AB1221" s="17">
        <f>AB1222+AB1256+AB1265+AB1278+AB1293</f>
        <v>0</v>
      </c>
      <c r="AC1221" s="17">
        <f>AC1222+AC1256+AC1265+AC1278+AC1293</f>
        <v>65320.65928</v>
      </c>
      <c r="AD1221" s="17">
        <f t="shared" si="2417"/>
        <v>1057012.81397</v>
      </c>
      <c r="AE1221" s="17">
        <f t="shared" si="2418"/>
        <v>1154694.0999999999</v>
      </c>
      <c r="AF1221" s="17">
        <f t="shared" si="2419"/>
        <v>1215609.5592799999</v>
      </c>
      <c r="AG1221" s="17">
        <f>AG1222+AG1256+AG1265+AG1278+AG1293</f>
        <v>0</v>
      </c>
      <c r="AH1221" s="17">
        <f t="shared" si="2420"/>
        <v>1057012.81397</v>
      </c>
      <c r="AI1221" s="17">
        <f t="shared" si="2421"/>
        <v>1154694.0999999999</v>
      </c>
      <c r="AJ1221" s="17">
        <f t="shared" si="2422"/>
        <v>1215609.5592799999</v>
      </c>
      <c r="AK1221" s="17">
        <f>AK1222+AK1256+AK1265+AK1278+AK1293</f>
        <v>-108379.91899999999</v>
      </c>
      <c r="AL1221" s="17">
        <f>AL1222+AL1256+AL1265+AL1278+AL1293</f>
        <v>-70500.205999999991</v>
      </c>
      <c r="AM1221" s="17">
        <f>AM1222+AM1256+AM1265+AM1278+AM1293</f>
        <v>-100213.4</v>
      </c>
      <c r="AN1221" s="17">
        <f t="shared" si="2423"/>
        <v>948632.89497000002</v>
      </c>
      <c r="AO1221" s="17">
        <f t="shared" si="2424"/>
        <v>1084193.8939999999</v>
      </c>
      <c r="AP1221" s="17">
        <f t="shared" si="2425"/>
        <v>1115396.15928</v>
      </c>
      <c r="AQ1221" s="17">
        <f>AQ1222+AQ1256+AQ1265+AQ1278+AQ1293</f>
        <v>-167.14699999999988</v>
      </c>
      <c r="AR1221" s="17">
        <f>AR1222+AR1256+AR1265+AR1278+AR1293</f>
        <v>69309.028999999995</v>
      </c>
      <c r="AS1221" s="17">
        <f>AS1222+AS1256+AS1265+AS1278+AS1293</f>
        <v>99022.222999999998</v>
      </c>
      <c r="AT1221" s="17">
        <f t="shared" si="2426"/>
        <v>948465.74797000003</v>
      </c>
      <c r="AU1221" s="17">
        <f t="shared" si="2427"/>
        <v>1153502.923</v>
      </c>
      <c r="AV1221" s="17">
        <f t="shared" si="2428"/>
        <v>1214418.38228</v>
      </c>
      <c r="AW1221" s="17">
        <f>AW1222+AW1256+AW1265+AW1278+AW1293</f>
        <v>142698.67500000002</v>
      </c>
      <c r="AX1221" s="17">
        <f>AX1222+AX1256+AX1265+AX1278+AX1293</f>
        <v>-76595.523000000001</v>
      </c>
      <c r="AY1221" s="17">
        <f>AY1222+AY1256+AY1265+AY1278+AY1293</f>
        <v>0</v>
      </c>
      <c r="AZ1221" s="17">
        <f t="shared" si="2405"/>
        <v>1091164.42297</v>
      </c>
      <c r="BA1221" s="17">
        <f>BA1222+BA1256+BA1265+BA1278+BA1293</f>
        <v>0</v>
      </c>
      <c r="BB1221" s="64">
        <f t="shared" si="2472"/>
        <v>1091164.42297</v>
      </c>
      <c r="BC1221" s="17">
        <f t="shared" si="2406"/>
        <v>1076907.3999999999</v>
      </c>
      <c r="BD1221" s="17">
        <f>BD1222+BD1256+BD1265+BD1278+BD1293</f>
        <v>0</v>
      </c>
      <c r="BE1221" s="64">
        <f t="shared" si="2473"/>
        <v>1076907.3999999999</v>
      </c>
      <c r="BF1221" s="17">
        <f t="shared" si="2407"/>
        <v>1214418.38228</v>
      </c>
      <c r="BG1221" s="17">
        <f>BG1222+BG1256+BG1265+BG1278+BG1293</f>
        <v>0</v>
      </c>
      <c r="BH1221" s="64">
        <f t="shared" si="2474"/>
        <v>1214418.38228</v>
      </c>
      <c r="BI1221" s="17">
        <f>BI1222+BI1256+BI1265+BI1278+BI1293</f>
        <v>0</v>
      </c>
      <c r="BJ1221" s="18"/>
      <c r="BK1221" s="18"/>
      <c r="BL1221" s="16"/>
      <c r="BM1221" s="16"/>
      <c r="BN1221" s="16"/>
      <c r="BO1221" s="16"/>
      <c r="BP1221" s="16"/>
    </row>
    <row r="1222" spans="1:68" ht="46.8" x14ac:dyDescent="0.3">
      <c r="A1222" s="58" t="s">
        <v>800</v>
      </c>
      <c r="B1222" s="59"/>
      <c r="C1222" s="58"/>
      <c r="D1222" s="58"/>
      <c r="E1222" s="60" t="s">
        <v>801</v>
      </c>
      <c r="F1222" s="10">
        <f>F1223+F1230+F1235+F1245+F1248+F1253</f>
        <v>184196.5</v>
      </c>
      <c r="G1222" s="10">
        <f>G1223+G1230+G1235+G1245+G1248+G1253</f>
        <v>213234.09999999998</v>
      </c>
      <c r="H1222" s="10">
        <f>H1223+H1230+H1235+H1245+H1248+H1253</f>
        <v>202706.3</v>
      </c>
      <c r="I1222" s="10">
        <f>I1223+I1230+I1235+I1245+I1248+I1253+I1239</f>
        <v>46272.1</v>
      </c>
      <c r="J1222" s="10">
        <f>J1223+J1230+J1235+J1245+J1248+J1253+J1239</f>
        <v>55697.8</v>
      </c>
      <c r="K1222" s="10">
        <f>K1223+K1230+K1235+K1245+K1248+K1253+K1239</f>
        <v>58416.5</v>
      </c>
      <c r="L1222" s="10">
        <f t="shared" si="2408"/>
        <v>230468.6</v>
      </c>
      <c r="M1222" s="10">
        <f t="shared" si="2409"/>
        <v>268931.89999999997</v>
      </c>
      <c r="N1222" s="10">
        <f t="shared" si="2410"/>
        <v>261122.8</v>
      </c>
      <c r="O1222" s="10">
        <f>O1223+O1230+O1235+O1245+O1248+O1253+O1239</f>
        <v>11529.91929</v>
      </c>
      <c r="P1222" s="10">
        <f>P1223+P1230+P1235+P1245+P1248+P1253+P1239</f>
        <v>1835.1</v>
      </c>
      <c r="Q1222" s="10">
        <f>Q1223+Q1230+Q1235+Q1245+Q1248+Q1253+Q1239</f>
        <v>1835.1</v>
      </c>
      <c r="R1222" s="10">
        <f t="shared" si="2411"/>
        <v>241998.51929</v>
      </c>
      <c r="S1222" s="10">
        <f t="shared" si="2412"/>
        <v>270766.99999999994</v>
      </c>
      <c r="T1222" s="10">
        <f t="shared" si="2413"/>
        <v>262957.89999999997</v>
      </c>
      <c r="U1222" s="10">
        <f>U1223+U1230+U1235+U1245+U1248+U1253+U1239</f>
        <v>0</v>
      </c>
      <c r="V1222" s="10">
        <f>V1223+V1230+V1235+V1245+V1248+V1253+V1239</f>
        <v>0</v>
      </c>
      <c r="W1222" s="10">
        <f>W1223+W1230+W1235+W1245+W1248+W1253+W1239</f>
        <v>0</v>
      </c>
      <c r="X1222" s="10">
        <f t="shared" si="2414"/>
        <v>241998.51929</v>
      </c>
      <c r="Y1222" s="10">
        <f t="shared" si="2415"/>
        <v>270766.99999999994</v>
      </c>
      <c r="Z1222" s="10">
        <f t="shared" si="2416"/>
        <v>262957.89999999997</v>
      </c>
      <c r="AA1222" s="10">
        <f>AA1223+AA1230+AA1235+AA1245+AA1248+AA1253+AA1239</f>
        <v>0</v>
      </c>
      <c r="AB1222" s="10">
        <f>AB1223+AB1230+AB1235+AB1245+AB1248+AB1253+AB1239</f>
        <v>0</v>
      </c>
      <c r="AC1222" s="10">
        <f>AC1223+AC1230+AC1235+AC1245+AC1248+AC1253+AC1239</f>
        <v>0</v>
      </c>
      <c r="AD1222" s="10">
        <f t="shared" si="2417"/>
        <v>241998.51929</v>
      </c>
      <c r="AE1222" s="10">
        <f t="shared" si="2418"/>
        <v>270766.99999999994</v>
      </c>
      <c r="AF1222" s="10">
        <f t="shared" si="2419"/>
        <v>262957.89999999997</v>
      </c>
      <c r="AG1222" s="10">
        <f>AG1223+AG1230+AG1235+AG1245+AG1248+AG1253+AG1239</f>
        <v>0</v>
      </c>
      <c r="AH1222" s="10">
        <f t="shared" si="2420"/>
        <v>241998.51929</v>
      </c>
      <c r="AI1222" s="10">
        <f t="shared" si="2421"/>
        <v>270766.99999999994</v>
      </c>
      <c r="AJ1222" s="10">
        <f t="shared" si="2422"/>
        <v>262957.89999999997</v>
      </c>
      <c r="AK1222" s="10">
        <f>AK1223+AK1230+AK1235+AK1245+AK1248+AK1253+AK1239+AK1242</f>
        <v>-99222.528999999995</v>
      </c>
      <c r="AL1222" s="10">
        <f>AL1223+AL1230+AL1235+AL1245+AL1248+AL1253+AL1239+AL1242</f>
        <v>-100213.4</v>
      </c>
      <c r="AM1222" s="10">
        <f>AM1223+AM1230+AM1235+AM1245+AM1248+AM1253+AM1239+AM1242</f>
        <v>-100213.4</v>
      </c>
      <c r="AN1222" s="10">
        <f t="shared" si="2423"/>
        <v>142775.99028999999</v>
      </c>
      <c r="AO1222" s="10">
        <f t="shared" si="2424"/>
        <v>170553.59999999995</v>
      </c>
      <c r="AP1222" s="10">
        <f t="shared" si="2425"/>
        <v>162744.49999999997</v>
      </c>
      <c r="AQ1222" s="10">
        <f>AQ1223+AQ1230+AQ1235+AQ1245+AQ1248+AQ1253+AQ1239+AQ1242</f>
        <v>1998.15</v>
      </c>
      <c r="AR1222" s="10">
        <f>AR1223+AR1230+AR1235+AR1245+AR1248+AR1253+AR1239+AR1242</f>
        <v>99022.222999999998</v>
      </c>
      <c r="AS1222" s="10">
        <f>AS1223+AS1230+AS1235+AS1245+AS1248+AS1253+AS1239+AS1242</f>
        <v>99022.222999999998</v>
      </c>
      <c r="AT1222" s="10">
        <f t="shared" si="2426"/>
        <v>144774.14028999998</v>
      </c>
      <c r="AU1222" s="10">
        <f t="shared" si="2427"/>
        <v>269575.82299999997</v>
      </c>
      <c r="AV1222" s="10">
        <f t="shared" si="2428"/>
        <v>261766.72299999997</v>
      </c>
      <c r="AW1222" s="10">
        <f>AW1223+AW1230+AW1235+AW1245+AW1248+AW1253+AW1239+AW1242</f>
        <v>8533.7710000000006</v>
      </c>
      <c r="AX1222" s="10">
        <f>AX1223+AX1230+AX1235+AX1245+AX1248+AX1253+AX1239+AX1242</f>
        <v>0</v>
      </c>
      <c r="AY1222" s="10">
        <f>AY1223+AY1230+AY1235+AY1245+AY1248+AY1253+AY1239+AY1242</f>
        <v>0</v>
      </c>
      <c r="AZ1222" s="10">
        <f t="shared" si="2405"/>
        <v>153307.91128999999</v>
      </c>
      <c r="BA1222" s="10">
        <f>BA1223+BA1230+BA1235+BA1245+BA1248+BA1253+BA1239+BA1242</f>
        <v>0</v>
      </c>
      <c r="BB1222" s="65">
        <f t="shared" si="2472"/>
        <v>153307.91128999999</v>
      </c>
      <c r="BC1222" s="10">
        <f t="shared" si="2406"/>
        <v>269575.82299999997</v>
      </c>
      <c r="BD1222" s="10">
        <f>BD1223+BD1230+BD1235+BD1245+BD1248+BD1253+BD1239+BD1242</f>
        <v>0</v>
      </c>
      <c r="BE1222" s="65">
        <f t="shared" si="2473"/>
        <v>269575.82299999997</v>
      </c>
      <c r="BF1222" s="10">
        <f t="shared" si="2407"/>
        <v>261766.72299999997</v>
      </c>
      <c r="BG1222" s="10">
        <f>BG1223+BG1230+BG1235+BG1245+BG1248+BG1253+BG1239+BG1242</f>
        <v>0</v>
      </c>
      <c r="BH1222" s="65">
        <f t="shared" si="2474"/>
        <v>261766.72299999997</v>
      </c>
      <c r="BI1222" s="10">
        <f>BI1223+BI1230+BI1235+BI1245+BI1248+BI1253+BI1239+BI1242</f>
        <v>0</v>
      </c>
      <c r="BJ1222" s="20"/>
      <c r="BK1222" s="20"/>
    </row>
    <row r="1223" spans="1:68" ht="46.8" x14ac:dyDescent="0.3">
      <c r="A1223" s="58" t="s">
        <v>802</v>
      </c>
      <c r="B1223" s="59"/>
      <c r="C1223" s="58"/>
      <c r="D1223" s="58"/>
      <c r="E1223" s="60" t="s">
        <v>147</v>
      </c>
      <c r="F1223" s="10">
        <f t="shared" ref="F1223:K1223" si="2476">F1224+F1226+F1228</f>
        <v>28214.900000000005</v>
      </c>
      <c r="G1223" s="10">
        <f t="shared" si="2476"/>
        <v>29895.199999999997</v>
      </c>
      <c r="H1223" s="10">
        <f t="shared" si="2476"/>
        <v>29895.199999999997</v>
      </c>
      <c r="I1223" s="10">
        <f t="shared" si="2476"/>
        <v>0</v>
      </c>
      <c r="J1223" s="10">
        <f t="shared" si="2476"/>
        <v>0</v>
      </c>
      <c r="K1223" s="10">
        <f t="shared" si="2476"/>
        <v>0</v>
      </c>
      <c r="L1223" s="10">
        <f t="shared" si="2408"/>
        <v>28214.900000000005</v>
      </c>
      <c r="M1223" s="10">
        <f t="shared" si="2409"/>
        <v>29895.199999999997</v>
      </c>
      <c r="N1223" s="10">
        <f t="shared" si="2410"/>
        <v>29895.199999999997</v>
      </c>
      <c r="O1223" s="10">
        <f>O1224+O1226+O1228</f>
        <v>2378.4</v>
      </c>
      <c r="P1223" s="10">
        <f>P1224+P1226+P1228</f>
        <v>1835.1</v>
      </c>
      <c r="Q1223" s="10">
        <f>Q1224+Q1226+Q1228</f>
        <v>1835.1</v>
      </c>
      <c r="R1223" s="10">
        <f t="shared" si="2411"/>
        <v>30593.300000000007</v>
      </c>
      <c r="S1223" s="10">
        <f t="shared" si="2412"/>
        <v>31730.299999999996</v>
      </c>
      <c r="T1223" s="10">
        <f t="shared" si="2413"/>
        <v>31730.299999999996</v>
      </c>
      <c r="U1223" s="10">
        <f>U1224+U1226+U1228</f>
        <v>0</v>
      </c>
      <c r="V1223" s="10">
        <f>V1224+V1226+V1228</f>
        <v>0</v>
      </c>
      <c r="W1223" s="10">
        <f>W1224+W1226+W1228</f>
        <v>0</v>
      </c>
      <c r="X1223" s="10">
        <f t="shared" si="2414"/>
        <v>30593.300000000007</v>
      </c>
      <c r="Y1223" s="10">
        <f t="shared" si="2415"/>
        <v>31730.299999999996</v>
      </c>
      <c r="Z1223" s="10">
        <f t="shared" si="2416"/>
        <v>31730.299999999996</v>
      </c>
      <c r="AA1223" s="10">
        <f>AA1224+AA1226+AA1228</f>
        <v>0</v>
      </c>
      <c r="AB1223" s="10">
        <f>AB1224+AB1226+AB1228</f>
        <v>0</v>
      </c>
      <c r="AC1223" s="10">
        <f>AC1224+AC1226+AC1228</f>
        <v>0</v>
      </c>
      <c r="AD1223" s="10">
        <f t="shared" si="2417"/>
        <v>30593.300000000007</v>
      </c>
      <c r="AE1223" s="10">
        <f t="shared" si="2418"/>
        <v>31730.299999999996</v>
      </c>
      <c r="AF1223" s="10">
        <f t="shared" si="2419"/>
        <v>31730.299999999996</v>
      </c>
      <c r="AG1223" s="10">
        <f>AG1224+AG1226+AG1228</f>
        <v>0</v>
      </c>
      <c r="AH1223" s="10">
        <f t="shared" si="2420"/>
        <v>30593.300000000007</v>
      </c>
      <c r="AI1223" s="10">
        <f t="shared" si="2421"/>
        <v>31730.299999999996</v>
      </c>
      <c r="AJ1223" s="10">
        <f t="shared" si="2422"/>
        <v>31730.299999999996</v>
      </c>
      <c r="AK1223" s="10">
        <f>AK1224+AK1226+AK1228</f>
        <v>107.334</v>
      </c>
      <c r="AL1223" s="10">
        <f>AL1224+AL1226+AL1228</f>
        <v>0</v>
      </c>
      <c r="AM1223" s="10">
        <f>AM1224+AM1226+AM1228</f>
        <v>0</v>
      </c>
      <c r="AN1223" s="10">
        <f t="shared" si="2423"/>
        <v>30700.634000000005</v>
      </c>
      <c r="AO1223" s="10">
        <f t="shared" si="2424"/>
        <v>31730.299999999996</v>
      </c>
      <c r="AP1223" s="10">
        <f t="shared" si="2425"/>
        <v>31730.299999999996</v>
      </c>
      <c r="AQ1223" s="10">
        <f>AQ1224+AQ1226+AQ1228</f>
        <v>2073.587</v>
      </c>
      <c r="AR1223" s="10">
        <f>AR1224+AR1226+AR1228</f>
        <v>0</v>
      </c>
      <c r="AS1223" s="10">
        <f>AS1224+AS1226+AS1228</f>
        <v>0</v>
      </c>
      <c r="AT1223" s="10">
        <f t="shared" si="2426"/>
        <v>32774.221000000005</v>
      </c>
      <c r="AU1223" s="10">
        <f t="shared" si="2427"/>
        <v>31730.299999999996</v>
      </c>
      <c r="AV1223" s="10">
        <f t="shared" si="2428"/>
        <v>31730.299999999996</v>
      </c>
      <c r="AW1223" s="10">
        <f>AW1224+AW1226+AW1228</f>
        <v>0</v>
      </c>
      <c r="AX1223" s="10">
        <f>AX1224+AX1226+AX1228</f>
        <v>0</v>
      </c>
      <c r="AY1223" s="10">
        <f>AY1224+AY1226+AY1228</f>
        <v>0</v>
      </c>
      <c r="AZ1223" s="10">
        <f t="shared" si="2405"/>
        <v>32774.221000000005</v>
      </c>
      <c r="BA1223" s="10">
        <f>BA1224+BA1226+BA1228</f>
        <v>0</v>
      </c>
      <c r="BB1223" s="65">
        <f t="shared" si="2472"/>
        <v>32774.221000000005</v>
      </c>
      <c r="BC1223" s="10">
        <f t="shared" si="2406"/>
        <v>31730.299999999996</v>
      </c>
      <c r="BD1223" s="10">
        <f>BD1224+BD1226+BD1228</f>
        <v>0</v>
      </c>
      <c r="BE1223" s="65">
        <f t="shared" si="2473"/>
        <v>31730.299999999996</v>
      </c>
      <c r="BF1223" s="10">
        <f t="shared" si="2407"/>
        <v>31730.299999999996</v>
      </c>
      <c r="BG1223" s="10">
        <f>BG1224+BG1226+BG1228</f>
        <v>0</v>
      </c>
      <c r="BH1223" s="65">
        <f t="shared" si="2474"/>
        <v>31730.299999999996</v>
      </c>
      <c r="BI1223" s="10">
        <f>BI1224+BI1226+BI1228</f>
        <v>0</v>
      </c>
      <c r="BJ1223" s="20"/>
      <c r="BK1223" s="20"/>
    </row>
    <row r="1224" spans="1:68" ht="78" x14ac:dyDescent="0.3">
      <c r="A1224" s="58" t="s">
        <v>802</v>
      </c>
      <c r="B1224" s="59" t="s">
        <v>148</v>
      </c>
      <c r="C1224" s="58"/>
      <c r="D1224" s="58"/>
      <c r="E1224" s="60" t="s">
        <v>149</v>
      </c>
      <c r="F1224" s="10">
        <f t="shared" ref="F1224:K1224" si="2477">F1225</f>
        <v>24600.300000000003</v>
      </c>
      <c r="G1224" s="10">
        <f t="shared" si="2477"/>
        <v>26280.6</v>
      </c>
      <c r="H1224" s="10">
        <f t="shared" si="2477"/>
        <v>26280.6</v>
      </c>
      <c r="I1224" s="10">
        <f t="shared" si="2477"/>
        <v>0</v>
      </c>
      <c r="J1224" s="10">
        <f t="shared" si="2477"/>
        <v>0</v>
      </c>
      <c r="K1224" s="10">
        <f t="shared" si="2477"/>
        <v>0</v>
      </c>
      <c r="L1224" s="10">
        <f t="shared" si="2408"/>
        <v>24600.300000000003</v>
      </c>
      <c r="M1224" s="10">
        <f t="shared" si="2409"/>
        <v>26280.6</v>
      </c>
      <c r="N1224" s="10">
        <f t="shared" si="2410"/>
        <v>26280.6</v>
      </c>
      <c r="O1224" s="10">
        <f>O1225</f>
        <v>2378.4</v>
      </c>
      <c r="P1224" s="10">
        <f>P1225</f>
        <v>1835.1</v>
      </c>
      <c r="Q1224" s="10">
        <f>Q1225</f>
        <v>1835.1</v>
      </c>
      <c r="R1224" s="10">
        <f t="shared" si="2411"/>
        <v>26978.700000000004</v>
      </c>
      <c r="S1224" s="10">
        <f t="shared" si="2412"/>
        <v>28115.699999999997</v>
      </c>
      <c r="T1224" s="10">
        <f t="shared" si="2413"/>
        <v>28115.699999999997</v>
      </c>
      <c r="U1224" s="10">
        <f>U1225</f>
        <v>0</v>
      </c>
      <c r="V1224" s="10">
        <f>V1225</f>
        <v>0</v>
      </c>
      <c r="W1224" s="10">
        <f>W1225</f>
        <v>0</v>
      </c>
      <c r="X1224" s="10">
        <f t="shared" si="2414"/>
        <v>26978.700000000004</v>
      </c>
      <c r="Y1224" s="10">
        <f t="shared" si="2415"/>
        <v>28115.699999999997</v>
      </c>
      <c r="Z1224" s="10">
        <f t="shared" si="2416"/>
        <v>28115.699999999997</v>
      </c>
      <c r="AA1224" s="10">
        <f>AA1225</f>
        <v>0</v>
      </c>
      <c r="AB1224" s="10">
        <f>AB1225</f>
        <v>0</v>
      </c>
      <c r="AC1224" s="10">
        <f>AC1225</f>
        <v>0</v>
      </c>
      <c r="AD1224" s="10">
        <f t="shared" si="2417"/>
        <v>26978.700000000004</v>
      </c>
      <c r="AE1224" s="10">
        <f t="shared" si="2418"/>
        <v>28115.699999999997</v>
      </c>
      <c r="AF1224" s="10">
        <f t="shared" si="2419"/>
        <v>28115.699999999997</v>
      </c>
      <c r="AG1224" s="10">
        <f>AG1225</f>
        <v>0</v>
      </c>
      <c r="AH1224" s="10">
        <f t="shared" si="2420"/>
        <v>26978.700000000004</v>
      </c>
      <c r="AI1224" s="10">
        <f t="shared" si="2421"/>
        <v>28115.699999999997</v>
      </c>
      <c r="AJ1224" s="10">
        <f t="shared" si="2422"/>
        <v>28115.699999999997</v>
      </c>
      <c r="AK1224" s="10">
        <f>AK1225</f>
        <v>0</v>
      </c>
      <c r="AL1224" s="10">
        <f>AL1225</f>
        <v>0</v>
      </c>
      <c r="AM1224" s="10">
        <f>AM1225</f>
        <v>0</v>
      </c>
      <c r="AN1224" s="10">
        <f t="shared" si="2423"/>
        <v>26978.700000000004</v>
      </c>
      <c r="AO1224" s="10">
        <f t="shared" si="2424"/>
        <v>28115.699999999997</v>
      </c>
      <c r="AP1224" s="10">
        <f t="shared" si="2425"/>
        <v>28115.699999999997</v>
      </c>
      <c r="AQ1224" s="10">
        <f>AQ1225</f>
        <v>0</v>
      </c>
      <c r="AR1224" s="10">
        <f>AR1225</f>
        <v>0</v>
      </c>
      <c r="AS1224" s="10">
        <f>AS1225</f>
        <v>0</v>
      </c>
      <c r="AT1224" s="10">
        <f t="shared" si="2426"/>
        <v>26978.700000000004</v>
      </c>
      <c r="AU1224" s="10">
        <f t="shared" si="2427"/>
        <v>28115.699999999997</v>
      </c>
      <c r="AV1224" s="10">
        <f t="shared" si="2428"/>
        <v>28115.699999999997</v>
      </c>
      <c r="AW1224" s="10">
        <f>AW1225</f>
        <v>0</v>
      </c>
      <c r="AX1224" s="10">
        <f>AX1225</f>
        <v>0</v>
      </c>
      <c r="AY1224" s="10">
        <f>AY1225</f>
        <v>0</v>
      </c>
      <c r="AZ1224" s="10">
        <f t="shared" si="2405"/>
        <v>26978.700000000004</v>
      </c>
      <c r="BA1224" s="10">
        <f>BA1225</f>
        <v>0</v>
      </c>
      <c r="BB1224" s="65">
        <f t="shared" si="2472"/>
        <v>26978.700000000004</v>
      </c>
      <c r="BC1224" s="10">
        <f t="shared" si="2406"/>
        <v>28115.699999999997</v>
      </c>
      <c r="BD1224" s="10">
        <f>BD1225</f>
        <v>0</v>
      </c>
      <c r="BE1224" s="65">
        <f t="shared" si="2473"/>
        <v>28115.699999999997</v>
      </c>
      <c r="BF1224" s="10">
        <f t="shared" si="2407"/>
        <v>28115.699999999997</v>
      </c>
      <c r="BG1224" s="10">
        <f>BG1225</f>
        <v>0</v>
      </c>
      <c r="BH1224" s="65">
        <f t="shared" si="2474"/>
        <v>28115.699999999997</v>
      </c>
      <c r="BI1224" s="10">
        <f>BI1225</f>
        <v>0</v>
      </c>
      <c r="BJ1224" s="20"/>
      <c r="BK1224" s="20"/>
    </row>
    <row r="1225" spans="1:68" ht="31.2" x14ac:dyDescent="0.3">
      <c r="A1225" s="58" t="s">
        <v>802</v>
      </c>
      <c r="B1225" s="59">
        <v>100</v>
      </c>
      <c r="C1225" s="58" t="s">
        <v>327</v>
      </c>
      <c r="D1225" s="58" t="s">
        <v>327</v>
      </c>
      <c r="E1225" s="60" t="s">
        <v>674</v>
      </c>
      <c r="F1225" s="10">
        <v>24600.300000000003</v>
      </c>
      <c r="G1225" s="10">
        <v>26280.6</v>
      </c>
      <c r="H1225" s="10">
        <v>26280.6</v>
      </c>
      <c r="I1225" s="10"/>
      <c r="J1225" s="10"/>
      <c r="K1225" s="10"/>
      <c r="L1225" s="10">
        <f t="shared" si="2408"/>
        <v>24600.300000000003</v>
      </c>
      <c r="M1225" s="10">
        <f t="shared" si="2409"/>
        <v>26280.6</v>
      </c>
      <c r="N1225" s="10">
        <f t="shared" si="2410"/>
        <v>26280.6</v>
      </c>
      <c r="O1225" s="10">
        <v>2378.4</v>
      </c>
      <c r="P1225" s="10">
        <v>1835.1</v>
      </c>
      <c r="Q1225" s="10">
        <v>1835.1</v>
      </c>
      <c r="R1225" s="10">
        <f t="shared" si="2411"/>
        <v>26978.700000000004</v>
      </c>
      <c r="S1225" s="10">
        <f t="shared" si="2412"/>
        <v>28115.699999999997</v>
      </c>
      <c r="T1225" s="10">
        <f t="shared" si="2413"/>
        <v>28115.699999999997</v>
      </c>
      <c r="U1225" s="10"/>
      <c r="V1225" s="10"/>
      <c r="W1225" s="10"/>
      <c r="X1225" s="10">
        <f t="shared" si="2414"/>
        <v>26978.700000000004</v>
      </c>
      <c r="Y1225" s="10">
        <f t="shared" si="2415"/>
        <v>28115.699999999997</v>
      </c>
      <c r="Z1225" s="10">
        <f t="shared" si="2416"/>
        <v>28115.699999999997</v>
      </c>
      <c r="AA1225" s="10"/>
      <c r="AB1225" s="10"/>
      <c r="AC1225" s="10"/>
      <c r="AD1225" s="10">
        <f t="shared" si="2417"/>
        <v>26978.700000000004</v>
      </c>
      <c r="AE1225" s="10">
        <f t="shared" si="2418"/>
        <v>28115.699999999997</v>
      </c>
      <c r="AF1225" s="10">
        <f t="shared" si="2419"/>
        <v>28115.699999999997</v>
      </c>
      <c r="AG1225" s="10"/>
      <c r="AH1225" s="10">
        <f t="shared" si="2420"/>
        <v>26978.700000000004</v>
      </c>
      <c r="AI1225" s="10">
        <f t="shared" si="2421"/>
        <v>28115.699999999997</v>
      </c>
      <c r="AJ1225" s="10">
        <f t="shared" si="2422"/>
        <v>28115.699999999997</v>
      </c>
      <c r="AK1225" s="10"/>
      <c r="AL1225" s="10"/>
      <c r="AM1225" s="10"/>
      <c r="AN1225" s="10">
        <f t="shared" si="2423"/>
        <v>26978.700000000004</v>
      </c>
      <c r="AO1225" s="10">
        <f t="shared" si="2424"/>
        <v>28115.699999999997</v>
      </c>
      <c r="AP1225" s="10">
        <f t="shared" si="2425"/>
        <v>28115.699999999997</v>
      </c>
      <c r="AQ1225" s="10"/>
      <c r="AR1225" s="10"/>
      <c r="AS1225" s="10"/>
      <c r="AT1225" s="10">
        <f t="shared" si="2426"/>
        <v>26978.700000000004</v>
      </c>
      <c r="AU1225" s="10">
        <f t="shared" si="2427"/>
        <v>28115.699999999997</v>
      </c>
      <c r="AV1225" s="10">
        <f t="shared" si="2428"/>
        <v>28115.699999999997</v>
      </c>
      <c r="AW1225" s="10"/>
      <c r="AX1225" s="10"/>
      <c r="AY1225" s="10"/>
      <c r="AZ1225" s="10">
        <f t="shared" si="2405"/>
        <v>26978.700000000004</v>
      </c>
      <c r="BA1225" s="10"/>
      <c r="BB1225" s="65">
        <f t="shared" si="2472"/>
        <v>26978.700000000004</v>
      </c>
      <c r="BC1225" s="10">
        <f t="shared" si="2406"/>
        <v>28115.699999999997</v>
      </c>
      <c r="BD1225" s="10"/>
      <c r="BE1225" s="65">
        <f t="shared" si="2473"/>
        <v>28115.699999999997</v>
      </c>
      <c r="BF1225" s="10">
        <f t="shared" si="2407"/>
        <v>28115.699999999997</v>
      </c>
      <c r="BG1225" s="10"/>
      <c r="BH1225" s="65">
        <f t="shared" si="2474"/>
        <v>28115.699999999997</v>
      </c>
      <c r="BI1225" s="10"/>
      <c r="BJ1225" s="20"/>
      <c r="BK1225" s="20"/>
    </row>
    <row r="1226" spans="1:68" ht="31.2" x14ac:dyDescent="0.3">
      <c r="A1226" s="58" t="s">
        <v>802</v>
      </c>
      <c r="B1226" s="59" t="s">
        <v>66</v>
      </c>
      <c r="C1226" s="58"/>
      <c r="D1226" s="58"/>
      <c r="E1226" s="60" t="s">
        <v>67</v>
      </c>
      <c r="F1226" s="10">
        <f t="shared" ref="F1226:K1226" si="2478">F1227</f>
        <v>3600.7000000000003</v>
      </c>
      <c r="G1226" s="10">
        <f t="shared" si="2478"/>
        <v>3600.7999999999997</v>
      </c>
      <c r="H1226" s="10">
        <f t="shared" si="2478"/>
        <v>3600.7999999999997</v>
      </c>
      <c r="I1226" s="10">
        <f t="shared" si="2478"/>
        <v>0</v>
      </c>
      <c r="J1226" s="10">
        <f t="shared" si="2478"/>
        <v>0</v>
      </c>
      <c r="K1226" s="10">
        <f t="shared" si="2478"/>
        <v>0</v>
      </c>
      <c r="L1226" s="10">
        <f t="shared" si="2408"/>
        <v>3600.7000000000003</v>
      </c>
      <c r="M1226" s="10">
        <f t="shared" si="2409"/>
        <v>3600.7999999999997</v>
      </c>
      <c r="N1226" s="10">
        <f t="shared" si="2410"/>
        <v>3600.7999999999997</v>
      </c>
      <c r="O1226" s="10">
        <f>O1227</f>
        <v>0</v>
      </c>
      <c r="P1226" s="10">
        <f>P1227</f>
        <v>0</v>
      </c>
      <c r="Q1226" s="10">
        <f>Q1227</f>
        <v>0</v>
      </c>
      <c r="R1226" s="10">
        <f t="shared" si="2411"/>
        <v>3600.7000000000003</v>
      </c>
      <c r="S1226" s="10">
        <f t="shared" si="2412"/>
        <v>3600.7999999999997</v>
      </c>
      <c r="T1226" s="10">
        <f t="shared" si="2413"/>
        <v>3600.7999999999997</v>
      </c>
      <c r="U1226" s="10">
        <f>U1227</f>
        <v>0</v>
      </c>
      <c r="V1226" s="10">
        <f>V1227</f>
        <v>0</v>
      </c>
      <c r="W1226" s="10">
        <f>W1227</f>
        <v>0</v>
      </c>
      <c r="X1226" s="10">
        <f t="shared" si="2414"/>
        <v>3600.7000000000003</v>
      </c>
      <c r="Y1226" s="10">
        <f t="shared" si="2415"/>
        <v>3600.7999999999997</v>
      </c>
      <c r="Z1226" s="10">
        <f t="shared" si="2416"/>
        <v>3600.7999999999997</v>
      </c>
      <c r="AA1226" s="10">
        <f>AA1227</f>
        <v>0</v>
      </c>
      <c r="AB1226" s="10">
        <f>AB1227</f>
        <v>0</v>
      </c>
      <c r="AC1226" s="10">
        <f>AC1227</f>
        <v>0</v>
      </c>
      <c r="AD1226" s="10">
        <f t="shared" si="2417"/>
        <v>3600.7000000000003</v>
      </c>
      <c r="AE1226" s="10">
        <f t="shared" si="2418"/>
        <v>3600.7999999999997</v>
      </c>
      <c r="AF1226" s="10">
        <f t="shared" si="2419"/>
        <v>3600.7999999999997</v>
      </c>
      <c r="AG1226" s="10">
        <f>AG1227</f>
        <v>0</v>
      </c>
      <c r="AH1226" s="10">
        <f t="shared" si="2420"/>
        <v>3600.7000000000003</v>
      </c>
      <c r="AI1226" s="10">
        <f t="shared" si="2421"/>
        <v>3600.7999999999997</v>
      </c>
      <c r="AJ1226" s="10">
        <f t="shared" si="2422"/>
        <v>3600.7999999999997</v>
      </c>
      <c r="AK1226" s="10">
        <f>AK1227</f>
        <v>107.334</v>
      </c>
      <c r="AL1226" s="10">
        <f>AL1227</f>
        <v>0</v>
      </c>
      <c r="AM1226" s="10">
        <f>AM1227</f>
        <v>0</v>
      </c>
      <c r="AN1226" s="10">
        <f t="shared" si="2423"/>
        <v>3708.0340000000001</v>
      </c>
      <c r="AO1226" s="10">
        <f t="shared" si="2424"/>
        <v>3600.7999999999997</v>
      </c>
      <c r="AP1226" s="10">
        <f t="shared" si="2425"/>
        <v>3600.7999999999997</v>
      </c>
      <c r="AQ1226" s="10">
        <f>AQ1227</f>
        <v>2073.587</v>
      </c>
      <c r="AR1226" s="10">
        <f>AR1227</f>
        <v>0</v>
      </c>
      <c r="AS1226" s="10">
        <f>AS1227</f>
        <v>0</v>
      </c>
      <c r="AT1226" s="10">
        <f t="shared" si="2426"/>
        <v>5781.6210000000001</v>
      </c>
      <c r="AU1226" s="10">
        <f t="shared" si="2427"/>
        <v>3600.7999999999997</v>
      </c>
      <c r="AV1226" s="10">
        <f t="shared" si="2428"/>
        <v>3600.7999999999997</v>
      </c>
      <c r="AW1226" s="10">
        <f>AW1227</f>
        <v>0</v>
      </c>
      <c r="AX1226" s="10">
        <f>AX1227</f>
        <v>0</v>
      </c>
      <c r="AY1226" s="10">
        <f>AY1227</f>
        <v>0</v>
      </c>
      <c r="AZ1226" s="10">
        <f t="shared" si="2405"/>
        <v>5781.6210000000001</v>
      </c>
      <c r="BA1226" s="10">
        <f>BA1227</f>
        <v>0</v>
      </c>
      <c r="BB1226" s="65">
        <f t="shared" si="2472"/>
        <v>5781.6210000000001</v>
      </c>
      <c r="BC1226" s="10">
        <f t="shared" si="2406"/>
        <v>3600.7999999999997</v>
      </c>
      <c r="BD1226" s="10">
        <f>BD1227</f>
        <v>0</v>
      </c>
      <c r="BE1226" s="65">
        <f t="shared" si="2473"/>
        <v>3600.7999999999997</v>
      </c>
      <c r="BF1226" s="10">
        <f t="shared" si="2407"/>
        <v>3600.7999999999997</v>
      </c>
      <c r="BG1226" s="10">
        <f>BG1227</f>
        <v>0</v>
      </c>
      <c r="BH1226" s="65">
        <f t="shared" si="2474"/>
        <v>3600.7999999999997</v>
      </c>
      <c r="BI1226" s="10">
        <f>BI1227</f>
        <v>0</v>
      </c>
      <c r="BJ1226" s="20"/>
      <c r="BK1226" s="20"/>
    </row>
    <row r="1227" spans="1:68" ht="31.2" x14ac:dyDescent="0.3">
      <c r="A1227" s="58" t="s">
        <v>802</v>
      </c>
      <c r="B1227" s="59">
        <v>200</v>
      </c>
      <c r="C1227" s="58" t="s">
        <v>327</v>
      </c>
      <c r="D1227" s="58" t="s">
        <v>327</v>
      </c>
      <c r="E1227" s="60" t="s">
        <v>674</v>
      </c>
      <c r="F1227" s="10">
        <v>3600.7000000000003</v>
      </c>
      <c r="G1227" s="10">
        <v>3600.7999999999997</v>
      </c>
      <c r="H1227" s="10">
        <v>3600.7999999999997</v>
      </c>
      <c r="I1227" s="10"/>
      <c r="J1227" s="10"/>
      <c r="K1227" s="10"/>
      <c r="L1227" s="10">
        <f t="shared" si="2408"/>
        <v>3600.7000000000003</v>
      </c>
      <c r="M1227" s="10">
        <f t="shared" si="2409"/>
        <v>3600.7999999999997</v>
      </c>
      <c r="N1227" s="10">
        <f t="shared" si="2410"/>
        <v>3600.7999999999997</v>
      </c>
      <c r="O1227" s="10"/>
      <c r="P1227" s="10"/>
      <c r="Q1227" s="10"/>
      <c r="R1227" s="10">
        <f t="shared" si="2411"/>
        <v>3600.7000000000003</v>
      </c>
      <c r="S1227" s="10">
        <f t="shared" si="2412"/>
        <v>3600.7999999999997</v>
      </c>
      <c r="T1227" s="10">
        <f t="shared" si="2413"/>
        <v>3600.7999999999997</v>
      </c>
      <c r="U1227" s="10"/>
      <c r="V1227" s="10"/>
      <c r="W1227" s="10"/>
      <c r="X1227" s="10">
        <f t="shared" si="2414"/>
        <v>3600.7000000000003</v>
      </c>
      <c r="Y1227" s="10">
        <f t="shared" si="2415"/>
        <v>3600.7999999999997</v>
      </c>
      <c r="Z1227" s="10">
        <f t="shared" si="2416"/>
        <v>3600.7999999999997</v>
      </c>
      <c r="AA1227" s="10"/>
      <c r="AB1227" s="10"/>
      <c r="AC1227" s="10"/>
      <c r="AD1227" s="10">
        <f t="shared" si="2417"/>
        <v>3600.7000000000003</v>
      </c>
      <c r="AE1227" s="10">
        <f t="shared" si="2418"/>
        <v>3600.7999999999997</v>
      </c>
      <c r="AF1227" s="10">
        <f t="shared" si="2419"/>
        <v>3600.7999999999997</v>
      </c>
      <c r="AG1227" s="10"/>
      <c r="AH1227" s="10">
        <f t="shared" si="2420"/>
        <v>3600.7000000000003</v>
      </c>
      <c r="AI1227" s="10">
        <f t="shared" si="2421"/>
        <v>3600.7999999999997</v>
      </c>
      <c r="AJ1227" s="10">
        <f t="shared" si="2422"/>
        <v>3600.7999999999997</v>
      </c>
      <c r="AK1227" s="10">
        <v>107.334</v>
      </c>
      <c r="AL1227" s="10"/>
      <c r="AM1227" s="10"/>
      <c r="AN1227" s="10">
        <f t="shared" si="2423"/>
        <v>3708.0340000000001</v>
      </c>
      <c r="AO1227" s="10">
        <f t="shared" si="2424"/>
        <v>3600.7999999999997</v>
      </c>
      <c r="AP1227" s="10">
        <f t="shared" si="2425"/>
        <v>3600.7999999999997</v>
      </c>
      <c r="AQ1227" s="10">
        <v>2073.587</v>
      </c>
      <c r="AR1227" s="10"/>
      <c r="AS1227" s="10"/>
      <c r="AT1227" s="10">
        <f t="shared" si="2426"/>
        <v>5781.6210000000001</v>
      </c>
      <c r="AU1227" s="10">
        <f t="shared" si="2427"/>
        <v>3600.7999999999997</v>
      </c>
      <c r="AV1227" s="10">
        <f t="shared" si="2428"/>
        <v>3600.7999999999997</v>
      </c>
      <c r="AW1227" s="10"/>
      <c r="AX1227" s="10"/>
      <c r="AY1227" s="10"/>
      <c r="AZ1227" s="10">
        <f t="shared" si="2405"/>
        <v>5781.6210000000001</v>
      </c>
      <c r="BA1227" s="10"/>
      <c r="BB1227" s="65">
        <f t="shared" si="2472"/>
        <v>5781.6210000000001</v>
      </c>
      <c r="BC1227" s="10">
        <f t="shared" si="2406"/>
        <v>3600.7999999999997</v>
      </c>
      <c r="BD1227" s="10"/>
      <c r="BE1227" s="65">
        <f t="shared" si="2473"/>
        <v>3600.7999999999997</v>
      </c>
      <c r="BF1227" s="10">
        <f t="shared" si="2407"/>
        <v>3600.7999999999997</v>
      </c>
      <c r="BG1227" s="10"/>
      <c r="BH1227" s="65">
        <f t="shared" si="2474"/>
        <v>3600.7999999999997</v>
      </c>
      <c r="BI1227" s="10"/>
      <c r="BJ1227" s="20"/>
      <c r="BK1227" s="20"/>
    </row>
    <row r="1228" spans="1:68" x14ac:dyDescent="0.3">
      <c r="A1228" s="58" t="s">
        <v>802</v>
      </c>
      <c r="B1228" s="59" t="s">
        <v>52</v>
      </c>
      <c r="C1228" s="58"/>
      <c r="D1228" s="58"/>
      <c r="E1228" s="60" t="s">
        <v>53</v>
      </c>
      <c r="F1228" s="10">
        <f t="shared" ref="F1228:K1228" si="2479">F1229</f>
        <v>13.9</v>
      </c>
      <c r="G1228" s="10">
        <f t="shared" si="2479"/>
        <v>13.8</v>
      </c>
      <c r="H1228" s="10">
        <f t="shared" si="2479"/>
        <v>13.8</v>
      </c>
      <c r="I1228" s="10">
        <f t="shared" si="2479"/>
        <v>0</v>
      </c>
      <c r="J1228" s="10">
        <f t="shared" si="2479"/>
        <v>0</v>
      </c>
      <c r="K1228" s="10">
        <f t="shared" si="2479"/>
        <v>0</v>
      </c>
      <c r="L1228" s="10">
        <f t="shared" si="2408"/>
        <v>13.9</v>
      </c>
      <c r="M1228" s="10">
        <f t="shared" si="2409"/>
        <v>13.8</v>
      </c>
      <c r="N1228" s="10">
        <f t="shared" si="2410"/>
        <v>13.8</v>
      </c>
      <c r="O1228" s="10">
        <f>O1229</f>
        <v>0</v>
      </c>
      <c r="P1228" s="10">
        <f>P1229</f>
        <v>0</v>
      </c>
      <c r="Q1228" s="10">
        <f>Q1229</f>
        <v>0</v>
      </c>
      <c r="R1228" s="10">
        <f t="shared" si="2411"/>
        <v>13.9</v>
      </c>
      <c r="S1228" s="10">
        <f t="shared" si="2412"/>
        <v>13.8</v>
      </c>
      <c r="T1228" s="10">
        <f t="shared" si="2413"/>
        <v>13.8</v>
      </c>
      <c r="U1228" s="10">
        <f>U1229</f>
        <v>0</v>
      </c>
      <c r="V1228" s="10">
        <f>V1229</f>
        <v>0</v>
      </c>
      <c r="W1228" s="10">
        <f>W1229</f>
        <v>0</v>
      </c>
      <c r="X1228" s="10">
        <f t="shared" si="2414"/>
        <v>13.9</v>
      </c>
      <c r="Y1228" s="10">
        <f t="shared" si="2415"/>
        <v>13.8</v>
      </c>
      <c r="Z1228" s="10">
        <f t="shared" si="2416"/>
        <v>13.8</v>
      </c>
      <c r="AA1228" s="10">
        <f>AA1229</f>
        <v>0</v>
      </c>
      <c r="AB1228" s="10">
        <f>AB1229</f>
        <v>0</v>
      </c>
      <c r="AC1228" s="10">
        <f>AC1229</f>
        <v>0</v>
      </c>
      <c r="AD1228" s="10">
        <f t="shared" si="2417"/>
        <v>13.9</v>
      </c>
      <c r="AE1228" s="10">
        <f t="shared" si="2418"/>
        <v>13.8</v>
      </c>
      <c r="AF1228" s="10">
        <f t="shared" si="2419"/>
        <v>13.8</v>
      </c>
      <c r="AG1228" s="10">
        <f>AG1229</f>
        <v>0</v>
      </c>
      <c r="AH1228" s="10">
        <f t="shared" si="2420"/>
        <v>13.9</v>
      </c>
      <c r="AI1228" s="10">
        <f t="shared" si="2421"/>
        <v>13.8</v>
      </c>
      <c r="AJ1228" s="10">
        <f t="shared" si="2422"/>
        <v>13.8</v>
      </c>
      <c r="AK1228" s="10">
        <f>AK1229</f>
        <v>0</v>
      </c>
      <c r="AL1228" s="10">
        <f>AL1229</f>
        <v>0</v>
      </c>
      <c r="AM1228" s="10">
        <f>AM1229</f>
        <v>0</v>
      </c>
      <c r="AN1228" s="10">
        <f t="shared" si="2423"/>
        <v>13.9</v>
      </c>
      <c r="AO1228" s="10">
        <f t="shared" si="2424"/>
        <v>13.8</v>
      </c>
      <c r="AP1228" s="10">
        <f t="shared" si="2425"/>
        <v>13.8</v>
      </c>
      <c r="AQ1228" s="10">
        <f>AQ1229</f>
        <v>0</v>
      </c>
      <c r="AR1228" s="10">
        <f>AR1229</f>
        <v>0</v>
      </c>
      <c r="AS1228" s="10">
        <f>AS1229</f>
        <v>0</v>
      </c>
      <c r="AT1228" s="10">
        <f t="shared" si="2426"/>
        <v>13.9</v>
      </c>
      <c r="AU1228" s="10">
        <f t="shared" si="2427"/>
        <v>13.8</v>
      </c>
      <c r="AV1228" s="10">
        <f t="shared" si="2428"/>
        <v>13.8</v>
      </c>
      <c r="AW1228" s="10">
        <f>AW1229</f>
        <v>0</v>
      </c>
      <c r="AX1228" s="10">
        <f>AX1229</f>
        <v>0</v>
      </c>
      <c r="AY1228" s="10">
        <f>AY1229</f>
        <v>0</v>
      </c>
      <c r="AZ1228" s="10">
        <f t="shared" si="2405"/>
        <v>13.9</v>
      </c>
      <c r="BA1228" s="10">
        <f>BA1229</f>
        <v>0</v>
      </c>
      <c r="BB1228" s="65">
        <f t="shared" si="2472"/>
        <v>13.9</v>
      </c>
      <c r="BC1228" s="10">
        <f t="shared" si="2406"/>
        <v>13.8</v>
      </c>
      <c r="BD1228" s="10">
        <f>BD1229</f>
        <v>0</v>
      </c>
      <c r="BE1228" s="65">
        <f t="shared" si="2473"/>
        <v>13.8</v>
      </c>
      <c r="BF1228" s="10">
        <f t="shared" si="2407"/>
        <v>13.8</v>
      </c>
      <c r="BG1228" s="10">
        <f>BG1229</f>
        <v>0</v>
      </c>
      <c r="BH1228" s="65">
        <f t="shared" si="2474"/>
        <v>13.8</v>
      </c>
      <c r="BI1228" s="10">
        <f>BI1229</f>
        <v>0</v>
      </c>
      <c r="BJ1228" s="20"/>
      <c r="BK1228" s="20"/>
    </row>
    <row r="1229" spans="1:68" ht="31.2" x14ac:dyDescent="0.3">
      <c r="A1229" s="58" t="s">
        <v>802</v>
      </c>
      <c r="B1229" s="59">
        <v>800</v>
      </c>
      <c r="C1229" s="58" t="s">
        <v>327</v>
      </c>
      <c r="D1229" s="58" t="s">
        <v>327</v>
      </c>
      <c r="E1229" s="60" t="s">
        <v>674</v>
      </c>
      <c r="F1229" s="10">
        <v>13.9</v>
      </c>
      <c r="G1229" s="10">
        <v>13.8</v>
      </c>
      <c r="H1229" s="10">
        <v>13.8</v>
      </c>
      <c r="I1229" s="10"/>
      <c r="J1229" s="10"/>
      <c r="K1229" s="10"/>
      <c r="L1229" s="10">
        <f t="shared" si="2408"/>
        <v>13.9</v>
      </c>
      <c r="M1229" s="10">
        <f t="shared" si="2409"/>
        <v>13.8</v>
      </c>
      <c r="N1229" s="10">
        <f t="shared" si="2410"/>
        <v>13.8</v>
      </c>
      <c r="O1229" s="10"/>
      <c r="P1229" s="10"/>
      <c r="Q1229" s="10"/>
      <c r="R1229" s="10">
        <f t="shared" si="2411"/>
        <v>13.9</v>
      </c>
      <c r="S1229" s="10">
        <f t="shared" si="2412"/>
        <v>13.8</v>
      </c>
      <c r="T1229" s="10">
        <f t="shared" si="2413"/>
        <v>13.8</v>
      </c>
      <c r="U1229" s="10"/>
      <c r="V1229" s="10"/>
      <c r="W1229" s="10"/>
      <c r="X1229" s="10">
        <f t="shared" si="2414"/>
        <v>13.9</v>
      </c>
      <c r="Y1229" s="10">
        <f t="shared" si="2415"/>
        <v>13.8</v>
      </c>
      <c r="Z1229" s="10">
        <f t="shared" si="2416"/>
        <v>13.8</v>
      </c>
      <c r="AA1229" s="10"/>
      <c r="AB1229" s="10"/>
      <c r="AC1229" s="10"/>
      <c r="AD1229" s="10">
        <f t="shared" si="2417"/>
        <v>13.9</v>
      </c>
      <c r="AE1229" s="10">
        <f t="shared" si="2418"/>
        <v>13.8</v>
      </c>
      <c r="AF1229" s="10">
        <f t="shared" si="2419"/>
        <v>13.8</v>
      </c>
      <c r="AG1229" s="10"/>
      <c r="AH1229" s="10">
        <f t="shared" si="2420"/>
        <v>13.9</v>
      </c>
      <c r="AI1229" s="10">
        <f t="shared" si="2421"/>
        <v>13.8</v>
      </c>
      <c r="AJ1229" s="10">
        <f t="shared" si="2422"/>
        <v>13.8</v>
      </c>
      <c r="AK1229" s="10"/>
      <c r="AL1229" s="10"/>
      <c r="AM1229" s="10"/>
      <c r="AN1229" s="10">
        <f t="shared" si="2423"/>
        <v>13.9</v>
      </c>
      <c r="AO1229" s="10">
        <f t="shared" si="2424"/>
        <v>13.8</v>
      </c>
      <c r="AP1229" s="10">
        <f t="shared" si="2425"/>
        <v>13.8</v>
      </c>
      <c r="AQ1229" s="10"/>
      <c r="AR1229" s="10"/>
      <c r="AS1229" s="10"/>
      <c r="AT1229" s="10">
        <f t="shared" si="2426"/>
        <v>13.9</v>
      </c>
      <c r="AU1229" s="10">
        <f t="shared" si="2427"/>
        <v>13.8</v>
      </c>
      <c r="AV1229" s="10">
        <f t="shared" si="2428"/>
        <v>13.8</v>
      </c>
      <c r="AW1229" s="10"/>
      <c r="AX1229" s="10"/>
      <c r="AY1229" s="10"/>
      <c r="AZ1229" s="10">
        <f t="shared" si="2405"/>
        <v>13.9</v>
      </c>
      <c r="BA1229" s="10"/>
      <c r="BB1229" s="65">
        <f t="shared" si="2472"/>
        <v>13.9</v>
      </c>
      <c r="BC1229" s="10">
        <f t="shared" si="2406"/>
        <v>13.8</v>
      </c>
      <c r="BD1229" s="10"/>
      <c r="BE1229" s="65">
        <f t="shared" si="2473"/>
        <v>13.8</v>
      </c>
      <c r="BF1229" s="10">
        <f t="shared" si="2407"/>
        <v>13.8</v>
      </c>
      <c r="BG1229" s="10"/>
      <c r="BH1229" s="65">
        <f t="shared" si="2474"/>
        <v>13.8</v>
      </c>
      <c r="BI1229" s="10"/>
      <c r="BJ1229" s="20"/>
      <c r="BK1229" s="20"/>
    </row>
    <row r="1230" spans="1:68" x14ac:dyDescent="0.3">
      <c r="A1230" s="58" t="s">
        <v>803</v>
      </c>
      <c r="B1230" s="59"/>
      <c r="C1230" s="58"/>
      <c r="D1230" s="58"/>
      <c r="E1230" s="60" t="s">
        <v>804</v>
      </c>
      <c r="F1230" s="10">
        <f t="shared" ref="F1230:K1230" si="2480">F1231+F1233</f>
        <v>1045.5</v>
      </c>
      <c r="G1230" s="10">
        <f t="shared" si="2480"/>
        <v>27578.9</v>
      </c>
      <c r="H1230" s="10">
        <f t="shared" si="2480"/>
        <v>1045.5</v>
      </c>
      <c r="I1230" s="10">
        <f t="shared" si="2480"/>
        <v>0</v>
      </c>
      <c r="J1230" s="10">
        <f t="shared" si="2480"/>
        <v>0</v>
      </c>
      <c r="K1230" s="10">
        <f t="shared" si="2480"/>
        <v>0</v>
      </c>
      <c r="L1230" s="10">
        <f t="shared" si="2408"/>
        <v>1045.5</v>
      </c>
      <c r="M1230" s="10">
        <f t="shared" si="2409"/>
        <v>27578.9</v>
      </c>
      <c r="N1230" s="10">
        <f t="shared" si="2410"/>
        <v>1045.5</v>
      </c>
      <c r="O1230" s="10">
        <f>O1231+O1233</f>
        <v>0</v>
      </c>
      <c r="P1230" s="10">
        <f>P1231+P1233</f>
        <v>0</v>
      </c>
      <c r="Q1230" s="10">
        <f>Q1231+Q1233</f>
        <v>0</v>
      </c>
      <c r="R1230" s="10">
        <f t="shared" si="2411"/>
        <v>1045.5</v>
      </c>
      <c r="S1230" s="10">
        <f t="shared" si="2412"/>
        <v>27578.9</v>
      </c>
      <c r="T1230" s="10">
        <f t="shared" si="2413"/>
        <v>1045.5</v>
      </c>
      <c r="U1230" s="10">
        <f>U1231+U1233</f>
        <v>0</v>
      </c>
      <c r="V1230" s="10">
        <f>V1231+V1233</f>
        <v>0</v>
      </c>
      <c r="W1230" s="10">
        <f>W1231+W1233</f>
        <v>0</v>
      </c>
      <c r="X1230" s="10">
        <f t="shared" si="2414"/>
        <v>1045.5</v>
      </c>
      <c r="Y1230" s="10">
        <f t="shared" si="2415"/>
        <v>27578.9</v>
      </c>
      <c r="Z1230" s="10">
        <f t="shared" si="2416"/>
        <v>1045.5</v>
      </c>
      <c r="AA1230" s="10">
        <f>AA1231+AA1233</f>
        <v>0</v>
      </c>
      <c r="AB1230" s="10">
        <f>AB1231+AB1233</f>
        <v>0</v>
      </c>
      <c r="AC1230" s="10">
        <f>AC1231+AC1233</f>
        <v>0</v>
      </c>
      <c r="AD1230" s="10">
        <f t="shared" si="2417"/>
        <v>1045.5</v>
      </c>
      <c r="AE1230" s="10">
        <f t="shared" si="2418"/>
        <v>27578.9</v>
      </c>
      <c r="AF1230" s="10">
        <f t="shared" si="2419"/>
        <v>1045.5</v>
      </c>
      <c r="AG1230" s="10">
        <f>AG1231+AG1233</f>
        <v>0</v>
      </c>
      <c r="AH1230" s="10">
        <f t="shared" si="2420"/>
        <v>1045.5</v>
      </c>
      <c r="AI1230" s="10">
        <f t="shared" si="2421"/>
        <v>27578.9</v>
      </c>
      <c r="AJ1230" s="10">
        <f t="shared" si="2422"/>
        <v>1045.5</v>
      </c>
      <c r="AK1230" s="10">
        <f>AK1231+AK1233</f>
        <v>0</v>
      </c>
      <c r="AL1230" s="10">
        <f>AL1231+AL1233</f>
        <v>0</v>
      </c>
      <c r="AM1230" s="10">
        <f>AM1231+AM1233</f>
        <v>0</v>
      </c>
      <c r="AN1230" s="10">
        <f t="shared" si="2423"/>
        <v>1045.5</v>
      </c>
      <c r="AO1230" s="10">
        <f t="shared" si="2424"/>
        <v>27578.9</v>
      </c>
      <c r="AP1230" s="10">
        <f t="shared" si="2425"/>
        <v>1045.5</v>
      </c>
      <c r="AQ1230" s="10">
        <f>AQ1231+AQ1233</f>
        <v>0</v>
      </c>
      <c r="AR1230" s="10">
        <f>AR1231+AR1233</f>
        <v>0</v>
      </c>
      <c r="AS1230" s="10">
        <f>AS1231+AS1233</f>
        <v>0</v>
      </c>
      <c r="AT1230" s="10">
        <f t="shared" si="2426"/>
        <v>1045.5</v>
      </c>
      <c r="AU1230" s="10">
        <f t="shared" si="2427"/>
        <v>27578.9</v>
      </c>
      <c r="AV1230" s="10">
        <f t="shared" si="2428"/>
        <v>1045.5</v>
      </c>
      <c r="AW1230" s="10">
        <f>AW1231+AW1233</f>
        <v>0</v>
      </c>
      <c r="AX1230" s="10">
        <f>AX1231+AX1233</f>
        <v>0</v>
      </c>
      <c r="AY1230" s="10">
        <f>AY1231+AY1233</f>
        <v>0</v>
      </c>
      <c r="AZ1230" s="10">
        <f t="shared" si="2405"/>
        <v>1045.5</v>
      </c>
      <c r="BA1230" s="10">
        <f>BA1231+BA1233</f>
        <v>0</v>
      </c>
      <c r="BB1230" s="65">
        <f t="shared" si="2472"/>
        <v>1045.5</v>
      </c>
      <c r="BC1230" s="10">
        <f t="shared" si="2406"/>
        <v>27578.9</v>
      </c>
      <c r="BD1230" s="10">
        <f>BD1231+BD1233</f>
        <v>0</v>
      </c>
      <c r="BE1230" s="65">
        <f t="shared" si="2473"/>
        <v>27578.9</v>
      </c>
      <c r="BF1230" s="10">
        <f t="shared" si="2407"/>
        <v>1045.5</v>
      </c>
      <c r="BG1230" s="10">
        <f>BG1231+BG1233</f>
        <v>0</v>
      </c>
      <c r="BH1230" s="65">
        <f t="shared" si="2474"/>
        <v>1045.5</v>
      </c>
      <c r="BI1230" s="10">
        <f>BI1231+BI1233</f>
        <v>0</v>
      </c>
      <c r="BJ1230" s="20"/>
      <c r="BK1230" s="20"/>
    </row>
    <row r="1231" spans="1:68" ht="31.2" x14ac:dyDescent="0.3">
      <c r="A1231" s="58" t="s">
        <v>803</v>
      </c>
      <c r="B1231" s="59" t="s">
        <v>66</v>
      </c>
      <c r="C1231" s="58"/>
      <c r="D1231" s="58"/>
      <c r="E1231" s="60" t="s">
        <v>67</v>
      </c>
      <c r="F1231" s="10">
        <f t="shared" ref="F1231:K1231" si="2481">F1232</f>
        <v>0</v>
      </c>
      <c r="G1231" s="10">
        <f t="shared" si="2481"/>
        <v>26533.4</v>
      </c>
      <c r="H1231" s="10">
        <f t="shared" si="2481"/>
        <v>0</v>
      </c>
      <c r="I1231" s="10">
        <f t="shared" si="2481"/>
        <v>0</v>
      </c>
      <c r="J1231" s="10">
        <f t="shared" si="2481"/>
        <v>0</v>
      </c>
      <c r="K1231" s="10">
        <f t="shared" si="2481"/>
        <v>0</v>
      </c>
      <c r="L1231" s="10">
        <f t="shared" si="2408"/>
        <v>0</v>
      </c>
      <c r="M1231" s="10">
        <f t="shared" si="2409"/>
        <v>26533.4</v>
      </c>
      <c r="N1231" s="10">
        <f t="shared" si="2410"/>
        <v>0</v>
      </c>
      <c r="O1231" s="10">
        <f>O1232</f>
        <v>0</v>
      </c>
      <c r="P1231" s="10">
        <f>P1232</f>
        <v>0</v>
      </c>
      <c r="Q1231" s="10">
        <f>Q1232</f>
        <v>0</v>
      </c>
      <c r="R1231" s="10">
        <f t="shared" si="2411"/>
        <v>0</v>
      </c>
      <c r="S1231" s="10">
        <f t="shared" si="2412"/>
        <v>26533.4</v>
      </c>
      <c r="T1231" s="10">
        <f t="shared" si="2413"/>
        <v>0</v>
      </c>
      <c r="U1231" s="10">
        <f>U1232</f>
        <v>0</v>
      </c>
      <c r="V1231" s="10">
        <f>V1232</f>
        <v>0</v>
      </c>
      <c r="W1231" s="10">
        <f>W1232</f>
        <v>0</v>
      </c>
      <c r="X1231" s="10">
        <f t="shared" si="2414"/>
        <v>0</v>
      </c>
      <c r="Y1231" s="10">
        <f t="shared" si="2415"/>
        <v>26533.4</v>
      </c>
      <c r="Z1231" s="10">
        <f t="shared" si="2416"/>
        <v>0</v>
      </c>
      <c r="AA1231" s="10">
        <f>AA1232</f>
        <v>0</v>
      </c>
      <c r="AB1231" s="10">
        <f>AB1232</f>
        <v>0</v>
      </c>
      <c r="AC1231" s="10">
        <f>AC1232</f>
        <v>0</v>
      </c>
      <c r="AD1231" s="10">
        <f t="shared" si="2417"/>
        <v>0</v>
      </c>
      <c r="AE1231" s="10">
        <f t="shared" si="2418"/>
        <v>26533.4</v>
      </c>
      <c r="AF1231" s="10">
        <f t="shared" si="2419"/>
        <v>0</v>
      </c>
      <c r="AG1231" s="10">
        <f>AG1232</f>
        <v>0</v>
      </c>
      <c r="AH1231" s="10">
        <f t="shared" si="2420"/>
        <v>0</v>
      </c>
      <c r="AI1231" s="10">
        <f t="shared" si="2421"/>
        <v>26533.4</v>
      </c>
      <c r="AJ1231" s="10">
        <f t="shared" si="2422"/>
        <v>0</v>
      </c>
      <c r="AK1231" s="10">
        <f>AK1232</f>
        <v>0</v>
      </c>
      <c r="AL1231" s="10">
        <f>AL1232</f>
        <v>0</v>
      </c>
      <c r="AM1231" s="10">
        <f>AM1232</f>
        <v>0</v>
      </c>
      <c r="AN1231" s="10">
        <f t="shared" si="2423"/>
        <v>0</v>
      </c>
      <c r="AO1231" s="10">
        <f t="shared" si="2424"/>
        <v>26533.4</v>
      </c>
      <c r="AP1231" s="10">
        <f t="shared" si="2425"/>
        <v>0</v>
      </c>
      <c r="AQ1231" s="10">
        <f>AQ1232</f>
        <v>0</v>
      </c>
      <c r="AR1231" s="10">
        <f>AR1232</f>
        <v>0</v>
      </c>
      <c r="AS1231" s="10">
        <f>AS1232</f>
        <v>0</v>
      </c>
      <c r="AT1231" s="10">
        <f t="shared" si="2426"/>
        <v>0</v>
      </c>
      <c r="AU1231" s="10">
        <f t="shared" si="2427"/>
        <v>26533.4</v>
      </c>
      <c r="AV1231" s="10">
        <f t="shared" si="2428"/>
        <v>0</v>
      </c>
      <c r="AW1231" s="10">
        <f>AW1232</f>
        <v>0</v>
      </c>
      <c r="AX1231" s="10">
        <f>AX1232</f>
        <v>0</v>
      </c>
      <c r="AY1231" s="10">
        <f>AY1232</f>
        <v>0</v>
      </c>
      <c r="AZ1231" s="10">
        <f t="shared" si="2405"/>
        <v>0</v>
      </c>
      <c r="BA1231" s="10">
        <f>BA1232</f>
        <v>0</v>
      </c>
      <c r="BB1231" s="65">
        <f t="shared" si="2472"/>
        <v>0</v>
      </c>
      <c r="BC1231" s="10">
        <f t="shared" si="2406"/>
        <v>26533.4</v>
      </c>
      <c r="BD1231" s="10">
        <f>BD1232</f>
        <v>0</v>
      </c>
      <c r="BE1231" s="65">
        <f t="shared" si="2473"/>
        <v>26533.4</v>
      </c>
      <c r="BF1231" s="10">
        <f t="shared" si="2407"/>
        <v>0</v>
      </c>
      <c r="BG1231" s="10">
        <f>BG1232</f>
        <v>0</v>
      </c>
      <c r="BH1231" s="65">
        <f t="shared" si="2474"/>
        <v>0</v>
      </c>
      <c r="BI1231" s="10">
        <f>BI1232</f>
        <v>0</v>
      </c>
      <c r="BJ1231" s="20"/>
      <c r="BK1231" s="20"/>
    </row>
    <row r="1232" spans="1:68" ht="31.2" x14ac:dyDescent="0.3">
      <c r="A1232" s="58" t="s">
        <v>803</v>
      </c>
      <c r="B1232" s="59">
        <v>200</v>
      </c>
      <c r="C1232" s="58" t="s">
        <v>327</v>
      </c>
      <c r="D1232" s="58" t="s">
        <v>242</v>
      </c>
      <c r="E1232" s="60" t="s">
        <v>805</v>
      </c>
      <c r="F1232" s="10">
        <v>0</v>
      </c>
      <c r="G1232" s="10">
        <v>26533.4</v>
      </c>
      <c r="H1232" s="10">
        <v>0</v>
      </c>
      <c r="I1232" s="10"/>
      <c r="J1232" s="10"/>
      <c r="K1232" s="10"/>
      <c r="L1232" s="10">
        <f t="shared" si="2408"/>
        <v>0</v>
      </c>
      <c r="M1232" s="10">
        <f t="shared" si="2409"/>
        <v>26533.4</v>
      </c>
      <c r="N1232" s="10">
        <f t="shared" si="2410"/>
        <v>0</v>
      </c>
      <c r="O1232" s="10"/>
      <c r="P1232" s="10"/>
      <c r="Q1232" s="10"/>
      <c r="R1232" s="10">
        <f t="shared" si="2411"/>
        <v>0</v>
      </c>
      <c r="S1232" s="10">
        <f t="shared" si="2412"/>
        <v>26533.4</v>
      </c>
      <c r="T1232" s="10">
        <f t="shared" si="2413"/>
        <v>0</v>
      </c>
      <c r="U1232" s="10"/>
      <c r="V1232" s="10"/>
      <c r="W1232" s="10"/>
      <c r="X1232" s="10">
        <f t="shared" si="2414"/>
        <v>0</v>
      </c>
      <c r="Y1232" s="10">
        <f t="shared" si="2415"/>
        <v>26533.4</v>
      </c>
      <c r="Z1232" s="10">
        <f t="shared" si="2416"/>
        <v>0</v>
      </c>
      <c r="AA1232" s="10"/>
      <c r="AB1232" s="10"/>
      <c r="AC1232" s="10"/>
      <c r="AD1232" s="10">
        <f t="shared" si="2417"/>
        <v>0</v>
      </c>
      <c r="AE1232" s="10">
        <f t="shared" si="2418"/>
        <v>26533.4</v>
      </c>
      <c r="AF1232" s="10">
        <f t="shared" si="2419"/>
        <v>0</v>
      </c>
      <c r="AG1232" s="10"/>
      <c r="AH1232" s="10">
        <f t="shared" si="2420"/>
        <v>0</v>
      </c>
      <c r="AI1232" s="10">
        <f t="shared" si="2421"/>
        <v>26533.4</v>
      </c>
      <c r="AJ1232" s="10">
        <f t="shared" si="2422"/>
        <v>0</v>
      </c>
      <c r="AK1232" s="10"/>
      <c r="AL1232" s="10"/>
      <c r="AM1232" s="10"/>
      <c r="AN1232" s="10">
        <f t="shared" si="2423"/>
        <v>0</v>
      </c>
      <c r="AO1232" s="10">
        <f t="shared" si="2424"/>
        <v>26533.4</v>
      </c>
      <c r="AP1232" s="10">
        <f t="shared" si="2425"/>
        <v>0</v>
      </c>
      <c r="AQ1232" s="10"/>
      <c r="AR1232" s="10"/>
      <c r="AS1232" s="10"/>
      <c r="AT1232" s="10">
        <f t="shared" si="2426"/>
        <v>0</v>
      </c>
      <c r="AU1232" s="10">
        <f t="shared" si="2427"/>
        <v>26533.4</v>
      </c>
      <c r="AV1232" s="10">
        <f t="shared" si="2428"/>
        <v>0</v>
      </c>
      <c r="AW1232" s="10"/>
      <c r="AX1232" s="10"/>
      <c r="AY1232" s="10"/>
      <c r="AZ1232" s="10">
        <f t="shared" si="2405"/>
        <v>0</v>
      </c>
      <c r="BA1232" s="10"/>
      <c r="BB1232" s="65">
        <f t="shared" si="2472"/>
        <v>0</v>
      </c>
      <c r="BC1232" s="10">
        <f t="shared" si="2406"/>
        <v>26533.4</v>
      </c>
      <c r="BD1232" s="10"/>
      <c r="BE1232" s="65">
        <f t="shared" si="2473"/>
        <v>26533.4</v>
      </c>
      <c r="BF1232" s="10">
        <f t="shared" si="2407"/>
        <v>0</v>
      </c>
      <c r="BG1232" s="10"/>
      <c r="BH1232" s="65">
        <f t="shared" si="2474"/>
        <v>0</v>
      </c>
      <c r="BI1232" s="10"/>
      <c r="BJ1232" s="20"/>
      <c r="BK1232" s="20"/>
    </row>
    <row r="1233" spans="1:63" x14ac:dyDescent="0.3">
      <c r="A1233" s="58" t="s">
        <v>803</v>
      </c>
      <c r="B1233" s="59" t="s">
        <v>52</v>
      </c>
      <c r="C1233" s="58"/>
      <c r="D1233" s="58"/>
      <c r="E1233" s="60" t="s">
        <v>53</v>
      </c>
      <c r="F1233" s="10">
        <f t="shared" ref="F1233:K1233" si="2482">F1234</f>
        <v>1045.5</v>
      </c>
      <c r="G1233" s="10">
        <f t="shared" si="2482"/>
        <v>1045.5</v>
      </c>
      <c r="H1233" s="10">
        <f t="shared" si="2482"/>
        <v>1045.5</v>
      </c>
      <c r="I1233" s="10">
        <f t="shared" si="2482"/>
        <v>0</v>
      </c>
      <c r="J1233" s="10">
        <f t="shared" si="2482"/>
        <v>0</v>
      </c>
      <c r="K1233" s="10">
        <f t="shared" si="2482"/>
        <v>0</v>
      </c>
      <c r="L1233" s="10">
        <f t="shared" si="2408"/>
        <v>1045.5</v>
      </c>
      <c r="M1233" s="10">
        <f t="shared" si="2409"/>
        <v>1045.5</v>
      </c>
      <c r="N1233" s="10">
        <f t="shared" si="2410"/>
        <v>1045.5</v>
      </c>
      <c r="O1233" s="10">
        <f>O1234</f>
        <v>0</v>
      </c>
      <c r="P1233" s="10">
        <f>P1234</f>
        <v>0</v>
      </c>
      <c r="Q1233" s="10">
        <f>Q1234</f>
        <v>0</v>
      </c>
      <c r="R1233" s="10">
        <f t="shared" si="2411"/>
        <v>1045.5</v>
      </c>
      <c r="S1233" s="10">
        <f t="shared" si="2412"/>
        <v>1045.5</v>
      </c>
      <c r="T1233" s="10">
        <f t="shared" si="2413"/>
        <v>1045.5</v>
      </c>
      <c r="U1233" s="10">
        <f>U1234</f>
        <v>0</v>
      </c>
      <c r="V1233" s="10">
        <f>V1234</f>
        <v>0</v>
      </c>
      <c r="W1233" s="10">
        <f>W1234</f>
        <v>0</v>
      </c>
      <c r="X1233" s="10">
        <f t="shared" si="2414"/>
        <v>1045.5</v>
      </c>
      <c r="Y1233" s="10">
        <f t="shared" si="2415"/>
        <v>1045.5</v>
      </c>
      <c r="Z1233" s="10">
        <f t="shared" si="2416"/>
        <v>1045.5</v>
      </c>
      <c r="AA1233" s="10">
        <f>AA1234</f>
        <v>0</v>
      </c>
      <c r="AB1233" s="10">
        <f>AB1234</f>
        <v>0</v>
      </c>
      <c r="AC1233" s="10">
        <f>AC1234</f>
        <v>0</v>
      </c>
      <c r="AD1233" s="10">
        <f t="shared" si="2417"/>
        <v>1045.5</v>
      </c>
      <c r="AE1233" s="10">
        <f t="shared" si="2418"/>
        <v>1045.5</v>
      </c>
      <c r="AF1233" s="10">
        <f t="shared" si="2419"/>
        <v>1045.5</v>
      </c>
      <c r="AG1233" s="10">
        <f>AG1234</f>
        <v>0</v>
      </c>
      <c r="AH1233" s="10">
        <f t="shared" si="2420"/>
        <v>1045.5</v>
      </c>
      <c r="AI1233" s="10">
        <f t="shared" si="2421"/>
        <v>1045.5</v>
      </c>
      <c r="AJ1233" s="10">
        <f t="shared" si="2422"/>
        <v>1045.5</v>
      </c>
      <c r="AK1233" s="10">
        <f>AK1234</f>
        <v>0</v>
      </c>
      <c r="AL1233" s="10">
        <f>AL1234</f>
        <v>0</v>
      </c>
      <c r="AM1233" s="10">
        <f>AM1234</f>
        <v>0</v>
      </c>
      <c r="AN1233" s="10">
        <f t="shared" si="2423"/>
        <v>1045.5</v>
      </c>
      <c r="AO1233" s="10">
        <f t="shared" si="2424"/>
        <v>1045.5</v>
      </c>
      <c r="AP1233" s="10">
        <f t="shared" si="2425"/>
        <v>1045.5</v>
      </c>
      <c r="AQ1233" s="10">
        <f>AQ1234</f>
        <v>0</v>
      </c>
      <c r="AR1233" s="10">
        <f>AR1234</f>
        <v>0</v>
      </c>
      <c r="AS1233" s="10">
        <f>AS1234</f>
        <v>0</v>
      </c>
      <c r="AT1233" s="10">
        <f t="shared" si="2426"/>
        <v>1045.5</v>
      </c>
      <c r="AU1233" s="10">
        <f t="shared" si="2427"/>
        <v>1045.5</v>
      </c>
      <c r="AV1233" s="10">
        <f t="shared" si="2428"/>
        <v>1045.5</v>
      </c>
      <c r="AW1233" s="10">
        <f>AW1234</f>
        <v>0</v>
      </c>
      <c r="AX1233" s="10">
        <f>AX1234</f>
        <v>0</v>
      </c>
      <c r="AY1233" s="10">
        <f>AY1234</f>
        <v>0</v>
      </c>
      <c r="AZ1233" s="10">
        <f t="shared" si="2405"/>
        <v>1045.5</v>
      </c>
      <c r="BA1233" s="10">
        <f>BA1234</f>
        <v>0</v>
      </c>
      <c r="BB1233" s="65">
        <f t="shared" si="2472"/>
        <v>1045.5</v>
      </c>
      <c r="BC1233" s="10">
        <f t="shared" si="2406"/>
        <v>1045.5</v>
      </c>
      <c r="BD1233" s="10">
        <f>BD1234</f>
        <v>0</v>
      </c>
      <c r="BE1233" s="65">
        <f t="shared" si="2473"/>
        <v>1045.5</v>
      </c>
      <c r="BF1233" s="10">
        <f t="shared" si="2407"/>
        <v>1045.5</v>
      </c>
      <c r="BG1233" s="10">
        <f>BG1234</f>
        <v>0</v>
      </c>
      <c r="BH1233" s="65">
        <f t="shared" si="2474"/>
        <v>1045.5</v>
      </c>
      <c r="BI1233" s="10">
        <f>BI1234</f>
        <v>0</v>
      </c>
      <c r="BJ1233" s="20"/>
      <c r="BK1233" s="20"/>
    </row>
    <row r="1234" spans="1:63" x14ac:dyDescent="0.3">
      <c r="A1234" s="58" t="s">
        <v>803</v>
      </c>
      <c r="B1234" s="59">
        <v>800</v>
      </c>
      <c r="C1234" s="58" t="s">
        <v>327</v>
      </c>
      <c r="D1234" s="58" t="s">
        <v>303</v>
      </c>
      <c r="E1234" s="60" t="s">
        <v>748</v>
      </c>
      <c r="F1234" s="10">
        <f>1551.4-505.9</f>
        <v>1045.5</v>
      </c>
      <c r="G1234" s="10">
        <f>1551.4-505.9</f>
        <v>1045.5</v>
      </c>
      <c r="H1234" s="10">
        <f>1551.4-505.9</f>
        <v>1045.5</v>
      </c>
      <c r="I1234" s="10"/>
      <c r="J1234" s="10"/>
      <c r="K1234" s="10"/>
      <c r="L1234" s="10">
        <f t="shared" si="2408"/>
        <v>1045.5</v>
      </c>
      <c r="M1234" s="10">
        <f t="shared" si="2409"/>
        <v>1045.5</v>
      </c>
      <c r="N1234" s="10">
        <f t="shared" si="2410"/>
        <v>1045.5</v>
      </c>
      <c r="O1234" s="10"/>
      <c r="P1234" s="10"/>
      <c r="Q1234" s="10"/>
      <c r="R1234" s="10">
        <f t="shared" si="2411"/>
        <v>1045.5</v>
      </c>
      <c r="S1234" s="10">
        <f t="shared" si="2412"/>
        <v>1045.5</v>
      </c>
      <c r="T1234" s="10">
        <f t="shared" si="2413"/>
        <v>1045.5</v>
      </c>
      <c r="U1234" s="10"/>
      <c r="V1234" s="10"/>
      <c r="W1234" s="10"/>
      <c r="X1234" s="10">
        <f t="shared" si="2414"/>
        <v>1045.5</v>
      </c>
      <c r="Y1234" s="10">
        <f t="shared" si="2415"/>
        <v>1045.5</v>
      </c>
      <c r="Z1234" s="10">
        <f t="shared" si="2416"/>
        <v>1045.5</v>
      </c>
      <c r="AA1234" s="10"/>
      <c r="AB1234" s="10"/>
      <c r="AC1234" s="10"/>
      <c r="AD1234" s="10">
        <f t="shared" si="2417"/>
        <v>1045.5</v>
      </c>
      <c r="AE1234" s="10">
        <f t="shared" si="2418"/>
        <v>1045.5</v>
      </c>
      <c r="AF1234" s="10">
        <f t="shared" si="2419"/>
        <v>1045.5</v>
      </c>
      <c r="AG1234" s="10"/>
      <c r="AH1234" s="10">
        <f t="shared" si="2420"/>
        <v>1045.5</v>
      </c>
      <c r="AI1234" s="10">
        <f t="shared" si="2421"/>
        <v>1045.5</v>
      </c>
      <c r="AJ1234" s="10">
        <f t="shared" si="2422"/>
        <v>1045.5</v>
      </c>
      <c r="AK1234" s="10"/>
      <c r="AL1234" s="10"/>
      <c r="AM1234" s="10"/>
      <c r="AN1234" s="10">
        <f t="shared" si="2423"/>
        <v>1045.5</v>
      </c>
      <c r="AO1234" s="10">
        <f t="shared" si="2424"/>
        <v>1045.5</v>
      </c>
      <c r="AP1234" s="10">
        <f t="shared" si="2425"/>
        <v>1045.5</v>
      </c>
      <c r="AQ1234" s="10"/>
      <c r="AR1234" s="10"/>
      <c r="AS1234" s="10"/>
      <c r="AT1234" s="10">
        <f t="shared" si="2426"/>
        <v>1045.5</v>
      </c>
      <c r="AU1234" s="10">
        <f t="shared" si="2427"/>
        <v>1045.5</v>
      </c>
      <c r="AV1234" s="10">
        <f t="shared" si="2428"/>
        <v>1045.5</v>
      </c>
      <c r="AW1234" s="10"/>
      <c r="AX1234" s="10"/>
      <c r="AY1234" s="10"/>
      <c r="AZ1234" s="10">
        <f t="shared" si="2405"/>
        <v>1045.5</v>
      </c>
      <c r="BA1234" s="10"/>
      <c r="BB1234" s="65">
        <f t="shared" si="2472"/>
        <v>1045.5</v>
      </c>
      <c r="BC1234" s="10">
        <f t="shared" si="2406"/>
        <v>1045.5</v>
      </c>
      <c r="BD1234" s="10"/>
      <c r="BE1234" s="65">
        <f t="shared" si="2473"/>
        <v>1045.5</v>
      </c>
      <c r="BF1234" s="10">
        <f t="shared" si="2407"/>
        <v>1045.5</v>
      </c>
      <c r="BG1234" s="10"/>
      <c r="BH1234" s="65">
        <f t="shared" si="2474"/>
        <v>1045.5</v>
      </c>
      <c r="BI1234" s="10"/>
      <c r="BJ1234" s="20"/>
      <c r="BK1234" s="20"/>
    </row>
    <row r="1235" spans="1:63" ht="31.2" x14ac:dyDescent="0.3">
      <c r="A1235" s="58" t="s">
        <v>806</v>
      </c>
      <c r="B1235" s="59"/>
      <c r="C1235" s="58"/>
      <c r="D1235" s="58"/>
      <c r="E1235" s="60" t="s">
        <v>807</v>
      </c>
      <c r="F1235" s="10">
        <f t="shared" ref="F1235:F1254" si="2483">F1236</f>
        <v>35702.6</v>
      </c>
      <c r="G1235" s="10">
        <f t="shared" ref="G1235:G1254" si="2484">G1236</f>
        <v>35702.6</v>
      </c>
      <c r="H1235" s="10">
        <f t="shared" ref="H1235:H1254" si="2485">H1236</f>
        <v>35702.6</v>
      </c>
      <c r="I1235" s="10">
        <f t="shared" ref="I1235:I1254" si="2486">I1236</f>
        <v>0</v>
      </c>
      <c r="J1235" s="10">
        <f t="shared" ref="J1235:J1254" si="2487">J1236</f>
        <v>0</v>
      </c>
      <c r="K1235" s="10">
        <f t="shared" ref="K1235:K1254" si="2488">K1236</f>
        <v>0</v>
      </c>
      <c r="L1235" s="10">
        <f t="shared" ref="L1235:L1298" si="2489">F1235+I1235</f>
        <v>35702.6</v>
      </c>
      <c r="M1235" s="10">
        <f t="shared" ref="M1235:M1298" si="2490">G1235+J1235</f>
        <v>35702.6</v>
      </c>
      <c r="N1235" s="10">
        <f t="shared" ref="N1235:N1298" si="2491">H1235+K1235</f>
        <v>35702.6</v>
      </c>
      <c r="O1235" s="10">
        <f t="shared" ref="O1235:O1254" si="2492">O1236</f>
        <v>8926.4192899999998</v>
      </c>
      <c r="P1235" s="10">
        <f t="shared" ref="P1235:P1254" si="2493">P1236</f>
        <v>0</v>
      </c>
      <c r="Q1235" s="10">
        <f t="shared" ref="Q1235:Q1254" si="2494">Q1236</f>
        <v>0</v>
      </c>
      <c r="R1235" s="10">
        <f t="shared" si="2411"/>
        <v>44629.019289999997</v>
      </c>
      <c r="S1235" s="10">
        <f t="shared" si="2412"/>
        <v>35702.6</v>
      </c>
      <c r="T1235" s="10">
        <f t="shared" si="2413"/>
        <v>35702.6</v>
      </c>
      <c r="U1235" s="10">
        <f>U1236</f>
        <v>0</v>
      </c>
      <c r="V1235" s="10">
        <f>V1236</f>
        <v>0</v>
      </c>
      <c r="W1235" s="10">
        <f>W1236</f>
        <v>0</v>
      </c>
      <c r="X1235" s="10">
        <f t="shared" si="2414"/>
        <v>44629.019289999997</v>
      </c>
      <c r="Y1235" s="10">
        <f t="shared" si="2415"/>
        <v>35702.6</v>
      </c>
      <c r="Z1235" s="10">
        <f t="shared" si="2416"/>
        <v>35702.6</v>
      </c>
      <c r="AA1235" s="10">
        <f>AA1236</f>
        <v>0</v>
      </c>
      <c r="AB1235" s="10">
        <f>AB1236</f>
        <v>0</v>
      </c>
      <c r="AC1235" s="10">
        <f>AC1236</f>
        <v>0</v>
      </c>
      <c r="AD1235" s="10">
        <f t="shared" si="2417"/>
        <v>44629.019289999997</v>
      </c>
      <c r="AE1235" s="10">
        <f t="shared" si="2418"/>
        <v>35702.6</v>
      </c>
      <c r="AF1235" s="10">
        <f t="shared" si="2419"/>
        <v>35702.6</v>
      </c>
      <c r="AG1235" s="10">
        <f>AG1236</f>
        <v>0</v>
      </c>
      <c r="AH1235" s="10">
        <f t="shared" si="2420"/>
        <v>44629.019289999997</v>
      </c>
      <c r="AI1235" s="10">
        <f t="shared" si="2421"/>
        <v>35702.6</v>
      </c>
      <c r="AJ1235" s="10">
        <f t="shared" si="2422"/>
        <v>35702.6</v>
      </c>
      <c r="AK1235" s="10">
        <f>AK1236</f>
        <v>400</v>
      </c>
      <c r="AL1235" s="10">
        <f>AL1236</f>
        <v>0</v>
      </c>
      <c r="AM1235" s="10">
        <f>AM1236</f>
        <v>0</v>
      </c>
      <c r="AN1235" s="10">
        <f t="shared" si="2423"/>
        <v>45029.019289999997</v>
      </c>
      <c r="AO1235" s="10">
        <f t="shared" si="2424"/>
        <v>35702.6</v>
      </c>
      <c r="AP1235" s="10">
        <f t="shared" si="2425"/>
        <v>35702.6</v>
      </c>
      <c r="AQ1235" s="10">
        <f>AQ1236</f>
        <v>0</v>
      </c>
      <c r="AR1235" s="10">
        <f>AR1236</f>
        <v>0</v>
      </c>
      <c r="AS1235" s="10">
        <f>AS1236</f>
        <v>0</v>
      </c>
      <c r="AT1235" s="10">
        <f t="shared" si="2426"/>
        <v>45029.019289999997</v>
      </c>
      <c r="AU1235" s="10">
        <f t="shared" si="2427"/>
        <v>35702.6</v>
      </c>
      <c r="AV1235" s="10">
        <f t="shared" si="2428"/>
        <v>35702.6</v>
      </c>
      <c r="AW1235" s="10">
        <f>AW1236</f>
        <v>8458.3340000000007</v>
      </c>
      <c r="AX1235" s="10">
        <f>AX1236</f>
        <v>0</v>
      </c>
      <c r="AY1235" s="10">
        <f>AY1236</f>
        <v>0</v>
      </c>
      <c r="AZ1235" s="10">
        <f t="shared" si="2405"/>
        <v>53487.353289999999</v>
      </c>
      <c r="BA1235" s="10">
        <f>BA1236</f>
        <v>0</v>
      </c>
      <c r="BB1235" s="65">
        <f t="shared" si="2472"/>
        <v>53487.353289999999</v>
      </c>
      <c r="BC1235" s="10">
        <f t="shared" si="2406"/>
        <v>35702.6</v>
      </c>
      <c r="BD1235" s="10">
        <f>BD1236</f>
        <v>0</v>
      </c>
      <c r="BE1235" s="65">
        <f t="shared" si="2473"/>
        <v>35702.6</v>
      </c>
      <c r="BF1235" s="10">
        <f t="shared" si="2407"/>
        <v>35702.6</v>
      </c>
      <c r="BG1235" s="10">
        <f>BG1236</f>
        <v>0</v>
      </c>
      <c r="BH1235" s="65">
        <f t="shared" si="2474"/>
        <v>35702.6</v>
      </c>
      <c r="BI1235" s="10">
        <f>BI1236</f>
        <v>0</v>
      </c>
      <c r="BJ1235" s="20"/>
      <c r="BK1235" s="20"/>
    </row>
    <row r="1236" spans="1:63" ht="31.2" x14ac:dyDescent="0.3">
      <c r="A1236" s="58" t="s">
        <v>806</v>
      </c>
      <c r="B1236" s="59" t="s">
        <v>66</v>
      </c>
      <c r="C1236" s="58"/>
      <c r="D1236" s="58"/>
      <c r="E1236" s="60" t="s">
        <v>67</v>
      </c>
      <c r="F1236" s="10">
        <f t="shared" ref="F1236:K1236" si="2495">F1238</f>
        <v>35702.6</v>
      </c>
      <c r="G1236" s="10">
        <f t="shared" si="2495"/>
        <v>35702.6</v>
      </c>
      <c r="H1236" s="10">
        <f t="shared" si="2495"/>
        <v>35702.6</v>
      </c>
      <c r="I1236" s="10">
        <f t="shared" si="2495"/>
        <v>0</v>
      </c>
      <c r="J1236" s="10">
        <f t="shared" si="2495"/>
        <v>0</v>
      </c>
      <c r="K1236" s="10">
        <f t="shared" si="2495"/>
        <v>0</v>
      </c>
      <c r="L1236" s="10">
        <f t="shared" si="2489"/>
        <v>35702.6</v>
      </c>
      <c r="M1236" s="10">
        <f t="shared" si="2490"/>
        <v>35702.6</v>
      </c>
      <c r="N1236" s="10">
        <f t="shared" si="2491"/>
        <v>35702.6</v>
      </c>
      <c r="O1236" s="10">
        <f>O1238+O1237</f>
        <v>8926.4192899999998</v>
      </c>
      <c r="P1236" s="10">
        <f>P1238+P1237</f>
        <v>0</v>
      </c>
      <c r="Q1236" s="10">
        <f>Q1238+Q1237</f>
        <v>0</v>
      </c>
      <c r="R1236" s="10">
        <f t="shared" si="2411"/>
        <v>44629.019289999997</v>
      </c>
      <c r="S1236" s="10">
        <f t="shared" si="2412"/>
        <v>35702.6</v>
      </c>
      <c r="T1236" s="10">
        <f t="shared" si="2413"/>
        <v>35702.6</v>
      </c>
      <c r="U1236" s="10">
        <f>U1238+U1237</f>
        <v>0</v>
      </c>
      <c r="V1236" s="10">
        <f>V1238+V1237</f>
        <v>0</v>
      </c>
      <c r="W1236" s="10">
        <f>W1238+W1237</f>
        <v>0</v>
      </c>
      <c r="X1236" s="10">
        <f t="shared" si="2414"/>
        <v>44629.019289999997</v>
      </c>
      <c r="Y1236" s="10">
        <f t="shared" si="2415"/>
        <v>35702.6</v>
      </c>
      <c r="Z1236" s="10">
        <f t="shared" si="2416"/>
        <v>35702.6</v>
      </c>
      <c r="AA1236" s="10">
        <f>AA1238+AA1237</f>
        <v>0</v>
      </c>
      <c r="AB1236" s="10">
        <f>AB1238+AB1237</f>
        <v>0</v>
      </c>
      <c r="AC1236" s="10">
        <f>AC1238+AC1237</f>
        <v>0</v>
      </c>
      <c r="AD1236" s="10">
        <f t="shared" si="2417"/>
        <v>44629.019289999997</v>
      </c>
      <c r="AE1236" s="10">
        <f t="shared" si="2418"/>
        <v>35702.6</v>
      </c>
      <c r="AF1236" s="10">
        <f t="shared" si="2419"/>
        <v>35702.6</v>
      </c>
      <c r="AG1236" s="10">
        <f>AG1238+AG1237</f>
        <v>0</v>
      </c>
      <c r="AH1236" s="10">
        <f t="shared" si="2420"/>
        <v>44629.019289999997</v>
      </c>
      <c r="AI1236" s="10">
        <f t="shared" si="2421"/>
        <v>35702.6</v>
      </c>
      <c r="AJ1236" s="10">
        <f t="shared" si="2422"/>
        <v>35702.6</v>
      </c>
      <c r="AK1236" s="10">
        <f>AK1238+AK1237</f>
        <v>400</v>
      </c>
      <c r="AL1236" s="10">
        <f>AL1238+AL1237</f>
        <v>0</v>
      </c>
      <c r="AM1236" s="10">
        <f>AM1238+AM1237</f>
        <v>0</v>
      </c>
      <c r="AN1236" s="10">
        <f t="shared" si="2423"/>
        <v>45029.019289999997</v>
      </c>
      <c r="AO1236" s="10">
        <f t="shared" si="2424"/>
        <v>35702.6</v>
      </c>
      <c r="AP1236" s="10">
        <f t="shared" si="2425"/>
        <v>35702.6</v>
      </c>
      <c r="AQ1236" s="10">
        <f>AQ1238+AQ1237</f>
        <v>0</v>
      </c>
      <c r="AR1236" s="10">
        <f>AR1238+AR1237</f>
        <v>0</v>
      </c>
      <c r="AS1236" s="10">
        <f>AS1238+AS1237</f>
        <v>0</v>
      </c>
      <c r="AT1236" s="10">
        <f t="shared" si="2426"/>
        <v>45029.019289999997</v>
      </c>
      <c r="AU1236" s="10">
        <f t="shared" si="2427"/>
        <v>35702.6</v>
      </c>
      <c r="AV1236" s="10">
        <f t="shared" si="2428"/>
        <v>35702.6</v>
      </c>
      <c r="AW1236" s="10">
        <f>AW1238+AW1237</f>
        <v>8458.3340000000007</v>
      </c>
      <c r="AX1236" s="10">
        <f>AX1238+AX1237</f>
        <v>0</v>
      </c>
      <c r="AY1236" s="10">
        <f>AY1238+AY1237</f>
        <v>0</v>
      </c>
      <c r="AZ1236" s="10">
        <f t="shared" si="2405"/>
        <v>53487.353289999999</v>
      </c>
      <c r="BA1236" s="10">
        <f>BA1238+BA1237</f>
        <v>0</v>
      </c>
      <c r="BB1236" s="65">
        <f t="shared" si="2472"/>
        <v>53487.353289999999</v>
      </c>
      <c r="BC1236" s="10">
        <f t="shared" si="2406"/>
        <v>35702.6</v>
      </c>
      <c r="BD1236" s="10">
        <f>BD1238+BD1237</f>
        <v>0</v>
      </c>
      <c r="BE1236" s="65">
        <f t="shared" si="2473"/>
        <v>35702.6</v>
      </c>
      <c r="BF1236" s="10">
        <f t="shared" si="2407"/>
        <v>35702.6</v>
      </c>
      <c r="BG1236" s="10">
        <f>BG1238+BG1237</f>
        <v>0</v>
      </c>
      <c r="BH1236" s="65">
        <f t="shared" si="2474"/>
        <v>35702.6</v>
      </c>
      <c r="BI1236" s="10">
        <f>BI1238+BI1237</f>
        <v>0</v>
      </c>
      <c r="BJ1236" s="20"/>
      <c r="BK1236" s="20"/>
    </row>
    <row r="1237" spans="1:63" x14ac:dyDescent="0.3">
      <c r="A1237" s="58" t="s">
        <v>806</v>
      </c>
      <c r="B1237" s="59">
        <v>200</v>
      </c>
      <c r="C1237" s="58" t="s">
        <v>242</v>
      </c>
      <c r="D1237" s="58" t="s">
        <v>74</v>
      </c>
      <c r="E1237" s="60" t="s">
        <v>540</v>
      </c>
      <c r="F1237" s="10"/>
      <c r="G1237" s="10"/>
      <c r="H1237" s="10"/>
      <c r="I1237" s="10"/>
      <c r="J1237" s="10"/>
      <c r="K1237" s="10"/>
      <c r="L1237" s="10"/>
      <c r="M1237" s="10"/>
      <c r="N1237" s="10"/>
      <c r="O1237" s="10">
        <f>1920+97</f>
        <v>2017</v>
      </c>
      <c r="P1237" s="10"/>
      <c r="Q1237" s="10"/>
      <c r="R1237" s="10">
        <f t="shared" si="2411"/>
        <v>2017</v>
      </c>
      <c r="S1237" s="10">
        <f t="shared" si="2412"/>
        <v>0</v>
      </c>
      <c r="T1237" s="10">
        <f t="shared" si="2413"/>
        <v>0</v>
      </c>
      <c r="U1237" s="10"/>
      <c r="V1237" s="10"/>
      <c r="W1237" s="10"/>
      <c r="X1237" s="10">
        <f t="shared" si="2414"/>
        <v>2017</v>
      </c>
      <c r="Y1237" s="10">
        <f t="shared" si="2415"/>
        <v>0</v>
      </c>
      <c r="Z1237" s="10">
        <f t="shared" si="2416"/>
        <v>0</v>
      </c>
      <c r="AA1237" s="10"/>
      <c r="AB1237" s="10"/>
      <c r="AC1237" s="10"/>
      <c r="AD1237" s="10">
        <f t="shared" si="2417"/>
        <v>2017</v>
      </c>
      <c r="AE1237" s="10">
        <f t="shared" si="2418"/>
        <v>0</v>
      </c>
      <c r="AF1237" s="10">
        <f t="shared" si="2419"/>
        <v>0</v>
      </c>
      <c r="AG1237" s="10"/>
      <c r="AH1237" s="10">
        <f t="shared" si="2420"/>
        <v>2017</v>
      </c>
      <c r="AI1237" s="10">
        <f t="shared" si="2421"/>
        <v>0</v>
      </c>
      <c r="AJ1237" s="10">
        <f t="shared" si="2422"/>
        <v>0</v>
      </c>
      <c r="AK1237" s="10"/>
      <c r="AL1237" s="10"/>
      <c r="AM1237" s="10"/>
      <c r="AN1237" s="10">
        <f t="shared" si="2423"/>
        <v>2017</v>
      </c>
      <c r="AO1237" s="10">
        <f t="shared" si="2424"/>
        <v>0</v>
      </c>
      <c r="AP1237" s="10">
        <f t="shared" si="2425"/>
        <v>0</v>
      </c>
      <c r="AQ1237" s="10"/>
      <c r="AR1237" s="10"/>
      <c r="AS1237" s="10"/>
      <c r="AT1237" s="10">
        <f t="shared" si="2426"/>
        <v>2017</v>
      </c>
      <c r="AU1237" s="10">
        <f t="shared" si="2427"/>
        <v>0</v>
      </c>
      <c r="AV1237" s="10">
        <f t="shared" si="2428"/>
        <v>0</v>
      </c>
      <c r="AW1237" s="10"/>
      <c r="AX1237" s="10"/>
      <c r="AY1237" s="10"/>
      <c r="AZ1237" s="10">
        <f t="shared" si="2405"/>
        <v>2017</v>
      </c>
      <c r="BA1237" s="10"/>
      <c r="BB1237" s="65">
        <f t="shared" si="2472"/>
        <v>2017</v>
      </c>
      <c r="BC1237" s="10">
        <f t="shared" si="2406"/>
        <v>0</v>
      </c>
      <c r="BD1237" s="10"/>
      <c r="BE1237" s="65">
        <f t="shared" si="2473"/>
        <v>0</v>
      </c>
      <c r="BF1237" s="10">
        <f t="shared" si="2407"/>
        <v>0</v>
      </c>
      <c r="BG1237" s="10"/>
      <c r="BH1237" s="65">
        <f t="shared" si="2474"/>
        <v>0</v>
      </c>
      <c r="BI1237" s="10"/>
      <c r="BJ1237" s="20"/>
      <c r="BK1237" s="20"/>
    </row>
    <row r="1238" spans="1:63" x14ac:dyDescent="0.3">
      <c r="A1238" s="58" t="s">
        <v>806</v>
      </c>
      <c r="B1238" s="59">
        <v>200</v>
      </c>
      <c r="C1238" s="58" t="s">
        <v>327</v>
      </c>
      <c r="D1238" s="58" t="s">
        <v>303</v>
      </c>
      <c r="E1238" s="60" t="s">
        <v>748</v>
      </c>
      <c r="F1238" s="10">
        <v>35702.6</v>
      </c>
      <c r="G1238" s="10">
        <v>35702.6</v>
      </c>
      <c r="H1238" s="10">
        <v>35702.6</v>
      </c>
      <c r="I1238" s="10"/>
      <c r="J1238" s="10"/>
      <c r="K1238" s="10"/>
      <c r="L1238" s="10">
        <f t="shared" si="2489"/>
        <v>35702.6</v>
      </c>
      <c r="M1238" s="10">
        <f t="shared" si="2490"/>
        <v>35702.6</v>
      </c>
      <c r="N1238" s="10">
        <f t="shared" si="2491"/>
        <v>35702.6</v>
      </c>
      <c r="O1238" s="10">
        <f>1009.83262+389.94999+174.88187+217.6935+563.25+279.66531+270+392.812+676.667+384+614+326.667+1610</f>
        <v>6909.4192899999998</v>
      </c>
      <c r="P1238" s="10"/>
      <c r="Q1238" s="10"/>
      <c r="R1238" s="10">
        <f t="shared" si="2411"/>
        <v>42612.019289999997</v>
      </c>
      <c r="S1238" s="10">
        <f t="shared" si="2412"/>
        <v>35702.6</v>
      </c>
      <c r="T1238" s="10">
        <f t="shared" si="2413"/>
        <v>35702.6</v>
      </c>
      <c r="U1238" s="10"/>
      <c r="V1238" s="10"/>
      <c r="W1238" s="10"/>
      <c r="X1238" s="10">
        <f t="shared" si="2414"/>
        <v>42612.019289999997</v>
      </c>
      <c r="Y1238" s="10">
        <f t="shared" si="2415"/>
        <v>35702.6</v>
      </c>
      <c r="Z1238" s="10">
        <f t="shared" si="2416"/>
        <v>35702.6</v>
      </c>
      <c r="AA1238" s="10"/>
      <c r="AB1238" s="10"/>
      <c r="AC1238" s="10"/>
      <c r="AD1238" s="10">
        <f t="shared" si="2417"/>
        <v>42612.019289999997</v>
      </c>
      <c r="AE1238" s="10">
        <f t="shared" si="2418"/>
        <v>35702.6</v>
      </c>
      <c r="AF1238" s="10">
        <f t="shared" si="2419"/>
        <v>35702.6</v>
      </c>
      <c r="AG1238" s="10"/>
      <c r="AH1238" s="10">
        <f t="shared" si="2420"/>
        <v>42612.019289999997</v>
      </c>
      <c r="AI1238" s="10">
        <f t="shared" si="2421"/>
        <v>35702.6</v>
      </c>
      <c r="AJ1238" s="10">
        <f t="shared" si="2422"/>
        <v>35702.6</v>
      </c>
      <c r="AK1238" s="10">
        <v>400</v>
      </c>
      <c r="AL1238" s="10"/>
      <c r="AM1238" s="10"/>
      <c r="AN1238" s="10">
        <f t="shared" si="2423"/>
        <v>43012.019289999997</v>
      </c>
      <c r="AO1238" s="10">
        <f t="shared" si="2424"/>
        <v>35702.6</v>
      </c>
      <c r="AP1238" s="10">
        <f t="shared" si="2425"/>
        <v>35702.6</v>
      </c>
      <c r="AQ1238" s="10"/>
      <c r="AR1238" s="10"/>
      <c r="AS1238" s="10"/>
      <c r="AT1238" s="10">
        <f t="shared" si="2426"/>
        <v>43012.019289999997</v>
      </c>
      <c r="AU1238" s="10">
        <f t="shared" si="2427"/>
        <v>35702.6</v>
      </c>
      <c r="AV1238" s="10">
        <f t="shared" si="2428"/>
        <v>35702.6</v>
      </c>
      <c r="AW1238" s="10">
        <v>8458.3340000000007</v>
      </c>
      <c r="AX1238" s="10"/>
      <c r="AY1238" s="10"/>
      <c r="AZ1238" s="10">
        <f t="shared" si="2405"/>
        <v>51470.353289999999</v>
      </c>
      <c r="BA1238" s="10"/>
      <c r="BB1238" s="65">
        <f t="shared" si="2472"/>
        <v>51470.353289999999</v>
      </c>
      <c r="BC1238" s="10">
        <f t="shared" si="2406"/>
        <v>35702.6</v>
      </c>
      <c r="BD1238" s="10"/>
      <c r="BE1238" s="65">
        <f t="shared" si="2473"/>
        <v>35702.6</v>
      </c>
      <c r="BF1238" s="10">
        <f t="shared" si="2407"/>
        <v>35702.6</v>
      </c>
      <c r="BG1238" s="10"/>
      <c r="BH1238" s="65">
        <f t="shared" si="2474"/>
        <v>35702.6</v>
      </c>
      <c r="BI1238" s="10"/>
      <c r="BJ1238" s="20"/>
      <c r="BK1238" s="20"/>
    </row>
    <row r="1239" spans="1:63" ht="46.8" x14ac:dyDescent="0.3">
      <c r="A1239" s="58" t="s">
        <v>808</v>
      </c>
      <c r="B1239" s="59"/>
      <c r="C1239" s="58"/>
      <c r="D1239" s="58"/>
      <c r="E1239" s="61" t="s">
        <v>809</v>
      </c>
      <c r="F1239" s="10"/>
      <c r="G1239" s="10"/>
      <c r="H1239" s="10"/>
      <c r="I1239" s="10">
        <f t="shared" si="2486"/>
        <v>46272.1</v>
      </c>
      <c r="J1239" s="10">
        <f t="shared" si="2487"/>
        <v>55697.8</v>
      </c>
      <c r="K1239" s="10">
        <f t="shared" si="2488"/>
        <v>58416.5</v>
      </c>
      <c r="L1239" s="10">
        <f t="shared" si="2489"/>
        <v>46272.1</v>
      </c>
      <c r="M1239" s="10">
        <f t="shared" si="2490"/>
        <v>55697.8</v>
      </c>
      <c r="N1239" s="10">
        <f t="shared" si="2491"/>
        <v>58416.5</v>
      </c>
      <c r="O1239" s="10">
        <f t="shared" si="2492"/>
        <v>0</v>
      </c>
      <c r="P1239" s="10">
        <f t="shared" si="2493"/>
        <v>0</v>
      </c>
      <c r="Q1239" s="10">
        <f t="shared" si="2494"/>
        <v>0</v>
      </c>
      <c r="R1239" s="10">
        <f t="shared" si="2411"/>
        <v>46272.1</v>
      </c>
      <c r="S1239" s="10">
        <f t="shared" si="2412"/>
        <v>55697.8</v>
      </c>
      <c r="T1239" s="10">
        <f t="shared" si="2413"/>
        <v>58416.5</v>
      </c>
      <c r="U1239" s="10">
        <f t="shared" ref="U1239:U1246" si="2496">U1240</f>
        <v>0</v>
      </c>
      <c r="V1239" s="10">
        <f t="shared" ref="V1239:V1246" si="2497">V1240</f>
        <v>0</v>
      </c>
      <c r="W1239" s="10">
        <f t="shared" ref="W1239:W1246" si="2498">W1240</f>
        <v>0</v>
      </c>
      <c r="X1239" s="10">
        <f t="shared" si="2414"/>
        <v>46272.1</v>
      </c>
      <c r="Y1239" s="10">
        <f t="shared" si="2415"/>
        <v>55697.8</v>
      </c>
      <c r="Z1239" s="10">
        <f t="shared" si="2416"/>
        <v>58416.5</v>
      </c>
      <c r="AA1239" s="10">
        <f t="shared" ref="AA1239:AA1246" si="2499">AA1240</f>
        <v>0</v>
      </c>
      <c r="AB1239" s="10">
        <f t="shared" ref="AB1239:AB1246" si="2500">AB1240</f>
        <v>0</v>
      </c>
      <c r="AC1239" s="10">
        <f t="shared" ref="AC1239:AC1246" si="2501">AC1240</f>
        <v>0</v>
      </c>
      <c r="AD1239" s="10">
        <f t="shared" si="2417"/>
        <v>46272.1</v>
      </c>
      <c r="AE1239" s="10">
        <f t="shared" si="2418"/>
        <v>55697.8</v>
      </c>
      <c r="AF1239" s="10">
        <f t="shared" si="2419"/>
        <v>58416.5</v>
      </c>
      <c r="AG1239" s="10">
        <f t="shared" ref="AG1239:AG1246" si="2502">AG1240</f>
        <v>0</v>
      </c>
      <c r="AH1239" s="10">
        <f t="shared" si="2420"/>
        <v>46272.1</v>
      </c>
      <c r="AI1239" s="10">
        <f t="shared" si="2421"/>
        <v>55697.8</v>
      </c>
      <c r="AJ1239" s="10">
        <f t="shared" si="2422"/>
        <v>58416.5</v>
      </c>
      <c r="AK1239" s="10">
        <f t="shared" ref="AK1239:AK1246" si="2503">AK1240</f>
        <v>0</v>
      </c>
      <c r="AL1239" s="10">
        <f t="shared" ref="AL1239:AL1246" si="2504">AL1240</f>
        <v>0</v>
      </c>
      <c r="AM1239" s="10">
        <f t="shared" ref="AM1239:AM1246" si="2505">AM1240</f>
        <v>0</v>
      </c>
      <c r="AN1239" s="10">
        <f t="shared" si="2423"/>
        <v>46272.1</v>
      </c>
      <c r="AO1239" s="10">
        <f t="shared" si="2424"/>
        <v>55697.8</v>
      </c>
      <c r="AP1239" s="10">
        <f t="shared" si="2425"/>
        <v>58416.5</v>
      </c>
      <c r="AQ1239" s="10">
        <f t="shared" ref="AQ1239:AQ1246" si="2506">AQ1240</f>
        <v>0</v>
      </c>
      <c r="AR1239" s="10">
        <f t="shared" ref="AR1239:AR1246" si="2507">AR1240</f>
        <v>0</v>
      </c>
      <c r="AS1239" s="10">
        <f t="shared" ref="AS1239:AS1246" si="2508">AS1240</f>
        <v>0</v>
      </c>
      <c r="AT1239" s="10">
        <f t="shared" si="2426"/>
        <v>46272.1</v>
      </c>
      <c r="AU1239" s="10">
        <f t="shared" si="2427"/>
        <v>55697.8</v>
      </c>
      <c r="AV1239" s="10">
        <f t="shared" si="2428"/>
        <v>58416.5</v>
      </c>
      <c r="AW1239" s="10">
        <f t="shared" ref="AW1239:AW1246" si="2509">AW1240</f>
        <v>0</v>
      </c>
      <c r="AX1239" s="10">
        <f t="shared" ref="AX1239:AX1246" si="2510">AX1240</f>
        <v>0</v>
      </c>
      <c r="AY1239" s="10">
        <f t="shared" ref="AY1239:AY1246" si="2511">AY1240</f>
        <v>0</v>
      </c>
      <c r="AZ1239" s="10">
        <f t="shared" si="2405"/>
        <v>46272.1</v>
      </c>
      <c r="BA1239" s="10">
        <f t="shared" ref="BA1239:BA1246" si="2512">BA1240</f>
        <v>0</v>
      </c>
      <c r="BB1239" s="65">
        <f t="shared" si="2472"/>
        <v>46272.1</v>
      </c>
      <c r="BC1239" s="10">
        <f t="shared" si="2406"/>
        <v>55697.8</v>
      </c>
      <c r="BD1239" s="10">
        <f t="shared" ref="BD1239:BI1246" si="2513">BD1240</f>
        <v>0</v>
      </c>
      <c r="BE1239" s="65">
        <f t="shared" si="2473"/>
        <v>55697.8</v>
      </c>
      <c r="BF1239" s="10">
        <f t="shared" si="2407"/>
        <v>58416.5</v>
      </c>
      <c r="BG1239" s="10">
        <f t="shared" si="2513"/>
        <v>0</v>
      </c>
      <c r="BH1239" s="65">
        <f t="shared" si="2474"/>
        <v>58416.5</v>
      </c>
      <c r="BI1239" s="10">
        <f t="shared" si="2513"/>
        <v>0</v>
      </c>
      <c r="BJ1239" s="20"/>
      <c r="BK1239" s="20"/>
    </row>
    <row r="1240" spans="1:63" x14ac:dyDescent="0.3">
      <c r="A1240" s="58" t="s">
        <v>808</v>
      </c>
      <c r="B1240" s="59" t="s">
        <v>52</v>
      </c>
      <c r="C1240" s="58"/>
      <c r="D1240" s="58"/>
      <c r="E1240" s="60" t="s">
        <v>53</v>
      </c>
      <c r="F1240" s="10"/>
      <c r="G1240" s="10"/>
      <c r="H1240" s="10"/>
      <c r="I1240" s="10">
        <f t="shared" si="2486"/>
        <v>46272.1</v>
      </c>
      <c r="J1240" s="10">
        <f t="shared" si="2487"/>
        <v>55697.8</v>
      </c>
      <c r="K1240" s="10">
        <f t="shared" si="2488"/>
        <v>58416.5</v>
      </c>
      <c r="L1240" s="10">
        <f t="shared" si="2489"/>
        <v>46272.1</v>
      </c>
      <c r="M1240" s="10">
        <f t="shared" si="2490"/>
        <v>55697.8</v>
      </c>
      <c r="N1240" s="10">
        <f t="shared" si="2491"/>
        <v>58416.5</v>
      </c>
      <c r="O1240" s="10">
        <f t="shared" si="2492"/>
        <v>0</v>
      </c>
      <c r="P1240" s="10">
        <f t="shared" si="2493"/>
        <v>0</v>
      </c>
      <c r="Q1240" s="10">
        <f t="shared" si="2494"/>
        <v>0</v>
      </c>
      <c r="R1240" s="10">
        <f t="shared" si="2411"/>
        <v>46272.1</v>
      </c>
      <c r="S1240" s="10">
        <f t="shared" si="2412"/>
        <v>55697.8</v>
      </c>
      <c r="T1240" s="10">
        <f t="shared" si="2413"/>
        <v>58416.5</v>
      </c>
      <c r="U1240" s="10">
        <f t="shared" si="2496"/>
        <v>0</v>
      </c>
      <c r="V1240" s="10">
        <f t="shared" si="2497"/>
        <v>0</v>
      </c>
      <c r="W1240" s="10">
        <f t="shared" si="2498"/>
        <v>0</v>
      </c>
      <c r="X1240" s="10">
        <f t="shared" si="2414"/>
        <v>46272.1</v>
      </c>
      <c r="Y1240" s="10">
        <f t="shared" si="2415"/>
        <v>55697.8</v>
      </c>
      <c r="Z1240" s="10">
        <f t="shared" si="2416"/>
        <v>58416.5</v>
      </c>
      <c r="AA1240" s="10">
        <f t="shared" si="2499"/>
        <v>0</v>
      </c>
      <c r="AB1240" s="10">
        <f t="shared" si="2500"/>
        <v>0</v>
      </c>
      <c r="AC1240" s="10">
        <f t="shared" si="2501"/>
        <v>0</v>
      </c>
      <c r="AD1240" s="10">
        <f t="shared" si="2417"/>
        <v>46272.1</v>
      </c>
      <c r="AE1240" s="10">
        <f t="shared" si="2418"/>
        <v>55697.8</v>
      </c>
      <c r="AF1240" s="10">
        <f t="shared" si="2419"/>
        <v>58416.5</v>
      </c>
      <c r="AG1240" s="10">
        <f t="shared" si="2502"/>
        <v>0</v>
      </c>
      <c r="AH1240" s="10">
        <f t="shared" si="2420"/>
        <v>46272.1</v>
      </c>
      <c r="AI1240" s="10">
        <f t="shared" si="2421"/>
        <v>55697.8</v>
      </c>
      <c r="AJ1240" s="10">
        <f t="shared" si="2422"/>
        <v>58416.5</v>
      </c>
      <c r="AK1240" s="10">
        <f t="shared" si="2503"/>
        <v>0</v>
      </c>
      <c r="AL1240" s="10">
        <f t="shared" si="2504"/>
        <v>0</v>
      </c>
      <c r="AM1240" s="10">
        <f t="shared" si="2505"/>
        <v>0</v>
      </c>
      <c r="AN1240" s="10">
        <f t="shared" si="2423"/>
        <v>46272.1</v>
      </c>
      <c r="AO1240" s="10">
        <f t="shared" si="2424"/>
        <v>55697.8</v>
      </c>
      <c r="AP1240" s="10">
        <f t="shared" si="2425"/>
        <v>58416.5</v>
      </c>
      <c r="AQ1240" s="10">
        <f t="shared" si="2506"/>
        <v>0</v>
      </c>
      <c r="AR1240" s="10">
        <f t="shared" si="2507"/>
        <v>0</v>
      </c>
      <c r="AS1240" s="10">
        <f t="shared" si="2508"/>
        <v>0</v>
      </c>
      <c r="AT1240" s="10">
        <f t="shared" si="2426"/>
        <v>46272.1</v>
      </c>
      <c r="AU1240" s="10">
        <f t="shared" si="2427"/>
        <v>55697.8</v>
      </c>
      <c r="AV1240" s="10">
        <f t="shared" si="2428"/>
        <v>58416.5</v>
      </c>
      <c r="AW1240" s="10">
        <f t="shared" si="2509"/>
        <v>0</v>
      </c>
      <c r="AX1240" s="10">
        <f t="shared" si="2510"/>
        <v>0</v>
      </c>
      <c r="AY1240" s="10">
        <f t="shared" si="2511"/>
        <v>0</v>
      </c>
      <c r="AZ1240" s="10">
        <f t="shared" si="2405"/>
        <v>46272.1</v>
      </c>
      <c r="BA1240" s="10">
        <f t="shared" si="2512"/>
        <v>0</v>
      </c>
      <c r="BB1240" s="65">
        <f t="shared" si="2472"/>
        <v>46272.1</v>
      </c>
      <c r="BC1240" s="10">
        <f t="shared" si="2406"/>
        <v>55697.8</v>
      </c>
      <c r="BD1240" s="10">
        <f t="shared" si="2513"/>
        <v>0</v>
      </c>
      <c r="BE1240" s="65">
        <f t="shared" si="2473"/>
        <v>55697.8</v>
      </c>
      <c r="BF1240" s="10">
        <f t="shared" si="2407"/>
        <v>58416.5</v>
      </c>
      <c r="BG1240" s="10">
        <f t="shared" si="2513"/>
        <v>0</v>
      </c>
      <c r="BH1240" s="65">
        <f t="shared" si="2474"/>
        <v>58416.5</v>
      </c>
      <c r="BI1240" s="10">
        <f t="shared" si="2513"/>
        <v>0</v>
      </c>
      <c r="BJ1240" s="20"/>
      <c r="BK1240" s="20"/>
    </row>
    <row r="1241" spans="1:63" x14ac:dyDescent="0.3">
      <c r="A1241" s="58" t="s">
        <v>808</v>
      </c>
      <c r="B1241" s="59">
        <v>800</v>
      </c>
      <c r="C1241" s="58" t="s">
        <v>327</v>
      </c>
      <c r="D1241" s="58" t="s">
        <v>106</v>
      </c>
      <c r="E1241" s="60" t="s">
        <v>535</v>
      </c>
      <c r="F1241" s="10"/>
      <c r="G1241" s="10"/>
      <c r="H1241" s="10"/>
      <c r="I1241" s="10">
        <v>46272.1</v>
      </c>
      <c r="J1241" s="10">
        <v>55697.8</v>
      </c>
      <c r="K1241" s="10">
        <v>58416.5</v>
      </c>
      <c r="L1241" s="10">
        <f t="shared" si="2489"/>
        <v>46272.1</v>
      </c>
      <c r="M1241" s="10">
        <f t="shared" si="2490"/>
        <v>55697.8</v>
      </c>
      <c r="N1241" s="10">
        <f t="shared" si="2491"/>
        <v>58416.5</v>
      </c>
      <c r="O1241" s="10"/>
      <c r="P1241" s="10"/>
      <c r="Q1241" s="10"/>
      <c r="R1241" s="10">
        <f t="shared" si="2411"/>
        <v>46272.1</v>
      </c>
      <c r="S1241" s="10">
        <f t="shared" si="2412"/>
        <v>55697.8</v>
      </c>
      <c r="T1241" s="10">
        <f t="shared" si="2413"/>
        <v>58416.5</v>
      </c>
      <c r="U1241" s="10"/>
      <c r="V1241" s="10"/>
      <c r="W1241" s="10"/>
      <c r="X1241" s="10">
        <f t="shared" si="2414"/>
        <v>46272.1</v>
      </c>
      <c r="Y1241" s="10">
        <f t="shared" si="2415"/>
        <v>55697.8</v>
      </c>
      <c r="Z1241" s="10">
        <f t="shared" si="2416"/>
        <v>58416.5</v>
      </c>
      <c r="AA1241" s="10"/>
      <c r="AB1241" s="10"/>
      <c r="AC1241" s="10"/>
      <c r="AD1241" s="10">
        <f t="shared" si="2417"/>
        <v>46272.1</v>
      </c>
      <c r="AE1241" s="10">
        <f t="shared" si="2418"/>
        <v>55697.8</v>
      </c>
      <c r="AF1241" s="10">
        <f t="shared" si="2419"/>
        <v>58416.5</v>
      </c>
      <c r="AG1241" s="10"/>
      <c r="AH1241" s="10">
        <f t="shared" si="2420"/>
        <v>46272.1</v>
      </c>
      <c r="AI1241" s="10">
        <f t="shared" si="2421"/>
        <v>55697.8</v>
      </c>
      <c r="AJ1241" s="10">
        <f t="shared" si="2422"/>
        <v>58416.5</v>
      </c>
      <c r="AK1241" s="10"/>
      <c r="AL1241" s="10"/>
      <c r="AM1241" s="10"/>
      <c r="AN1241" s="10">
        <f t="shared" si="2423"/>
        <v>46272.1</v>
      </c>
      <c r="AO1241" s="10">
        <f t="shared" si="2424"/>
        <v>55697.8</v>
      </c>
      <c r="AP1241" s="10">
        <f t="shared" si="2425"/>
        <v>58416.5</v>
      </c>
      <c r="AQ1241" s="10"/>
      <c r="AR1241" s="10"/>
      <c r="AS1241" s="10"/>
      <c r="AT1241" s="10">
        <f t="shared" si="2426"/>
        <v>46272.1</v>
      </c>
      <c r="AU1241" s="10">
        <f t="shared" si="2427"/>
        <v>55697.8</v>
      </c>
      <c r="AV1241" s="10">
        <f t="shared" si="2428"/>
        <v>58416.5</v>
      </c>
      <c r="AW1241" s="10"/>
      <c r="AX1241" s="10"/>
      <c r="AY1241" s="10"/>
      <c r="AZ1241" s="10">
        <f t="shared" si="2405"/>
        <v>46272.1</v>
      </c>
      <c r="BA1241" s="10"/>
      <c r="BB1241" s="65">
        <f t="shared" si="2472"/>
        <v>46272.1</v>
      </c>
      <c r="BC1241" s="10">
        <f t="shared" si="2406"/>
        <v>55697.8</v>
      </c>
      <c r="BD1241" s="10"/>
      <c r="BE1241" s="65">
        <f t="shared" si="2473"/>
        <v>55697.8</v>
      </c>
      <c r="BF1241" s="10">
        <f t="shared" si="2407"/>
        <v>58416.5</v>
      </c>
      <c r="BG1241" s="10"/>
      <c r="BH1241" s="65">
        <f t="shared" si="2474"/>
        <v>58416.5</v>
      </c>
      <c r="BI1241" s="10"/>
      <c r="BJ1241" s="20"/>
      <c r="BK1241" s="20">
        <v>106</v>
      </c>
    </row>
    <row r="1242" spans="1:63" ht="46.8" x14ac:dyDescent="0.3">
      <c r="A1242" s="58" t="s">
        <v>810</v>
      </c>
      <c r="B1242" s="59"/>
      <c r="C1242" s="58"/>
      <c r="D1242" s="58"/>
      <c r="E1242" s="61" t="s">
        <v>811</v>
      </c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>
        <f t="shared" si="2503"/>
        <v>75.436999999999998</v>
      </c>
      <c r="AL1242" s="10">
        <f t="shared" si="2504"/>
        <v>0</v>
      </c>
      <c r="AM1242" s="10">
        <f t="shared" si="2505"/>
        <v>0</v>
      </c>
      <c r="AN1242" s="10">
        <f t="shared" si="2423"/>
        <v>75.436999999999998</v>
      </c>
      <c r="AO1242" s="10">
        <f t="shared" si="2424"/>
        <v>0</v>
      </c>
      <c r="AP1242" s="10">
        <f t="shared" si="2425"/>
        <v>0</v>
      </c>
      <c r="AQ1242" s="10">
        <f t="shared" si="2506"/>
        <v>-75.436999999999998</v>
      </c>
      <c r="AR1242" s="10">
        <f t="shared" si="2507"/>
        <v>0</v>
      </c>
      <c r="AS1242" s="10">
        <f t="shared" si="2508"/>
        <v>0</v>
      </c>
      <c r="AT1242" s="10">
        <f t="shared" si="2426"/>
        <v>0</v>
      </c>
      <c r="AU1242" s="10">
        <f t="shared" si="2427"/>
        <v>0</v>
      </c>
      <c r="AV1242" s="10">
        <f t="shared" si="2428"/>
        <v>0</v>
      </c>
      <c r="AW1242" s="10">
        <f t="shared" si="2509"/>
        <v>75.436999999999998</v>
      </c>
      <c r="AX1242" s="10">
        <f t="shared" si="2510"/>
        <v>0</v>
      </c>
      <c r="AY1242" s="10">
        <f t="shared" si="2511"/>
        <v>0</v>
      </c>
      <c r="AZ1242" s="10">
        <f t="shared" si="2405"/>
        <v>75.436999999999998</v>
      </c>
      <c r="BA1242" s="10">
        <f t="shared" si="2512"/>
        <v>0</v>
      </c>
      <c r="BB1242" s="65">
        <f t="shared" si="2472"/>
        <v>75.436999999999998</v>
      </c>
      <c r="BC1242" s="10">
        <f t="shared" si="2406"/>
        <v>0</v>
      </c>
      <c r="BD1242" s="10">
        <f t="shared" si="2513"/>
        <v>0</v>
      </c>
      <c r="BE1242" s="65">
        <f t="shared" si="2473"/>
        <v>0</v>
      </c>
      <c r="BF1242" s="10">
        <f t="shared" si="2407"/>
        <v>0</v>
      </c>
      <c r="BG1242" s="10">
        <f t="shared" si="2513"/>
        <v>0</v>
      </c>
      <c r="BH1242" s="65">
        <f t="shared" si="2474"/>
        <v>0</v>
      </c>
      <c r="BI1242" s="10">
        <f t="shared" si="2513"/>
        <v>0</v>
      </c>
      <c r="BJ1242" s="20"/>
      <c r="BK1242" s="20"/>
    </row>
    <row r="1243" spans="1:63" x14ac:dyDescent="0.3">
      <c r="A1243" s="58" t="s">
        <v>810</v>
      </c>
      <c r="B1243" s="59" t="s">
        <v>52</v>
      </c>
      <c r="C1243" s="58"/>
      <c r="D1243" s="58"/>
      <c r="E1243" s="60" t="s">
        <v>53</v>
      </c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>
        <f t="shared" si="2503"/>
        <v>75.436999999999998</v>
      </c>
      <c r="AL1243" s="10">
        <f t="shared" si="2504"/>
        <v>0</v>
      </c>
      <c r="AM1243" s="10">
        <f t="shared" si="2505"/>
        <v>0</v>
      </c>
      <c r="AN1243" s="10">
        <f t="shared" si="2423"/>
        <v>75.436999999999998</v>
      </c>
      <c r="AO1243" s="10">
        <f t="shared" si="2424"/>
        <v>0</v>
      </c>
      <c r="AP1243" s="10">
        <f t="shared" si="2425"/>
        <v>0</v>
      </c>
      <c r="AQ1243" s="10">
        <f t="shared" si="2506"/>
        <v>-75.436999999999998</v>
      </c>
      <c r="AR1243" s="10">
        <f t="shared" si="2507"/>
        <v>0</v>
      </c>
      <c r="AS1243" s="10">
        <f t="shared" si="2508"/>
        <v>0</v>
      </c>
      <c r="AT1243" s="10">
        <f t="shared" si="2426"/>
        <v>0</v>
      </c>
      <c r="AU1243" s="10">
        <f t="shared" si="2427"/>
        <v>0</v>
      </c>
      <c r="AV1243" s="10">
        <f t="shared" si="2428"/>
        <v>0</v>
      </c>
      <c r="AW1243" s="10">
        <f t="shared" si="2509"/>
        <v>75.436999999999998</v>
      </c>
      <c r="AX1243" s="10">
        <f t="shared" si="2510"/>
        <v>0</v>
      </c>
      <c r="AY1243" s="10">
        <f t="shared" si="2511"/>
        <v>0</v>
      </c>
      <c r="AZ1243" s="10">
        <f t="shared" si="2405"/>
        <v>75.436999999999998</v>
      </c>
      <c r="BA1243" s="10">
        <f t="shared" si="2512"/>
        <v>0</v>
      </c>
      <c r="BB1243" s="65">
        <f t="shared" si="2472"/>
        <v>75.436999999999998</v>
      </c>
      <c r="BC1243" s="10">
        <f t="shared" si="2406"/>
        <v>0</v>
      </c>
      <c r="BD1243" s="10">
        <f t="shared" si="2513"/>
        <v>0</v>
      </c>
      <c r="BE1243" s="65">
        <f t="shared" si="2473"/>
        <v>0</v>
      </c>
      <c r="BF1243" s="10">
        <f t="shared" si="2407"/>
        <v>0</v>
      </c>
      <c r="BG1243" s="10">
        <f t="shared" si="2513"/>
        <v>0</v>
      </c>
      <c r="BH1243" s="65">
        <f t="shared" si="2474"/>
        <v>0</v>
      </c>
      <c r="BI1243" s="10">
        <f t="shared" si="2513"/>
        <v>0</v>
      </c>
      <c r="BJ1243" s="20"/>
      <c r="BK1243" s="20"/>
    </row>
    <row r="1244" spans="1:63" x14ac:dyDescent="0.3">
      <c r="A1244" s="58" t="s">
        <v>810</v>
      </c>
      <c r="B1244" s="59">
        <v>800</v>
      </c>
      <c r="C1244" s="58" t="s">
        <v>327</v>
      </c>
      <c r="D1244" s="58" t="s">
        <v>303</v>
      </c>
      <c r="E1244" s="60" t="s">
        <v>748</v>
      </c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>
        <v>75.436999999999998</v>
      </c>
      <c r="AL1244" s="10"/>
      <c r="AM1244" s="10"/>
      <c r="AN1244" s="10">
        <f t="shared" si="2423"/>
        <v>75.436999999999998</v>
      </c>
      <c r="AO1244" s="10">
        <f t="shared" si="2424"/>
        <v>0</v>
      </c>
      <c r="AP1244" s="10">
        <f t="shared" si="2425"/>
        <v>0</v>
      </c>
      <c r="AQ1244" s="10">
        <v>-75.436999999999998</v>
      </c>
      <c r="AR1244" s="10"/>
      <c r="AS1244" s="10"/>
      <c r="AT1244" s="10">
        <f t="shared" si="2426"/>
        <v>0</v>
      </c>
      <c r="AU1244" s="10">
        <f t="shared" si="2427"/>
        <v>0</v>
      </c>
      <c r="AV1244" s="10">
        <f t="shared" si="2428"/>
        <v>0</v>
      </c>
      <c r="AW1244" s="10">
        <v>75.436999999999998</v>
      </c>
      <c r="AX1244" s="10"/>
      <c r="AY1244" s="10"/>
      <c r="AZ1244" s="10">
        <f t="shared" si="2405"/>
        <v>75.436999999999998</v>
      </c>
      <c r="BA1244" s="10"/>
      <c r="BB1244" s="65">
        <f t="shared" si="2472"/>
        <v>75.436999999999998</v>
      </c>
      <c r="BC1244" s="10">
        <f t="shared" si="2406"/>
        <v>0</v>
      </c>
      <c r="BD1244" s="10"/>
      <c r="BE1244" s="65">
        <f t="shared" si="2473"/>
        <v>0</v>
      </c>
      <c r="BF1244" s="10">
        <f t="shared" si="2407"/>
        <v>0</v>
      </c>
      <c r="BG1244" s="10"/>
      <c r="BH1244" s="65">
        <f t="shared" si="2474"/>
        <v>0</v>
      </c>
      <c r="BI1244" s="10"/>
      <c r="BJ1244" s="20"/>
      <c r="BK1244" s="20"/>
    </row>
    <row r="1245" spans="1:63" ht="62.4" x14ac:dyDescent="0.3">
      <c r="A1245" s="58" t="s">
        <v>812</v>
      </c>
      <c r="B1245" s="59"/>
      <c r="C1245" s="58"/>
      <c r="D1245" s="58"/>
      <c r="E1245" s="60" t="s">
        <v>813</v>
      </c>
      <c r="F1245" s="10">
        <f t="shared" si="2483"/>
        <v>19194.2</v>
      </c>
      <c r="G1245" s="10">
        <f t="shared" si="2484"/>
        <v>19844</v>
      </c>
      <c r="H1245" s="10">
        <f t="shared" si="2485"/>
        <v>35849.599999999999</v>
      </c>
      <c r="I1245" s="10">
        <f t="shared" si="2486"/>
        <v>0</v>
      </c>
      <c r="J1245" s="10">
        <f t="shared" si="2487"/>
        <v>0</v>
      </c>
      <c r="K1245" s="10">
        <f t="shared" si="2488"/>
        <v>0</v>
      </c>
      <c r="L1245" s="10">
        <f t="shared" si="2489"/>
        <v>19194.2</v>
      </c>
      <c r="M1245" s="10">
        <f t="shared" si="2490"/>
        <v>19844</v>
      </c>
      <c r="N1245" s="10">
        <f t="shared" si="2491"/>
        <v>35849.599999999999</v>
      </c>
      <c r="O1245" s="10">
        <f t="shared" si="2492"/>
        <v>0</v>
      </c>
      <c r="P1245" s="10">
        <f t="shared" si="2493"/>
        <v>0</v>
      </c>
      <c r="Q1245" s="10">
        <f t="shared" si="2494"/>
        <v>0</v>
      </c>
      <c r="R1245" s="10">
        <f t="shared" si="2411"/>
        <v>19194.2</v>
      </c>
      <c r="S1245" s="10">
        <f t="shared" si="2412"/>
        <v>19844</v>
      </c>
      <c r="T1245" s="10">
        <f t="shared" si="2413"/>
        <v>35849.599999999999</v>
      </c>
      <c r="U1245" s="10">
        <f t="shared" si="2496"/>
        <v>0</v>
      </c>
      <c r="V1245" s="10">
        <f t="shared" si="2497"/>
        <v>0</v>
      </c>
      <c r="W1245" s="10">
        <f t="shared" si="2498"/>
        <v>0</v>
      </c>
      <c r="X1245" s="10">
        <f t="shared" si="2414"/>
        <v>19194.2</v>
      </c>
      <c r="Y1245" s="10">
        <f t="shared" si="2415"/>
        <v>19844</v>
      </c>
      <c r="Z1245" s="10">
        <f t="shared" si="2416"/>
        <v>35849.599999999999</v>
      </c>
      <c r="AA1245" s="10">
        <f t="shared" si="2499"/>
        <v>0</v>
      </c>
      <c r="AB1245" s="10">
        <f t="shared" si="2500"/>
        <v>0</v>
      </c>
      <c r="AC1245" s="10">
        <f t="shared" si="2501"/>
        <v>0</v>
      </c>
      <c r="AD1245" s="10">
        <f t="shared" si="2417"/>
        <v>19194.2</v>
      </c>
      <c r="AE1245" s="10">
        <f t="shared" si="2418"/>
        <v>19844</v>
      </c>
      <c r="AF1245" s="10">
        <f t="shared" si="2419"/>
        <v>35849.599999999999</v>
      </c>
      <c r="AG1245" s="10">
        <f t="shared" si="2502"/>
        <v>0</v>
      </c>
      <c r="AH1245" s="10">
        <f t="shared" si="2420"/>
        <v>19194.2</v>
      </c>
      <c r="AI1245" s="10">
        <f t="shared" si="2421"/>
        <v>19844</v>
      </c>
      <c r="AJ1245" s="10">
        <f t="shared" si="2422"/>
        <v>35849.599999999999</v>
      </c>
      <c r="AK1245" s="10">
        <f t="shared" si="2503"/>
        <v>0</v>
      </c>
      <c r="AL1245" s="10">
        <f t="shared" si="2504"/>
        <v>0</v>
      </c>
      <c r="AM1245" s="10">
        <f t="shared" si="2505"/>
        <v>0</v>
      </c>
      <c r="AN1245" s="10">
        <f t="shared" si="2423"/>
        <v>19194.2</v>
      </c>
      <c r="AO1245" s="10">
        <f t="shared" si="2424"/>
        <v>19844</v>
      </c>
      <c r="AP1245" s="10">
        <f t="shared" si="2425"/>
        <v>35849.599999999999</v>
      </c>
      <c r="AQ1245" s="10">
        <f t="shared" si="2506"/>
        <v>0</v>
      </c>
      <c r="AR1245" s="10">
        <f t="shared" si="2507"/>
        <v>0</v>
      </c>
      <c r="AS1245" s="10">
        <f t="shared" si="2508"/>
        <v>0</v>
      </c>
      <c r="AT1245" s="10">
        <f t="shared" si="2426"/>
        <v>19194.2</v>
      </c>
      <c r="AU1245" s="10">
        <f t="shared" si="2427"/>
        <v>19844</v>
      </c>
      <c r="AV1245" s="10">
        <f t="shared" si="2428"/>
        <v>35849.599999999999</v>
      </c>
      <c r="AW1245" s="10">
        <f t="shared" si="2509"/>
        <v>0</v>
      </c>
      <c r="AX1245" s="10">
        <f t="shared" si="2510"/>
        <v>0</v>
      </c>
      <c r="AY1245" s="10">
        <f t="shared" si="2511"/>
        <v>0</v>
      </c>
      <c r="AZ1245" s="10">
        <f t="shared" si="2405"/>
        <v>19194.2</v>
      </c>
      <c r="BA1245" s="10">
        <f t="shared" si="2512"/>
        <v>0</v>
      </c>
      <c r="BB1245" s="65">
        <f t="shared" si="2472"/>
        <v>19194.2</v>
      </c>
      <c r="BC1245" s="10">
        <f t="shared" si="2406"/>
        <v>19844</v>
      </c>
      <c r="BD1245" s="10">
        <f t="shared" si="2513"/>
        <v>0</v>
      </c>
      <c r="BE1245" s="65">
        <f t="shared" si="2473"/>
        <v>19844</v>
      </c>
      <c r="BF1245" s="10">
        <f t="shared" si="2407"/>
        <v>35849.599999999999</v>
      </c>
      <c r="BG1245" s="10">
        <f t="shared" si="2513"/>
        <v>0</v>
      </c>
      <c r="BH1245" s="65">
        <f t="shared" si="2474"/>
        <v>35849.599999999999</v>
      </c>
      <c r="BI1245" s="10">
        <f t="shared" si="2513"/>
        <v>0</v>
      </c>
      <c r="BJ1245" s="20"/>
      <c r="BK1245" s="20"/>
    </row>
    <row r="1246" spans="1:63" x14ac:dyDescent="0.3">
      <c r="A1246" s="58" t="s">
        <v>812</v>
      </c>
      <c r="B1246" s="59" t="s">
        <v>52</v>
      </c>
      <c r="C1246" s="58"/>
      <c r="D1246" s="58"/>
      <c r="E1246" s="60" t="s">
        <v>53</v>
      </c>
      <c r="F1246" s="10">
        <f t="shared" si="2483"/>
        <v>19194.2</v>
      </c>
      <c r="G1246" s="10">
        <f t="shared" si="2484"/>
        <v>19844</v>
      </c>
      <c r="H1246" s="10">
        <f t="shared" si="2485"/>
        <v>35849.599999999999</v>
      </c>
      <c r="I1246" s="10">
        <f t="shared" si="2486"/>
        <v>0</v>
      </c>
      <c r="J1246" s="10">
        <f t="shared" si="2487"/>
        <v>0</v>
      </c>
      <c r="K1246" s="10">
        <f t="shared" si="2488"/>
        <v>0</v>
      </c>
      <c r="L1246" s="10">
        <f t="shared" si="2489"/>
        <v>19194.2</v>
      </c>
      <c r="M1246" s="10">
        <f t="shared" si="2490"/>
        <v>19844</v>
      </c>
      <c r="N1246" s="10">
        <f t="shared" si="2491"/>
        <v>35849.599999999999</v>
      </c>
      <c r="O1246" s="10">
        <f t="shared" si="2492"/>
        <v>0</v>
      </c>
      <c r="P1246" s="10">
        <f t="shared" si="2493"/>
        <v>0</v>
      </c>
      <c r="Q1246" s="10">
        <f t="shared" si="2494"/>
        <v>0</v>
      </c>
      <c r="R1246" s="10">
        <f t="shared" si="2411"/>
        <v>19194.2</v>
      </c>
      <c r="S1246" s="10">
        <f t="shared" si="2412"/>
        <v>19844</v>
      </c>
      <c r="T1246" s="10">
        <f t="shared" si="2413"/>
        <v>35849.599999999999</v>
      </c>
      <c r="U1246" s="10">
        <f t="shared" si="2496"/>
        <v>0</v>
      </c>
      <c r="V1246" s="10">
        <f t="shared" si="2497"/>
        <v>0</v>
      </c>
      <c r="W1246" s="10">
        <f t="shared" si="2498"/>
        <v>0</v>
      </c>
      <c r="X1246" s="10">
        <f t="shared" si="2414"/>
        <v>19194.2</v>
      </c>
      <c r="Y1246" s="10">
        <f t="shared" si="2415"/>
        <v>19844</v>
      </c>
      <c r="Z1246" s="10">
        <f t="shared" si="2416"/>
        <v>35849.599999999999</v>
      </c>
      <c r="AA1246" s="10">
        <f t="shared" si="2499"/>
        <v>0</v>
      </c>
      <c r="AB1246" s="10">
        <f t="shared" si="2500"/>
        <v>0</v>
      </c>
      <c r="AC1246" s="10">
        <f t="shared" si="2501"/>
        <v>0</v>
      </c>
      <c r="AD1246" s="10">
        <f t="shared" si="2417"/>
        <v>19194.2</v>
      </c>
      <c r="AE1246" s="10">
        <f t="shared" si="2418"/>
        <v>19844</v>
      </c>
      <c r="AF1246" s="10">
        <f t="shared" si="2419"/>
        <v>35849.599999999999</v>
      </c>
      <c r="AG1246" s="10">
        <f t="shared" si="2502"/>
        <v>0</v>
      </c>
      <c r="AH1246" s="10">
        <f t="shared" si="2420"/>
        <v>19194.2</v>
      </c>
      <c r="AI1246" s="10">
        <f t="shared" si="2421"/>
        <v>19844</v>
      </c>
      <c r="AJ1246" s="10">
        <f t="shared" si="2422"/>
        <v>35849.599999999999</v>
      </c>
      <c r="AK1246" s="10">
        <f t="shared" si="2503"/>
        <v>0</v>
      </c>
      <c r="AL1246" s="10">
        <f t="shared" si="2504"/>
        <v>0</v>
      </c>
      <c r="AM1246" s="10">
        <f t="shared" si="2505"/>
        <v>0</v>
      </c>
      <c r="AN1246" s="10">
        <f t="shared" si="2423"/>
        <v>19194.2</v>
      </c>
      <c r="AO1246" s="10">
        <f t="shared" si="2424"/>
        <v>19844</v>
      </c>
      <c r="AP1246" s="10">
        <f t="shared" si="2425"/>
        <v>35849.599999999999</v>
      </c>
      <c r="AQ1246" s="10">
        <f t="shared" si="2506"/>
        <v>0</v>
      </c>
      <c r="AR1246" s="10">
        <f t="shared" si="2507"/>
        <v>0</v>
      </c>
      <c r="AS1246" s="10">
        <f t="shared" si="2508"/>
        <v>0</v>
      </c>
      <c r="AT1246" s="10">
        <f t="shared" si="2426"/>
        <v>19194.2</v>
      </c>
      <c r="AU1246" s="10">
        <f t="shared" si="2427"/>
        <v>19844</v>
      </c>
      <c r="AV1246" s="10">
        <f t="shared" si="2428"/>
        <v>35849.599999999999</v>
      </c>
      <c r="AW1246" s="10">
        <f t="shared" si="2509"/>
        <v>0</v>
      </c>
      <c r="AX1246" s="10">
        <f t="shared" si="2510"/>
        <v>0</v>
      </c>
      <c r="AY1246" s="10">
        <f t="shared" si="2511"/>
        <v>0</v>
      </c>
      <c r="AZ1246" s="10">
        <f t="shared" si="2405"/>
        <v>19194.2</v>
      </c>
      <c r="BA1246" s="10">
        <f t="shared" si="2512"/>
        <v>0</v>
      </c>
      <c r="BB1246" s="65">
        <f t="shared" si="2472"/>
        <v>19194.2</v>
      </c>
      <c r="BC1246" s="10">
        <f t="shared" si="2406"/>
        <v>19844</v>
      </c>
      <c r="BD1246" s="10">
        <f t="shared" si="2513"/>
        <v>0</v>
      </c>
      <c r="BE1246" s="65">
        <f t="shared" si="2473"/>
        <v>19844</v>
      </c>
      <c r="BF1246" s="10">
        <f t="shared" si="2407"/>
        <v>35849.599999999999</v>
      </c>
      <c r="BG1246" s="10">
        <f t="shared" si="2513"/>
        <v>0</v>
      </c>
      <c r="BH1246" s="65">
        <f t="shared" si="2474"/>
        <v>35849.599999999999</v>
      </c>
      <c r="BI1246" s="10">
        <f t="shared" si="2513"/>
        <v>0</v>
      </c>
      <c r="BJ1246" s="20"/>
      <c r="BK1246" s="20"/>
    </row>
    <row r="1247" spans="1:63" x14ac:dyDescent="0.3">
      <c r="A1247" s="58" t="s">
        <v>812</v>
      </c>
      <c r="B1247" s="59">
        <v>800</v>
      </c>
      <c r="C1247" s="58" t="s">
        <v>327</v>
      </c>
      <c r="D1247" s="58" t="s">
        <v>303</v>
      </c>
      <c r="E1247" s="60" t="s">
        <v>748</v>
      </c>
      <c r="F1247" s="10">
        <v>19194.2</v>
      </c>
      <c r="G1247" s="10">
        <v>19844</v>
      </c>
      <c r="H1247" s="10">
        <v>35849.599999999999</v>
      </c>
      <c r="I1247" s="10"/>
      <c r="J1247" s="10"/>
      <c r="K1247" s="10"/>
      <c r="L1247" s="10">
        <f t="shared" si="2489"/>
        <v>19194.2</v>
      </c>
      <c r="M1247" s="10">
        <f t="shared" si="2490"/>
        <v>19844</v>
      </c>
      <c r="N1247" s="10">
        <f t="shared" si="2491"/>
        <v>35849.599999999999</v>
      </c>
      <c r="O1247" s="10"/>
      <c r="P1247" s="10"/>
      <c r="Q1247" s="10"/>
      <c r="R1247" s="10">
        <f t="shared" si="2411"/>
        <v>19194.2</v>
      </c>
      <c r="S1247" s="10">
        <f t="shared" si="2412"/>
        <v>19844</v>
      </c>
      <c r="T1247" s="10">
        <f t="shared" si="2413"/>
        <v>35849.599999999999</v>
      </c>
      <c r="U1247" s="10"/>
      <c r="V1247" s="10"/>
      <c r="W1247" s="10"/>
      <c r="X1247" s="10">
        <f t="shared" si="2414"/>
        <v>19194.2</v>
      </c>
      <c r="Y1247" s="10">
        <f t="shared" si="2415"/>
        <v>19844</v>
      </c>
      <c r="Z1247" s="10">
        <f t="shared" si="2416"/>
        <v>35849.599999999999</v>
      </c>
      <c r="AA1247" s="10"/>
      <c r="AB1247" s="10"/>
      <c r="AC1247" s="10"/>
      <c r="AD1247" s="10">
        <f t="shared" si="2417"/>
        <v>19194.2</v>
      </c>
      <c r="AE1247" s="10">
        <f t="shared" si="2418"/>
        <v>19844</v>
      </c>
      <c r="AF1247" s="10">
        <f t="shared" si="2419"/>
        <v>35849.599999999999</v>
      </c>
      <c r="AG1247" s="10"/>
      <c r="AH1247" s="10">
        <f t="shared" si="2420"/>
        <v>19194.2</v>
      </c>
      <c r="AI1247" s="10">
        <f t="shared" si="2421"/>
        <v>19844</v>
      </c>
      <c r="AJ1247" s="10">
        <f t="shared" si="2422"/>
        <v>35849.599999999999</v>
      </c>
      <c r="AK1247" s="10"/>
      <c r="AL1247" s="10"/>
      <c r="AM1247" s="10"/>
      <c r="AN1247" s="10">
        <f t="shared" si="2423"/>
        <v>19194.2</v>
      </c>
      <c r="AO1247" s="10">
        <f t="shared" si="2424"/>
        <v>19844</v>
      </c>
      <c r="AP1247" s="10">
        <f t="shared" si="2425"/>
        <v>35849.599999999999</v>
      </c>
      <c r="AQ1247" s="10"/>
      <c r="AR1247" s="10"/>
      <c r="AS1247" s="10"/>
      <c r="AT1247" s="10">
        <f t="shared" si="2426"/>
        <v>19194.2</v>
      </c>
      <c r="AU1247" s="10">
        <f t="shared" si="2427"/>
        <v>19844</v>
      </c>
      <c r="AV1247" s="10">
        <f t="shared" si="2428"/>
        <v>35849.599999999999</v>
      </c>
      <c r="AW1247" s="10"/>
      <c r="AX1247" s="10"/>
      <c r="AY1247" s="10"/>
      <c r="AZ1247" s="10">
        <f t="shared" si="2405"/>
        <v>19194.2</v>
      </c>
      <c r="BA1247" s="10"/>
      <c r="BB1247" s="65">
        <f t="shared" si="2472"/>
        <v>19194.2</v>
      </c>
      <c r="BC1247" s="10">
        <f t="shared" si="2406"/>
        <v>19844</v>
      </c>
      <c r="BD1247" s="10"/>
      <c r="BE1247" s="65">
        <f t="shared" si="2473"/>
        <v>19844</v>
      </c>
      <c r="BF1247" s="10">
        <f t="shared" si="2407"/>
        <v>35849.599999999999</v>
      </c>
      <c r="BG1247" s="10"/>
      <c r="BH1247" s="65">
        <f t="shared" si="2474"/>
        <v>35849.599999999999</v>
      </c>
      <c r="BI1247" s="10"/>
      <c r="BJ1247" s="20"/>
      <c r="BK1247" s="20"/>
    </row>
    <row r="1248" spans="1:63" ht="31.2" x14ac:dyDescent="0.3">
      <c r="A1248" s="58" t="s">
        <v>814</v>
      </c>
      <c r="B1248" s="59"/>
      <c r="C1248" s="58"/>
      <c r="D1248" s="58"/>
      <c r="E1248" s="60" t="s">
        <v>815</v>
      </c>
      <c r="F1248" s="10">
        <f t="shared" ref="F1248:K1248" si="2514">F1251</f>
        <v>99805.3</v>
      </c>
      <c r="G1248" s="10">
        <f t="shared" si="2514"/>
        <v>100213.4</v>
      </c>
      <c r="H1248" s="10">
        <f t="shared" si="2514"/>
        <v>100213.4</v>
      </c>
      <c r="I1248" s="10">
        <f t="shared" si="2514"/>
        <v>0</v>
      </c>
      <c r="J1248" s="10">
        <f t="shared" si="2514"/>
        <v>0</v>
      </c>
      <c r="K1248" s="10">
        <f t="shared" si="2514"/>
        <v>0</v>
      </c>
      <c r="L1248" s="10">
        <f t="shared" si="2489"/>
        <v>99805.3</v>
      </c>
      <c r="M1248" s="10">
        <f t="shared" si="2490"/>
        <v>100213.4</v>
      </c>
      <c r="N1248" s="10">
        <f t="shared" si="2491"/>
        <v>100213.4</v>
      </c>
      <c r="O1248" s="10">
        <f>O1251+O1249</f>
        <v>0</v>
      </c>
      <c r="P1248" s="10">
        <f>P1251+P1249</f>
        <v>0</v>
      </c>
      <c r="Q1248" s="10">
        <f>Q1251+Q1249</f>
        <v>0</v>
      </c>
      <c r="R1248" s="10">
        <f t="shared" si="2411"/>
        <v>99805.3</v>
      </c>
      <c r="S1248" s="10">
        <f t="shared" si="2412"/>
        <v>100213.4</v>
      </c>
      <c r="T1248" s="10">
        <f t="shared" si="2413"/>
        <v>100213.4</v>
      </c>
      <c r="U1248" s="10">
        <f>U1251+U1249</f>
        <v>0</v>
      </c>
      <c r="V1248" s="10">
        <f>V1251+V1249</f>
        <v>0</v>
      </c>
      <c r="W1248" s="10">
        <f>W1251+W1249</f>
        <v>0</v>
      </c>
      <c r="X1248" s="10">
        <f t="shared" si="2414"/>
        <v>99805.3</v>
      </c>
      <c r="Y1248" s="10">
        <f t="shared" si="2415"/>
        <v>100213.4</v>
      </c>
      <c r="Z1248" s="10">
        <f t="shared" si="2416"/>
        <v>100213.4</v>
      </c>
      <c r="AA1248" s="10">
        <f>AA1251+AA1249</f>
        <v>0</v>
      </c>
      <c r="AB1248" s="10">
        <f>AB1251+AB1249</f>
        <v>0</v>
      </c>
      <c r="AC1248" s="10">
        <f>AC1251+AC1249</f>
        <v>0</v>
      </c>
      <c r="AD1248" s="10">
        <f t="shared" si="2417"/>
        <v>99805.3</v>
      </c>
      <c r="AE1248" s="10">
        <f t="shared" si="2418"/>
        <v>100213.4</v>
      </c>
      <c r="AF1248" s="10">
        <f t="shared" si="2419"/>
        <v>100213.4</v>
      </c>
      <c r="AG1248" s="10">
        <f>AG1251+AG1249</f>
        <v>0</v>
      </c>
      <c r="AH1248" s="10">
        <f t="shared" si="2420"/>
        <v>99805.3</v>
      </c>
      <c r="AI1248" s="10">
        <f t="shared" si="2421"/>
        <v>100213.4</v>
      </c>
      <c r="AJ1248" s="10">
        <f t="shared" si="2422"/>
        <v>100213.4</v>
      </c>
      <c r="AK1248" s="10">
        <f>AK1251+AK1249</f>
        <v>-99805.3</v>
      </c>
      <c r="AL1248" s="10">
        <f>AL1251+AL1249</f>
        <v>-100213.4</v>
      </c>
      <c r="AM1248" s="10">
        <f>AM1251+AM1249</f>
        <v>-100213.4</v>
      </c>
      <c r="AN1248" s="10">
        <f t="shared" si="2423"/>
        <v>0</v>
      </c>
      <c r="AO1248" s="10">
        <f t="shared" si="2424"/>
        <v>0</v>
      </c>
      <c r="AP1248" s="10">
        <f t="shared" si="2425"/>
        <v>0</v>
      </c>
      <c r="AQ1248" s="10">
        <f>AQ1251+AQ1249</f>
        <v>0</v>
      </c>
      <c r="AR1248" s="10">
        <f>AR1251+AR1249</f>
        <v>99022.222999999998</v>
      </c>
      <c r="AS1248" s="10">
        <f>AS1251+AS1249</f>
        <v>99022.222999999998</v>
      </c>
      <c r="AT1248" s="10">
        <f t="shared" si="2426"/>
        <v>0</v>
      </c>
      <c r="AU1248" s="10">
        <f t="shared" si="2427"/>
        <v>99022.222999999998</v>
      </c>
      <c r="AV1248" s="10">
        <f t="shared" si="2428"/>
        <v>99022.222999999998</v>
      </c>
      <c r="AW1248" s="10">
        <f>AW1251+AW1249</f>
        <v>0</v>
      </c>
      <c r="AX1248" s="10">
        <f>AX1251+AX1249</f>
        <v>0</v>
      </c>
      <c r="AY1248" s="10">
        <f>AY1251+AY1249</f>
        <v>0</v>
      </c>
      <c r="AZ1248" s="10">
        <f t="shared" si="2405"/>
        <v>0</v>
      </c>
      <c r="BA1248" s="10">
        <f>BA1251+BA1249</f>
        <v>0</v>
      </c>
      <c r="BB1248" s="65">
        <f t="shared" si="2472"/>
        <v>0</v>
      </c>
      <c r="BC1248" s="10">
        <f t="shared" si="2406"/>
        <v>99022.222999999998</v>
      </c>
      <c r="BD1248" s="10">
        <f>BD1251+BD1249</f>
        <v>0</v>
      </c>
      <c r="BE1248" s="65">
        <f t="shared" si="2473"/>
        <v>99022.222999999998</v>
      </c>
      <c r="BF1248" s="10">
        <f t="shared" si="2407"/>
        <v>99022.222999999998</v>
      </c>
      <c r="BG1248" s="10">
        <f>BG1251+BG1249</f>
        <v>0</v>
      </c>
      <c r="BH1248" s="65">
        <f t="shared" si="2474"/>
        <v>99022.222999999998</v>
      </c>
      <c r="BI1248" s="10">
        <f>BI1251+BI1249</f>
        <v>0</v>
      </c>
      <c r="BJ1248" s="20"/>
      <c r="BK1248" s="20"/>
    </row>
    <row r="1249" spans="1:63" s="1" customFormat="1" ht="31.2" hidden="1" x14ac:dyDescent="0.3">
      <c r="A1249" s="7" t="s">
        <v>814</v>
      </c>
      <c r="B1249" s="8" t="s">
        <v>66</v>
      </c>
      <c r="C1249" s="7"/>
      <c r="D1249" s="7"/>
      <c r="E1249" s="19" t="s">
        <v>67</v>
      </c>
      <c r="F1249" s="10"/>
      <c r="G1249" s="10"/>
      <c r="H1249" s="10"/>
      <c r="I1249" s="10"/>
      <c r="J1249" s="10"/>
      <c r="K1249" s="10"/>
      <c r="L1249" s="10"/>
      <c r="M1249" s="10"/>
      <c r="N1249" s="10"/>
      <c r="O1249" s="10">
        <f>O1250</f>
        <v>0</v>
      </c>
      <c r="P1249" s="10">
        <f>P1250</f>
        <v>0</v>
      </c>
      <c r="Q1249" s="10">
        <f>Q1250</f>
        <v>0</v>
      </c>
      <c r="R1249" s="10">
        <f t="shared" si="2411"/>
        <v>0</v>
      </c>
      <c r="S1249" s="10">
        <f t="shared" si="2412"/>
        <v>0</v>
      </c>
      <c r="T1249" s="10">
        <f t="shared" si="2413"/>
        <v>0</v>
      </c>
      <c r="U1249" s="10">
        <f>U1250</f>
        <v>0</v>
      </c>
      <c r="V1249" s="10">
        <f>V1250</f>
        <v>0</v>
      </c>
      <c r="W1249" s="10">
        <f>W1250</f>
        <v>0</v>
      </c>
      <c r="X1249" s="10">
        <f t="shared" si="2414"/>
        <v>0</v>
      </c>
      <c r="Y1249" s="10">
        <f t="shared" si="2415"/>
        <v>0</v>
      </c>
      <c r="Z1249" s="10">
        <f t="shared" si="2416"/>
        <v>0</v>
      </c>
      <c r="AA1249" s="10">
        <f>AA1250</f>
        <v>0</v>
      </c>
      <c r="AB1249" s="10">
        <f>AB1250</f>
        <v>0</v>
      </c>
      <c r="AC1249" s="10">
        <f>AC1250</f>
        <v>0</v>
      </c>
      <c r="AD1249" s="10">
        <f t="shared" si="2417"/>
        <v>0</v>
      </c>
      <c r="AE1249" s="10">
        <f t="shared" si="2418"/>
        <v>0</v>
      </c>
      <c r="AF1249" s="10">
        <f t="shared" si="2419"/>
        <v>0</v>
      </c>
      <c r="AG1249" s="10">
        <f>AG1250</f>
        <v>0</v>
      </c>
      <c r="AH1249" s="10">
        <f t="shared" si="2420"/>
        <v>0</v>
      </c>
      <c r="AI1249" s="10">
        <f t="shared" si="2421"/>
        <v>0</v>
      </c>
      <c r="AJ1249" s="10">
        <f t="shared" si="2422"/>
        <v>0</v>
      </c>
      <c r="AK1249" s="10">
        <f>AK1250</f>
        <v>0</v>
      </c>
      <c r="AL1249" s="10">
        <f>AL1250</f>
        <v>0</v>
      </c>
      <c r="AM1249" s="10">
        <f>AM1250</f>
        <v>0</v>
      </c>
      <c r="AN1249" s="10">
        <f t="shared" si="2423"/>
        <v>0</v>
      </c>
      <c r="AO1249" s="10">
        <f t="shared" si="2424"/>
        <v>0</v>
      </c>
      <c r="AP1249" s="10">
        <f t="shared" si="2425"/>
        <v>0</v>
      </c>
      <c r="AQ1249" s="10">
        <f>AQ1250</f>
        <v>0</v>
      </c>
      <c r="AR1249" s="10">
        <f>AR1250</f>
        <v>0</v>
      </c>
      <c r="AS1249" s="10">
        <f>AS1250</f>
        <v>0</v>
      </c>
      <c r="AT1249" s="10">
        <f t="shared" si="2426"/>
        <v>0</v>
      </c>
      <c r="AU1249" s="10">
        <f t="shared" si="2427"/>
        <v>0</v>
      </c>
      <c r="AV1249" s="10">
        <f t="shared" si="2428"/>
        <v>0</v>
      </c>
      <c r="AW1249" s="10">
        <f>AW1250</f>
        <v>0</v>
      </c>
      <c r="AX1249" s="10">
        <f>AX1250</f>
        <v>0</v>
      </c>
      <c r="AY1249" s="10">
        <f>AY1250</f>
        <v>0</v>
      </c>
      <c r="AZ1249" s="10">
        <f t="shared" si="2405"/>
        <v>0</v>
      </c>
      <c r="BA1249" s="10">
        <f>BA1250</f>
        <v>0</v>
      </c>
      <c r="BB1249" s="10"/>
      <c r="BC1249" s="10">
        <f t="shared" si="2406"/>
        <v>0</v>
      </c>
      <c r="BD1249" s="10">
        <f>BD1250</f>
        <v>0</v>
      </c>
      <c r="BE1249" s="10"/>
      <c r="BF1249" s="10">
        <f t="shared" si="2407"/>
        <v>0</v>
      </c>
      <c r="BG1249" s="10">
        <f>BG1250</f>
        <v>0</v>
      </c>
      <c r="BH1249" s="10"/>
      <c r="BI1249" s="10">
        <f>BI1250</f>
        <v>0</v>
      </c>
      <c r="BJ1249" s="20">
        <v>0</v>
      </c>
      <c r="BK1249" s="20"/>
    </row>
    <row r="1250" spans="1:63" s="1" customFormat="1" hidden="1" x14ac:dyDescent="0.3">
      <c r="A1250" s="7" t="s">
        <v>814</v>
      </c>
      <c r="B1250" s="8">
        <v>200</v>
      </c>
      <c r="C1250" s="7" t="s">
        <v>242</v>
      </c>
      <c r="D1250" s="7" t="s">
        <v>74</v>
      </c>
      <c r="E1250" s="19" t="s">
        <v>540</v>
      </c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>
        <f t="shared" si="2411"/>
        <v>0</v>
      </c>
      <c r="S1250" s="10">
        <f t="shared" si="2412"/>
        <v>0</v>
      </c>
      <c r="T1250" s="10">
        <f t="shared" si="2413"/>
        <v>0</v>
      </c>
      <c r="U1250" s="10"/>
      <c r="V1250" s="10"/>
      <c r="W1250" s="10"/>
      <c r="X1250" s="10">
        <f t="shared" si="2414"/>
        <v>0</v>
      </c>
      <c r="Y1250" s="10">
        <f t="shared" si="2415"/>
        <v>0</v>
      </c>
      <c r="Z1250" s="10">
        <f t="shared" si="2416"/>
        <v>0</v>
      </c>
      <c r="AA1250" s="10"/>
      <c r="AB1250" s="10"/>
      <c r="AC1250" s="10"/>
      <c r="AD1250" s="10">
        <f t="shared" si="2417"/>
        <v>0</v>
      </c>
      <c r="AE1250" s="10">
        <f t="shared" si="2418"/>
        <v>0</v>
      </c>
      <c r="AF1250" s="10">
        <f t="shared" si="2419"/>
        <v>0</v>
      </c>
      <c r="AG1250" s="10"/>
      <c r="AH1250" s="10">
        <f t="shared" si="2420"/>
        <v>0</v>
      </c>
      <c r="AI1250" s="10">
        <f t="shared" si="2421"/>
        <v>0</v>
      </c>
      <c r="AJ1250" s="10">
        <f t="shared" si="2422"/>
        <v>0</v>
      </c>
      <c r="AK1250" s="10"/>
      <c r="AL1250" s="10"/>
      <c r="AM1250" s="10"/>
      <c r="AN1250" s="10">
        <f t="shared" si="2423"/>
        <v>0</v>
      </c>
      <c r="AO1250" s="10">
        <f t="shared" si="2424"/>
        <v>0</v>
      </c>
      <c r="AP1250" s="10">
        <f t="shared" si="2425"/>
        <v>0</v>
      </c>
      <c r="AQ1250" s="10"/>
      <c r="AR1250" s="10"/>
      <c r="AS1250" s="10"/>
      <c r="AT1250" s="10">
        <f t="shared" si="2426"/>
        <v>0</v>
      </c>
      <c r="AU1250" s="10">
        <f t="shared" si="2427"/>
        <v>0</v>
      </c>
      <c r="AV1250" s="10">
        <f t="shared" si="2428"/>
        <v>0</v>
      </c>
      <c r="AW1250" s="10"/>
      <c r="AX1250" s="10"/>
      <c r="AY1250" s="10"/>
      <c r="AZ1250" s="10">
        <f t="shared" si="2405"/>
        <v>0</v>
      </c>
      <c r="BA1250" s="10"/>
      <c r="BB1250" s="10"/>
      <c r="BC1250" s="10">
        <f t="shared" si="2406"/>
        <v>0</v>
      </c>
      <c r="BD1250" s="10"/>
      <c r="BE1250" s="10"/>
      <c r="BF1250" s="10">
        <f t="shared" si="2407"/>
        <v>0</v>
      </c>
      <c r="BG1250" s="10"/>
      <c r="BH1250" s="10"/>
      <c r="BI1250" s="10"/>
      <c r="BJ1250" s="20">
        <v>0</v>
      </c>
      <c r="BK1250" s="20"/>
    </row>
    <row r="1251" spans="1:63" ht="46.8" x14ac:dyDescent="0.3">
      <c r="A1251" s="58" t="s">
        <v>814</v>
      </c>
      <c r="B1251" s="59" t="s">
        <v>58</v>
      </c>
      <c r="C1251" s="58"/>
      <c r="D1251" s="58"/>
      <c r="E1251" s="60" t="s">
        <v>59</v>
      </c>
      <c r="F1251" s="10">
        <f t="shared" si="2483"/>
        <v>99805.3</v>
      </c>
      <c r="G1251" s="10">
        <f t="shared" si="2484"/>
        <v>100213.4</v>
      </c>
      <c r="H1251" s="10">
        <f t="shared" si="2485"/>
        <v>100213.4</v>
      </c>
      <c r="I1251" s="10">
        <f t="shared" si="2486"/>
        <v>0</v>
      </c>
      <c r="J1251" s="10">
        <f t="shared" si="2487"/>
        <v>0</v>
      </c>
      <c r="K1251" s="10">
        <f t="shared" si="2488"/>
        <v>0</v>
      </c>
      <c r="L1251" s="10">
        <f t="shared" si="2489"/>
        <v>99805.3</v>
      </c>
      <c r="M1251" s="10">
        <f t="shared" si="2490"/>
        <v>100213.4</v>
      </c>
      <c r="N1251" s="10">
        <f t="shared" si="2491"/>
        <v>100213.4</v>
      </c>
      <c r="O1251" s="10">
        <f t="shared" si="2492"/>
        <v>0</v>
      </c>
      <c r="P1251" s="10">
        <f t="shared" si="2493"/>
        <v>0</v>
      </c>
      <c r="Q1251" s="10">
        <f t="shared" si="2494"/>
        <v>0</v>
      </c>
      <c r="R1251" s="10">
        <f t="shared" si="2411"/>
        <v>99805.3</v>
      </c>
      <c r="S1251" s="10">
        <f t="shared" si="2412"/>
        <v>100213.4</v>
      </c>
      <c r="T1251" s="10">
        <f t="shared" si="2413"/>
        <v>100213.4</v>
      </c>
      <c r="U1251" s="10">
        <f>U1252</f>
        <v>0</v>
      </c>
      <c r="V1251" s="10">
        <f>V1252</f>
        <v>0</v>
      </c>
      <c r="W1251" s="10">
        <f>W1252</f>
        <v>0</v>
      </c>
      <c r="X1251" s="10">
        <f t="shared" si="2414"/>
        <v>99805.3</v>
      </c>
      <c r="Y1251" s="10">
        <f t="shared" si="2415"/>
        <v>100213.4</v>
      </c>
      <c r="Z1251" s="10">
        <f t="shared" si="2416"/>
        <v>100213.4</v>
      </c>
      <c r="AA1251" s="10">
        <f>AA1252</f>
        <v>0</v>
      </c>
      <c r="AB1251" s="10">
        <f>AB1252</f>
        <v>0</v>
      </c>
      <c r="AC1251" s="10">
        <f>AC1252</f>
        <v>0</v>
      </c>
      <c r="AD1251" s="10">
        <f t="shared" si="2417"/>
        <v>99805.3</v>
      </c>
      <c r="AE1251" s="10">
        <f t="shared" si="2418"/>
        <v>100213.4</v>
      </c>
      <c r="AF1251" s="10">
        <f t="shared" si="2419"/>
        <v>100213.4</v>
      </c>
      <c r="AG1251" s="10">
        <f>AG1252</f>
        <v>0</v>
      </c>
      <c r="AH1251" s="10">
        <f t="shared" si="2420"/>
        <v>99805.3</v>
      </c>
      <c r="AI1251" s="10">
        <f t="shared" si="2421"/>
        <v>100213.4</v>
      </c>
      <c r="AJ1251" s="10">
        <f t="shared" si="2422"/>
        <v>100213.4</v>
      </c>
      <c r="AK1251" s="10">
        <f>AK1252</f>
        <v>-99805.3</v>
      </c>
      <c r="AL1251" s="10">
        <f>AL1252</f>
        <v>-100213.4</v>
      </c>
      <c r="AM1251" s="10">
        <f>AM1252</f>
        <v>-100213.4</v>
      </c>
      <c r="AN1251" s="10">
        <f t="shared" si="2423"/>
        <v>0</v>
      </c>
      <c r="AO1251" s="10">
        <f t="shared" si="2424"/>
        <v>0</v>
      </c>
      <c r="AP1251" s="10">
        <f t="shared" si="2425"/>
        <v>0</v>
      </c>
      <c r="AQ1251" s="10">
        <f>AQ1252</f>
        <v>0</v>
      </c>
      <c r="AR1251" s="10">
        <f>AR1252</f>
        <v>99022.222999999998</v>
      </c>
      <c r="AS1251" s="10">
        <f>AS1252</f>
        <v>99022.222999999998</v>
      </c>
      <c r="AT1251" s="10">
        <f t="shared" si="2426"/>
        <v>0</v>
      </c>
      <c r="AU1251" s="10">
        <f t="shared" si="2427"/>
        <v>99022.222999999998</v>
      </c>
      <c r="AV1251" s="10">
        <f t="shared" si="2428"/>
        <v>99022.222999999998</v>
      </c>
      <c r="AW1251" s="10">
        <f>AW1252</f>
        <v>0</v>
      </c>
      <c r="AX1251" s="10">
        <f>AX1252</f>
        <v>0</v>
      </c>
      <c r="AY1251" s="10">
        <f>AY1252</f>
        <v>0</v>
      </c>
      <c r="AZ1251" s="10">
        <f t="shared" si="2405"/>
        <v>0</v>
      </c>
      <c r="BA1251" s="10">
        <f>BA1252</f>
        <v>0</v>
      </c>
      <c r="BB1251" s="65">
        <f t="shared" ref="BB1251:BB1314" si="2515">AZ1251+BA1251</f>
        <v>0</v>
      </c>
      <c r="BC1251" s="10">
        <f t="shared" si="2406"/>
        <v>99022.222999999998</v>
      </c>
      <c r="BD1251" s="10">
        <f>BD1252</f>
        <v>0</v>
      </c>
      <c r="BE1251" s="65">
        <f t="shared" ref="BE1251:BE1314" si="2516">BC1251+BD1251</f>
        <v>99022.222999999998</v>
      </c>
      <c r="BF1251" s="10">
        <f t="shared" si="2407"/>
        <v>99022.222999999998</v>
      </c>
      <c r="BG1251" s="10">
        <f>BG1252</f>
        <v>0</v>
      </c>
      <c r="BH1251" s="65">
        <f t="shared" ref="BH1251:BH1314" si="2517">BF1251+BG1251</f>
        <v>99022.222999999998</v>
      </c>
      <c r="BI1251" s="10">
        <f>BI1252</f>
        <v>0</v>
      </c>
      <c r="BJ1251" s="20"/>
      <c r="BK1251" s="20"/>
    </row>
    <row r="1252" spans="1:63" x14ac:dyDescent="0.3">
      <c r="A1252" s="58" t="s">
        <v>814</v>
      </c>
      <c r="B1252" s="59">
        <v>600</v>
      </c>
      <c r="C1252" s="58" t="s">
        <v>242</v>
      </c>
      <c r="D1252" s="58" t="s">
        <v>74</v>
      </c>
      <c r="E1252" s="60" t="s">
        <v>540</v>
      </c>
      <c r="F1252" s="10">
        <f>98817.3+988</f>
        <v>99805.3</v>
      </c>
      <c r="G1252" s="10">
        <f>99225.4+988</f>
        <v>100213.4</v>
      </c>
      <c r="H1252" s="10">
        <f>99225.4+988</f>
        <v>100213.4</v>
      </c>
      <c r="I1252" s="10"/>
      <c r="J1252" s="10"/>
      <c r="K1252" s="10"/>
      <c r="L1252" s="10">
        <f t="shared" si="2489"/>
        <v>99805.3</v>
      </c>
      <c r="M1252" s="10">
        <f t="shared" si="2490"/>
        <v>100213.4</v>
      </c>
      <c r="N1252" s="10">
        <f t="shared" si="2491"/>
        <v>100213.4</v>
      </c>
      <c r="O1252" s="10"/>
      <c r="P1252" s="10"/>
      <c r="Q1252" s="10"/>
      <c r="R1252" s="10">
        <f t="shared" si="2411"/>
        <v>99805.3</v>
      </c>
      <c r="S1252" s="10">
        <f t="shared" si="2412"/>
        <v>100213.4</v>
      </c>
      <c r="T1252" s="10">
        <f t="shared" si="2413"/>
        <v>100213.4</v>
      </c>
      <c r="U1252" s="10"/>
      <c r="V1252" s="10"/>
      <c r="W1252" s="10"/>
      <c r="X1252" s="10">
        <f t="shared" si="2414"/>
        <v>99805.3</v>
      </c>
      <c r="Y1252" s="10">
        <f t="shared" si="2415"/>
        <v>100213.4</v>
      </c>
      <c r="Z1252" s="10">
        <f t="shared" si="2416"/>
        <v>100213.4</v>
      </c>
      <c r="AA1252" s="10"/>
      <c r="AB1252" s="10"/>
      <c r="AC1252" s="10"/>
      <c r="AD1252" s="10">
        <f t="shared" si="2417"/>
        <v>99805.3</v>
      </c>
      <c r="AE1252" s="10">
        <f t="shared" si="2418"/>
        <v>100213.4</v>
      </c>
      <c r="AF1252" s="10">
        <f t="shared" si="2419"/>
        <v>100213.4</v>
      </c>
      <c r="AG1252" s="10"/>
      <c r="AH1252" s="10">
        <f t="shared" si="2420"/>
        <v>99805.3</v>
      </c>
      <c r="AI1252" s="10">
        <f t="shared" si="2421"/>
        <v>100213.4</v>
      </c>
      <c r="AJ1252" s="10">
        <f t="shared" si="2422"/>
        <v>100213.4</v>
      </c>
      <c r="AK1252" s="10">
        <v>-99805.3</v>
      </c>
      <c r="AL1252" s="10">
        <v>-100213.4</v>
      </c>
      <c r="AM1252" s="10">
        <v>-100213.4</v>
      </c>
      <c r="AN1252" s="10">
        <f t="shared" si="2423"/>
        <v>0</v>
      </c>
      <c r="AO1252" s="10">
        <f t="shared" si="2424"/>
        <v>0</v>
      </c>
      <c r="AP1252" s="10">
        <f t="shared" si="2425"/>
        <v>0</v>
      </c>
      <c r="AQ1252" s="10"/>
      <c r="AR1252" s="10">
        <v>99022.222999999998</v>
      </c>
      <c r="AS1252" s="10">
        <v>99022.222999999998</v>
      </c>
      <c r="AT1252" s="10">
        <f t="shared" si="2426"/>
        <v>0</v>
      </c>
      <c r="AU1252" s="10">
        <f t="shared" si="2427"/>
        <v>99022.222999999998</v>
      </c>
      <c r="AV1252" s="10">
        <f t="shared" si="2428"/>
        <v>99022.222999999998</v>
      </c>
      <c r="AW1252" s="10"/>
      <c r="AX1252" s="10"/>
      <c r="AY1252" s="10"/>
      <c r="AZ1252" s="10">
        <f t="shared" si="2405"/>
        <v>0</v>
      </c>
      <c r="BA1252" s="10"/>
      <c r="BB1252" s="65">
        <f t="shared" si="2515"/>
        <v>0</v>
      </c>
      <c r="BC1252" s="10">
        <f t="shared" si="2406"/>
        <v>99022.222999999998</v>
      </c>
      <c r="BD1252" s="10"/>
      <c r="BE1252" s="65">
        <f t="shared" si="2516"/>
        <v>99022.222999999998</v>
      </c>
      <c r="BF1252" s="10">
        <f t="shared" si="2407"/>
        <v>99022.222999999998</v>
      </c>
      <c r="BG1252" s="10"/>
      <c r="BH1252" s="65">
        <f t="shared" si="2517"/>
        <v>99022.222999999998</v>
      </c>
      <c r="BI1252" s="10"/>
      <c r="BJ1252" s="20"/>
      <c r="BK1252" s="20"/>
    </row>
    <row r="1253" spans="1:63" x14ac:dyDescent="0.3">
      <c r="A1253" s="58" t="s">
        <v>816</v>
      </c>
      <c r="B1253" s="59"/>
      <c r="C1253" s="58"/>
      <c r="D1253" s="58"/>
      <c r="E1253" s="60" t="s">
        <v>202</v>
      </c>
      <c r="F1253" s="10">
        <f t="shared" si="2483"/>
        <v>234</v>
      </c>
      <c r="G1253" s="10">
        <f t="shared" si="2484"/>
        <v>0</v>
      </c>
      <c r="H1253" s="10">
        <f t="shared" si="2485"/>
        <v>0</v>
      </c>
      <c r="I1253" s="10">
        <f t="shared" si="2486"/>
        <v>0</v>
      </c>
      <c r="J1253" s="10">
        <f t="shared" si="2487"/>
        <v>0</v>
      </c>
      <c r="K1253" s="10">
        <f t="shared" si="2488"/>
        <v>0</v>
      </c>
      <c r="L1253" s="10">
        <f t="shared" si="2489"/>
        <v>234</v>
      </c>
      <c r="M1253" s="10">
        <f t="shared" si="2490"/>
        <v>0</v>
      </c>
      <c r="N1253" s="10">
        <f t="shared" si="2491"/>
        <v>0</v>
      </c>
      <c r="O1253" s="10">
        <f t="shared" si="2492"/>
        <v>225.1</v>
      </c>
      <c r="P1253" s="10">
        <f t="shared" si="2493"/>
        <v>0</v>
      </c>
      <c r="Q1253" s="10">
        <f t="shared" si="2494"/>
        <v>0</v>
      </c>
      <c r="R1253" s="10">
        <f t="shared" si="2411"/>
        <v>459.1</v>
      </c>
      <c r="S1253" s="10">
        <f t="shared" si="2412"/>
        <v>0</v>
      </c>
      <c r="T1253" s="10">
        <f t="shared" si="2413"/>
        <v>0</v>
      </c>
      <c r="U1253" s="10">
        <f t="shared" ref="U1253:U1254" si="2518">U1254</f>
        <v>0</v>
      </c>
      <c r="V1253" s="10">
        <f t="shared" ref="V1253:V1254" si="2519">V1254</f>
        <v>0</v>
      </c>
      <c r="W1253" s="10">
        <f t="shared" ref="W1253:W1254" si="2520">W1254</f>
        <v>0</v>
      </c>
      <c r="X1253" s="10">
        <f t="shared" si="2414"/>
        <v>459.1</v>
      </c>
      <c r="Y1253" s="10">
        <f t="shared" si="2415"/>
        <v>0</v>
      </c>
      <c r="Z1253" s="10">
        <f t="shared" si="2416"/>
        <v>0</v>
      </c>
      <c r="AA1253" s="10">
        <f t="shared" ref="AA1253:AA1254" si="2521">AA1254</f>
        <v>0</v>
      </c>
      <c r="AB1253" s="10">
        <f t="shared" ref="AB1253:AB1254" si="2522">AB1254</f>
        <v>0</v>
      </c>
      <c r="AC1253" s="10">
        <f t="shared" ref="AC1253:AC1254" si="2523">AC1254</f>
        <v>0</v>
      </c>
      <c r="AD1253" s="10">
        <f t="shared" si="2417"/>
        <v>459.1</v>
      </c>
      <c r="AE1253" s="10">
        <f t="shared" si="2418"/>
        <v>0</v>
      </c>
      <c r="AF1253" s="10">
        <f t="shared" si="2419"/>
        <v>0</v>
      </c>
      <c r="AG1253" s="10">
        <f t="shared" ref="AG1253:AG1254" si="2524">AG1254</f>
        <v>0</v>
      </c>
      <c r="AH1253" s="10">
        <f t="shared" si="2420"/>
        <v>459.1</v>
      </c>
      <c r="AI1253" s="10">
        <f t="shared" si="2421"/>
        <v>0</v>
      </c>
      <c r="AJ1253" s="10">
        <f t="shared" si="2422"/>
        <v>0</v>
      </c>
      <c r="AK1253" s="10">
        <f t="shared" ref="AK1253:AK1254" si="2525">AK1254</f>
        <v>0</v>
      </c>
      <c r="AL1253" s="10">
        <f t="shared" ref="AL1253:AL1254" si="2526">AL1254</f>
        <v>0</v>
      </c>
      <c r="AM1253" s="10">
        <f t="shared" ref="AM1253:AM1254" si="2527">AM1254</f>
        <v>0</v>
      </c>
      <c r="AN1253" s="10">
        <f t="shared" si="2423"/>
        <v>459.1</v>
      </c>
      <c r="AO1253" s="10">
        <f t="shared" si="2424"/>
        <v>0</v>
      </c>
      <c r="AP1253" s="10">
        <f t="shared" si="2425"/>
        <v>0</v>
      </c>
      <c r="AQ1253" s="10">
        <f t="shared" ref="AQ1253:AQ1254" si="2528">AQ1254</f>
        <v>0</v>
      </c>
      <c r="AR1253" s="10">
        <f t="shared" ref="AR1253:AR1254" si="2529">AR1254</f>
        <v>0</v>
      </c>
      <c r="AS1253" s="10">
        <f t="shared" ref="AS1253:AS1254" si="2530">AS1254</f>
        <v>0</v>
      </c>
      <c r="AT1253" s="10">
        <f t="shared" si="2426"/>
        <v>459.1</v>
      </c>
      <c r="AU1253" s="10">
        <f t="shared" si="2427"/>
        <v>0</v>
      </c>
      <c r="AV1253" s="10">
        <f t="shared" si="2428"/>
        <v>0</v>
      </c>
      <c r="AW1253" s="10">
        <f t="shared" ref="AW1253:AW1254" si="2531">AW1254</f>
        <v>0</v>
      </c>
      <c r="AX1253" s="10">
        <f t="shared" ref="AX1253:AX1254" si="2532">AX1254</f>
        <v>0</v>
      </c>
      <c r="AY1253" s="10">
        <f t="shared" ref="AY1253:AY1254" si="2533">AY1254</f>
        <v>0</v>
      </c>
      <c r="AZ1253" s="10">
        <f t="shared" si="2405"/>
        <v>459.1</v>
      </c>
      <c r="BA1253" s="10">
        <f t="shared" ref="BA1253:BA1254" si="2534">BA1254</f>
        <v>0</v>
      </c>
      <c r="BB1253" s="65">
        <f t="shared" si="2515"/>
        <v>459.1</v>
      </c>
      <c r="BC1253" s="10">
        <f t="shared" si="2406"/>
        <v>0</v>
      </c>
      <c r="BD1253" s="10">
        <f t="shared" ref="BD1253:BI1254" si="2535">BD1254</f>
        <v>0</v>
      </c>
      <c r="BE1253" s="65">
        <f t="shared" si="2516"/>
        <v>0</v>
      </c>
      <c r="BF1253" s="10">
        <f t="shared" si="2407"/>
        <v>0</v>
      </c>
      <c r="BG1253" s="10">
        <f t="shared" si="2535"/>
        <v>0</v>
      </c>
      <c r="BH1253" s="65">
        <f t="shared" si="2517"/>
        <v>0</v>
      </c>
      <c r="BI1253" s="10">
        <f t="shared" si="2535"/>
        <v>0</v>
      </c>
      <c r="BJ1253" s="20"/>
      <c r="BK1253" s="20"/>
    </row>
    <row r="1254" spans="1:63" ht="46.8" x14ac:dyDescent="0.3">
      <c r="A1254" s="58" t="s">
        <v>816</v>
      </c>
      <c r="B1254" s="59" t="s">
        <v>58</v>
      </c>
      <c r="C1254" s="58"/>
      <c r="D1254" s="58"/>
      <c r="E1254" s="60" t="s">
        <v>59</v>
      </c>
      <c r="F1254" s="10">
        <f t="shared" si="2483"/>
        <v>234</v>
      </c>
      <c r="G1254" s="10">
        <f t="shared" si="2484"/>
        <v>0</v>
      </c>
      <c r="H1254" s="10">
        <f t="shared" si="2485"/>
        <v>0</v>
      </c>
      <c r="I1254" s="10">
        <f t="shared" si="2486"/>
        <v>0</v>
      </c>
      <c r="J1254" s="10">
        <f t="shared" si="2487"/>
        <v>0</v>
      </c>
      <c r="K1254" s="10">
        <f t="shared" si="2488"/>
        <v>0</v>
      </c>
      <c r="L1254" s="10">
        <f t="shared" si="2489"/>
        <v>234</v>
      </c>
      <c r="M1254" s="10">
        <f t="shared" si="2490"/>
        <v>0</v>
      </c>
      <c r="N1254" s="10">
        <f t="shared" si="2491"/>
        <v>0</v>
      </c>
      <c r="O1254" s="10">
        <f t="shared" si="2492"/>
        <v>225.1</v>
      </c>
      <c r="P1254" s="10">
        <f t="shared" si="2493"/>
        <v>0</v>
      </c>
      <c r="Q1254" s="10">
        <f t="shared" si="2494"/>
        <v>0</v>
      </c>
      <c r="R1254" s="10">
        <f t="shared" si="2411"/>
        <v>459.1</v>
      </c>
      <c r="S1254" s="10">
        <f t="shared" si="2412"/>
        <v>0</v>
      </c>
      <c r="T1254" s="10">
        <f t="shared" si="2413"/>
        <v>0</v>
      </c>
      <c r="U1254" s="10">
        <f t="shared" si="2518"/>
        <v>0</v>
      </c>
      <c r="V1254" s="10">
        <f t="shared" si="2519"/>
        <v>0</v>
      </c>
      <c r="W1254" s="10">
        <f t="shared" si="2520"/>
        <v>0</v>
      </c>
      <c r="X1254" s="10">
        <f t="shared" si="2414"/>
        <v>459.1</v>
      </c>
      <c r="Y1254" s="10">
        <f t="shared" si="2415"/>
        <v>0</v>
      </c>
      <c r="Z1254" s="10">
        <f t="shared" si="2416"/>
        <v>0</v>
      </c>
      <c r="AA1254" s="10">
        <f t="shared" si="2521"/>
        <v>0</v>
      </c>
      <c r="AB1254" s="10">
        <f t="shared" si="2522"/>
        <v>0</v>
      </c>
      <c r="AC1254" s="10">
        <f t="shared" si="2523"/>
        <v>0</v>
      </c>
      <c r="AD1254" s="10">
        <f t="shared" si="2417"/>
        <v>459.1</v>
      </c>
      <c r="AE1254" s="10">
        <f t="shared" si="2418"/>
        <v>0</v>
      </c>
      <c r="AF1254" s="10">
        <f t="shared" si="2419"/>
        <v>0</v>
      </c>
      <c r="AG1254" s="10">
        <f t="shared" si="2524"/>
        <v>0</v>
      </c>
      <c r="AH1254" s="10">
        <f t="shared" si="2420"/>
        <v>459.1</v>
      </c>
      <c r="AI1254" s="10">
        <f t="shared" si="2421"/>
        <v>0</v>
      </c>
      <c r="AJ1254" s="10">
        <f t="shared" si="2422"/>
        <v>0</v>
      </c>
      <c r="AK1254" s="10">
        <f t="shared" si="2525"/>
        <v>0</v>
      </c>
      <c r="AL1254" s="10">
        <f t="shared" si="2526"/>
        <v>0</v>
      </c>
      <c r="AM1254" s="10">
        <f t="shared" si="2527"/>
        <v>0</v>
      </c>
      <c r="AN1254" s="10">
        <f t="shared" si="2423"/>
        <v>459.1</v>
      </c>
      <c r="AO1254" s="10">
        <f t="shared" si="2424"/>
        <v>0</v>
      </c>
      <c r="AP1254" s="10">
        <f t="shared" si="2425"/>
        <v>0</v>
      </c>
      <c r="AQ1254" s="10">
        <f t="shared" si="2528"/>
        <v>0</v>
      </c>
      <c r="AR1254" s="10">
        <f t="shared" si="2529"/>
        <v>0</v>
      </c>
      <c r="AS1254" s="10">
        <f t="shared" si="2530"/>
        <v>0</v>
      </c>
      <c r="AT1254" s="10">
        <f t="shared" si="2426"/>
        <v>459.1</v>
      </c>
      <c r="AU1254" s="10">
        <f t="shared" si="2427"/>
        <v>0</v>
      </c>
      <c r="AV1254" s="10">
        <f t="shared" si="2428"/>
        <v>0</v>
      </c>
      <c r="AW1254" s="10">
        <f t="shared" si="2531"/>
        <v>0</v>
      </c>
      <c r="AX1254" s="10">
        <f t="shared" si="2532"/>
        <v>0</v>
      </c>
      <c r="AY1254" s="10">
        <f t="shared" si="2533"/>
        <v>0</v>
      </c>
      <c r="AZ1254" s="10">
        <f t="shared" si="2405"/>
        <v>459.1</v>
      </c>
      <c r="BA1254" s="10">
        <f t="shared" si="2534"/>
        <v>0</v>
      </c>
      <c r="BB1254" s="65">
        <f t="shared" si="2515"/>
        <v>459.1</v>
      </c>
      <c r="BC1254" s="10">
        <f t="shared" si="2406"/>
        <v>0</v>
      </c>
      <c r="BD1254" s="10">
        <f t="shared" si="2535"/>
        <v>0</v>
      </c>
      <c r="BE1254" s="65">
        <f t="shared" si="2516"/>
        <v>0</v>
      </c>
      <c r="BF1254" s="10">
        <f t="shared" si="2407"/>
        <v>0</v>
      </c>
      <c r="BG1254" s="10">
        <f t="shared" si="2535"/>
        <v>0</v>
      </c>
      <c r="BH1254" s="65">
        <f t="shared" si="2517"/>
        <v>0</v>
      </c>
      <c r="BI1254" s="10">
        <f t="shared" si="2535"/>
        <v>0</v>
      </c>
      <c r="BJ1254" s="20"/>
      <c r="BK1254" s="20"/>
    </row>
    <row r="1255" spans="1:63" x14ac:dyDescent="0.3">
      <c r="A1255" s="58" t="s">
        <v>816</v>
      </c>
      <c r="B1255" s="59">
        <v>600</v>
      </c>
      <c r="C1255" s="58" t="s">
        <v>242</v>
      </c>
      <c r="D1255" s="58" t="s">
        <v>74</v>
      </c>
      <c r="E1255" s="60" t="s">
        <v>540</v>
      </c>
      <c r="F1255" s="10">
        <v>234</v>
      </c>
      <c r="G1255" s="10">
        <v>0</v>
      </c>
      <c r="H1255" s="10">
        <v>0</v>
      </c>
      <c r="I1255" s="10"/>
      <c r="J1255" s="10"/>
      <c r="K1255" s="10"/>
      <c r="L1255" s="10">
        <f t="shared" si="2489"/>
        <v>234</v>
      </c>
      <c r="M1255" s="10">
        <f t="shared" si="2490"/>
        <v>0</v>
      </c>
      <c r="N1255" s="10">
        <f t="shared" si="2491"/>
        <v>0</v>
      </c>
      <c r="O1255" s="10">
        <v>225.1</v>
      </c>
      <c r="P1255" s="10"/>
      <c r="Q1255" s="10"/>
      <c r="R1255" s="10">
        <f t="shared" si="2411"/>
        <v>459.1</v>
      </c>
      <c r="S1255" s="10">
        <f t="shared" si="2412"/>
        <v>0</v>
      </c>
      <c r="T1255" s="10">
        <f t="shared" si="2413"/>
        <v>0</v>
      </c>
      <c r="U1255" s="10"/>
      <c r="V1255" s="10"/>
      <c r="W1255" s="10"/>
      <c r="X1255" s="10">
        <f t="shared" si="2414"/>
        <v>459.1</v>
      </c>
      <c r="Y1255" s="10">
        <f t="shared" si="2415"/>
        <v>0</v>
      </c>
      <c r="Z1255" s="10">
        <f t="shared" si="2416"/>
        <v>0</v>
      </c>
      <c r="AA1255" s="10"/>
      <c r="AB1255" s="10"/>
      <c r="AC1255" s="10"/>
      <c r="AD1255" s="10">
        <f t="shared" si="2417"/>
        <v>459.1</v>
      </c>
      <c r="AE1255" s="10">
        <f t="shared" si="2418"/>
        <v>0</v>
      </c>
      <c r="AF1255" s="10">
        <f t="shared" si="2419"/>
        <v>0</v>
      </c>
      <c r="AG1255" s="10"/>
      <c r="AH1255" s="10">
        <f t="shared" si="2420"/>
        <v>459.1</v>
      </c>
      <c r="AI1255" s="10">
        <f t="shared" si="2421"/>
        <v>0</v>
      </c>
      <c r="AJ1255" s="10">
        <f t="shared" si="2422"/>
        <v>0</v>
      </c>
      <c r="AK1255" s="10"/>
      <c r="AL1255" s="10"/>
      <c r="AM1255" s="10"/>
      <c r="AN1255" s="10">
        <f t="shared" si="2423"/>
        <v>459.1</v>
      </c>
      <c r="AO1255" s="10">
        <f t="shared" si="2424"/>
        <v>0</v>
      </c>
      <c r="AP1255" s="10">
        <f t="shared" si="2425"/>
        <v>0</v>
      </c>
      <c r="AQ1255" s="10"/>
      <c r="AR1255" s="10"/>
      <c r="AS1255" s="10"/>
      <c r="AT1255" s="10">
        <f t="shared" si="2426"/>
        <v>459.1</v>
      </c>
      <c r="AU1255" s="10">
        <f t="shared" si="2427"/>
        <v>0</v>
      </c>
      <c r="AV1255" s="10">
        <f t="shared" si="2428"/>
        <v>0</v>
      </c>
      <c r="AW1255" s="10"/>
      <c r="AX1255" s="10"/>
      <c r="AY1255" s="10"/>
      <c r="AZ1255" s="10">
        <f t="shared" si="2405"/>
        <v>459.1</v>
      </c>
      <c r="BA1255" s="10"/>
      <c r="BB1255" s="65">
        <f t="shared" si="2515"/>
        <v>459.1</v>
      </c>
      <c r="BC1255" s="10">
        <f t="shared" si="2406"/>
        <v>0</v>
      </c>
      <c r="BD1255" s="10"/>
      <c r="BE1255" s="65">
        <f t="shared" si="2516"/>
        <v>0</v>
      </c>
      <c r="BF1255" s="10">
        <f t="shared" si="2407"/>
        <v>0</v>
      </c>
      <c r="BG1255" s="10"/>
      <c r="BH1255" s="65">
        <f t="shared" si="2517"/>
        <v>0</v>
      </c>
      <c r="BI1255" s="10"/>
      <c r="BJ1255" s="20"/>
      <c r="BK1255" s="20"/>
    </row>
    <row r="1256" spans="1:63" ht="78" x14ac:dyDescent="0.3">
      <c r="A1256" s="58" t="s">
        <v>817</v>
      </c>
      <c r="B1256" s="59"/>
      <c r="C1256" s="58"/>
      <c r="D1256" s="58"/>
      <c r="E1256" s="60" t="s">
        <v>818</v>
      </c>
      <c r="F1256" s="10">
        <f t="shared" ref="F1256:K1256" si="2536">F1257+F1260</f>
        <v>340138.4</v>
      </c>
      <c r="G1256" s="10">
        <f t="shared" si="2536"/>
        <v>572602</v>
      </c>
      <c r="H1256" s="10">
        <f t="shared" si="2536"/>
        <v>600505.9</v>
      </c>
      <c r="I1256" s="10">
        <f t="shared" si="2536"/>
        <v>0</v>
      </c>
      <c r="J1256" s="10">
        <f t="shared" si="2536"/>
        <v>0</v>
      </c>
      <c r="K1256" s="10">
        <f t="shared" si="2536"/>
        <v>0</v>
      </c>
      <c r="L1256" s="10">
        <f t="shared" si="2489"/>
        <v>340138.4</v>
      </c>
      <c r="M1256" s="10">
        <f t="shared" si="2490"/>
        <v>572602</v>
      </c>
      <c r="N1256" s="10">
        <f t="shared" si="2491"/>
        <v>600505.9</v>
      </c>
      <c r="O1256" s="10">
        <f>O1257+O1260</f>
        <v>125633.65396</v>
      </c>
      <c r="P1256" s="10">
        <f>P1257+P1260</f>
        <v>0</v>
      </c>
      <c r="Q1256" s="10">
        <f>Q1257+Q1260</f>
        <v>0</v>
      </c>
      <c r="R1256" s="10">
        <f t="shared" si="2411"/>
        <v>465772.05396000005</v>
      </c>
      <c r="S1256" s="10">
        <f t="shared" si="2412"/>
        <v>572602</v>
      </c>
      <c r="T1256" s="10">
        <f t="shared" si="2413"/>
        <v>600505.9</v>
      </c>
      <c r="U1256" s="10">
        <f>U1257+U1260</f>
        <v>0</v>
      </c>
      <c r="V1256" s="10">
        <f>V1257+V1260</f>
        <v>0</v>
      </c>
      <c r="W1256" s="10">
        <f>W1257+W1260</f>
        <v>0</v>
      </c>
      <c r="X1256" s="10">
        <f t="shared" si="2414"/>
        <v>465772.05396000005</v>
      </c>
      <c r="Y1256" s="10">
        <f t="shared" si="2415"/>
        <v>572602</v>
      </c>
      <c r="Z1256" s="10">
        <f t="shared" si="2416"/>
        <v>600505.9</v>
      </c>
      <c r="AA1256" s="10">
        <f>AA1257+AA1260</f>
        <v>-65320.65928</v>
      </c>
      <c r="AB1256" s="10">
        <f>AB1257+AB1260</f>
        <v>0</v>
      </c>
      <c r="AC1256" s="10">
        <f>AC1257+AC1260</f>
        <v>65320.65928</v>
      </c>
      <c r="AD1256" s="10">
        <f t="shared" si="2417"/>
        <v>400451.39468000003</v>
      </c>
      <c r="AE1256" s="10">
        <f t="shared" si="2418"/>
        <v>572602</v>
      </c>
      <c r="AF1256" s="10">
        <f t="shared" si="2419"/>
        <v>665826.55928000004</v>
      </c>
      <c r="AG1256" s="10">
        <f>AG1257+AG1260</f>
        <v>0</v>
      </c>
      <c r="AH1256" s="10">
        <f t="shared" si="2420"/>
        <v>400451.39468000003</v>
      </c>
      <c r="AI1256" s="10">
        <f t="shared" si="2421"/>
        <v>572602</v>
      </c>
      <c r="AJ1256" s="10">
        <f t="shared" si="2422"/>
        <v>665826.55928000004</v>
      </c>
      <c r="AK1256" s="10">
        <f>AK1257+AK1260</f>
        <v>-13201.99</v>
      </c>
      <c r="AL1256" s="10">
        <f>AL1257+AL1260</f>
        <v>0</v>
      </c>
      <c r="AM1256" s="10">
        <f>AM1257+AM1260</f>
        <v>0</v>
      </c>
      <c r="AN1256" s="10">
        <f t="shared" si="2423"/>
        <v>387249.40468000004</v>
      </c>
      <c r="AO1256" s="10">
        <f t="shared" si="2424"/>
        <v>572602</v>
      </c>
      <c r="AP1256" s="10">
        <f t="shared" si="2425"/>
        <v>665826.55928000004</v>
      </c>
      <c r="AQ1256" s="10">
        <f>AQ1257+AQ1260</f>
        <v>-2073.587</v>
      </c>
      <c r="AR1256" s="10">
        <f>AR1257+AR1260</f>
        <v>0</v>
      </c>
      <c r="AS1256" s="10">
        <f>AS1257+AS1260</f>
        <v>0</v>
      </c>
      <c r="AT1256" s="10">
        <f t="shared" si="2426"/>
        <v>385175.81768000004</v>
      </c>
      <c r="AU1256" s="10">
        <f t="shared" si="2427"/>
        <v>572602</v>
      </c>
      <c r="AV1256" s="10">
        <f t="shared" si="2428"/>
        <v>665826.55928000004</v>
      </c>
      <c r="AW1256" s="10">
        <f>AW1257+AW1260</f>
        <v>122297.232</v>
      </c>
      <c r="AX1256" s="10">
        <f>AX1257+AX1260</f>
        <v>-106308.717</v>
      </c>
      <c r="AY1256" s="10">
        <f>AY1257+AY1260</f>
        <v>0</v>
      </c>
      <c r="AZ1256" s="10">
        <f t="shared" si="2405"/>
        <v>507473.04968000005</v>
      </c>
      <c r="BA1256" s="10">
        <f>BA1257+BA1260</f>
        <v>0</v>
      </c>
      <c r="BB1256" s="65">
        <f t="shared" si="2515"/>
        <v>507473.04968000005</v>
      </c>
      <c r="BC1256" s="10">
        <f t="shared" si="2406"/>
        <v>466293.283</v>
      </c>
      <c r="BD1256" s="10">
        <f>BD1257+BD1260</f>
        <v>0</v>
      </c>
      <c r="BE1256" s="65">
        <f t="shared" si="2516"/>
        <v>466293.283</v>
      </c>
      <c r="BF1256" s="10">
        <f t="shared" si="2407"/>
        <v>665826.55928000004</v>
      </c>
      <c r="BG1256" s="10">
        <f>BG1257+BG1260</f>
        <v>0</v>
      </c>
      <c r="BH1256" s="65">
        <f t="shared" si="2517"/>
        <v>665826.55928000004</v>
      </c>
      <c r="BI1256" s="10">
        <f>BI1257+BI1260</f>
        <v>0</v>
      </c>
      <c r="BJ1256" s="20"/>
      <c r="BK1256" s="20"/>
    </row>
    <row r="1257" spans="1:63" ht="46.8" x14ac:dyDescent="0.3">
      <c r="A1257" s="58" t="s">
        <v>819</v>
      </c>
      <c r="B1257" s="59"/>
      <c r="C1257" s="58"/>
      <c r="D1257" s="58"/>
      <c r="E1257" s="60" t="s">
        <v>820</v>
      </c>
      <c r="F1257" s="10">
        <f t="shared" ref="F1257:F1261" si="2537">F1258</f>
        <v>59090.5</v>
      </c>
      <c r="G1257" s="10">
        <f t="shared" ref="G1257:G1261" si="2538">G1258</f>
        <v>505.9</v>
      </c>
      <c r="H1257" s="10">
        <f t="shared" ref="H1257:H1261" si="2539">H1258</f>
        <v>505.9</v>
      </c>
      <c r="I1257" s="10">
        <f t="shared" ref="I1257:I1261" si="2540">I1258</f>
        <v>0</v>
      </c>
      <c r="J1257" s="10">
        <f t="shared" ref="J1257:J1261" si="2541">J1258</f>
        <v>0</v>
      </c>
      <c r="K1257" s="10">
        <f t="shared" ref="K1257:K1261" si="2542">K1258</f>
        <v>0</v>
      </c>
      <c r="L1257" s="10">
        <f t="shared" si="2489"/>
        <v>59090.5</v>
      </c>
      <c r="M1257" s="10">
        <f t="shared" si="2490"/>
        <v>505.9</v>
      </c>
      <c r="N1257" s="10">
        <f t="shared" si="2491"/>
        <v>505.9</v>
      </c>
      <c r="O1257" s="10">
        <f t="shared" ref="O1257:O1263" si="2543">O1258</f>
        <v>0</v>
      </c>
      <c r="P1257" s="10">
        <f t="shared" ref="P1257:P1263" si="2544">P1258</f>
        <v>0</v>
      </c>
      <c r="Q1257" s="10">
        <f t="shared" ref="Q1257:Q1263" si="2545">Q1258</f>
        <v>0</v>
      </c>
      <c r="R1257" s="10">
        <f t="shared" si="2411"/>
        <v>59090.5</v>
      </c>
      <c r="S1257" s="10">
        <f t="shared" si="2412"/>
        <v>505.9</v>
      </c>
      <c r="T1257" s="10">
        <f t="shared" si="2413"/>
        <v>505.9</v>
      </c>
      <c r="U1257" s="10">
        <f t="shared" ref="U1257:U1258" si="2546">U1258</f>
        <v>0</v>
      </c>
      <c r="V1257" s="10">
        <f t="shared" ref="V1257:V1258" si="2547">V1258</f>
        <v>0</v>
      </c>
      <c r="W1257" s="10">
        <f t="shared" ref="W1257:W1258" si="2548">W1258</f>
        <v>0</v>
      </c>
      <c r="X1257" s="10">
        <f t="shared" si="2414"/>
        <v>59090.5</v>
      </c>
      <c r="Y1257" s="10">
        <f t="shared" si="2415"/>
        <v>505.9</v>
      </c>
      <c r="Z1257" s="10">
        <f t="shared" si="2416"/>
        <v>505.9</v>
      </c>
      <c r="AA1257" s="10">
        <f t="shared" ref="AA1257:AA1258" si="2549">AA1258</f>
        <v>0</v>
      </c>
      <c r="AB1257" s="10">
        <f t="shared" ref="AB1257:AB1258" si="2550">AB1258</f>
        <v>0</v>
      </c>
      <c r="AC1257" s="10">
        <f t="shared" ref="AC1257:AC1258" si="2551">AC1258</f>
        <v>0</v>
      </c>
      <c r="AD1257" s="10">
        <f t="shared" si="2417"/>
        <v>59090.5</v>
      </c>
      <c r="AE1257" s="10">
        <f t="shared" si="2418"/>
        <v>505.9</v>
      </c>
      <c r="AF1257" s="10">
        <f t="shared" si="2419"/>
        <v>505.9</v>
      </c>
      <c r="AG1257" s="10">
        <f t="shared" ref="AG1257:AG1258" si="2552">AG1258</f>
        <v>0</v>
      </c>
      <c r="AH1257" s="10">
        <f t="shared" si="2420"/>
        <v>59090.5</v>
      </c>
      <c r="AI1257" s="10">
        <f t="shared" si="2421"/>
        <v>505.9</v>
      </c>
      <c r="AJ1257" s="10">
        <f t="shared" si="2422"/>
        <v>505.9</v>
      </c>
      <c r="AK1257" s="10">
        <f t="shared" ref="AK1257:AK1258" si="2553">AK1258</f>
        <v>0</v>
      </c>
      <c r="AL1257" s="10">
        <f t="shared" ref="AL1257:AL1258" si="2554">AL1258</f>
        <v>0</v>
      </c>
      <c r="AM1257" s="10">
        <f t="shared" ref="AM1257:AM1258" si="2555">AM1258</f>
        <v>0</v>
      </c>
      <c r="AN1257" s="10">
        <f t="shared" si="2423"/>
        <v>59090.5</v>
      </c>
      <c r="AO1257" s="10">
        <f t="shared" si="2424"/>
        <v>505.9</v>
      </c>
      <c r="AP1257" s="10">
        <f t="shared" si="2425"/>
        <v>505.9</v>
      </c>
      <c r="AQ1257" s="10">
        <f t="shared" ref="AQ1257:AQ1258" si="2556">AQ1258</f>
        <v>0</v>
      </c>
      <c r="AR1257" s="10">
        <f t="shared" ref="AR1257:AR1258" si="2557">AR1258</f>
        <v>0</v>
      </c>
      <c r="AS1257" s="10">
        <f t="shared" ref="AS1257:AS1258" si="2558">AS1258</f>
        <v>0</v>
      </c>
      <c r="AT1257" s="10">
        <f t="shared" si="2426"/>
        <v>59090.5</v>
      </c>
      <c r="AU1257" s="10">
        <f t="shared" si="2427"/>
        <v>505.9</v>
      </c>
      <c r="AV1257" s="10">
        <f t="shared" si="2428"/>
        <v>505.9</v>
      </c>
      <c r="AW1257" s="10">
        <f t="shared" ref="AW1257:AW1258" si="2559">AW1258</f>
        <v>15689.56</v>
      </c>
      <c r="AX1257" s="10">
        <f t="shared" ref="AX1257:AX1258" si="2560">AX1258</f>
        <v>0</v>
      </c>
      <c r="AY1257" s="10">
        <f t="shared" ref="AY1257:AY1258" si="2561">AY1258</f>
        <v>0</v>
      </c>
      <c r="AZ1257" s="10">
        <f t="shared" si="2405"/>
        <v>74780.06</v>
      </c>
      <c r="BA1257" s="10">
        <f t="shared" ref="BA1257:BA1258" si="2562">BA1258</f>
        <v>0</v>
      </c>
      <c r="BB1257" s="65">
        <f t="shared" si="2515"/>
        <v>74780.06</v>
      </c>
      <c r="BC1257" s="10">
        <f t="shared" si="2406"/>
        <v>505.9</v>
      </c>
      <c r="BD1257" s="10">
        <f t="shared" ref="BD1257:BI1258" si="2563">BD1258</f>
        <v>0</v>
      </c>
      <c r="BE1257" s="65">
        <f t="shared" si="2516"/>
        <v>505.9</v>
      </c>
      <c r="BF1257" s="10">
        <f t="shared" si="2407"/>
        <v>505.9</v>
      </c>
      <c r="BG1257" s="10">
        <f t="shared" si="2563"/>
        <v>0</v>
      </c>
      <c r="BH1257" s="65">
        <f t="shared" si="2517"/>
        <v>505.9</v>
      </c>
      <c r="BI1257" s="10">
        <f t="shared" si="2563"/>
        <v>0</v>
      </c>
      <c r="BJ1257" s="20"/>
      <c r="BK1257" s="20"/>
    </row>
    <row r="1258" spans="1:63" ht="31.2" x14ac:dyDescent="0.3">
      <c r="A1258" s="58" t="s">
        <v>819</v>
      </c>
      <c r="B1258" s="59" t="s">
        <v>66</v>
      </c>
      <c r="C1258" s="58"/>
      <c r="D1258" s="58"/>
      <c r="E1258" s="60" t="s">
        <v>67</v>
      </c>
      <c r="F1258" s="10">
        <f t="shared" si="2537"/>
        <v>59090.5</v>
      </c>
      <c r="G1258" s="10">
        <f t="shared" si="2538"/>
        <v>505.9</v>
      </c>
      <c r="H1258" s="10">
        <f t="shared" si="2539"/>
        <v>505.9</v>
      </c>
      <c r="I1258" s="10">
        <f t="shared" si="2540"/>
        <v>0</v>
      </c>
      <c r="J1258" s="10">
        <f t="shared" si="2541"/>
        <v>0</v>
      </c>
      <c r="K1258" s="10">
        <f t="shared" si="2542"/>
        <v>0</v>
      </c>
      <c r="L1258" s="10">
        <f t="shared" si="2489"/>
        <v>59090.5</v>
      </c>
      <c r="M1258" s="10">
        <f t="shared" si="2490"/>
        <v>505.9</v>
      </c>
      <c r="N1258" s="10">
        <f t="shared" si="2491"/>
        <v>505.9</v>
      </c>
      <c r="O1258" s="10">
        <f t="shared" si="2543"/>
        <v>0</v>
      </c>
      <c r="P1258" s="10">
        <f t="shared" si="2544"/>
        <v>0</v>
      </c>
      <c r="Q1258" s="10">
        <f t="shared" si="2545"/>
        <v>0</v>
      </c>
      <c r="R1258" s="10">
        <f t="shared" si="2411"/>
        <v>59090.5</v>
      </c>
      <c r="S1258" s="10">
        <f t="shared" si="2412"/>
        <v>505.9</v>
      </c>
      <c r="T1258" s="10">
        <f t="shared" si="2413"/>
        <v>505.9</v>
      </c>
      <c r="U1258" s="10">
        <f t="shared" si="2546"/>
        <v>0</v>
      </c>
      <c r="V1258" s="10">
        <f t="shared" si="2547"/>
        <v>0</v>
      </c>
      <c r="W1258" s="10">
        <f t="shared" si="2548"/>
        <v>0</v>
      </c>
      <c r="X1258" s="10">
        <f t="shared" si="2414"/>
        <v>59090.5</v>
      </c>
      <c r="Y1258" s="10">
        <f t="shared" si="2415"/>
        <v>505.9</v>
      </c>
      <c r="Z1258" s="10">
        <f t="shared" si="2416"/>
        <v>505.9</v>
      </c>
      <c r="AA1258" s="10">
        <f t="shared" si="2549"/>
        <v>0</v>
      </c>
      <c r="AB1258" s="10">
        <f t="shared" si="2550"/>
        <v>0</v>
      </c>
      <c r="AC1258" s="10">
        <f t="shared" si="2551"/>
        <v>0</v>
      </c>
      <c r="AD1258" s="10">
        <f t="shared" si="2417"/>
        <v>59090.5</v>
      </c>
      <c r="AE1258" s="10">
        <f t="shared" si="2418"/>
        <v>505.9</v>
      </c>
      <c r="AF1258" s="10">
        <f t="shared" si="2419"/>
        <v>505.9</v>
      </c>
      <c r="AG1258" s="10">
        <f t="shared" si="2552"/>
        <v>0</v>
      </c>
      <c r="AH1258" s="10">
        <f t="shared" si="2420"/>
        <v>59090.5</v>
      </c>
      <c r="AI1258" s="10">
        <f t="shared" si="2421"/>
        <v>505.9</v>
      </c>
      <c r="AJ1258" s="10">
        <f t="shared" si="2422"/>
        <v>505.9</v>
      </c>
      <c r="AK1258" s="10">
        <f t="shared" si="2553"/>
        <v>0</v>
      </c>
      <c r="AL1258" s="10">
        <f t="shared" si="2554"/>
        <v>0</v>
      </c>
      <c r="AM1258" s="10">
        <f t="shared" si="2555"/>
        <v>0</v>
      </c>
      <c r="AN1258" s="10">
        <f t="shared" si="2423"/>
        <v>59090.5</v>
      </c>
      <c r="AO1258" s="10">
        <f t="shared" si="2424"/>
        <v>505.9</v>
      </c>
      <c r="AP1258" s="10">
        <f t="shared" si="2425"/>
        <v>505.9</v>
      </c>
      <c r="AQ1258" s="10">
        <f t="shared" si="2556"/>
        <v>0</v>
      </c>
      <c r="AR1258" s="10">
        <f t="shared" si="2557"/>
        <v>0</v>
      </c>
      <c r="AS1258" s="10">
        <f t="shared" si="2558"/>
        <v>0</v>
      </c>
      <c r="AT1258" s="10">
        <f t="shared" si="2426"/>
        <v>59090.5</v>
      </c>
      <c r="AU1258" s="10">
        <f t="shared" si="2427"/>
        <v>505.9</v>
      </c>
      <c r="AV1258" s="10">
        <f t="shared" si="2428"/>
        <v>505.9</v>
      </c>
      <c r="AW1258" s="10">
        <f t="shared" si="2559"/>
        <v>15689.56</v>
      </c>
      <c r="AX1258" s="10">
        <f t="shared" si="2560"/>
        <v>0</v>
      </c>
      <c r="AY1258" s="10">
        <f t="shared" si="2561"/>
        <v>0</v>
      </c>
      <c r="AZ1258" s="10">
        <f t="shared" si="2405"/>
        <v>74780.06</v>
      </c>
      <c r="BA1258" s="10">
        <f t="shared" si="2562"/>
        <v>0</v>
      </c>
      <c r="BB1258" s="65">
        <f t="shared" si="2515"/>
        <v>74780.06</v>
      </c>
      <c r="BC1258" s="10">
        <f t="shared" si="2406"/>
        <v>505.9</v>
      </c>
      <c r="BD1258" s="10">
        <f t="shared" si="2563"/>
        <v>0</v>
      </c>
      <c r="BE1258" s="65">
        <f t="shared" si="2516"/>
        <v>505.9</v>
      </c>
      <c r="BF1258" s="10">
        <f t="shared" si="2407"/>
        <v>505.9</v>
      </c>
      <c r="BG1258" s="10">
        <f t="shared" si="2563"/>
        <v>0</v>
      </c>
      <c r="BH1258" s="65">
        <f t="shared" si="2517"/>
        <v>505.9</v>
      </c>
      <c r="BI1258" s="10">
        <f t="shared" si="2563"/>
        <v>0</v>
      </c>
      <c r="BJ1258" s="20"/>
      <c r="BK1258" s="20"/>
    </row>
    <row r="1259" spans="1:63" x14ac:dyDescent="0.3">
      <c r="A1259" s="58" t="s">
        <v>819</v>
      </c>
      <c r="B1259" s="59">
        <v>200</v>
      </c>
      <c r="C1259" s="58" t="s">
        <v>327</v>
      </c>
      <c r="D1259" s="58" t="s">
        <v>37</v>
      </c>
      <c r="E1259" s="60" t="s">
        <v>735</v>
      </c>
      <c r="F1259" s="10">
        <f>58584.6+505.9</f>
        <v>59090.5</v>
      </c>
      <c r="G1259" s="10">
        <v>505.9</v>
      </c>
      <c r="H1259" s="10">
        <v>505.9</v>
      </c>
      <c r="I1259" s="10"/>
      <c r="J1259" s="10"/>
      <c r="K1259" s="10"/>
      <c r="L1259" s="10">
        <f t="shared" si="2489"/>
        <v>59090.5</v>
      </c>
      <c r="M1259" s="10">
        <f t="shared" si="2490"/>
        <v>505.9</v>
      </c>
      <c r="N1259" s="10">
        <f t="shared" si="2491"/>
        <v>505.9</v>
      </c>
      <c r="O1259" s="10"/>
      <c r="P1259" s="10"/>
      <c r="Q1259" s="10"/>
      <c r="R1259" s="10">
        <f t="shared" si="2411"/>
        <v>59090.5</v>
      </c>
      <c r="S1259" s="10">
        <f t="shared" si="2412"/>
        <v>505.9</v>
      </c>
      <c r="T1259" s="10">
        <f t="shared" si="2413"/>
        <v>505.9</v>
      </c>
      <c r="U1259" s="10"/>
      <c r="V1259" s="10"/>
      <c r="W1259" s="10"/>
      <c r="X1259" s="10">
        <f t="shared" si="2414"/>
        <v>59090.5</v>
      </c>
      <c r="Y1259" s="10">
        <f t="shared" si="2415"/>
        <v>505.9</v>
      </c>
      <c r="Z1259" s="10">
        <f t="shared" si="2416"/>
        <v>505.9</v>
      </c>
      <c r="AA1259" s="10"/>
      <c r="AB1259" s="10"/>
      <c r="AC1259" s="10"/>
      <c r="AD1259" s="10">
        <f t="shared" si="2417"/>
        <v>59090.5</v>
      </c>
      <c r="AE1259" s="10">
        <f t="shared" si="2418"/>
        <v>505.9</v>
      </c>
      <c r="AF1259" s="10">
        <f t="shared" si="2419"/>
        <v>505.9</v>
      </c>
      <c r="AG1259" s="10"/>
      <c r="AH1259" s="10">
        <f t="shared" si="2420"/>
        <v>59090.5</v>
      </c>
      <c r="AI1259" s="10">
        <f t="shared" si="2421"/>
        <v>505.9</v>
      </c>
      <c r="AJ1259" s="10">
        <f t="shared" si="2422"/>
        <v>505.9</v>
      </c>
      <c r="AK1259" s="10"/>
      <c r="AL1259" s="10"/>
      <c r="AM1259" s="10"/>
      <c r="AN1259" s="10">
        <f t="shared" si="2423"/>
        <v>59090.5</v>
      </c>
      <c r="AO1259" s="10">
        <f t="shared" si="2424"/>
        <v>505.9</v>
      </c>
      <c r="AP1259" s="10">
        <f t="shared" si="2425"/>
        <v>505.9</v>
      </c>
      <c r="AQ1259" s="10"/>
      <c r="AR1259" s="10"/>
      <c r="AS1259" s="10"/>
      <c r="AT1259" s="10">
        <f t="shared" si="2426"/>
        <v>59090.5</v>
      </c>
      <c r="AU1259" s="10">
        <f t="shared" si="2427"/>
        <v>505.9</v>
      </c>
      <c r="AV1259" s="10">
        <f t="shared" si="2428"/>
        <v>505.9</v>
      </c>
      <c r="AW1259" s="10">
        <v>15689.56</v>
      </c>
      <c r="AX1259" s="10"/>
      <c r="AY1259" s="10"/>
      <c r="AZ1259" s="10">
        <f t="shared" si="2405"/>
        <v>74780.06</v>
      </c>
      <c r="BA1259" s="10"/>
      <c r="BB1259" s="65">
        <f t="shared" si="2515"/>
        <v>74780.06</v>
      </c>
      <c r="BC1259" s="10">
        <f t="shared" si="2406"/>
        <v>505.9</v>
      </c>
      <c r="BD1259" s="10"/>
      <c r="BE1259" s="65">
        <f t="shared" si="2516"/>
        <v>505.9</v>
      </c>
      <c r="BF1259" s="10">
        <f t="shared" si="2407"/>
        <v>505.9</v>
      </c>
      <c r="BG1259" s="10"/>
      <c r="BH1259" s="65">
        <f t="shared" si="2517"/>
        <v>505.9</v>
      </c>
      <c r="BI1259" s="10"/>
      <c r="BJ1259" s="20"/>
      <c r="BK1259" s="20"/>
    </row>
    <row r="1260" spans="1:63" ht="46.8" x14ac:dyDescent="0.3">
      <c r="A1260" s="58" t="s">
        <v>821</v>
      </c>
      <c r="B1260" s="59"/>
      <c r="C1260" s="58"/>
      <c r="D1260" s="58"/>
      <c r="E1260" s="61" t="s">
        <v>822</v>
      </c>
      <c r="F1260" s="10">
        <f t="shared" si="2537"/>
        <v>281047.90000000002</v>
      </c>
      <c r="G1260" s="10">
        <f t="shared" si="2538"/>
        <v>572096.1</v>
      </c>
      <c r="H1260" s="10">
        <f t="shared" si="2539"/>
        <v>600000</v>
      </c>
      <c r="I1260" s="10">
        <f t="shared" si="2540"/>
        <v>0</v>
      </c>
      <c r="J1260" s="10">
        <f t="shared" si="2541"/>
        <v>0</v>
      </c>
      <c r="K1260" s="10">
        <f t="shared" si="2542"/>
        <v>0</v>
      </c>
      <c r="L1260" s="10">
        <f t="shared" si="2489"/>
        <v>281047.90000000002</v>
      </c>
      <c r="M1260" s="10">
        <f t="shared" si="2490"/>
        <v>572096.1</v>
      </c>
      <c r="N1260" s="10">
        <f t="shared" si="2491"/>
        <v>600000</v>
      </c>
      <c r="O1260" s="10">
        <f>O1261+O1263</f>
        <v>125633.65396</v>
      </c>
      <c r="P1260" s="10">
        <f>P1261+P1263</f>
        <v>0</v>
      </c>
      <c r="Q1260" s="10">
        <f>Q1261+Q1263</f>
        <v>0</v>
      </c>
      <c r="R1260" s="10">
        <f t="shared" si="2411"/>
        <v>406681.55396000005</v>
      </c>
      <c r="S1260" s="10">
        <f t="shared" si="2412"/>
        <v>572096.1</v>
      </c>
      <c r="T1260" s="10">
        <f t="shared" si="2413"/>
        <v>600000</v>
      </c>
      <c r="U1260" s="10">
        <f>U1261+U1263</f>
        <v>0</v>
      </c>
      <c r="V1260" s="10">
        <f>V1261+V1263</f>
        <v>0</v>
      </c>
      <c r="W1260" s="10">
        <f>W1261+W1263</f>
        <v>0</v>
      </c>
      <c r="X1260" s="10">
        <f t="shared" si="2414"/>
        <v>406681.55396000005</v>
      </c>
      <c r="Y1260" s="10">
        <f t="shared" si="2415"/>
        <v>572096.1</v>
      </c>
      <c r="Z1260" s="10">
        <f t="shared" si="2416"/>
        <v>600000</v>
      </c>
      <c r="AA1260" s="10">
        <f>AA1261+AA1263</f>
        <v>-65320.65928</v>
      </c>
      <c r="AB1260" s="10">
        <f>AB1261+AB1263</f>
        <v>0</v>
      </c>
      <c r="AC1260" s="10">
        <f>AC1261+AC1263</f>
        <v>65320.65928</v>
      </c>
      <c r="AD1260" s="10">
        <f t="shared" si="2417"/>
        <v>341360.89468000003</v>
      </c>
      <c r="AE1260" s="10">
        <f t="shared" si="2418"/>
        <v>572096.1</v>
      </c>
      <c r="AF1260" s="10">
        <f t="shared" si="2419"/>
        <v>665320.65928000002</v>
      </c>
      <c r="AG1260" s="10">
        <f>AG1261+AG1263</f>
        <v>0</v>
      </c>
      <c r="AH1260" s="10">
        <f t="shared" si="2420"/>
        <v>341360.89468000003</v>
      </c>
      <c r="AI1260" s="10">
        <f t="shared" si="2421"/>
        <v>572096.1</v>
      </c>
      <c r="AJ1260" s="10">
        <f t="shared" si="2422"/>
        <v>665320.65928000002</v>
      </c>
      <c r="AK1260" s="10">
        <f>AK1261+AK1263</f>
        <v>-13201.99</v>
      </c>
      <c r="AL1260" s="10">
        <f>AL1261+AL1263</f>
        <v>0</v>
      </c>
      <c r="AM1260" s="10">
        <f>AM1261+AM1263</f>
        <v>0</v>
      </c>
      <c r="AN1260" s="10">
        <f t="shared" si="2423"/>
        <v>328158.90468000004</v>
      </c>
      <c r="AO1260" s="10">
        <f t="shared" si="2424"/>
        <v>572096.1</v>
      </c>
      <c r="AP1260" s="10">
        <f t="shared" si="2425"/>
        <v>665320.65928000002</v>
      </c>
      <c r="AQ1260" s="10">
        <f>AQ1261+AQ1263</f>
        <v>-2073.587</v>
      </c>
      <c r="AR1260" s="10">
        <f>AR1261+AR1263</f>
        <v>0</v>
      </c>
      <c r="AS1260" s="10">
        <f>AS1261+AS1263</f>
        <v>0</v>
      </c>
      <c r="AT1260" s="10">
        <f t="shared" si="2426"/>
        <v>326085.31768000004</v>
      </c>
      <c r="AU1260" s="10">
        <f t="shared" si="2427"/>
        <v>572096.1</v>
      </c>
      <c r="AV1260" s="10">
        <f t="shared" si="2428"/>
        <v>665320.65928000002</v>
      </c>
      <c r="AW1260" s="10">
        <f>AW1261+AW1263</f>
        <v>106607.67200000001</v>
      </c>
      <c r="AX1260" s="10">
        <f>AX1261+AX1263</f>
        <v>-106308.717</v>
      </c>
      <c r="AY1260" s="10">
        <f>AY1261+AY1263</f>
        <v>0</v>
      </c>
      <c r="AZ1260" s="10">
        <f t="shared" si="2405"/>
        <v>432692.98968000006</v>
      </c>
      <c r="BA1260" s="10">
        <f>BA1261+BA1263</f>
        <v>0</v>
      </c>
      <c r="BB1260" s="65">
        <f t="shared" si="2515"/>
        <v>432692.98968000006</v>
      </c>
      <c r="BC1260" s="10">
        <f t="shared" si="2406"/>
        <v>465787.38299999997</v>
      </c>
      <c r="BD1260" s="10">
        <f>BD1261+BD1263</f>
        <v>0</v>
      </c>
      <c r="BE1260" s="65">
        <f t="shared" si="2516"/>
        <v>465787.38299999997</v>
      </c>
      <c r="BF1260" s="10">
        <f t="shared" si="2407"/>
        <v>665320.65928000002</v>
      </c>
      <c r="BG1260" s="10">
        <f>BG1261+BG1263</f>
        <v>0</v>
      </c>
      <c r="BH1260" s="65">
        <f t="shared" si="2517"/>
        <v>665320.65928000002</v>
      </c>
      <c r="BI1260" s="10">
        <f>BI1261+BI1263</f>
        <v>0</v>
      </c>
      <c r="BJ1260" s="20"/>
      <c r="BK1260" s="20"/>
    </row>
    <row r="1261" spans="1:63" ht="31.2" x14ac:dyDescent="0.3">
      <c r="A1261" s="58" t="s">
        <v>821</v>
      </c>
      <c r="B1261" s="59" t="s">
        <v>66</v>
      </c>
      <c r="C1261" s="58"/>
      <c r="D1261" s="58"/>
      <c r="E1261" s="60" t="s">
        <v>67</v>
      </c>
      <c r="F1261" s="10">
        <f t="shared" si="2537"/>
        <v>281047.90000000002</v>
      </c>
      <c r="G1261" s="10">
        <f t="shared" si="2538"/>
        <v>572096.1</v>
      </c>
      <c r="H1261" s="10">
        <f t="shared" si="2539"/>
        <v>600000</v>
      </c>
      <c r="I1261" s="10">
        <f t="shared" si="2540"/>
        <v>0</v>
      </c>
      <c r="J1261" s="10">
        <f t="shared" si="2541"/>
        <v>0</v>
      </c>
      <c r="K1261" s="10">
        <f t="shared" si="2542"/>
        <v>0</v>
      </c>
      <c r="L1261" s="10">
        <f t="shared" si="2489"/>
        <v>281047.90000000002</v>
      </c>
      <c r="M1261" s="10">
        <f t="shared" si="2490"/>
        <v>572096.1</v>
      </c>
      <c r="N1261" s="10">
        <f t="shared" si="2491"/>
        <v>600000</v>
      </c>
      <c r="O1261" s="10">
        <f t="shared" si="2543"/>
        <v>116272.37897999999</v>
      </c>
      <c r="P1261" s="10">
        <f t="shared" si="2544"/>
        <v>0</v>
      </c>
      <c r="Q1261" s="10">
        <f t="shared" si="2545"/>
        <v>0</v>
      </c>
      <c r="R1261" s="10">
        <f t="shared" si="2411"/>
        <v>397320.27898</v>
      </c>
      <c r="S1261" s="10">
        <f t="shared" si="2412"/>
        <v>572096.1</v>
      </c>
      <c r="T1261" s="10">
        <f t="shared" si="2413"/>
        <v>600000</v>
      </c>
      <c r="U1261" s="10">
        <f>U1262</f>
        <v>0</v>
      </c>
      <c r="V1261" s="10">
        <f>V1262</f>
        <v>0</v>
      </c>
      <c r="W1261" s="10">
        <f>W1262</f>
        <v>0</v>
      </c>
      <c r="X1261" s="10">
        <f t="shared" si="2414"/>
        <v>397320.27898</v>
      </c>
      <c r="Y1261" s="10">
        <f t="shared" si="2415"/>
        <v>572096.1</v>
      </c>
      <c r="Z1261" s="10">
        <f t="shared" si="2416"/>
        <v>600000</v>
      </c>
      <c r="AA1261" s="10">
        <f>AA1262</f>
        <v>-65320.65928</v>
      </c>
      <c r="AB1261" s="10">
        <f>AB1262</f>
        <v>0</v>
      </c>
      <c r="AC1261" s="10">
        <f>AC1262</f>
        <v>65320.65928</v>
      </c>
      <c r="AD1261" s="10">
        <f t="shared" si="2417"/>
        <v>331999.61969999998</v>
      </c>
      <c r="AE1261" s="10">
        <f t="shared" si="2418"/>
        <v>572096.1</v>
      </c>
      <c r="AF1261" s="10">
        <f t="shared" si="2419"/>
        <v>665320.65928000002</v>
      </c>
      <c r="AG1261" s="10">
        <f>AG1262</f>
        <v>0</v>
      </c>
      <c r="AH1261" s="10">
        <f t="shared" si="2420"/>
        <v>331999.61969999998</v>
      </c>
      <c r="AI1261" s="10">
        <f t="shared" si="2421"/>
        <v>572096.1</v>
      </c>
      <c r="AJ1261" s="10">
        <f t="shared" si="2422"/>
        <v>665320.65928000002</v>
      </c>
      <c r="AK1261" s="10">
        <f>AK1262</f>
        <v>-13201.99</v>
      </c>
      <c r="AL1261" s="10">
        <f>AL1262</f>
        <v>0</v>
      </c>
      <c r="AM1261" s="10">
        <f>AM1262</f>
        <v>0</v>
      </c>
      <c r="AN1261" s="10">
        <f t="shared" si="2423"/>
        <v>318797.62969999999</v>
      </c>
      <c r="AO1261" s="10">
        <f t="shared" si="2424"/>
        <v>572096.1</v>
      </c>
      <c r="AP1261" s="10">
        <f t="shared" si="2425"/>
        <v>665320.65928000002</v>
      </c>
      <c r="AQ1261" s="10">
        <f>AQ1262</f>
        <v>-2073.587</v>
      </c>
      <c r="AR1261" s="10">
        <f>AR1262</f>
        <v>0</v>
      </c>
      <c r="AS1261" s="10">
        <f>AS1262</f>
        <v>0</v>
      </c>
      <c r="AT1261" s="10">
        <f t="shared" si="2426"/>
        <v>316724.04269999999</v>
      </c>
      <c r="AU1261" s="10">
        <f t="shared" si="2427"/>
        <v>572096.1</v>
      </c>
      <c r="AV1261" s="10">
        <f t="shared" si="2428"/>
        <v>665320.65928000002</v>
      </c>
      <c r="AW1261" s="10">
        <f>AW1262</f>
        <v>106607.67200000001</v>
      </c>
      <c r="AX1261" s="10">
        <f>AX1262</f>
        <v>-106308.717</v>
      </c>
      <c r="AY1261" s="10">
        <f>AY1262</f>
        <v>0</v>
      </c>
      <c r="AZ1261" s="10">
        <f t="shared" si="2405"/>
        <v>423331.71470000001</v>
      </c>
      <c r="BA1261" s="10">
        <f>BA1262</f>
        <v>0</v>
      </c>
      <c r="BB1261" s="65">
        <f t="shared" si="2515"/>
        <v>423331.71470000001</v>
      </c>
      <c r="BC1261" s="10">
        <f t="shared" si="2406"/>
        <v>465787.38299999997</v>
      </c>
      <c r="BD1261" s="10">
        <f>BD1262</f>
        <v>0</v>
      </c>
      <c r="BE1261" s="65">
        <f t="shared" si="2516"/>
        <v>465787.38299999997</v>
      </c>
      <c r="BF1261" s="10">
        <f t="shared" si="2407"/>
        <v>665320.65928000002</v>
      </c>
      <c r="BG1261" s="10">
        <f>BG1262</f>
        <v>0</v>
      </c>
      <c r="BH1261" s="65">
        <f t="shared" si="2517"/>
        <v>665320.65928000002</v>
      </c>
      <c r="BI1261" s="10">
        <f>BI1262</f>
        <v>0</v>
      </c>
      <c r="BJ1261" s="20"/>
      <c r="BK1261" s="20"/>
    </row>
    <row r="1262" spans="1:63" x14ac:dyDescent="0.3">
      <c r="A1262" s="58" t="s">
        <v>821</v>
      </c>
      <c r="B1262" s="59">
        <v>200</v>
      </c>
      <c r="C1262" s="58" t="s">
        <v>327</v>
      </c>
      <c r="D1262" s="58" t="s">
        <v>37</v>
      </c>
      <c r="E1262" s="60" t="s">
        <v>735</v>
      </c>
      <c r="F1262" s="10">
        <v>281047.90000000002</v>
      </c>
      <c r="G1262" s="10">
        <v>572096.1</v>
      </c>
      <c r="H1262" s="10">
        <v>600000</v>
      </c>
      <c r="I1262" s="10"/>
      <c r="J1262" s="10"/>
      <c r="K1262" s="10"/>
      <c r="L1262" s="10">
        <f t="shared" si="2489"/>
        <v>281047.90000000002</v>
      </c>
      <c r="M1262" s="10">
        <f t="shared" si="2490"/>
        <v>572096.1</v>
      </c>
      <c r="N1262" s="10">
        <f t="shared" si="2491"/>
        <v>600000</v>
      </c>
      <c r="O1262" s="10">
        <v>116272.37897999999</v>
      </c>
      <c r="P1262" s="10"/>
      <c r="Q1262" s="10"/>
      <c r="R1262" s="10">
        <f t="shared" ref="R1262:R1325" si="2564">L1262+O1262</f>
        <v>397320.27898</v>
      </c>
      <c r="S1262" s="10">
        <f t="shared" ref="S1262:S1325" si="2565">M1262+P1262</f>
        <v>572096.1</v>
      </c>
      <c r="T1262" s="10">
        <f t="shared" ref="T1262:T1325" si="2566">N1262+Q1262</f>
        <v>600000</v>
      </c>
      <c r="U1262" s="10"/>
      <c r="V1262" s="10"/>
      <c r="W1262" s="10"/>
      <c r="X1262" s="10">
        <f t="shared" ref="X1262:X1325" si="2567">R1262+U1262</f>
        <v>397320.27898</v>
      </c>
      <c r="Y1262" s="10">
        <f t="shared" ref="Y1262:Y1325" si="2568">S1262+V1262</f>
        <v>572096.1</v>
      </c>
      <c r="Z1262" s="10">
        <f t="shared" ref="Z1262:Z1325" si="2569">T1262+W1262</f>
        <v>600000</v>
      </c>
      <c r="AA1262" s="10">
        <v>-65320.65928</v>
      </c>
      <c r="AB1262" s="10"/>
      <c r="AC1262" s="10">
        <v>65320.65928</v>
      </c>
      <c r="AD1262" s="10">
        <f t="shared" ref="AD1262:AD1325" si="2570">X1262+AA1262</f>
        <v>331999.61969999998</v>
      </c>
      <c r="AE1262" s="10">
        <f t="shared" ref="AE1262:AE1325" si="2571">Y1262+AB1262</f>
        <v>572096.1</v>
      </c>
      <c r="AF1262" s="10">
        <f t="shared" ref="AF1262:AF1325" si="2572">Z1262+AC1262</f>
        <v>665320.65928000002</v>
      </c>
      <c r="AG1262" s="10"/>
      <c r="AH1262" s="10">
        <f t="shared" ref="AH1262:AH1325" si="2573">AD1262+AG1262</f>
        <v>331999.61969999998</v>
      </c>
      <c r="AI1262" s="10">
        <f t="shared" ref="AI1262:AI1325" si="2574">AE1262</f>
        <v>572096.1</v>
      </c>
      <c r="AJ1262" s="10">
        <f t="shared" ref="AJ1262:AJ1325" si="2575">AF1262</f>
        <v>665320.65928000002</v>
      </c>
      <c r="AK1262" s="10">
        <v>-13201.99</v>
      </c>
      <c r="AL1262" s="10"/>
      <c r="AM1262" s="10"/>
      <c r="AN1262" s="10">
        <f t="shared" ref="AN1262:AN1325" si="2576">AH1262+AK1262</f>
        <v>318797.62969999999</v>
      </c>
      <c r="AO1262" s="10">
        <f t="shared" ref="AO1262:AO1325" si="2577">AI1262+AL1262</f>
        <v>572096.1</v>
      </c>
      <c r="AP1262" s="10">
        <f t="shared" ref="AP1262:AP1325" si="2578">AJ1262+AM1262</f>
        <v>665320.65928000002</v>
      </c>
      <c r="AQ1262" s="10">
        <v>-2073.587</v>
      </c>
      <c r="AR1262" s="10"/>
      <c r="AS1262" s="10"/>
      <c r="AT1262" s="10">
        <f t="shared" ref="AT1262:AT1325" si="2579">AN1262+AQ1262</f>
        <v>316724.04269999999</v>
      </c>
      <c r="AU1262" s="10">
        <f t="shared" ref="AU1262:AU1325" si="2580">AO1262+AR1262</f>
        <v>572096.1</v>
      </c>
      <c r="AV1262" s="10">
        <f t="shared" ref="AV1262:AV1325" si="2581">AP1262+AS1262</f>
        <v>665320.65928000002</v>
      </c>
      <c r="AW1262" s="10">
        <v>106607.67200000001</v>
      </c>
      <c r="AX1262" s="10">
        <v>-106308.717</v>
      </c>
      <c r="AY1262" s="10"/>
      <c r="AZ1262" s="10">
        <f t="shared" ref="AZ1262:AZ1325" si="2582">AT1262+AW1262</f>
        <v>423331.71470000001</v>
      </c>
      <c r="BA1262" s="10"/>
      <c r="BB1262" s="65">
        <f t="shared" si="2515"/>
        <v>423331.71470000001</v>
      </c>
      <c r="BC1262" s="10">
        <f t="shared" ref="BC1262:BC1325" si="2583">AU1262+AX1262</f>
        <v>465787.38299999997</v>
      </c>
      <c r="BD1262" s="10"/>
      <c r="BE1262" s="65">
        <f t="shared" si="2516"/>
        <v>465787.38299999997</v>
      </c>
      <c r="BF1262" s="10">
        <f t="shared" ref="BF1262:BF1325" si="2584">AV1262+AY1262</f>
        <v>665320.65928000002</v>
      </c>
      <c r="BG1262" s="10"/>
      <c r="BH1262" s="65">
        <f t="shared" si="2517"/>
        <v>665320.65928000002</v>
      </c>
      <c r="BI1262" s="10"/>
      <c r="BJ1262" s="20"/>
      <c r="BK1262" s="20"/>
    </row>
    <row r="1263" spans="1:63" x14ac:dyDescent="0.3">
      <c r="A1263" s="58" t="s">
        <v>821</v>
      </c>
      <c r="B1263" s="59" t="s">
        <v>52</v>
      </c>
      <c r="C1263" s="58"/>
      <c r="D1263" s="58"/>
      <c r="E1263" s="60" t="s">
        <v>53</v>
      </c>
      <c r="F1263" s="10"/>
      <c r="G1263" s="10"/>
      <c r="H1263" s="10"/>
      <c r="I1263" s="10"/>
      <c r="J1263" s="10"/>
      <c r="K1263" s="10"/>
      <c r="L1263" s="10"/>
      <c r="M1263" s="10"/>
      <c r="N1263" s="10"/>
      <c r="O1263" s="10">
        <f t="shared" si="2543"/>
        <v>9361.2749800000001</v>
      </c>
      <c r="P1263" s="10">
        <f t="shared" si="2544"/>
        <v>0</v>
      </c>
      <c r="Q1263" s="10">
        <f t="shared" si="2545"/>
        <v>0</v>
      </c>
      <c r="R1263" s="10">
        <f t="shared" si="2564"/>
        <v>9361.2749800000001</v>
      </c>
      <c r="S1263" s="10">
        <f t="shared" si="2565"/>
        <v>0</v>
      </c>
      <c r="T1263" s="10">
        <f t="shared" si="2566"/>
        <v>0</v>
      </c>
      <c r="U1263" s="10">
        <f>U1264</f>
        <v>0</v>
      </c>
      <c r="V1263" s="10">
        <f>V1264</f>
        <v>0</v>
      </c>
      <c r="W1263" s="10">
        <f>W1264</f>
        <v>0</v>
      </c>
      <c r="X1263" s="10">
        <f t="shared" si="2567"/>
        <v>9361.2749800000001</v>
      </c>
      <c r="Y1263" s="10">
        <f t="shared" si="2568"/>
        <v>0</v>
      </c>
      <c r="Z1263" s="10">
        <f t="shared" si="2569"/>
        <v>0</v>
      </c>
      <c r="AA1263" s="10">
        <f>AA1264</f>
        <v>0</v>
      </c>
      <c r="AB1263" s="10">
        <f>AB1264</f>
        <v>0</v>
      </c>
      <c r="AC1263" s="10">
        <f>AC1264</f>
        <v>0</v>
      </c>
      <c r="AD1263" s="10">
        <f t="shared" si="2570"/>
        <v>9361.2749800000001</v>
      </c>
      <c r="AE1263" s="10">
        <f t="shared" si="2571"/>
        <v>0</v>
      </c>
      <c r="AF1263" s="10">
        <f t="shared" si="2572"/>
        <v>0</v>
      </c>
      <c r="AG1263" s="10">
        <f>AG1264</f>
        <v>0</v>
      </c>
      <c r="AH1263" s="10">
        <f t="shared" si="2573"/>
        <v>9361.2749800000001</v>
      </c>
      <c r="AI1263" s="10">
        <f t="shared" si="2574"/>
        <v>0</v>
      </c>
      <c r="AJ1263" s="10">
        <f t="shared" si="2575"/>
        <v>0</v>
      </c>
      <c r="AK1263" s="10">
        <f>AK1264</f>
        <v>0</v>
      </c>
      <c r="AL1263" s="10">
        <f>AL1264</f>
        <v>0</v>
      </c>
      <c r="AM1263" s="10">
        <f>AM1264</f>
        <v>0</v>
      </c>
      <c r="AN1263" s="10">
        <f t="shared" si="2576"/>
        <v>9361.2749800000001</v>
      </c>
      <c r="AO1263" s="10">
        <f t="shared" si="2577"/>
        <v>0</v>
      </c>
      <c r="AP1263" s="10">
        <f t="shared" si="2578"/>
        <v>0</v>
      </c>
      <c r="AQ1263" s="10">
        <f>AQ1264</f>
        <v>0</v>
      </c>
      <c r="AR1263" s="10">
        <f>AR1264</f>
        <v>0</v>
      </c>
      <c r="AS1263" s="10">
        <f>AS1264</f>
        <v>0</v>
      </c>
      <c r="AT1263" s="10">
        <f t="shared" si="2579"/>
        <v>9361.2749800000001</v>
      </c>
      <c r="AU1263" s="10">
        <f t="shared" si="2580"/>
        <v>0</v>
      </c>
      <c r="AV1263" s="10">
        <f t="shared" si="2581"/>
        <v>0</v>
      </c>
      <c r="AW1263" s="10">
        <f>AW1264</f>
        <v>0</v>
      </c>
      <c r="AX1263" s="10">
        <f>AX1264</f>
        <v>0</v>
      </c>
      <c r="AY1263" s="10">
        <f>AY1264</f>
        <v>0</v>
      </c>
      <c r="AZ1263" s="10">
        <f t="shared" si="2582"/>
        <v>9361.2749800000001</v>
      </c>
      <c r="BA1263" s="10">
        <f>BA1264</f>
        <v>0</v>
      </c>
      <c r="BB1263" s="65">
        <f t="shared" si="2515"/>
        <v>9361.2749800000001</v>
      </c>
      <c r="BC1263" s="10">
        <f t="shared" si="2583"/>
        <v>0</v>
      </c>
      <c r="BD1263" s="10">
        <f>BD1264</f>
        <v>0</v>
      </c>
      <c r="BE1263" s="65">
        <f t="shared" si="2516"/>
        <v>0</v>
      </c>
      <c r="BF1263" s="10">
        <f t="shared" si="2584"/>
        <v>0</v>
      </c>
      <c r="BG1263" s="10">
        <f>BG1264</f>
        <v>0</v>
      </c>
      <c r="BH1263" s="65">
        <f t="shared" si="2517"/>
        <v>0</v>
      </c>
      <c r="BI1263" s="10">
        <f>BI1264</f>
        <v>0</v>
      </c>
      <c r="BJ1263" s="20"/>
      <c r="BK1263" s="20"/>
    </row>
    <row r="1264" spans="1:63" x14ac:dyDescent="0.3">
      <c r="A1264" s="58" t="s">
        <v>821</v>
      </c>
      <c r="B1264" s="59">
        <v>800</v>
      </c>
      <c r="C1264" s="58" t="s">
        <v>327</v>
      </c>
      <c r="D1264" s="58" t="s">
        <v>37</v>
      </c>
      <c r="E1264" s="60" t="s">
        <v>735</v>
      </c>
      <c r="F1264" s="10"/>
      <c r="G1264" s="10"/>
      <c r="H1264" s="10"/>
      <c r="I1264" s="10"/>
      <c r="J1264" s="10"/>
      <c r="K1264" s="10"/>
      <c r="L1264" s="10"/>
      <c r="M1264" s="10"/>
      <c r="N1264" s="10"/>
      <c r="O1264" s="10">
        <v>9361.2749800000001</v>
      </c>
      <c r="P1264" s="10"/>
      <c r="Q1264" s="10"/>
      <c r="R1264" s="10">
        <f t="shared" si="2564"/>
        <v>9361.2749800000001</v>
      </c>
      <c r="S1264" s="10">
        <f t="shared" si="2565"/>
        <v>0</v>
      </c>
      <c r="T1264" s="10">
        <f t="shared" si="2566"/>
        <v>0</v>
      </c>
      <c r="U1264" s="10"/>
      <c r="V1264" s="10"/>
      <c r="W1264" s="10"/>
      <c r="X1264" s="10">
        <f t="shared" si="2567"/>
        <v>9361.2749800000001</v>
      </c>
      <c r="Y1264" s="10">
        <f t="shared" si="2568"/>
        <v>0</v>
      </c>
      <c r="Z1264" s="10">
        <f t="shared" si="2569"/>
        <v>0</v>
      </c>
      <c r="AA1264" s="10"/>
      <c r="AB1264" s="10"/>
      <c r="AC1264" s="10"/>
      <c r="AD1264" s="10">
        <f t="shared" si="2570"/>
        <v>9361.2749800000001</v>
      </c>
      <c r="AE1264" s="10">
        <f t="shared" si="2571"/>
        <v>0</v>
      </c>
      <c r="AF1264" s="10">
        <f t="shared" si="2572"/>
        <v>0</v>
      </c>
      <c r="AG1264" s="10"/>
      <c r="AH1264" s="10">
        <f t="shared" si="2573"/>
        <v>9361.2749800000001</v>
      </c>
      <c r="AI1264" s="10">
        <f t="shared" si="2574"/>
        <v>0</v>
      </c>
      <c r="AJ1264" s="10">
        <f t="shared" si="2575"/>
        <v>0</v>
      </c>
      <c r="AK1264" s="10"/>
      <c r="AL1264" s="10"/>
      <c r="AM1264" s="10"/>
      <c r="AN1264" s="10">
        <f t="shared" si="2576"/>
        <v>9361.2749800000001</v>
      </c>
      <c r="AO1264" s="10">
        <f t="shared" si="2577"/>
        <v>0</v>
      </c>
      <c r="AP1264" s="10">
        <f t="shared" si="2578"/>
        <v>0</v>
      </c>
      <c r="AQ1264" s="10"/>
      <c r="AR1264" s="10"/>
      <c r="AS1264" s="10"/>
      <c r="AT1264" s="10">
        <f t="shared" si="2579"/>
        <v>9361.2749800000001</v>
      </c>
      <c r="AU1264" s="10">
        <f t="shared" si="2580"/>
        <v>0</v>
      </c>
      <c r="AV1264" s="10">
        <f t="shared" si="2581"/>
        <v>0</v>
      </c>
      <c r="AW1264" s="10"/>
      <c r="AX1264" s="10"/>
      <c r="AY1264" s="10"/>
      <c r="AZ1264" s="10">
        <f t="shared" si="2582"/>
        <v>9361.2749800000001</v>
      </c>
      <c r="BA1264" s="10"/>
      <c r="BB1264" s="65">
        <f t="shared" si="2515"/>
        <v>9361.2749800000001</v>
      </c>
      <c r="BC1264" s="10">
        <f t="shared" si="2583"/>
        <v>0</v>
      </c>
      <c r="BD1264" s="10"/>
      <c r="BE1264" s="65">
        <f t="shared" si="2516"/>
        <v>0</v>
      </c>
      <c r="BF1264" s="10">
        <f t="shared" si="2584"/>
        <v>0</v>
      </c>
      <c r="BG1264" s="10"/>
      <c r="BH1264" s="65">
        <f t="shared" si="2517"/>
        <v>0</v>
      </c>
      <c r="BI1264" s="10"/>
      <c r="BJ1264" s="20"/>
      <c r="BK1264" s="20"/>
    </row>
    <row r="1265" spans="1:63" ht="62.4" x14ac:dyDescent="0.3">
      <c r="A1265" s="58" t="s">
        <v>823</v>
      </c>
      <c r="B1265" s="59"/>
      <c r="C1265" s="58"/>
      <c r="D1265" s="58"/>
      <c r="E1265" s="60" t="s">
        <v>824</v>
      </c>
      <c r="F1265" s="10">
        <f t="shared" ref="F1265:K1265" si="2585">F1266+F1269+F1272+F1275</f>
        <v>120258.4</v>
      </c>
      <c r="G1265" s="10">
        <f t="shared" si="2585"/>
        <v>120661</v>
      </c>
      <c r="H1265" s="10">
        <f t="shared" si="2585"/>
        <v>120661</v>
      </c>
      <c r="I1265" s="10">
        <f t="shared" si="2585"/>
        <v>0</v>
      </c>
      <c r="J1265" s="10">
        <f t="shared" si="2585"/>
        <v>0</v>
      </c>
      <c r="K1265" s="10">
        <f t="shared" si="2585"/>
        <v>0</v>
      </c>
      <c r="L1265" s="10">
        <f t="shared" si="2489"/>
        <v>120258.4</v>
      </c>
      <c r="M1265" s="10">
        <f t="shared" si="2490"/>
        <v>120661</v>
      </c>
      <c r="N1265" s="10">
        <f t="shared" si="2491"/>
        <v>120661</v>
      </c>
      <c r="O1265" s="10">
        <f>O1266+O1269+O1272+O1275</f>
        <v>960.6</v>
      </c>
      <c r="P1265" s="10">
        <f>P1266+P1269+P1272+P1275</f>
        <v>0</v>
      </c>
      <c r="Q1265" s="10">
        <f>Q1266+Q1269+Q1272+Q1275</f>
        <v>0</v>
      </c>
      <c r="R1265" s="10">
        <f t="shared" si="2564"/>
        <v>121219</v>
      </c>
      <c r="S1265" s="10">
        <f t="shared" si="2565"/>
        <v>120661</v>
      </c>
      <c r="T1265" s="10">
        <f t="shared" si="2566"/>
        <v>120661</v>
      </c>
      <c r="U1265" s="10">
        <f>U1266+U1269+U1272+U1275</f>
        <v>0</v>
      </c>
      <c r="V1265" s="10">
        <f>V1266+V1269+V1272+V1275</f>
        <v>0</v>
      </c>
      <c r="W1265" s="10">
        <f>W1266+W1269+W1272+W1275</f>
        <v>0</v>
      </c>
      <c r="X1265" s="10">
        <f t="shared" si="2567"/>
        <v>121219</v>
      </c>
      <c r="Y1265" s="10">
        <f t="shared" si="2568"/>
        <v>120661</v>
      </c>
      <c r="Z1265" s="10">
        <f t="shared" si="2569"/>
        <v>120661</v>
      </c>
      <c r="AA1265" s="10">
        <f>AA1266+AA1269+AA1272+AA1275</f>
        <v>0</v>
      </c>
      <c r="AB1265" s="10">
        <f>AB1266+AB1269+AB1272+AB1275</f>
        <v>0</v>
      </c>
      <c r="AC1265" s="10">
        <f>AC1266+AC1269+AC1272+AC1275</f>
        <v>0</v>
      </c>
      <c r="AD1265" s="10">
        <f t="shared" si="2570"/>
        <v>121219</v>
      </c>
      <c r="AE1265" s="10">
        <f t="shared" si="2571"/>
        <v>120661</v>
      </c>
      <c r="AF1265" s="10">
        <f t="shared" si="2572"/>
        <v>120661</v>
      </c>
      <c r="AG1265" s="10">
        <f>AG1266+AG1269+AG1272+AG1275</f>
        <v>0</v>
      </c>
      <c r="AH1265" s="10">
        <f t="shared" si="2573"/>
        <v>121219</v>
      </c>
      <c r="AI1265" s="10">
        <f t="shared" si="2574"/>
        <v>120661</v>
      </c>
      <c r="AJ1265" s="10">
        <f t="shared" si="2575"/>
        <v>120661</v>
      </c>
      <c r="AK1265" s="10">
        <f>AK1266+AK1269+AK1272+AK1275</f>
        <v>1059.75</v>
      </c>
      <c r="AL1265" s="10">
        <f>AL1266+AL1269+AL1272+AL1275</f>
        <v>0</v>
      </c>
      <c r="AM1265" s="10">
        <f>AM1266+AM1269+AM1272+AM1275</f>
        <v>0</v>
      </c>
      <c r="AN1265" s="10">
        <f t="shared" si="2576"/>
        <v>122278.75</v>
      </c>
      <c r="AO1265" s="10">
        <f t="shared" si="2577"/>
        <v>120661</v>
      </c>
      <c r="AP1265" s="10">
        <f t="shared" si="2578"/>
        <v>120661</v>
      </c>
      <c r="AQ1265" s="10">
        <f>AQ1266+AQ1269+AQ1272+AQ1275</f>
        <v>0</v>
      </c>
      <c r="AR1265" s="10">
        <f>AR1266+AR1269+AR1272+AR1275</f>
        <v>0</v>
      </c>
      <c r="AS1265" s="10">
        <f>AS1266+AS1269+AS1272+AS1275</f>
        <v>0</v>
      </c>
      <c r="AT1265" s="10">
        <f t="shared" si="2579"/>
        <v>122278.75</v>
      </c>
      <c r="AU1265" s="10">
        <f t="shared" si="2580"/>
        <v>120661</v>
      </c>
      <c r="AV1265" s="10">
        <f t="shared" si="2581"/>
        <v>120661</v>
      </c>
      <c r="AW1265" s="10">
        <f>AW1266+AW1269+AW1272+AW1275</f>
        <v>9504.1839999999993</v>
      </c>
      <c r="AX1265" s="10">
        <f>AX1266+AX1269+AX1272+AX1275</f>
        <v>0</v>
      </c>
      <c r="AY1265" s="10">
        <f>AY1266+AY1269+AY1272+AY1275</f>
        <v>0</v>
      </c>
      <c r="AZ1265" s="10">
        <f t="shared" si="2582"/>
        <v>131782.93400000001</v>
      </c>
      <c r="BA1265" s="10">
        <f>BA1266+BA1269+BA1272+BA1275</f>
        <v>0</v>
      </c>
      <c r="BB1265" s="65">
        <f t="shared" si="2515"/>
        <v>131782.93400000001</v>
      </c>
      <c r="BC1265" s="10">
        <f t="shared" si="2583"/>
        <v>120661</v>
      </c>
      <c r="BD1265" s="10">
        <f>BD1266+BD1269+BD1272+BD1275</f>
        <v>0</v>
      </c>
      <c r="BE1265" s="65">
        <f t="shared" si="2516"/>
        <v>120661</v>
      </c>
      <c r="BF1265" s="10">
        <f t="shared" si="2584"/>
        <v>120661</v>
      </c>
      <c r="BG1265" s="10">
        <f>BG1266+BG1269+BG1272+BG1275</f>
        <v>0</v>
      </c>
      <c r="BH1265" s="65">
        <f t="shared" si="2517"/>
        <v>120661</v>
      </c>
      <c r="BI1265" s="10">
        <f>BI1266+BI1269+BI1272+BI1275</f>
        <v>0</v>
      </c>
      <c r="BJ1265" s="20"/>
      <c r="BK1265" s="20"/>
    </row>
    <row r="1266" spans="1:63" x14ac:dyDescent="0.3">
      <c r="A1266" s="58" t="s">
        <v>825</v>
      </c>
      <c r="B1266" s="59"/>
      <c r="C1266" s="58"/>
      <c r="D1266" s="58"/>
      <c r="E1266" s="60" t="s">
        <v>202</v>
      </c>
      <c r="F1266" s="10">
        <f t="shared" ref="F1266:F1276" si="2586">F1267</f>
        <v>540.70000000000005</v>
      </c>
      <c r="G1266" s="10">
        <f t="shared" ref="G1266:G1276" si="2587">G1267</f>
        <v>0</v>
      </c>
      <c r="H1266" s="10">
        <f t="shared" ref="H1266:H1276" si="2588">H1267</f>
        <v>0</v>
      </c>
      <c r="I1266" s="10">
        <f t="shared" ref="I1266:I1276" si="2589">I1267</f>
        <v>0</v>
      </c>
      <c r="J1266" s="10">
        <f t="shared" ref="J1266:J1276" si="2590">J1267</f>
        <v>0</v>
      </c>
      <c r="K1266" s="10">
        <f t="shared" ref="K1266:K1276" si="2591">K1267</f>
        <v>0</v>
      </c>
      <c r="L1266" s="10">
        <f t="shared" si="2489"/>
        <v>540.70000000000005</v>
      </c>
      <c r="M1266" s="10">
        <f t="shared" si="2490"/>
        <v>0</v>
      </c>
      <c r="N1266" s="10">
        <f t="shared" si="2491"/>
        <v>0</v>
      </c>
      <c r="O1266" s="10">
        <f t="shared" ref="O1266:O1276" si="2592">O1267</f>
        <v>960.6</v>
      </c>
      <c r="P1266" s="10">
        <f t="shared" ref="P1266:P1276" si="2593">P1267</f>
        <v>0</v>
      </c>
      <c r="Q1266" s="10">
        <f t="shared" ref="Q1266:Q1276" si="2594">Q1267</f>
        <v>0</v>
      </c>
      <c r="R1266" s="10">
        <f t="shared" si="2564"/>
        <v>1501.3000000000002</v>
      </c>
      <c r="S1266" s="10">
        <f t="shared" si="2565"/>
        <v>0</v>
      </c>
      <c r="T1266" s="10">
        <f t="shared" si="2566"/>
        <v>0</v>
      </c>
      <c r="U1266" s="10">
        <f t="shared" ref="U1266:U1276" si="2595">U1267</f>
        <v>0</v>
      </c>
      <c r="V1266" s="10">
        <f t="shared" ref="V1266:V1276" si="2596">V1267</f>
        <v>0</v>
      </c>
      <c r="W1266" s="10">
        <f t="shared" ref="W1266:W1276" si="2597">W1267</f>
        <v>0</v>
      </c>
      <c r="X1266" s="10">
        <f t="shared" si="2567"/>
        <v>1501.3000000000002</v>
      </c>
      <c r="Y1266" s="10">
        <f t="shared" si="2568"/>
        <v>0</v>
      </c>
      <c r="Z1266" s="10">
        <f t="shared" si="2569"/>
        <v>0</v>
      </c>
      <c r="AA1266" s="10">
        <f t="shared" ref="AA1266:AA1276" si="2598">AA1267</f>
        <v>0</v>
      </c>
      <c r="AB1266" s="10">
        <f t="shared" ref="AB1266:AB1276" si="2599">AB1267</f>
        <v>0</v>
      </c>
      <c r="AC1266" s="10">
        <f t="shared" ref="AC1266:AC1276" si="2600">AC1267</f>
        <v>0</v>
      </c>
      <c r="AD1266" s="10">
        <f t="shared" si="2570"/>
        <v>1501.3000000000002</v>
      </c>
      <c r="AE1266" s="10">
        <f t="shared" si="2571"/>
        <v>0</v>
      </c>
      <c r="AF1266" s="10">
        <f t="shared" si="2572"/>
        <v>0</v>
      </c>
      <c r="AG1266" s="10">
        <f t="shared" ref="AG1266:AG1276" si="2601">AG1267</f>
        <v>0</v>
      </c>
      <c r="AH1266" s="10">
        <f t="shared" si="2573"/>
        <v>1501.3000000000002</v>
      </c>
      <c r="AI1266" s="10">
        <f t="shared" si="2574"/>
        <v>0</v>
      </c>
      <c r="AJ1266" s="10">
        <f t="shared" si="2575"/>
        <v>0</v>
      </c>
      <c r="AK1266" s="10">
        <f t="shared" ref="AK1266:AK1276" si="2602">AK1267</f>
        <v>0</v>
      </c>
      <c r="AL1266" s="10">
        <f t="shared" ref="AL1266:AL1276" si="2603">AL1267</f>
        <v>0</v>
      </c>
      <c r="AM1266" s="10">
        <f t="shared" ref="AM1266:AM1276" si="2604">AM1267</f>
        <v>0</v>
      </c>
      <c r="AN1266" s="10">
        <f t="shared" si="2576"/>
        <v>1501.3000000000002</v>
      </c>
      <c r="AO1266" s="10">
        <f t="shared" si="2577"/>
        <v>0</v>
      </c>
      <c r="AP1266" s="10">
        <f t="shared" si="2578"/>
        <v>0</v>
      </c>
      <c r="AQ1266" s="10">
        <f t="shared" ref="AQ1266:AQ1276" si="2605">AQ1267</f>
        <v>0</v>
      </c>
      <c r="AR1266" s="10">
        <f t="shared" ref="AR1266:AR1276" si="2606">AR1267</f>
        <v>0</v>
      </c>
      <c r="AS1266" s="10">
        <f t="shared" ref="AS1266:AS1276" si="2607">AS1267</f>
        <v>0</v>
      </c>
      <c r="AT1266" s="10">
        <f t="shared" si="2579"/>
        <v>1501.3000000000002</v>
      </c>
      <c r="AU1266" s="10">
        <f t="shared" si="2580"/>
        <v>0</v>
      </c>
      <c r="AV1266" s="10">
        <f t="shared" si="2581"/>
        <v>0</v>
      </c>
      <c r="AW1266" s="10">
        <f t="shared" ref="AW1266:AW1276" si="2608">AW1267</f>
        <v>0</v>
      </c>
      <c r="AX1266" s="10">
        <f t="shared" ref="AX1266:AX1276" si="2609">AX1267</f>
        <v>0</v>
      </c>
      <c r="AY1266" s="10">
        <f t="shared" ref="AY1266:AY1276" si="2610">AY1267</f>
        <v>0</v>
      </c>
      <c r="AZ1266" s="10">
        <f t="shared" si="2582"/>
        <v>1501.3000000000002</v>
      </c>
      <c r="BA1266" s="10">
        <f t="shared" ref="BA1266:BA1276" si="2611">BA1267</f>
        <v>0</v>
      </c>
      <c r="BB1266" s="65">
        <f t="shared" si="2515"/>
        <v>1501.3000000000002</v>
      </c>
      <c r="BC1266" s="10">
        <f t="shared" si="2583"/>
        <v>0</v>
      </c>
      <c r="BD1266" s="10">
        <f t="shared" ref="BD1266:BI1276" si="2612">BD1267</f>
        <v>0</v>
      </c>
      <c r="BE1266" s="65">
        <f t="shared" si="2516"/>
        <v>0</v>
      </c>
      <c r="BF1266" s="10">
        <f t="shared" si="2584"/>
        <v>0</v>
      </c>
      <c r="BG1266" s="10">
        <f t="shared" si="2612"/>
        <v>0</v>
      </c>
      <c r="BH1266" s="65">
        <f t="shared" si="2517"/>
        <v>0</v>
      </c>
      <c r="BI1266" s="10">
        <f t="shared" si="2612"/>
        <v>0</v>
      </c>
      <c r="BJ1266" s="20"/>
      <c r="BK1266" s="20"/>
    </row>
    <row r="1267" spans="1:63" ht="46.8" x14ac:dyDescent="0.3">
      <c r="A1267" s="58" t="s">
        <v>825</v>
      </c>
      <c r="B1267" s="59" t="s">
        <v>58</v>
      </c>
      <c r="C1267" s="58"/>
      <c r="D1267" s="58"/>
      <c r="E1267" s="60" t="s">
        <v>59</v>
      </c>
      <c r="F1267" s="10">
        <f t="shared" si="2586"/>
        <v>540.70000000000005</v>
      </c>
      <c r="G1267" s="10">
        <f t="shared" si="2587"/>
        <v>0</v>
      </c>
      <c r="H1267" s="10">
        <f t="shared" si="2588"/>
        <v>0</v>
      </c>
      <c r="I1267" s="10">
        <f t="shared" si="2589"/>
        <v>0</v>
      </c>
      <c r="J1267" s="10">
        <f t="shared" si="2590"/>
        <v>0</v>
      </c>
      <c r="K1267" s="10">
        <f t="shared" si="2591"/>
        <v>0</v>
      </c>
      <c r="L1267" s="10">
        <f t="shared" si="2489"/>
        <v>540.70000000000005</v>
      </c>
      <c r="M1267" s="10">
        <f t="shared" si="2490"/>
        <v>0</v>
      </c>
      <c r="N1267" s="10">
        <f t="shared" si="2491"/>
        <v>0</v>
      </c>
      <c r="O1267" s="10">
        <f t="shared" si="2592"/>
        <v>960.6</v>
      </c>
      <c r="P1267" s="10">
        <f t="shared" si="2593"/>
        <v>0</v>
      </c>
      <c r="Q1267" s="10">
        <f t="shared" si="2594"/>
        <v>0</v>
      </c>
      <c r="R1267" s="10">
        <f t="shared" si="2564"/>
        <v>1501.3000000000002</v>
      </c>
      <c r="S1267" s="10">
        <f t="shared" si="2565"/>
        <v>0</v>
      </c>
      <c r="T1267" s="10">
        <f t="shared" si="2566"/>
        <v>0</v>
      </c>
      <c r="U1267" s="10">
        <f t="shared" si="2595"/>
        <v>0</v>
      </c>
      <c r="V1267" s="10">
        <f t="shared" si="2596"/>
        <v>0</v>
      </c>
      <c r="W1267" s="10">
        <f t="shared" si="2597"/>
        <v>0</v>
      </c>
      <c r="X1267" s="10">
        <f t="shared" si="2567"/>
        <v>1501.3000000000002</v>
      </c>
      <c r="Y1267" s="10">
        <f t="shared" si="2568"/>
        <v>0</v>
      </c>
      <c r="Z1267" s="10">
        <f t="shared" si="2569"/>
        <v>0</v>
      </c>
      <c r="AA1267" s="10">
        <f t="shared" si="2598"/>
        <v>0</v>
      </c>
      <c r="AB1267" s="10">
        <f t="shared" si="2599"/>
        <v>0</v>
      </c>
      <c r="AC1267" s="10">
        <f t="shared" si="2600"/>
        <v>0</v>
      </c>
      <c r="AD1267" s="10">
        <f t="shared" si="2570"/>
        <v>1501.3000000000002</v>
      </c>
      <c r="AE1267" s="10">
        <f t="shared" si="2571"/>
        <v>0</v>
      </c>
      <c r="AF1267" s="10">
        <f t="shared" si="2572"/>
        <v>0</v>
      </c>
      <c r="AG1267" s="10">
        <f t="shared" si="2601"/>
        <v>0</v>
      </c>
      <c r="AH1267" s="10">
        <f t="shared" si="2573"/>
        <v>1501.3000000000002</v>
      </c>
      <c r="AI1267" s="10">
        <f t="shared" si="2574"/>
        <v>0</v>
      </c>
      <c r="AJ1267" s="10">
        <f t="shared" si="2575"/>
        <v>0</v>
      </c>
      <c r="AK1267" s="10">
        <f t="shared" si="2602"/>
        <v>0</v>
      </c>
      <c r="AL1267" s="10">
        <f t="shared" si="2603"/>
        <v>0</v>
      </c>
      <c r="AM1267" s="10">
        <f t="shared" si="2604"/>
        <v>0</v>
      </c>
      <c r="AN1267" s="10">
        <f t="shared" si="2576"/>
        <v>1501.3000000000002</v>
      </c>
      <c r="AO1267" s="10">
        <f t="shared" si="2577"/>
        <v>0</v>
      </c>
      <c r="AP1267" s="10">
        <f t="shared" si="2578"/>
        <v>0</v>
      </c>
      <c r="AQ1267" s="10">
        <f t="shared" si="2605"/>
        <v>0</v>
      </c>
      <c r="AR1267" s="10">
        <f t="shared" si="2606"/>
        <v>0</v>
      </c>
      <c r="AS1267" s="10">
        <f t="shared" si="2607"/>
        <v>0</v>
      </c>
      <c r="AT1267" s="10">
        <f t="shared" si="2579"/>
        <v>1501.3000000000002</v>
      </c>
      <c r="AU1267" s="10">
        <f t="shared" si="2580"/>
        <v>0</v>
      </c>
      <c r="AV1267" s="10">
        <f t="shared" si="2581"/>
        <v>0</v>
      </c>
      <c r="AW1267" s="10">
        <f t="shared" si="2608"/>
        <v>0</v>
      </c>
      <c r="AX1267" s="10">
        <f t="shared" si="2609"/>
        <v>0</v>
      </c>
      <c r="AY1267" s="10">
        <f t="shared" si="2610"/>
        <v>0</v>
      </c>
      <c r="AZ1267" s="10">
        <f t="shared" si="2582"/>
        <v>1501.3000000000002</v>
      </c>
      <c r="BA1267" s="10">
        <f t="shared" si="2611"/>
        <v>0</v>
      </c>
      <c r="BB1267" s="65">
        <f t="shared" si="2515"/>
        <v>1501.3000000000002</v>
      </c>
      <c r="BC1267" s="10">
        <f t="shared" si="2583"/>
        <v>0</v>
      </c>
      <c r="BD1267" s="10">
        <f t="shared" si="2612"/>
        <v>0</v>
      </c>
      <c r="BE1267" s="65">
        <f t="shared" si="2516"/>
        <v>0</v>
      </c>
      <c r="BF1267" s="10">
        <f t="shared" si="2584"/>
        <v>0</v>
      </c>
      <c r="BG1267" s="10">
        <f t="shared" si="2612"/>
        <v>0</v>
      </c>
      <c r="BH1267" s="65">
        <f t="shared" si="2517"/>
        <v>0</v>
      </c>
      <c r="BI1267" s="10">
        <f t="shared" si="2612"/>
        <v>0</v>
      </c>
      <c r="BJ1267" s="20"/>
      <c r="BK1267" s="20"/>
    </row>
    <row r="1268" spans="1:63" x14ac:dyDescent="0.3">
      <c r="A1268" s="58" t="s">
        <v>825</v>
      </c>
      <c r="B1268" s="59">
        <v>600</v>
      </c>
      <c r="C1268" s="58" t="s">
        <v>327</v>
      </c>
      <c r="D1268" s="58" t="s">
        <v>37</v>
      </c>
      <c r="E1268" s="60" t="s">
        <v>735</v>
      </c>
      <c r="F1268" s="10">
        <v>540.70000000000005</v>
      </c>
      <c r="G1268" s="10">
        <v>0</v>
      </c>
      <c r="H1268" s="10">
        <v>0</v>
      </c>
      <c r="I1268" s="10"/>
      <c r="J1268" s="10"/>
      <c r="K1268" s="10"/>
      <c r="L1268" s="10">
        <f t="shared" si="2489"/>
        <v>540.70000000000005</v>
      </c>
      <c r="M1268" s="10">
        <f t="shared" si="2490"/>
        <v>0</v>
      </c>
      <c r="N1268" s="10">
        <f t="shared" si="2491"/>
        <v>0</v>
      </c>
      <c r="O1268" s="10">
        <v>960.6</v>
      </c>
      <c r="P1268" s="10"/>
      <c r="Q1268" s="10"/>
      <c r="R1268" s="10">
        <f t="shared" si="2564"/>
        <v>1501.3000000000002</v>
      </c>
      <c r="S1268" s="10">
        <f t="shared" si="2565"/>
        <v>0</v>
      </c>
      <c r="T1268" s="10">
        <f t="shared" si="2566"/>
        <v>0</v>
      </c>
      <c r="U1268" s="10"/>
      <c r="V1268" s="10"/>
      <c r="W1268" s="10"/>
      <c r="X1268" s="10">
        <f t="shared" si="2567"/>
        <v>1501.3000000000002</v>
      </c>
      <c r="Y1268" s="10">
        <f t="shared" si="2568"/>
        <v>0</v>
      </c>
      <c r="Z1268" s="10">
        <f t="shared" si="2569"/>
        <v>0</v>
      </c>
      <c r="AA1268" s="10"/>
      <c r="AB1268" s="10"/>
      <c r="AC1268" s="10"/>
      <c r="AD1268" s="10">
        <f t="shared" si="2570"/>
        <v>1501.3000000000002</v>
      </c>
      <c r="AE1268" s="10">
        <f t="shared" si="2571"/>
        <v>0</v>
      </c>
      <c r="AF1268" s="10">
        <f t="shared" si="2572"/>
        <v>0</v>
      </c>
      <c r="AG1268" s="10"/>
      <c r="AH1268" s="10">
        <f t="shared" si="2573"/>
        <v>1501.3000000000002</v>
      </c>
      <c r="AI1268" s="10">
        <f t="shared" si="2574"/>
        <v>0</v>
      </c>
      <c r="AJ1268" s="10">
        <f t="shared" si="2575"/>
        <v>0</v>
      </c>
      <c r="AK1268" s="10"/>
      <c r="AL1268" s="10"/>
      <c r="AM1268" s="10"/>
      <c r="AN1268" s="10">
        <f t="shared" si="2576"/>
        <v>1501.3000000000002</v>
      </c>
      <c r="AO1268" s="10">
        <f t="shared" si="2577"/>
        <v>0</v>
      </c>
      <c r="AP1268" s="10">
        <f t="shared" si="2578"/>
        <v>0</v>
      </c>
      <c r="AQ1268" s="10"/>
      <c r="AR1268" s="10"/>
      <c r="AS1268" s="10"/>
      <c r="AT1268" s="10">
        <f t="shared" si="2579"/>
        <v>1501.3000000000002</v>
      </c>
      <c r="AU1268" s="10">
        <f t="shared" si="2580"/>
        <v>0</v>
      </c>
      <c r="AV1268" s="10">
        <f t="shared" si="2581"/>
        <v>0</v>
      </c>
      <c r="AW1268" s="10"/>
      <c r="AX1268" s="10"/>
      <c r="AY1268" s="10"/>
      <c r="AZ1268" s="10">
        <f t="shared" si="2582"/>
        <v>1501.3000000000002</v>
      </c>
      <c r="BA1268" s="10"/>
      <c r="BB1268" s="65">
        <f t="shared" si="2515"/>
        <v>1501.3000000000002</v>
      </c>
      <c r="BC1268" s="10">
        <f t="shared" si="2583"/>
        <v>0</v>
      </c>
      <c r="BD1268" s="10"/>
      <c r="BE1268" s="65">
        <f t="shared" si="2516"/>
        <v>0</v>
      </c>
      <c r="BF1268" s="10">
        <f t="shared" si="2584"/>
        <v>0</v>
      </c>
      <c r="BG1268" s="10"/>
      <c r="BH1268" s="65">
        <f t="shared" si="2517"/>
        <v>0</v>
      </c>
      <c r="BI1268" s="10"/>
      <c r="BJ1268" s="20"/>
      <c r="BK1268" s="20"/>
    </row>
    <row r="1269" spans="1:63" ht="46.8" x14ac:dyDescent="0.3">
      <c r="A1269" s="58" t="s">
        <v>826</v>
      </c>
      <c r="B1269" s="59"/>
      <c r="C1269" s="58"/>
      <c r="D1269" s="58"/>
      <c r="E1269" s="60" t="s">
        <v>827</v>
      </c>
      <c r="F1269" s="10">
        <f t="shared" si="2586"/>
        <v>1248</v>
      </c>
      <c r="G1269" s="10">
        <f t="shared" si="2587"/>
        <v>1248</v>
      </c>
      <c r="H1269" s="10">
        <f t="shared" si="2588"/>
        <v>1248</v>
      </c>
      <c r="I1269" s="10">
        <f t="shared" si="2589"/>
        <v>0</v>
      </c>
      <c r="J1269" s="10">
        <f t="shared" si="2590"/>
        <v>0</v>
      </c>
      <c r="K1269" s="10">
        <f t="shared" si="2591"/>
        <v>0</v>
      </c>
      <c r="L1269" s="10">
        <f t="shared" si="2489"/>
        <v>1248</v>
      </c>
      <c r="M1269" s="10">
        <f t="shared" si="2490"/>
        <v>1248</v>
      </c>
      <c r="N1269" s="10">
        <f t="shared" si="2491"/>
        <v>1248</v>
      </c>
      <c r="O1269" s="10">
        <f t="shared" si="2592"/>
        <v>0</v>
      </c>
      <c r="P1269" s="10">
        <f t="shared" si="2593"/>
        <v>0</v>
      </c>
      <c r="Q1269" s="10">
        <f t="shared" si="2594"/>
        <v>0</v>
      </c>
      <c r="R1269" s="10">
        <f t="shared" si="2564"/>
        <v>1248</v>
      </c>
      <c r="S1269" s="10">
        <f t="shared" si="2565"/>
        <v>1248</v>
      </c>
      <c r="T1269" s="10">
        <f t="shared" si="2566"/>
        <v>1248</v>
      </c>
      <c r="U1269" s="10">
        <f t="shared" si="2595"/>
        <v>0</v>
      </c>
      <c r="V1269" s="10">
        <f t="shared" si="2596"/>
        <v>0</v>
      </c>
      <c r="W1269" s="10">
        <f t="shared" si="2597"/>
        <v>0</v>
      </c>
      <c r="X1269" s="10">
        <f t="shared" si="2567"/>
        <v>1248</v>
      </c>
      <c r="Y1269" s="10">
        <f t="shared" si="2568"/>
        <v>1248</v>
      </c>
      <c r="Z1269" s="10">
        <f t="shared" si="2569"/>
        <v>1248</v>
      </c>
      <c r="AA1269" s="10">
        <f t="shared" si="2598"/>
        <v>0</v>
      </c>
      <c r="AB1269" s="10">
        <f t="shared" si="2599"/>
        <v>0</v>
      </c>
      <c r="AC1269" s="10">
        <f t="shared" si="2600"/>
        <v>0</v>
      </c>
      <c r="AD1269" s="10">
        <f t="shared" si="2570"/>
        <v>1248</v>
      </c>
      <c r="AE1269" s="10">
        <f t="shared" si="2571"/>
        <v>1248</v>
      </c>
      <c r="AF1269" s="10">
        <f t="shared" si="2572"/>
        <v>1248</v>
      </c>
      <c r="AG1269" s="10">
        <f t="shared" si="2601"/>
        <v>0</v>
      </c>
      <c r="AH1269" s="10">
        <f t="shared" si="2573"/>
        <v>1248</v>
      </c>
      <c r="AI1269" s="10">
        <f t="shared" si="2574"/>
        <v>1248</v>
      </c>
      <c r="AJ1269" s="10">
        <f t="shared" si="2575"/>
        <v>1248</v>
      </c>
      <c r="AK1269" s="10">
        <f t="shared" si="2602"/>
        <v>1059.75</v>
      </c>
      <c r="AL1269" s="10">
        <f t="shared" si="2603"/>
        <v>0</v>
      </c>
      <c r="AM1269" s="10">
        <f t="shared" si="2604"/>
        <v>0</v>
      </c>
      <c r="AN1269" s="10">
        <f t="shared" si="2576"/>
        <v>2307.75</v>
      </c>
      <c r="AO1269" s="10">
        <f t="shared" si="2577"/>
        <v>1248</v>
      </c>
      <c r="AP1269" s="10">
        <f t="shared" si="2578"/>
        <v>1248</v>
      </c>
      <c r="AQ1269" s="10">
        <f t="shared" si="2605"/>
        <v>0</v>
      </c>
      <c r="AR1269" s="10">
        <f t="shared" si="2606"/>
        <v>0</v>
      </c>
      <c r="AS1269" s="10">
        <f t="shared" si="2607"/>
        <v>0</v>
      </c>
      <c r="AT1269" s="10">
        <f t="shared" si="2579"/>
        <v>2307.75</v>
      </c>
      <c r="AU1269" s="10">
        <f t="shared" si="2580"/>
        <v>1248</v>
      </c>
      <c r="AV1269" s="10">
        <f t="shared" si="2581"/>
        <v>1248</v>
      </c>
      <c r="AW1269" s="10">
        <f t="shared" si="2608"/>
        <v>0</v>
      </c>
      <c r="AX1269" s="10">
        <f t="shared" si="2609"/>
        <v>0</v>
      </c>
      <c r="AY1269" s="10">
        <f t="shared" si="2610"/>
        <v>0</v>
      </c>
      <c r="AZ1269" s="10">
        <f t="shared" si="2582"/>
        <v>2307.75</v>
      </c>
      <c r="BA1269" s="10">
        <f t="shared" si="2611"/>
        <v>0</v>
      </c>
      <c r="BB1269" s="65">
        <f t="shared" si="2515"/>
        <v>2307.75</v>
      </c>
      <c r="BC1269" s="10">
        <f t="shared" si="2583"/>
        <v>1248</v>
      </c>
      <c r="BD1269" s="10">
        <f t="shared" si="2612"/>
        <v>0</v>
      </c>
      <c r="BE1269" s="65">
        <f t="shared" si="2516"/>
        <v>1248</v>
      </c>
      <c r="BF1269" s="10">
        <f t="shared" si="2584"/>
        <v>1248</v>
      </c>
      <c r="BG1269" s="10">
        <f t="shared" si="2612"/>
        <v>0</v>
      </c>
      <c r="BH1269" s="65">
        <f t="shared" si="2517"/>
        <v>1248</v>
      </c>
      <c r="BI1269" s="10">
        <f t="shared" si="2612"/>
        <v>0</v>
      </c>
      <c r="BJ1269" s="20"/>
      <c r="BK1269" s="20"/>
    </row>
    <row r="1270" spans="1:63" ht="31.2" x14ac:dyDescent="0.3">
      <c r="A1270" s="58" t="s">
        <v>826</v>
      </c>
      <c r="B1270" s="59" t="s">
        <v>66</v>
      </c>
      <c r="C1270" s="58"/>
      <c r="D1270" s="58"/>
      <c r="E1270" s="60" t="s">
        <v>67</v>
      </c>
      <c r="F1270" s="10">
        <f t="shared" si="2586"/>
        <v>1248</v>
      </c>
      <c r="G1270" s="10">
        <f t="shared" si="2587"/>
        <v>1248</v>
      </c>
      <c r="H1270" s="10">
        <f t="shared" si="2588"/>
        <v>1248</v>
      </c>
      <c r="I1270" s="10">
        <f t="shared" si="2589"/>
        <v>0</v>
      </c>
      <c r="J1270" s="10">
        <f t="shared" si="2590"/>
        <v>0</v>
      </c>
      <c r="K1270" s="10">
        <f t="shared" si="2591"/>
        <v>0</v>
      </c>
      <c r="L1270" s="10">
        <f t="shared" si="2489"/>
        <v>1248</v>
      </c>
      <c r="M1270" s="10">
        <f t="shared" si="2490"/>
        <v>1248</v>
      </c>
      <c r="N1270" s="10">
        <f t="shared" si="2491"/>
        <v>1248</v>
      </c>
      <c r="O1270" s="10">
        <f t="shared" si="2592"/>
        <v>0</v>
      </c>
      <c r="P1270" s="10">
        <f t="shared" si="2593"/>
        <v>0</v>
      </c>
      <c r="Q1270" s="10">
        <f t="shared" si="2594"/>
        <v>0</v>
      </c>
      <c r="R1270" s="10">
        <f t="shared" si="2564"/>
        <v>1248</v>
      </c>
      <c r="S1270" s="10">
        <f t="shared" si="2565"/>
        <v>1248</v>
      </c>
      <c r="T1270" s="10">
        <f t="shared" si="2566"/>
        <v>1248</v>
      </c>
      <c r="U1270" s="10">
        <f t="shared" si="2595"/>
        <v>0</v>
      </c>
      <c r="V1270" s="10">
        <f t="shared" si="2596"/>
        <v>0</v>
      </c>
      <c r="W1270" s="10">
        <f t="shared" si="2597"/>
        <v>0</v>
      </c>
      <c r="X1270" s="10">
        <f t="shared" si="2567"/>
        <v>1248</v>
      </c>
      <c r="Y1270" s="10">
        <f t="shared" si="2568"/>
        <v>1248</v>
      </c>
      <c r="Z1270" s="10">
        <f t="shared" si="2569"/>
        <v>1248</v>
      </c>
      <c r="AA1270" s="10">
        <f t="shared" si="2598"/>
        <v>0</v>
      </c>
      <c r="AB1270" s="10">
        <f t="shared" si="2599"/>
        <v>0</v>
      </c>
      <c r="AC1270" s="10">
        <f t="shared" si="2600"/>
        <v>0</v>
      </c>
      <c r="AD1270" s="10">
        <f t="shared" si="2570"/>
        <v>1248</v>
      </c>
      <c r="AE1270" s="10">
        <f t="shared" si="2571"/>
        <v>1248</v>
      </c>
      <c r="AF1270" s="10">
        <f t="shared" si="2572"/>
        <v>1248</v>
      </c>
      <c r="AG1270" s="10">
        <f t="shared" si="2601"/>
        <v>0</v>
      </c>
      <c r="AH1270" s="10">
        <f t="shared" si="2573"/>
        <v>1248</v>
      </c>
      <c r="AI1270" s="10">
        <f t="shared" si="2574"/>
        <v>1248</v>
      </c>
      <c r="AJ1270" s="10">
        <f t="shared" si="2575"/>
        <v>1248</v>
      </c>
      <c r="AK1270" s="10">
        <f t="shared" si="2602"/>
        <v>1059.75</v>
      </c>
      <c r="AL1270" s="10">
        <f t="shared" si="2603"/>
        <v>0</v>
      </c>
      <c r="AM1270" s="10">
        <f t="shared" si="2604"/>
        <v>0</v>
      </c>
      <c r="AN1270" s="10">
        <f t="shared" si="2576"/>
        <v>2307.75</v>
      </c>
      <c r="AO1270" s="10">
        <f t="shared" si="2577"/>
        <v>1248</v>
      </c>
      <c r="AP1270" s="10">
        <f t="shared" si="2578"/>
        <v>1248</v>
      </c>
      <c r="AQ1270" s="10">
        <f t="shared" si="2605"/>
        <v>0</v>
      </c>
      <c r="AR1270" s="10">
        <f t="shared" si="2606"/>
        <v>0</v>
      </c>
      <c r="AS1270" s="10">
        <f t="shared" si="2607"/>
        <v>0</v>
      </c>
      <c r="AT1270" s="10">
        <f t="shared" si="2579"/>
        <v>2307.75</v>
      </c>
      <c r="AU1270" s="10">
        <f t="shared" si="2580"/>
        <v>1248</v>
      </c>
      <c r="AV1270" s="10">
        <f t="shared" si="2581"/>
        <v>1248</v>
      </c>
      <c r="AW1270" s="10">
        <f t="shared" si="2608"/>
        <v>0</v>
      </c>
      <c r="AX1270" s="10">
        <f t="shared" si="2609"/>
        <v>0</v>
      </c>
      <c r="AY1270" s="10">
        <f t="shared" si="2610"/>
        <v>0</v>
      </c>
      <c r="AZ1270" s="10">
        <f t="shared" si="2582"/>
        <v>2307.75</v>
      </c>
      <c r="BA1270" s="10">
        <f t="shared" si="2611"/>
        <v>0</v>
      </c>
      <c r="BB1270" s="65">
        <f t="shared" si="2515"/>
        <v>2307.75</v>
      </c>
      <c r="BC1270" s="10">
        <f t="shared" si="2583"/>
        <v>1248</v>
      </c>
      <c r="BD1270" s="10">
        <f t="shared" si="2612"/>
        <v>0</v>
      </c>
      <c r="BE1270" s="65">
        <f t="shared" si="2516"/>
        <v>1248</v>
      </c>
      <c r="BF1270" s="10">
        <f t="shared" si="2584"/>
        <v>1248</v>
      </c>
      <c r="BG1270" s="10">
        <f t="shared" si="2612"/>
        <v>0</v>
      </c>
      <c r="BH1270" s="65">
        <f t="shared" si="2517"/>
        <v>1248</v>
      </c>
      <c r="BI1270" s="10">
        <f t="shared" si="2612"/>
        <v>0</v>
      </c>
      <c r="BJ1270" s="20"/>
      <c r="BK1270" s="20"/>
    </row>
    <row r="1271" spans="1:63" x14ac:dyDescent="0.3">
      <c r="A1271" s="58" t="s">
        <v>826</v>
      </c>
      <c r="B1271" s="59">
        <v>200</v>
      </c>
      <c r="C1271" s="58" t="s">
        <v>327</v>
      </c>
      <c r="D1271" s="58" t="s">
        <v>37</v>
      </c>
      <c r="E1271" s="60" t="s">
        <v>735</v>
      </c>
      <c r="F1271" s="10">
        <v>1248</v>
      </c>
      <c r="G1271" s="10">
        <v>1248</v>
      </c>
      <c r="H1271" s="10">
        <v>1248</v>
      </c>
      <c r="I1271" s="10"/>
      <c r="J1271" s="10"/>
      <c r="K1271" s="10"/>
      <c r="L1271" s="10">
        <f t="shared" si="2489"/>
        <v>1248</v>
      </c>
      <c r="M1271" s="10">
        <f t="shared" si="2490"/>
        <v>1248</v>
      </c>
      <c r="N1271" s="10">
        <f t="shared" si="2491"/>
        <v>1248</v>
      </c>
      <c r="O1271" s="10"/>
      <c r="P1271" s="10"/>
      <c r="Q1271" s="10"/>
      <c r="R1271" s="10">
        <f t="shared" si="2564"/>
        <v>1248</v>
      </c>
      <c r="S1271" s="10">
        <f t="shared" si="2565"/>
        <v>1248</v>
      </c>
      <c r="T1271" s="10">
        <f t="shared" si="2566"/>
        <v>1248</v>
      </c>
      <c r="U1271" s="10"/>
      <c r="V1271" s="10"/>
      <c r="W1271" s="10"/>
      <c r="X1271" s="10">
        <f t="shared" si="2567"/>
        <v>1248</v>
      </c>
      <c r="Y1271" s="10">
        <f t="shared" si="2568"/>
        <v>1248</v>
      </c>
      <c r="Z1271" s="10">
        <f t="shared" si="2569"/>
        <v>1248</v>
      </c>
      <c r="AA1271" s="10"/>
      <c r="AB1271" s="10"/>
      <c r="AC1271" s="10"/>
      <c r="AD1271" s="10">
        <f t="shared" si="2570"/>
        <v>1248</v>
      </c>
      <c r="AE1271" s="10">
        <f t="shared" si="2571"/>
        <v>1248</v>
      </c>
      <c r="AF1271" s="10">
        <f t="shared" si="2572"/>
        <v>1248</v>
      </c>
      <c r="AG1271" s="10"/>
      <c r="AH1271" s="10">
        <f t="shared" si="2573"/>
        <v>1248</v>
      </c>
      <c r="AI1271" s="10">
        <f t="shared" si="2574"/>
        <v>1248</v>
      </c>
      <c r="AJ1271" s="10">
        <f t="shared" si="2575"/>
        <v>1248</v>
      </c>
      <c r="AK1271" s="10">
        <v>1059.75</v>
      </c>
      <c r="AL1271" s="10"/>
      <c r="AM1271" s="10"/>
      <c r="AN1271" s="10">
        <f t="shared" si="2576"/>
        <v>2307.75</v>
      </c>
      <c r="AO1271" s="10">
        <f t="shared" si="2577"/>
        <v>1248</v>
      </c>
      <c r="AP1271" s="10">
        <f t="shared" si="2578"/>
        <v>1248</v>
      </c>
      <c r="AQ1271" s="10"/>
      <c r="AR1271" s="10"/>
      <c r="AS1271" s="10"/>
      <c r="AT1271" s="10">
        <f t="shared" si="2579"/>
        <v>2307.75</v>
      </c>
      <c r="AU1271" s="10">
        <f t="shared" si="2580"/>
        <v>1248</v>
      </c>
      <c r="AV1271" s="10">
        <f t="shared" si="2581"/>
        <v>1248</v>
      </c>
      <c r="AW1271" s="10"/>
      <c r="AX1271" s="10"/>
      <c r="AY1271" s="10"/>
      <c r="AZ1271" s="10">
        <f t="shared" si="2582"/>
        <v>2307.75</v>
      </c>
      <c r="BA1271" s="10"/>
      <c r="BB1271" s="65">
        <f t="shared" si="2515"/>
        <v>2307.75</v>
      </c>
      <c r="BC1271" s="10">
        <f t="shared" si="2583"/>
        <v>1248</v>
      </c>
      <c r="BD1271" s="10"/>
      <c r="BE1271" s="65">
        <f t="shared" si="2516"/>
        <v>1248</v>
      </c>
      <c r="BF1271" s="10">
        <f t="shared" si="2584"/>
        <v>1248</v>
      </c>
      <c r="BG1271" s="10"/>
      <c r="BH1271" s="65">
        <f t="shared" si="2517"/>
        <v>1248</v>
      </c>
      <c r="BI1271" s="10"/>
      <c r="BJ1271" s="20"/>
      <c r="BK1271" s="20"/>
    </row>
    <row r="1272" spans="1:63" x14ac:dyDescent="0.3">
      <c r="A1272" s="58" t="s">
        <v>828</v>
      </c>
      <c r="B1272" s="59"/>
      <c r="C1272" s="58"/>
      <c r="D1272" s="58"/>
      <c r="E1272" s="60" t="s">
        <v>829</v>
      </c>
      <c r="F1272" s="10">
        <f t="shared" si="2586"/>
        <v>79659.100000000006</v>
      </c>
      <c r="G1272" s="10">
        <f t="shared" si="2587"/>
        <v>80602.399999999994</v>
      </c>
      <c r="H1272" s="10">
        <f t="shared" si="2588"/>
        <v>80602.399999999994</v>
      </c>
      <c r="I1272" s="10">
        <f t="shared" si="2589"/>
        <v>0</v>
      </c>
      <c r="J1272" s="10">
        <f t="shared" si="2590"/>
        <v>0</v>
      </c>
      <c r="K1272" s="10">
        <f t="shared" si="2591"/>
        <v>0</v>
      </c>
      <c r="L1272" s="10">
        <f t="shared" si="2489"/>
        <v>79659.100000000006</v>
      </c>
      <c r="M1272" s="10">
        <f t="shared" si="2490"/>
        <v>80602.399999999994</v>
      </c>
      <c r="N1272" s="10">
        <f t="shared" si="2491"/>
        <v>80602.399999999994</v>
      </c>
      <c r="O1272" s="10">
        <f t="shared" si="2592"/>
        <v>0</v>
      </c>
      <c r="P1272" s="10">
        <f t="shared" si="2593"/>
        <v>0</v>
      </c>
      <c r="Q1272" s="10">
        <f t="shared" si="2594"/>
        <v>0</v>
      </c>
      <c r="R1272" s="10">
        <f t="shared" si="2564"/>
        <v>79659.100000000006</v>
      </c>
      <c r="S1272" s="10">
        <f t="shared" si="2565"/>
        <v>80602.399999999994</v>
      </c>
      <c r="T1272" s="10">
        <f t="shared" si="2566"/>
        <v>80602.399999999994</v>
      </c>
      <c r="U1272" s="10">
        <f t="shared" si="2595"/>
        <v>0</v>
      </c>
      <c r="V1272" s="10">
        <f t="shared" si="2596"/>
        <v>0</v>
      </c>
      <c r="W1272" s="10">
        <f t="shared" si="2597"/>
        <v>0</v>
      </c>
      <c r="X1272" s="10">
        <f t="shared" si="2567"/>
        <v>79659.100000000006</v>
      </c>
      <c r="Y1272" s="10">
        <f t="shared" si="2568"/>
        <v>80602.399999999994</v>
      </c>
      <c r="Z1272" s="10">
        <f t="shared" si="2569"/>
        <v>80602.399999999994</v>
      </c>
      <c r="AA1272" s="10">
        <f t="shared" si="2598"/>
        <v>0</v>
      </c>
      <c r="AB1272" s="10">
        <f t="shared" si="2599"/>
        <v>0</v>
      </c>
      <c r="AC1272" s="10">
        <f t="shared" si="2600"/>
        <v>0</v>
      </c>
      <c r="AD1272" s="10">
        <f t="shared" si="2570"/>
        <v>79659.100000000006</v>
      </c>
      <c r="AE1272" s="10">
        <f t="shared" si="2571"/>
        <v>80602.399999999994</v>
      </c>
      <c r="AF1272" s="10">
        <f t="shared" si="2572"/>
        <v>80602.399999999994</v>
      </c>
      <c r="AG1272" s="10">
        <f t="shared" si="2601"/>
        <v>0</v>
      </c>
      <c r="AH1272" s="10">
        <f t="shared" si="2573"/>
        <v>79659.100000000006</v>
      </c>
      <c r="AI1272" s="10">
        <f t="shared" si="2574"/>
        <v>80602.399999999994</v>
      </c>
      <c r="AJ1272" s="10">
        <f t="shared" si="2575"/>
        <v>80602.399999999994</v>
      </c>
      <c r="AK1272" s="10">
        <f t="shared" si="2602"/>
        <v>0</v>
      </c>
      <c r="AL1272" s="10">
        <f t="shared" si="2603"/>
        <v>0</v>
      </c>
      <c r="AM1272" s="10">
        <f t="shared" si="2604"/>
        <v>0</v>
      </c>
      <c r="AN1272" s="10">
        <f t="shared" si="2576"/>
        <v>79659.100000000006</v>
      </c>
      <c r="AO1272" s="10">
        <f t="shared" si="2577"/>
        <v>80602.399999999994</v>
      </c>
      <c r="AP1272" s="10">
        <f t="shared" si="2578"/>
        <v>80602.399999999994</v>
      </c>
      <c r="AQ1272" s="10">
        <f t="shared" si="2605"/>
        <v>0</v>
      </c>
      <c r="AR1272" s="10">
        <f t="shared" si="2606"/>
        <v>0</v>
      </c>
      <c r="AS1272" s="10">
        <f t="shared" si="2607"/>
        <v>0</v>
      </c>
      <c r="AT1272" s="10">
        <f t="shared" si="2579"/>
        <v>79659.100000000006</v>
      </c>
      <c r="AU1272" s="10">
        <f t="shared" si="2580"/>
        <v>80602.399999999994</v>
      </c>
      <c r="AV1272" s="10">
        <f t="shared" si="2581"/>
        <v>80602.399999999994</v>
      </c>
      <c r="AW1272" s="10">
        <f t="shared" si="2608"/>
        <v>5367.7349999999997</v>
      </c>
      <c r="AX1272" s="10">
        <f t="shared" si="2609"/>
        <v>0</v>
      </c>
      <c r="AY1272" s="10">
        <f t="shared" si="2610"/>
        <v>0</v>
      </c>
      <c r="AZ1272" s="10">
        <f t="shared" si="2582"/>
        <v>85026.835000000006</v>
      </c>
      <c r="BA1272" s="10">
        <f t="shared" si="2611"/>
        <v>0</v>
      </c>
      <c r="BB1272" s="65">
        <f t="shared" si="2515"/>
        <v>85026.835000000006</v>
      </c>
      <c r="BC1272" s="10">
        <f t="shared" si="2583"/>
        <v>80602.399999999994</v>
      </c>
      <c r="BD1272" s="10">
        <f t="shared" si="2612"/>
        <v>0</v>
      </c>
      <c r="BE1272" s="65">
        <f t="shared" si="2516"/>
        <v>80602.399999999994</v>
      </c>
      <c r="BF1272" s="10">
        <f t="shared" si="2584"/>
        <v>80602.399999999994</v>
      </c>
      <c r="BG1272" s="10">
        <f t="shared" si="2612"/>
        <v>0</v>
      </c>
      <c r="BH1272" s="65">
        <f t="shared" si="2517"/>
        <v>80602.399999999994</v>
      </c>
      <c r="BI1272" s="10">
        <f t="shared" si="2612"/>
        <v>0</v>
      </c>
      <c r="BJ1272" s="20"/>
      <c r="BK1272" s="20"/>
    </row>
    <row r="1273" spans="1:63" ht="46.8" x14ac:dyDescent="0.3">
      <c r="A1273" s="58" t="s">
        <v>828</v>
      </c>
      <c r="B1273" s="59" t="s">
        <v>58</v>
      </c>
      <c r="C1273" s="58"/>
      <c r="D1273" s="58"/>
      <c r="E1273" s="60" t="s">
        <v>59</v>
      </c>
      <c r="F1273" s="10">
        <f t="shared" si="2586"/>
        <v>79659.100000000006</v>
      </c>
      <c r="G1273" s="10">
        <f t="shared" si="2587"/>
        <v>80602.399999999994</v>
      </c>
      <c r="H1273" s="10">
        <f t="shared" si="2588"/>
        <v>80602.399999999994</v>
      </c>
      <c r="I1273" s="10">
        <f t="shared" si="2589"/>
        <v>0</v>
      </c>
      <c r="J1273" s="10">
        <f t="shared" si="2590"/>
        <v>0</v>
      </c>
      <c r="K1273" s="10">
        <f t="shared" si="2591"/>
        <v>0</v>
      </c>
      <c r="L1273" s="10">
        <f t="shared" si="2489"/>
        <v>79659.100000000006</v>
      </c>
      <c r="M1273" s="10">
        <f t="shared" si="2490"/>
        <v>80602.399999999994</v>
      </c>
      <c r="N1273" s="10">
        <f t="shared" si="2491"/>
        <v>80602.399999999994</v>
      </c>
      <c r="O1273" s="10">
        <f t="shared" si="2592"/>
        <v>0</v>
      </c>
      <c r="P1273" s="10">
        <f t="shared" si="2593"/>
        <v>0</v>
      </c>
      <c r="Q1273" s="10">
        <f t="shared" si="2594"/>
        <v>0</v>
      </c>
      <c r="R1273" s="10">
        <f t="shared" si="2564"/>
        <v>79659.100000000006</v>
      </c>
      <c r="S1273" s="10">
        <f t="shared" si="2565"/>
        <v>80602.399999999994</v>
      </c>
      <c r="T1273" s="10">
        <f t="shared" si="2566"/>
        <v>80602.399999999994</v>
      </c>
      <c r="U1273" s="10">
        <f t="shared" si="2595"/>
        <v>0</v>
      </c>
      <c r="V1273" s="10">
        <f t="shared" si="2596"/>
        <v>0</v>
      </c>
      <c r="W1273" s="10">
        <f t="shared" si="2597"/>
        <v>0</v>
      </c>
      <c r="X1273" s="10">
        <f t="shared" si="2567"/>
        <v>79659.100000000006</v>
      </c>
      <c r="Y1273" s="10">
        <f t="shared" si="2568"/>
        <v>80602.399999999994</v>
      </c>
      <c r="Z1273" s="10">
        <f t="shared" si="2569"/>
        <v>80602.399999999994</v>
      </c>
      <c r="AA1273" s="10">
        <f t="shared" si="2598"/>
        <v>0</v>
      </c>
      <c r="AB1273" s="10">
        <f t="shared" si="2599"/>
        <v>0</v>
      </c>
      <c r="AC1273" s="10">
        <f t="shared" si="2600"/>
        <v>0</v>
      </c>
      <c r="AD1273" s="10">
        <f t="shared" si="2570"/>
        <v>79659.100000000006</v>
      </c>
      <c r="AE1273" s="10">
        <f t="shared" si="2571"/>
        <v>80602.399999999994</v>
      </c>
      <c r="AF1273" s="10">
        <f t="shared" si="2572"/>
        <v>80602.399999999994</v>
      </c>
      <c r="AG1273" s="10">
        <f t="shared" si="2601"/>
        <v>0</v>
      </c>
      <c r="AH1273" s="10">
        <f t="shared" si="2573"/>
        <v>79659.100000000006</v>
      </c>
      <c r="AI1273" s="10">
        <f t="shared" si="2574"/>
        <v>80602.399999999994</v>
      </c>
      <c r="AJ1273" s="10">
        <f t="shared" si="2575"/>
        <v>80602.399999999994</v>
      </c>
      <c r="AK1273" s="10">
        <f t="shared" si="2602"/>
        <v>0</v>
      </c>
      <c r="AL1273" s="10">
        <f t="shared" si="2603"/>
        <v>0</v>
      </c>
      <c r="AM1273" s="10">
        <f t="shared" si="2604"/>
        <v>0</v>
      </c>
      <c r="AN1273" s="10">
        <f t="shared" si="2576"/>
        <v>79659.100000000006</v>
      </c>
      <c r="AO1273" s="10">
        <f t="shared" si="2577"/>
        <v>80602.399999999994</v>
      </c>
      <c r="AP1273" s="10">
        <f t="shared" si="2578"/>
        <v>80602.399999999994</v>
      </c>
      <c r="AQ1273" s="10">
        <f t="shared" si="2605"/>
        <v>0</v>
      </c>
      <c r="AR1273" s="10">
        <f t="shared" si="2606"/>
        <v>0</v>
      </c>
      <c r="AS1273" s="10">
        <f t="shared" si="2607"/>
        <v>0</v>
      </c>
      <c r="AT1273" s="10">
        <f t="shared" si="2579"/>
        <v>79659.100000000006</v>
      </c>
      <c r="AU1273" s="10">
        <f t="shared" si="2580"/>
        <v>80602.399999999994</v>
      </c>
      <c r="AV1273" s="10">
        <f t="shared" si="2581"/>
        <v>80602.399999999994</v>
      </c>
      <c r="AW1273" s="10">
        <f t="shared" si="2608"/>
        <v>5367.7349999999997</v>
      </c>
      <c r="AX1273" s="10">
        <f t="shared" si="2609"/>
        <v>0</v>
      </c>
      <c r="AY1273" s="10">
        <f t="shared" si="2610"/>
        <v>0</v>
      </c>
      <c r="AZ1273" s="10">
        <f t="shared" si="2582"/>
        <v>85026.835000000006</v>
      </c>
      <c r="BA1273" s="10">
        <f t="shared" si="2611"/>
        <v>0</v>
      </c>
      <c r="BB1273" s="65">
        <f t="shared" si="2515"/>
        <v>85026.835000000006</v>
      </c>
      <c r="BC1273" s="10">
        <f t="shared" si="2583"/>
        <v>80602.399999999994</v>
      </c>
      <c r="BD1273" s="10">
        <f t="shared" si="2612"/>
        <v>0</v>
      </c>
      <c r="BE1273" s="65">
        <f t="shared" si="2516"/>
        <v>80602.399999999994</v>
      </c>
      <c r="BF1273" s="10">
        <f t="shared" si="2584"/>
        <v>80602.399999999994</v>
      </c>
      <c r="BG1273" s="10">
        <f t="shared" si="2612"/>
        <v>0</v>
      </c>
      <c r="BH1273" s="65">
        <f t="shared" si="2517"/>
        <v>80602.399999999994</v>
      </c>
      <c r="BI1273" s="10">
        <f t="shared" si="2612"/>
        <v>0</v>
      </c>
      <c r="BJ1273" s="20"/>
      <c r="BK1273" s="20"/>
    </row>
    <row r="1274" spans="1:63" x14ac:dyDescent="0.3">
      <c r="A1274" s="58" t="s">
        <v>828</v>
      </c>
      <c r="B1274" s="59">
        <v>600</v>
      </c>
      <c r="C1274" s="58" t="s">
        <v>327</v>
      </c>
      <c r="D1274" s="58" t="s">
        <v>37</v>
      </c>
      <c r="E1274" s="60" t="s">
        <v>735</v>
      </c>
      <c r="F1274" s="10">
        <v>79659.100000000006</v>
      </c>
      <c r="G1274" s="10">
        <v>80602.399999999994</v>
      </c>
      <c r="H1274" s="10">
        <v>80602.399999999994</v>
      </c>
      <c r="I1274" s="10"/>
      <c r="J1274" s="10"/>
      <c r="K1274" s="10"/>
      <c r="L1274" s="10">
        <f t="shared" si="2489"/>
        <v>79659.100000000006</v>
      </c>
      <c r="M1274" s="10">
        <f t="shared" si="2490"/>
        <v>80602.399999999994</v>
      </c>
      <c r="N1274" s="10">
        <f t="shared" si="2491"/>
        <v>80602.399999999994</v>
      </c>
      <c r="O1274" s="10"/>
      <c r="P1274" s="10"/>
      <c r="Q1274" s="10"/>
      <c r="R1274" s="10">
        <f t="shared" si="2564"/>
        <v>79659.100000000006</v>
      </c>
      <c r="S1274" s="10">
        <f t="shared" si="2565"/>
        <v>80602.399999999994</v>
      </c>
      <c r="T1274" s="10">
        <f t="shared" si="2566"/>
        <v>80602.399999999994</v>
      </c>
      <c r="U1274" s="10"/>
      <c r="V1274" s="10"/>
      <c r="W1274" s="10"/>
      <c r="X1274" s="10">
        <f t="shared" si="2567"/>
        <v>79659.100000000006</v>
      </c>
      <c r="Y1274" s="10">
        <f t="shared" si="2568"/>
        <v>80602.399999999994</v>
      </c>
      <c r="Z1274" s="10">
        <f t="shared" si="2569"/>
        <v>80602.399999999994</v>
      </c>
      <c r="AA1274" s="10"/>
      <c r="AB1274" s="10"/>
      <c r="AC1274" s="10"/>
      <c r="AD1274" s="10">
        <f t="shared" si="2570"/>
        <v>79659.100000000006</v>
      </c>
      <c r="AE1274" s="10">
        <f t="shared" si="2571"/>
        <v>80602.399999999994</v>
      </c>
      <c r="AF1274" s="10">
        <f t="shared" si="2572"/>
        <v>80602.399999999994</v>
      </c>
      <c r="AG1274" s="10"/>
      <c r="AH1274" s="10">
        <f t="shared" si="2573"/>
        <v>79659.100000000006</v>
      </c>
      <c r="AI1274" s="10">
        <f t="shared" si="2574"/>
        <v>80602.399999999994</v>
      </c>
      <c r="AJ1274" s="10">
        <f t="shared" si="2575"/>
        <v>80602.399999999994</v>
      </c>
      <c r="AK1274" s="10"/>
      <c r="AL1274" s="10"/>
      <c r="AM1274" s="10"/>
      <c r="AN1274" s="10">
        <f t="shared" si="2576"/>
        <v>79659.100000000006</v>
      </c>
      <c r="AO1274" s="10">
        <f t="shared" si="2577"/>
        <v>80602.399999999994</v>
      </c>
      <c r="AP1274" s="10">
        <f t="shared" si="2578"/>
        <v>80602.399999999994</v>
      </c>
      <c r="AQ1274" s="10"/>
      <c r="AR1274" s="10"/>
      <c r="AS1274" s="10"/>
      <c r="AT1274" s="10">
        <f t="shared" si="2579"/>
        <v>79659.100000000006</v>
      </c>
      <c r="AU1274" s="10">
        <f t="shared" si="2580"/>
        <v>80602.399999999994</v>
      </c>
      <c r="AV1274" s="10">
        <f t="shared" si="2581"/>
        <v>80602.399999999994</v>
      </c>
      <c r="AW1274" s="10">
        <v>5367.7349999999997</v>
      </c>
      <c r="AX1274" s="10"/>
      <c r="AY1274" s="10"/>
      <c r="AZ1274" s="10">
        <f t="shared" si="2582"/>
        <v>85026.835000000006</v>
      </c>
      <c r="BA1274" s="10"/>
      <c r="BB1274" s="65">
        <f t="shared" si="2515"/>
        <v>85026.835000000006</v>
      </c>
      <c r="BC1274" s="10">
        <f t="shared" si="2583"/>
        <v>80602.399999999994</v>
      </c>
      <c r="BD1274" s="10"/>
      <c r="BE1274" s="65">
        <f t="shared" si="2516"/>
        <v>80602.399999999994</v>
      </c>
      <c r="BF1274" s="10">
        <f t="shared" si="2584"/>
        <v>80602.399999999994</v>
      </c>
      <c r="BG1274" s="10"/>
      <c r="BH1274" s="65">
        <f t="shared" si="2517"/>
        <v>80602.399999999994</v>
      </c>
      <c r="BI1274" s="10"/>
      <c r="BJ1274" s="20"/>
      <c r="BK1274" s="20"/>
    </row>
    <row r="1275" spans="1:63" ht="46.8" x14ac:dyDescent="0.3">
      <c r="A1275" s="58" t="s">
        <v>830</v>
      </c>
      <c r="B1275" s="59"/>
      <c r="C1275" s="58"/>
      <c r="D1275" s="58"/>
      <c r="E1275" s="60" t="s">
        <v>831</v>
      </c>
      <c r="F1275" s="10">
        <f t="shared" si="2586"/>
        <v>38810.6</v>
      </c>
      <c r="G1275" s="10">
        <f t="shared" si="2587"/>
        <v>38810.6</v>
      </c>
      <c r="H1275" s="10">
        <f t="shared" si="2588"/>
        <v>38810.6</v>
      </c>
      <c r="I1275" s="10">
        <f t="shared" si="2589"/>
        <v>0</v>
      </c>
      <c r="J1275" s="10">
        <f t="shared" si="2590"/>
        <v>0</v>
      </c>
      <c r="K1275" s="10">
        <f t="shared" si="2591"/>
        <v>0</v>
      </c>
      <c r="L1275" s="10">
        <f t="shared" si="2489"/>
        <v>38810.6</v>
      </c>
      <c r="M1275" s="10">
        <f t="shared" si="2490"/>
        <v>38810.6</v>
      </c>
      <c r="N1275" s="10">
        <f t="shared" si="2491"/>
        <v>38810.6</v>
      </c>
      <c r="O1275" s="10">
        <f t="shared" si="2592"/>
        <v>0</v>
      </c>
      <c r="P1275" s="10">
        <f t="shared" si="2593"/>
        <v>0</v>
      </c>
      <c r="Q1275" s="10">
        <f t="shared" si="2594"/>
        <v>0</v>
      </c>
      <c r="R1275" s="10">
        <f t="shared" si="2564"/>
        <v>38810.6</v>
      </c>
      <c r="S1275" s="10">
        <f t="shared" si="2565"/>
        <v>38810.6</v>
      </c>
      <c r="T1275" s="10">
        <f t="shared" si="2566"/>
        <v>38810.6</v>
      </c>
      <c r="U1275" s="10">
        <f t="shared" si="2595"/>
        <v>0</v>
      </c>
      <c r="V1275" s="10">
        <f t="shared" si="2596"/>
        <v>0</v>
      </c>
      <c r="W1275" s="10">
        <f t="shared" si="2597"/>
        <v>0</v>
      </c>
      <c r="X1275" s="10">
        <f t="shared" si="2567"/>
        <v>38810.6</v>
      </c>
      <c r="Y1275" s="10">
        <f t="shared" si="2568"/>
        <v>38810.6</v>
      </c>
      <c r="Z1275" s="10">
        <f t="shared" si="2569"/>
        <v>38810.6</v>
      </c>
      <c r="AA1275" s="10">
        <f t="shared" si="2598"/>
        <v>0</v>
      </c>
      <c r="AB1275" s="10">
        <f t="shared" si="2599"/>
        <v>0</v>
      </c>
      <c r="AC1275" s="10">
        <f t="shared" si="2600"/>
        <v>0</v>
      </c>
      <c r="AD1275" s="10">
        <f t="shared" si="2570"/>
        <v>38810.6</v>
      </c>
      <c r="AE1275" s="10">
        <f t="shared" si="2571"/>
        <v>38810.6</v>
      </c>
      <c r="AF1275" s="10">
        <f t="shared" si="2572"/>
        <v>38810.6</v>
      </c>
      <c r="AG1275" s="10">
        <f t="shared" si="2601"/>
        <v>0</v>
      </c>
      <c r="AH1275" s="10">
        <f t="shared" si="2573"/>
        <v>38810.6</v>
      </c>
      <c r="AI1275" s="10">
        <f t="shared" si="2574"/>
        <v>38810.6</v>
      </c>
      <c r="AJ1275" s="10">
        <f t="shared" si="2575"/>
        <v>38810.6</v>
      </c>
      <c r="AK1275" s="10">
        <f t="shared" si="2602"/>
        <v>0</v>
      </c>
      <c r="AL1275" s="10">
        <f t="shared" si="2603"/>
        <v>0</v>
      </c>
      <c r="AM1275" s="10">
        <f t="shared" si="2604"/>
        <v>0</v>
      </c>
      <c r="AN1275" s="10">
        <f t="shared" si="2576"/>
        <v>38810.6</v>
      </c>
      <c r="AO1275" s="10">
        <f t="shared" si="2577"/>
        <v>38810.6</v>
      </c>
      <c r="AP1275" s="10">
        <f t="shared" si="2578"/>
        <v>38810.6</v>
      </c>
      <c r="AQ1275" s="10">
        <f t="shared" si="2605"/>
        <v>0</v>
      </c>
      <c r="AR1275" s="10">
        <f t="shared" si="2606"/>
        <v>0</v>
      </c>
      <c r="AS1275" s="10">
        <f t="shared" si="2607"/>
        <v>0</v>
      </c>
      <c r="AT1275" s="10">
        <f t="shared" si="2579"/>
        <v>38810.6</v>
      </c>
      <c r="AU1275" s="10">
        <f t="shared" si="2580"/>
        <v>38810.6</v>
      </c>
      <c r="AV1275" s="10">
        <f t="shared" si="2581"/>
        <v>38810.6</v>
      </c>
      <c r="AW1275" s="10">
        <f t="shared" si="2608"/>
        <v>4136.4489999999996</v>
      </c>
      <c r="AX1275" s="10">
        <f t="shared" si="2609"/>
        <v>0</v>
      </c>
      <c r="AY1275" s="10">
        <f t="shared" si="2610"/>
        <v>0</v>
      </c>
      <c r="AZ1275" s="10">
        <f t="shared" si="2582"/>
        <v>42947.048999999999</v>
      </c>
      <c r="BA1275" s="10">
        <f t="shared" si="2611"/>
        <v>0</v>
      </c>
      <c r="BB1275" s="65">
        <f t="shared" si="2515"/>
        <v>42947.048999999999</v>
      </c>
      <c r="BC1275" s="10">
        <f t="shared" si="2583"/>
        <v>38810.6</v>
      </c>
      <c r="BD1275" s="10">
        <f t="shared" si="2612"/>
        <v>0</v>
      </c>
      <c r="BE1275" s="65">
        <f t="shared" si="2516"/>
        <v>38810.6</v>
      </c>
      <c r="BF1275" s="10">
        <f t="shared" si="2584"/>
        <v>38810.6</v>
      </c>
      <c r="BG1275" s="10">
        <f t="shared" si="2612"/>
        <v>0</v>
      </c>
      <c r="BH1275" s="65">
        <f t="shared" si="2517"/>
        <v>38810.6</v>
      </c>
      <c r="BI1275" s="10">
        <f t="shared" si="2612"/>
        <v>0</v>
      </c>
      <c r="BJ1275" s="20"/>
      <c r="BK1275" s="20"/>
    </row>
    <row r="1276" spans="1:63" x14ac:dyDescent="0.3">
      <c r="A1276" s="58" t="s">
        <v>830</v>
      </c>
      <c r="B1276" s="59" t="s">
        <v>52</v>
      </c>
      <c r="C1276" s="58"/>
      <c r="D1276" s="58"/>
      <c r="E1276" s="60" t="s">
        <v>53</v>
      </c>
      <c r="F1276" s="10">
        <f t="shared" si="2586"/>
        <v>38810.6</v>
      </c>
      <c r="G1276" s="10">
        <f t="shared" si="2587"/>
        <v>38810.6</v>
      </c>
      <c r="H1276" s="10">
        <f t="shared" si="2588"/>
        <v>38810.6</v>
      </c>
      <c r="I1276" s="10">
        <f t="shared" si="2589"/>
        <v>0</v>
      </c>
      <c r="J1276" s="10">
        <f t="shared" si="2590"/>
        <v>0</v>
      </c>
      <c r="K1276" s="10">
        <f t="shared" si="2591"/>
        <v>0</v>
      </c>
      <c r="L1276" s="10">
        <f t="shared" si="2489"/>
        <v>38810.6</v>
      </c>
      <c r="M1276" s="10">
        <f t="shared" si="2490"/>
        <v>38810.6</v>
      </c>
      <c r="N1276" s="10">
        <f t="shared" si="2491"/>
        <v>38810.6</v>
      </c>
      <c r="O1276" s="10">
        <f t="shared" si="2592"/>
        <v>0</v>
      </c>
      <c r="P1276" s="10">
        <f t="shared" si="2593"/>
        <v>0</v>
      </c>
      <c r="Q1276" s="10">
        <f t="shared" si="2594"/>
        <v>0</v>
      </c>
      <c r="R1276" s="10">
        <f t="shared" si="2564"/>
        <v>38810.6</v>
      </c>
      <c r="S1276" s="10">
        <f t="shared" si="2565"/>
        <v>38810.6</v>
      </c>
      <c r="T1276" s="10">
        <f t="shared" si="2566"/>
        <v>38810.6</v>
      </c>
      <c r="U1276" s="10">
        <f t="shared" si="2595"/>
        <v>0</v>
      </c>
      <c r="V1276" s="10">
        <f t="shared" si="2596"/>
        <v>0</v>
      </c>
      <c r="W1276" s="10">
        <f t="shared" si="2597"/>
        <v>0</v>
      </c>
      <c r="X1276" s="10">
        <f t="shared" si="2567"/>
        <v>38810.6</v>
      </c>
      <c r="Y1276" s="10">
        <f t="shared" si="2568"/>
        <v>38810.6</v>
      </c>
      <c r="Z1276" s="10">
        <f t="shared" si="2569"/>
        <v>38810.6</v>
      </c>
      <c r="AA1276" s="10">
        <f t="shared" si="2598"/>
        <v>0</v>
      </c>
      <c r="AB1276" s="10">
        <f t="shared" si="2599"/>
        <v>0</v>
      </c>
      <c r="AC1276" s="10">
        <f t="shared" si="2600"/>
        <v>0</v>
      </c>
      <c r="AD1276" s="10">
        <f t="shared" si="2570"/>
        <v>38810.6</v>
      </c>
      <c r="AE1276" s="10">
        <f t="shared" si="2571"/>
        <v>38810.6</v>
      </c>
      <c r="AF1276" s="10">
        <f t="shared" si="2572"/>
        <v>38810.6</v>
      </c>
      <c r="AG1276" s="10">
        <f t="shared" si="2601"/>
        <v>0</v>
      </c>
      <c r="AH1276" s="10">
        <f t="shared" si="2573"/>
        <v>38810.6</v>
      </c>
      <c r="AI1276" s="10">
        <f t="shared" si="2574"/>
        <v>38810.6</v>
      </c>
      <c r="AJ1276" s="10">
        <f t="shared" si="2575"/>
        <v>38810.6</v>
      </c>
      <c r="AK1276" s="10">
        <f t="shared" si="2602"/>
        <v>0</v>
      </c>
      <c r="AL1276" s="10">
        <f t="shared" si="2603"/>
        <v>0</v>
      </c>
      <c r="AM1276" s="10">
        <f t="shared" si="2604"/>
        <v>0</v>
      </c>
      <c r="AN1276" s="10">
        <f t="shared" si="2576"/>
        <v>38810.6</v>
      </c>
      <c r="AO1276" s="10">
        <f t="shared" si="2577"/>
        <v>38810.6</v>
      </c>
      <c r="AP1276" s="10">
        <f t="shared" si="2578"/>
        <v>38810.6</v>
      </c>
      <c r="AQ1276" s="10">
        <f t="shared" si="2605"/>
        <v>0</v>
      </c>
      <c r="AR1276" s="10">
        <f t="shared" si="2606"/>
        <v>0</v>
      </c>
      <c r="AS1276" s="10">
        <f t="shared" si="2607"/>
        <v>0</v>
      </c>
      <c r="AT1276" s="10">
        <f t="shared" si="2579"/>
        <v>38810.6</v>
      </c>
      <c r="AU1276" s="10">
        <f t="shared" si="2580"/>
        <v>38810.6</v>
      </c>
      <c r="AV1276" s="10">
        <f t="shared" si="2581"/>
        <v>38810.6</v>
      </c>
      <c r="AW1276" s="10">
        <f t="shared" si="2608"/>
        <v>4136.4489999999996</v>
      </c>
      <c r="AX1276" s="10">
        <f t="shared" si="2609"/>
        <v>0</v>
      </c>
      <c r="AY1276" s="10">
        <f t="shared" si="2610"/>
        <v>0</v>
      </c>
      <c r="AZ1276" s="10">
        <f t="shared" si="2582"/>
        <v>42947.048999999999</v>
      </c>
      <c r="BA1276" s="10">
        <f t="shared" si="2611"/>
        <v>0</v>
      </c>
      <c r="BB1276" s="65">
        <f t="shared" si="2515"/>
        <v>42947.048999999999</v>
      </c>
      <c r="BC1276" s="10">
        <f t="shared" si="2583"/>
        <v>38810.6</v>
      </c>
      <c r="BD1276" s="10">
        <f t="shared" si="2612"/>
        <v>0</v>
      </c>
      <c r="BE1276" s="65">
        <f t="shared" si="2516"/>
        <v>38810.6</v>
      </c>
      <c r="BF1276" s="10">
        <f t="shared" si="2584"/>
        <v>38810.6</v>
      </c>
      <c r="BG1276" s="10">
        <f t="shared" si="2612"/>
        <v>0</v>
      </c>
      <c r="BH1276" s="65">
        <f t="shared" si="2517"/>
        <v>38810.6</v>
      </c>
      <c r="BI1276" s="10">
        <f t="shared" si="2612"/>
        <v>0</v>
      </c>
      <c r="BJ1276" s="20"/>
      <c r="BK1276" s="20"/>
    </row>
    <row r="1277" spans="1:63" x14ac:dyDescent="0.3">
      <c r="A1277" s="58" t="s">
        <v>830</v>
      </c>
      <c r="B1277" s="59">
        <v>800</v>
      </c>
      <c r="C1277" s="58" t="s">
        <v>107</v>
      </c>
      <c r="D1277" s="58" t="s">
        <v>337</v>
      </c>
      <c r="E1277" s="60" t="s">
        <v>338</v>
      </c>
      <c r="F1277" s="10">
        <v>38810.6</v>
      </c>
      <c r="G1277" s="10">
        <v>38810.6</v>
      </c>
      <c r="H1277" s="10">
        <v>38810.6</v>
      </c>
      <c r="I1277" s="10"/>
      <c r="J1277" s="10"/>
      <c r="K1277" s="10"/>
      <c r="L1277" s="10">
        <f t="shared" si="2489"/>
        <v>38810.6</v>
      </c>
      <c r="M1277" s="10">
        <f t="shared" si="2490"/>
        <v>38810.6</v>
      </c>
      <c r="N1277" s="10">
        <f t="shared" si="2491"/>
        <v>38810.6</v>
      </c>
      <c r="O1277" s="10"/>
      <c r="P1277" s="10"/>
      <c r="Q1277" s="10"/>
      <c r="R1277" s="10">
        <f t="shared" si="2564"/>
        <v>38810.6</v>
      </c>
      <c r="S1277" s="10">
        <f t="shared" si="2565"/>
        <v>38810.6</v>
      </c>
      <c r="T1277" s="10">
        <f t="shared" si="2566"/>
        <v>38810.6</v>
      </c>
      <c r="U1277" s="10"/>
      <c r="V1277" s="10"/>
      <c r="W1277" s="10"/>
      <c r="X1277" s="10">
        <f t="shared" si="2567"/>
        <v>38810.6</v>
      </c>
      <c r="Y1277" s="10">
        <f t="shared" si="2568"/>
        <v>38810.6</v>
      </c>
      <c r="Z1277" s="10">
        <f t="shared" si="2569"/>
        <v>38810.6</v>
      </c>
      <c r="AA1277" s="10"/>
      <c r="AB1277" s="10"/>
      <c r="AC1277" s="10"/>
      <c r="AD1277" s="10">
        <f t="shared" si="2570"/>
        <v>38810.6</v>
      </c>
      <c r="AE1277" s="10">
        <f t="shared" si="2571"/>
        <v>38810.6</v>
      </c>
      <c r="AF1277" s="10">
        <f t="shared" si="2572"/>
        <v>38810.6</v>
      </c>
      <c r="AG1277" s="10"/>
      <c r="AH1277" s="10">
        <f t="shared" si="2573"/>
        <v>38810.6</v>
      </c>
      <c r="AI1277" s="10">
        <f t="shared" si="2574"/>
        <v>38810.6</v>
      </c>
      <c r="AJ1277" s="10">
        <f t="shared" si="2575"/>
        <v>38810.6</v>
      </c>
      <c r="AK1277" s="10"/>
      <c r="AL1277" s="10"/>
      <c r="AM1277" s="10"/>
      <c r="AN1277" s="10">
        <f t="shared" si="2576"/>
        <v>38810.6</v>
      </c>
      <c r="AO1277" s="10">
        <f t="shared" si="2577"/>
        <v>38810.6</v>
      </c>
      <c r="AP1277" s="10">
        <f t="shared" si="2578"/>
        <v>38810.6</v>
      </c>
      <c r="AQ1277" s="10"/>
      <c r="AR1277" s="10"/>
      <c r="AS1277" s="10"/>
      <c r="AT1277" s="10">
        <f t="shared" si="2579"/>
        <v>38810.6</v>
      </c>
      <c r="AU1277" s="10">
        <f t="shared" si="2580"/>
        <v>38810.6</v>
      </c>
      <c r="AV1277" s="10">
        <f t="shared" si="2581"/>
        <v>38810.6</v>
      </c>
      <c r="AW1277" s="10">
        <v>4136.4489999999996</v>
      </c>
      <c r="AX1277" s="10"/>
      <c r="AY1277" s="10"/>
      <c r="AZ1277" s="10">
        <f t="shared" si="2582"/>
        <v>42947.048999999999</v>
      </c>
      <c r="BA1277" s="10"/>
      <c r="BB1277" s="65">
        <f t="shared" si="2515"/>
        <v>42947.048999999999</v>
      </c>
      <c r="BC1277" s="10">
        <f t="shared" si="2583"/>
        <v>38810.6</v>
      </c>
      <c r="BD1277" s="10"/>
      <c r="BE1277" s="65">
        <f t="shared" si="2516"/>
        <v>38810.6</v>
      </c>
      <c r="BF1277" s="10">
        <f t="shared" si="2584"/>
        <v>38810.6</v>
      </c>
      <c r="BG1277" s="10"/>
      <c r="BH1277" s="65">
        <f t="shared" si="2517"/>
        <v>38810.6</v>
      </c>
      <c r="BI1277" s="10"/>
      <c r="BJ1277" s="20"/>
      <c r="BK1277" s="20"/>
    </row>
    <row r="1278" spans="1:63" ht="46.8" x14ac:dyDescent="0.3">
      <c r="A1278" s="58" t="s">
        <v>832</v>
      </c>
      <c r="B1278" s="59"/>
      <c r="C1278" s="58"/>
      <c r="D1278" s="58"/>
      <c r="E1278" s="60" t="s">
        <v>833</v>
      </c>
      <c r="F1278" s="10">
        <f t="shared" ref="F1278:K1278" si="2613">F1279+F1282+F1285+F1290</f>
        <v>135503.70000000001</v>
      </c>
      <c r="G1278" s="10">
        <f t="shared" si="2613"/>
        <v>83894.3</v>
      </c>
      <c r="H1278" s="10">
        <f t="shared" si="2613"/>
        <v>59394.3</v>
      </c>
      <c r="I1278" s="10">
        <f t="shared" si="2613"/>
        <v>0</v>
      </c>
      <c r="J1278" s="10">
        <f t="shared" si="2613"/>
        <v>0</v>
      </c>
      <c r="K1278" s="10">
        <f t="shared" si="2613"/>
        <v>0</v>
      </c>
      <c r="L1278" s="10">
        <f t="shared" si="2489"/>
        <v>135503.70000000001</v>
      </c>
      <c r="M1278" s="10">
        <f t="shared" si="2490"/>
        <v>83894.3</v>
      </c>
      <c r="N1278" s="10">
        <f t="shared" si="2491"/>
        <v>59394.3</v>
      </c>
      <c r="O1278" s="10">
        <f>O1279+O1282+O1285+O1290</f>
        <v>73335.64</v>
      </c>
      <c r="P1278" s="10">
        <f>P1279+P1282+P1285+P1290</f>
        <v>0</v>
      </c>
      <c r="Q1278" s="10">
        <f>Q1279+Q1282+Q1285+Q1290</f>
        <v>0</v>
      </c>
      <c r="R1278" s="10">
        <f t="shared" si="2564"/>
        <v>208839.34000000003</v>
      </c>
      <c r="S1278" s="10">
        <f t="shared" si="2565"/>
        <v>83894.3</v>
      </c>
      <c r="T1278" s="10">
        <f t="shared" si="2566"/>
        <v>59394.3</v>
      </c>
      <c r="U1278" s="10">
        <f>U1279+U1282+U1285+U1290</f>
        <v>-16875.439999999999</v>
      </c>
      <c r="V1278" s="10">
        <f>V1279+V1282+V1285+V1290</f>
        <v>0</v>
      </c>
      <c r="W1278" s="10">
        <f>W1279+W1282+W1285+W1290</f>
        <v>0</v>
      </c>
      <c r="X1278" s="10">
        <f t="shared" si="2567"/>
        <v>191963.90000000002</v>
      </c>
      <c r="Y1278" s="10">
        <f t="shared" si="2568"/>
        <v>83894.3</v>
      </c>
      <c r="Z1278" s="10">
        <f t="shared" si="2569"/>
        <v>59394.3</v>
      </c>
      <c r="AA1278" s="10">
        <f>AA1279+AA1282+AA1285+AA1290</f>
        <v>0</v>
      </c>
      <c r="AB1278" s="10">
        <f>AB1279+AB1282+AB1285+AB1290</f>
        <v>0</v>
      </c>
      <c r="AC1278" s="10">
        <f>AC1279+AC1282+AC1285+AC1290</f>
        <v>0</v>
      </c>
      <c r="AD1278" s="10">
        <f t="shared" si="2570"/>
        <v>191963.90000000002</v>
      </c>
      <c r="AE1278" s="10">
        <f t="shared" si="2571"/>
        <v>83894.3</v>
      </c>
      <c r="AF1278" s="10">
        <f t="shared" si="2572"/>
        <v>59394.3</v>
      </c>
      <c r="AG1278" s="10">
        <f>AG1279+AG1282+AG1285+AG1290</f>
        <v>0</v>
      </c>
      <c r="AH1278" s="10">
        <f t="shared" si="2573"/>
        <v>191963.90000000002</v>
      </c>
      <c r="AI1278" s="10">
        <f t="shared" si="2574"/>
        <v>83894.3</v>
      </c>
      <c r="AJ1278" s="10">
        <f t="shared" si="2575"/>
        <v>59394.3</v>
      </c>
      <c r="AK1278" s="10">
        <f>AK1279+AK1282+AK1285+AK1290</f>
        <v>2984.85</v>
      </c>
      <c r="AL1278" s="10">
        <f>AL1279+AL1282+AL1285+AL1290</f>
        <v>29713.194</v>
      </c>
      <c r="AM1278" s="10">
        <f>AM1279+AM1282+AM1285+AM1290</f>
        <v>0</v>
      </c>
      <c r="AN1278" s="10">
        <f t="shared" si="2576"/>
        <v>194948.75000000003</v>
      </c>
      <c r="AO1278" s="10">
        <f t="shared" si="2577"/>
        <v>113607.49400000001</v>
      </c>
      <c r="AP1278" s="10">
        <f t="shared" si="2578"/>
        <v>59394.3</v>
      </c>
      <c r="AQ1278" s="10">
        <f>AQ1279+AQ1282+AQ1285+AQ1290</f>
        <v>-91.71</v>
      </c>
      <c r="AR1278" s="10">
        <f>AR1279+AR1282+AR1285+AR1290</f>
        <v>-29713.194</v>
      </c>
      <c r="AS1278" s="10">
        <f>AS1279+AS1282+AS1285+AS1290</f>
        <v>0</v>
      </c>
      <c r="AT1278" s="10">
        <f t="shared" si="2579"/>
        <v>194857.04000000004</v>
      </c>
      <c r="AU1278" s="10">
        <f t="shared" si="2580"/>
        <v>83894.3</v>
      </c>
      <c r="AV1278" s="10">
        <f t="shared" si="2581"/>
        <v>59394.3</v>
      </c>
      <c r="AW1278" s="10">
        <f>AW1279+AW1282+AW1285+AW1290</f>
        <v>2363.4879999999998</v>
      </c>
      <c r="AX1278" s="10">
        <f>AX1279+AX1282+AX1285+AX1290</f>
        <v>29713.194</v>
      </c>
      <c r="AY1278" s="10">
        <f>AY1279+AY1282+AY1285+AY1290</f>
        <v>0</v>
      </c>
      <c r="AZ1278" s="10">
        <f t="shared" si="2582"/>
        <v>197220.52800000005</v>
      </c>
      <c r="BA1278" s="10">
        <f>BA1279+BA1282+BA1285+BA1290</f>
        <v>0</v>
      </c>
      <c r="BB1278" s="65">
        <f t="shared" si="2515"/>
        <v>197220.52800000005</v>
      </c>
      <c r="BC1278" s="10">
        <f t="shared" si="2583"/>
        <v>113607.49400000001</v>
      </c>
      <c r="BD1278" s="10">
        <f>BD1279+BD1282+BD1285+BD1290</f>
        <v>0</v>
      </c>
      <c r="BE1278" s="65">
        <f t="shared" si="2516"/>
        <v>113607.49400000001</v>
      </c>
      <c r="BF1278" s="10">
        <f t="shared" si="2584"/>
        <v>59394.3</v>
      </c>
      <c r="BG1278" s="10">
        <f>BG1279+BG1282+BG1285+BG1290</f>
        <v>0</v>
      </c>
      <c r="BH1278" s="65">
        <f t="shared" si="2517"/>
        <v>59394.3</v>
      </c>
      <c r="BI1278" s="10">
        <f>BI1279+BI1282+BI1285+BI1290</f>
        <v>0</v>
      </c>
      <c r="BJ1278" s="20"/>
      <c r="BK1278" s="20"/>
    </row>
    <row r="1279" spans="1:63" x14ac:dyDescent="0.3">
      <c r="A1279" s="58" t="s">
        <v>834</v>
      </c>
      <c r="B1279" s="59"/>
      <c r="C1279" s="58"/>
      <c r="D1279" s="58"/>
      <c r="E1279" s="60" t="s">
        <v>202</v>
      </c>
      <c r="F1279" s="10">
        <f t="shared" ref="F1279:F1293" si="2614">F1280</f>
        <v>139.19999999999999</v>
      </c>
      <c r="G1279" s="10">
        <f t="shared" ref="G1279:G1293" si="2615">G1280</f>
        <v>0</v>
      </c>
      <c r="H1279" s="10">
        <f t="shared" ref="H1279:H1293" si="2616">H1280</f>
        <v>0</v>
      </c>
      <c r="I1279" s="10">
        <f t="shared" ref="I1279:I1293" si="2617">I1280</f>
        <v>0</v>
      </c>
      <c r="J1279" s="10">
        <f t="shared" ref="J1279:J1293" si="2618">J1280</f>
        <v>0</v>
      </c>
      <c r="K1279" s="10">
        <f t="shared" ref="K1279:K1293" si="2619">K1280</f>
        <v>0</v>
      </c>
      <c r="L1279" s="10">
        <f t="shared" si="2489"/>
        <v>139.19999999999999</v>
      </c>
      <c r="M1279" s="10">
        <f t="shared" si="2490"/>
        <v>0</v>
      </c>
      <c r="N1279" s="10">
        <f t="shared" si="2491"/>
        <v>0</v>
      </c>
      <c r="O1279" s="10">
        <f t="shared" ref="O1279:O1293" si="2620">O1280</f>
        <v>175.1</v>
      </c>
      <c r="P1279" s="10">
        <f t="shared" ref="P1279:P1293" si="2621">P1280</f>
        <v>0</v>
      </c>
      <c r="Q1279" s="10">
        <f t="shared" ref="Q1279:Q1293" si="2622">Q1280</f>
        <v>0</v>
      </c>
      <c r="R1279" s="10">
        <f t="shared" si="2564"/>
        <v>314.29999999999995</v>
      </c>
      <c r="S1279" s="10">
        <f t="shared" si="2565"/>
        <v>0</v>
      </c>
      <c r="T1279" s="10">
        <f t="shared" si="2566"/>
        <v>0</v>
      </c>
      <c r="U1279" s="10">
        <f t="shared" ref="U1279:U1293" si="2623">U1280</f>
        <v>0</v>
      </c>
      <c r="V1279" s="10">
        <f t="shared" ref="V1279:V1293" si="2624">V1280</f>
        <v>0</v>
      </c>
      <c r="W1279" s="10">
        <f t="shared" ref="W1279:W1293" si="2625">W1280</f>
        <v>0</v>
      </c>
      <c r="X1279" s="10">
        <f t="shared" si="2567"/>
        <v>314.29999999999995</v>
      </c>
      <c r="Y1279" s="10">
        <f t="shared" si="2568"/>
        <v>0</v>
      </c>
      <c r="Z1279" s="10">
        <f t="shared" si="2569"/>
        <v>0</v>
      </c>
      <c r="AA1279" s="10">
        <f t="shared" ref="AA1279:AA1293" si="2626">AA1280</f>
        <v>0</v>
      </c>
      <c r="AB1279" s="10">
        <f t="shared" ref="AB1279:AB1293" si="2627">AB1280</f>
        <v>0</v>
      </c>
      <c r="AC1279" s="10">
        <f t="shared" ref="AC1279:AC1293" si="2628">AC1280</f>
        <v>0</v>
      </c>
      <c r="AD1279" s="10">
        <f t="shared" si="2570"/>
        <v>314.29999999999995</v>
      </c>
      <c r="AE1279" s="10">
        <f t="shared" si="2571"/>
        <v>0</v>
      </c>
      <c r="AF1279" s="10">
        <f t="shared" si="2572"/>
        <v>0</v>
      </c>
      <c r="AG1279" s="10">
        <f t="shared" ref="AG1279:AG1293" si="2629">AG1280</f>
        <v>0</v>
      </c>
      <c r="AH1279" s="10">
        <f t="shared" si="2573"/>
        <v>314.29999999999995</v>
      </c>
      <c r="AI1279" s="10">
        <f t="shared" si="2574"/>
        <v>0</v>
      </c>
      <c r="AJ1279" s="10">
        <f t="shared" si="2575"/>
        <v>0</v>
      </c>
      <c r="AK1279" s="10">
        <f t="shared" ref="AK1279:AK1293" si="2630">AK1280</f>
        <v>0</v>
      </c>
      <c r="AL1279" s="10">
        <f t="shared" ref="AL1279:AL1293" si="2631">AL1280</f>
        <v>0</v>
      </c>
      <c r="AM1279" s="10">
        <f t="shared" ref="AM1279:AM1293" si="2632">AM1280</f>
        <v>0</v>
      </c>
      <c r="AN1279" s="10">
        <f t="shared" si="2576"/>
        <v>314.29999999999995</v>
      </c>
      <c r="AO1279" s="10">
        <f t="shared" si="2577"/>
        <v>0</v>
      </c>
      <c r="AP1279" s="10">
        <f t="shared" si="2578"/>
        <v>0</v>
      </c>
      <c r="AQ1279" s="10">
        <f t="shared" ref="AQ1279:AQ1293" si="2633">AQ1280</f>
        <v>0</v>
      </c>
      <c r="AR1279" s="10">
        <f t="shared" ref="AR1279:AR1293" si="2634">AR1280</f>
        <v>0</v>
      </c>
      <c r="AS1279" s="10">
        <f t="shared" ref="AS1279:AS1293" si="2635">AS1280</f>
        <v>0</v>
      </c>
      <c r="AT1279" s="10">
        <f t="shared" si="2579"/>
        <v>314.29999999999995</v>
      </c>
      <c r="AU1279" s="10">
        <f t="shared" si="2580"/>
        <v>0</v>
      </c>
      <c r="AV1279" s="10">
        <f t="shared" si="2581"/>
        <v>0</v>
      </c>
      <c r="AW1279" s="10">
        <f t="shared" ref="AW1279:AW1293" si="2636">AW1280</f>
        <v>0</v>
      </c>
      <c r="AX1279" s="10">
        <f t="shared" ref="AX1279:AX1293" si="2637">AX1280</f>
        <v>0</v>
      </c>
      <c r="AY1279" s="10">
        <f t="shared" ref="AY1279:AY1293" si="2638">AY1280</f>
        <v>0</v>
      </c>
      <c r="AZ1279" s="10">
        <f t="shared" si="2582"/>
        <v>314.29999999999995</v>
      </c>
      <c r="BA1279" s="10">
        <f t="shared" ref="BA1279:BA1293" si="2639">BA1280</f>
        <v>0</v>
      </c>
      <c r="BB1279" s="65">
        <f t="shared" si="2515"/>
        <v>314.29999999999995</v>
      </c>
      <c r="BC1279" s="10">
        <f t="shared" si="2583"/>
        <v>0</v>
      </c>
      <c r="BD1279" s="10">
        <f t="shared" ref="BD1279:BI1293" si="2640">BD1280</f>
        <v>0</v>
      </c>
      <c r="BE1279" s="65">
        <f t="shared" si="2516"/>
        <v>0</v>
      </c>
      <c r="BF1279" s="10">
        <f t="shared" si="2584"/>
        <v>0</v>
      </c>
      <c r="BG1279" s="10">
        <f t="shared" si="2640"/>
        <v>0</v>
      </c>
      <c r="BH1279" s="65">
        <f t="shared" si="2517"/>
        <v>0</v>
      </c>
      <c r="BI1279" s="10">
        <f t="shared" si="2640"/>
        <v>0</v>
      </c>
      <c r="BJ1279" s="20"/>
      <c r="BK1279" s="20"/>
    </row>
    <row r="1280" spans="1:63" ht="46.8" x14ac:dyDescent="0.3">
      <c r="A1280" s="58" t="s">
        <v>834</v>
      </c>
      <c r="B1280" s="59" t="s">
        <v>58</v>
      </c>
      <c r="C1280" s="58"/>
      <c r="D1280" s="58"/>
      <c r="E1280" s="60" t="s">
        <v>59</v>
      </c>
      <c r="F1280" s="10">
        <f t="shared" si="2614"/>
        <v>139.19999999999999</v>
      </c>
      <c r="G1280" s="10">
        <f t="shared" si="2615"/>
        <v>0</v>
      </c>
      <c r="H1280" s="10">
        <f t="shared" si="2616"/>
        <v>0</v>
      </c>
      <c r="I1280" s="10">
        <f t="shared" si="2617"/>
        <v>0</v>
      </c>
      <c r="J1280" s="10">
        <f t="shared" si="2618"/>
        <v>0</v>
      </c>
      <c r="K1280" s="10">
        <f t="shared" si="2619"/>
        <v>0</v>
      </c>
      <c r="L1280" s="10">
        <f t="shared" si="2489"/>
        <v>139.19999999999999</v>
      </c>
      <c r="M1280" s="10">
        <f t="shared" si="2490"/>
        <v>0</v>
      </c>
      <c r="N1280" s="10">
        <f t="shared" si="2491"/>
        <v>0</v>
      </c>
      <c r="O1280" s="10">
        <f t="shared" si="2620"/>
        <v>175.1</v>
      </c>
      <c r="P1280" s="10">
        <f t="shared" si="2621"/>
        <v>0</v>
      </c>
      <c r="Q1280" s="10">
        <f t="shared" si="2622"/>
        <v>0</v>
      </c>
      <c r="R1280" s="10">
        <f t="shared" si="2564"/>
        <v>314.29999999999995</v>
      </c>
      <c r="S1280" s="10">
        <f t="shared" si="2565"/>
        <v>0</v>
      </c>
      <c r="T1280" s="10">
        <f t="shared" si="2566"/>
        <v>0</v>
      </c>
      <c r="U1280" s="10">
        <f t="shared" si="2623"/>
        <v>0</v>
      </c>
      <c r="V1280" s="10">
        <f t="shared" si="2624"/>
        <v>0</v>
      </c>
      <c r="W1280" s="10">
        <f t="shared" si="2625"/>
        <v>0</v>
      </c>
      <c r="X1280" s="10">
        <f t="shared" si="2567"/>
        <v>314.29999999999995</v>
      </c>
      <c r="Y1280" s="10">
        <f t="shared" si="2568"/>
        <v>0</v>
      </c>
      <c r="Z1280" s="10">
        <f t="shared" si="2569"/>
        <v>0</v>
      </c>
      <c r="AA1280" s="10">
        <f t="shared" si="2626"/>
        <v>0</v>
      </c>
      <c r="AB1280" s="10">
        <f t="shared" si="2627"/>
        <v>0</v>
      </c>
      <c r="AC1280" s="10">
        <f t="shared" si="2628"/>
        <v>0</v>
      </c>
      <c r="AD1280" s="10">
        <f t="shared" si="2570"/>
        <v>314.29999999999995</v>
      </c>
      <c r="AE1280" s="10">
        <f t="shared" si="2571"/>
        <v>0</v>
      </c>
      <c r="AF1280" s="10">
        <f t="shared" si="2572"/>
        <v>0</v>
      </c>
      <c r="AG1280" s="10">
        <f t="shared" si="2629"/>
        <v>0</v>
      </c>
      <c r="AH1280" s="10">
        <f t="shared" si="2573"/>
        <v>314.29999999999995</v>
      </c>
      <c r="AI1280" s="10">
        <f t="shared" si="2574"/>
        <v>0</v>
      </c>
      <c r="AJ1280" s="10">
        <f t="shared" si="2575"/>
        <v>0</v>
      </c>
      <c r="AK1280" s="10">
        <f t="shared" si="2630"/>
        <v>0</v>
      </c>
      <c r="AL1280" s="10">
        <f t="shared" si="2631"/>
        <v>0</v>
      </c>
      <c r="AM1280" s="10">
        <f t="shared" si="2632"/>
        <v>0</v>
      </c>
      <c r="AN1280" s="10">
        <f t="shared" si="2576"/>
        <v>314.29999999999995</v>
      </c>
      <c r="AO1280" s="10">
        <f t="shared" si="2577"/>
        <v>0</v>
      </c>
      <c r="AP1280" s="10">
        <f t="shared" si="2578"/>
        <v>0</v>
      </c>
      <c r="AQ1280" s="10">
        <f t="shared" si="2633"/>
        <v>0</v>
      </c>
      <c r="AR1280" s="10">
        <f t="shared" si="2634"/>
        <v>0</v>
      </c>
      <c r="AS1280" s="10">
        <f t="shared" si="2635"/>
        <v>0</v>
      </c>
      <c r="AT1280" s="10">
        <f t="shared" si="2579"/>
        <v>314.29999999999995</v>
      </c>
      <c r="AU1280" s="10">
        <f t="shared" si="2580"/>
        <v>0</v>
      </c>
      <c r="AV1280" s="10">
        <f t="shared" si="2581"/>
        <v>0</v>
      </c>
      <c r="AW1280" s="10">
        <f t="shared" si="2636"/>
        <v>0</v>
      </c>
      <c r="AX1280" s="10">
        <f t="shared" si="2637"/>
        <v>0</v>
      </c>
      <c r="AY1280" s="10">
        <f t="shared" si="2638"/>
        <v>0</v>
      </c>
      <c r="AZ1280" s="10">
        <f t="shared" si="2582"/>
        <v>314.29999999999995</v>
      </c>
      <c r="BA1280" s="10">
        <f t="shared" si="2639"/>
        <v>0</v>
      </c>
      <c r="BB1280" s="65">
        <f t="shared" si="2515"/>
        <v>314.29999999999995</v>
      </c>
      <c r="BC1280" s="10">
        <f t="shared" si="2583"/>
        <v>0</v>
      </c>
      <c r="BD1280" s="10">
        <f t="shared" si="2640"/>
        <v>0</v>
      </c>
      <c r="BE1280" s="65">
        <f t="shared" si="2516"/>
        <v>0</v>
      </c>
      <c r="BF1280" s="10">
        <f t="shared" si="2584"/>
        <v>0</v>
      </c>
      <c r="BG1280" s="10">
        <f t="shared" si="2640"/>
        <v>0</v>
      </c>
      <c r="BH1280" s="65">
        <f t="shared" si="2517"/>
        <v>0</v>
      </c>
      <c r="BI1280" s="10">
        <f t="shared" si="2640"/>
        <v>0</v>
      </c>
      <c r="BJ1280" s="20"/>
      <c r="BK1280" s="20"/>
    </row>
    <row r="1281" spans="1:63" x14ac:dyDescent="0.3">
      <c r="A1281" s="58" t="s">
        <v>834</v>
      </c>
      <c r="B1281" s="59">
        <v>600</v>
      </c>
      <c r="C1281" s="58" t="s">
        <v>327</v>
      </c>
      <c r="D1281" s="58" t="s">
        <v>106</v>
      </c>
      <c r="E1281" s="60" t="s">
        <v>535</v>
      </c>
      <c r="F1281" s="10">
        <v>139.19999999999999</v>
      </c>
      <c r="G1281" s="10">
        <v>0</v>
      </c>
      <c r="H1281" s="10">
        <v>0</v>
      </c>
      <c r="I1281" s="10"/>
      <c r="J1281" s="10"/>
      <c r="K1281" s="10"/>
      <c r="L1281" s="10">
        <f t="shared" si="2489"/>
        <v>139.19999999999999</v>
      </c>
      <c r="M1281" s="10">
        <f t="shared" si="2490"/>
        <v>0</v>
      </c>
      <c r="N1281" s="10">
        <f t="shared" si="2491"/>
        <v>0</v>
      </c>
      <c r="O1281" s="10">
        <v>175.1</v>
      </c>
      <c r="P1281" s="10"/>
      <c r="Q1281" s="10"/>
      <c r="R1281" s="10">
        <f t="shared" si="2564"/>
        <v>314.29999999999995</v>
      </c>
      <c r="S1281" s="10">
        <f t="shared" si="2565"/>
        <v>0</v>
      </c>
      <c r="T1281" s="10">
        <f t="shared" si="2566"/>
        <v>0</v>
      </c>
      <c r="U1281" s="10"/>
      <c r="V1281" s="10"/>
      <c r="W1281" s="10"/>
      <c r="X1281" s="10">
        <f t="shared" si="2567"/>
        <v>314.29999999999995</v>
      </c>
      <c r="Y1281" s="10">
        <f t="shared" si="2568"/>
        <v>0</v>
      </c>
      <c r="Z1281" s="10">
        <f t="shared" si="2569"/>
        <v>0</v>
      </c>
      <c r="AA1281" s="10"/>
      <c r="AB1281" s="10"/>
      <c r="AC1281" s="10"/>
      <c r="AD1281" s="10">
        <f t="shared" si="2570"/>
        <v>314.29999999999995</v>
      </c>
      <c r="AE1281" s="10">
        <f t="shared" si="2571"/>
        <v>0</v>
      </c>
      <c r="AF1281" s="10">
        <f t="shared" si="2572"/>
        <v>0</v>
      </c>
      <c r="AG1281" s="10"/>
      <c r="AH1281" s="10">
        <f t="shared" si="2573"/>
        <v>314.29999999999995</v>
      </c>
      <c r="AI1281" s="10">
        <f t="shared" si="2574"/>
        <v>0</v>
      </c>
      <c r="AJ1281" s="10">
        <f t="shared" si="2575"/>
        <v>0</v>
      </c>
      <c r="AK1281" s="10"/>
      <c r="AL1281" s="10"/>
      <c r="AM1281" s="10"/>
      <c r="AN1281" s="10">
        <f t="shared" si="2576"/>
        <v>314.29999999999995</v>
      </c>
      <c r="AO1281" s="10">
        <f t="shared" si="2577"/>
        <v>0</v>
      </c>
      <c r="AP1281" s="10">
        <f t="shared" si="2578"/>
        <v>0</v>
      </c>
      <c r="AQ1281" s="10"/>
      <c r="AR1281" s="10"/>
      <c r="AS1281" s="10"/>
      <c r="AT1281" s="10">
        <f t="shared" si="2579"/>
        <v>314.29999999999995</v>
      </c>
      <c r="AU1281" s="10">
        <f t="shared" si="2580"/>
        <v>0</v>
      </c>
      <c r="AV1281" s="10">
        <f t="shared" si="2581"/>
        <v>0</v>
      </c>
      <c r="AW1281" s="10"/>
      <c r="AX1281" s="10"/>
      <c r="AY1281" s="10"/>
      <c r="AZ1281" s="10">
        <f t="shared" si="2582"/>
        <v>314.29999999999995</v>
      </c>
      <c r="BA1281" s="10"/>
      <c r="BB1281" s="65">
        <f t="shared" si="2515"/>
        <v>314.29999999999995</v>
      </c>
      <c r="BC1281" s="10">
        <f t="shared" si="2583"/>
        <v>0</v>
      </c>
      <c r="BD1281" s="10"/>
      <c r="BE1281" s="65">
        <f t="shared" si="2516"/>
        <v>0</v>
      </c>
      <c r="BF1281" s="10">
        <f t="shared" si="2584"/>
        <v>0</v>
      </c>
      <c r="BG1281" s="10"/>
      <c r="BH1281" s="65">
        <f t="shared" si="2517"/>
        <v>0</v>
      </c>
      <c r="BI1281" s="10"/>
      <c r="BJ1281" s="20"/>
      <c r="BK1281" s="20"/>
    </row>
    <row r="1282" spans="1:63" ht="31.2" x14ac:dyDescent="0.3">
      <c r="A1282" s="58" t="s">
        <v>835</v>
      </c>
      <c r="B1282" s="59"/>
      <c r="C1282" s="58"/>
      <c r="D1282" s="58"/>
      <c r="E1282" s="60" t="s">
        <v>836</v>
      </c>
      <c r="F1282" s="10">
        <f t="shared" si="2614"/>
        <v>99877.400000000009</v>
      </c>
      <c r="G1282" s="10">
        <f t="shared" si="2615"/>
        <v>48664.5</v>
      </c>
      <c r="H1282" s="10">
        <f t="shared" si="2616"/>
        <v>48664.5</v>
      </c>
      <c r="I1282" s="10">
        <f t="shared" si="2617"/>
        <v>0</v>
      </c>
      <c r="J1282" s="10">
        <f t="shared" si="2618"/>
        <v>0</v>
      </c>
      <c r="K1282" s="10">
        <f t="shared" si="2619"/>
        <v>0</v>
      </c>
      <c r="L1282" s="10">
        <f t="shared" si="2489"/>
        <v>99877.400000000009</v>
      </c>
      <c r="M1282" s="10">
        <f t="shared" si="2490"/>
        <v>48664.5</v>
      </c>
      <c r="N1282" s="10">
        <f t="shared" si="2491"/>
        <v>48664.5</v>
      </c>
      <c r="O1282" s="10">
        <f t="shared" si="2620"/>
        <v>0</v>
      </c>
      <c r="P1282" s="10">
        <f t="shared" si="2621"/>
        <v>0</v>
      </c>
      <c r="Q1282" s="10">
        <f t="shared" si="2622"/>
        <v>0</v>
      </c>
      <c r="R1282" s="10">
        <f t="shared" si="2564"/>
        <v>99877.400000000009</v>
      </c>
      <c r="S1282" s="10">
        <f t="shared" si="2565"/>
        <v>48664.5</v>
      </c>
      <c r="T1282" s="10">
        <f t="shared" si="2566"/>
        <v>48664.5</v>
      </c>
      <c r="U1282" s="10">
        <f t="shared" si="2623"/>
        <v>0</v>
      </c>
      <c r="V1282" s="10">
        <f t="shared" si="2624"/>
        <v>0</v>
      </c>
      <c r="W1282" s="10">
        <f t="shared" si="2625"/>
        <v>0</v>
      </c>
      <c r="X1282" s="10">
        <f t="shared" si="2567"/>
        <v>99877.400000000009</v>
      </c>
      <c r="Y1282" s="10">
        <f t="shared" si="2568"/>
        <v>48664.5</v>
      </c>
      <c r="Z1282" s="10">
        <f t="shared" si="2569"/>
        <v>48664.5</v>
      </c>
      <c r="AA1282" s="10">
        <f t="shared" si="2626"/>
        <v>0</v>
      </c>
      <c r="AB1282" s="10">
        <f t="shared" si="2627"/>
        <v>0</v>
      </c>
      <c r="AC1282" s="10">
        <f t="shared" si="2628"/>
        <v>0</v>
      </c>
      <c r="AD1282" s="10">
        <f t="shared" si="2570"/>
        <v>99877.400000000009</v>
      </c>
      <c r="AE1282" s="10">
        <f t="shared" si="2571"/>
        <v>48664.5</v>
      </c>
      <c r="AF1282" s="10">
        <f t="shared" si="2572"/>
        <v>48664.5</v>
      </c>
      <c r="AG1282" s="10">
        <f t="shared" si="2629"/>
        <v>0</v>
      </c>
      <c r="AH1282" s="10">
        <f t="shared" si="2573"/>
        <v>99877.400000000009</v>
      </c>
      <c r="AI1282" s="10">
        <f t="shared" si="2574"/>
        <v>48664.5</v>
      </c>
      <c r="AJ1282" s="10">
        <f t="shared" si="2575"/>
        <v>48664.5</v>
      </c>
      <c r="AK1282" s="10">
        <f t="shared" si="2630"/>
        <v>2984.85</v>
      </c>
      <c r="AL1282" s="10">
        <f t="shared" si="2631"/>
        <v>0</v>
      </c>
      <c r="AM1282" s="10">
        <f t="shared" si="2632"/>
        <v>0</v>
      </c>
      <c r="AN1282" s="10">
        <f t="shared" si="2576"/>
        <v>102862.25000000001</v>
      </c>
      <c r="AO1282" s="10">
        <f t="shared" si="2577"/>
        <v>48664.5</v>
      </c>
      <c r="AP1282" s="10">
        <f t="shared" si="2578"/>
        <v>48664.5</v>
      </c>
      <c r="AQ1282" s="10">
        <f t="shared" si="2633"/>
        <v>-91.71</v>
      </c>
      <c r="AR1282" s="10">
        <f t="shared" si="2634"/>
        <v>0</v>
      </c>
      <c r="AS1282" s="10">
        <f t="shared" si="2635"/>
        <v>0</v>
      </c>
      <c r="AT1282" s="10">
        <f t="shared" si="2579"/>
        <v>102770.54000000001</v>
      </c>
      <c r="AU1282" s="10">
        <f t="shared" si="2580"/>
        <v>48664.5</v>
      </c>
      <c r="AV1282" s="10">
        <f t="shared" si="2581"/>
        <v>48664.5</v>
      </c>
      <c r="AW1282" s="10">
        <f t="shared" si="2636"/>
        <v>2363.4879999999998</v>
      </c>
      <c r="AX1282" s="10">
        <f t="shared" si="2637"/>
        <v>0</v>
      </c>
      <c r="AY1282" s="10">
        <f t="shared" si="2638"/>
        <v>0</v>
      </c>
      <c r="AZ1282" s="10">
        <f t="shared" si="2582"/>
        <v>105134.02800000001</v>
      </c>
      <c r="BA1282" s="10">
        <f t="shared" si="2639"/>
        <v>0</v>
      </c>
      <c r="BB1282" s="65">
        <f t="shared" si="2515"/>
        <v>105134.02800000001</v>
      </c>
      <c r="BC1282" s="10">
        <f t="shared" si="2583"/>
        <v>48664.5</v>
      </c>
      <c r="BD1282" s="10">
        <f t="shared" si="2640"/>
        <v>0</v>
      </c>
      <c r="BE1282" s="65">
        <f t="shared" si="2516"/>
        <v>48664.5</v>
      </c>
      <c r="BF1282" s="10">
        <f t="shared" si="2584"/>
        <v>48664.5</v>
      </c>
      <c r="BG1282" s="10">
        <f t="shared" si="2640"/>
        <v>0</v>
      </c>
      <c r="BH1282" s="65">
        <f t="shared" si="2517"/>
        <v>48664.5</v>
      </c>
      <c r="BI1282" s="10">
        <f t="shared" si="2640"/>
        <v>0</v>
      </c>
      <c r="BJ1282" s="20"/>
      <c r="BK1282" s="20"/>
    </row>
    <row r="1283" spans="1:63" ht="31.2" x14ac:dyDescent="0.3">
      <c r="A1283" s="58" t="s">
        <v>835</v>
      </c>
      <c r="B1283" s="59" t="s">
        <v>66</v>
      </c>
      <c r="C1283" s="58"/>
      <c r="D1283" s="58"/>
      <c r="E1283" s="60" t="s">
        <v>67</v>
      </c>
      <c r="F1283" s="10">
        <f t="shared" si="2614"/>
        <v>99877.400000000009</v>
      </c>
      <c r="G1283" s="10">
        <f t="shared" si="2615"/>
        <v>48664.5</v>
      </c>
      <c r="H1283" s="10">
        <f t="shared" si="2616"/>
        <v>48664.5</v>
      </c>
      <c r="I1283" s="10">
        <f t="shared" si="2617"/>
        <v>0</v>
      </c>
      <c r="J1283" s="10">
        <f t="shared" si="2618"/>
        <v>0</v>
      </c>
      <c r="K1283" s="10">
        <f t="shared" si="2619"/>
        <v>0</v>
      </c>
      <c r="L1283" s="10">
        <f t="shared" si="2489"/>
        <v>99877.400000000009</v>
      </c>
      <c r="M1283" s="10">
        <f t="shared" si="2490"/>
        <v>48664.5</v>
      </c>
      <c r="N1283" s="10">
        <f t="shared" si="2491"/>
        <v>48664.5</v>
      </c>
      <c r="O1283" s="10">
        <f t="shared" si="2620"/>
        <v>0</v>
      </c>
      <c r="P1283" s="10">
        <f t="shared" si="2621"/>
        <v>0</v>
      </c>
      <c r="Q1283" s="10">
        <f t="shared" si="2622"/>
        <v>0</v>
      </c>
      <c r="R1283" s="10">
        <f t="shared" si="2564"/>
        <v>99877.400000000009</v>
      </c>
      <c r="S1283" s="10">
        <f t="shared" si="2565"/>
        <v>48664.5</v>
      </c>
      <c r="T1283" s="10">
        <f t="shared" si="2566"/>
        <v>48664.5</v>
      </c>
      <c r="U1283" s="10">
        <f t="shared" si="2623"/>
        <v>0</v>
      </c>
      <c r="V1283" s="10">
        <f t="shared" si="2624"/>
        <v>0</v>
      </c>
      <c r="W1283" s="10">
        <f t="shared" si="2625"/>
        <v>0</v>
      </c>
      <c r="X1283" s="10">
        <f t="shared" si="2567"/>
        <v>99877.400000000009</v>
      </c>
      <c r="Y1283" s="10">
        <f t="shared" si="2568"/>
        <v>48664.5</v>
      </c>
      <c r="Z1283" s="10">
        <f t="shared" si="2569"/>
        <v>48664.5</v>
      </c>
      <c r="AA1283" s="10">
        <f t="shared" si="2626"/>
        <v>0</v>
      </c>
      <c r="AB1283" s="10">
        <f t="shared" si="2627"/>
        <v>0</v>
      </c>
      <c r="AC1283" s="10">
        <f t="shared" si="2628"/>
        <v>0</v>
      </c>
      <c r="AD1283" s="10">
        <f t="shared" si="2570"/>
        <v>99877.400000000009</v>
      </c>
      <c r="AE1283" s="10">
        <f t="shared" si="2571"/>
        <v>48664.5</v>
      </c>
      <c r="AF1283" s="10">
        <f t="shared" si="2572"/>
        <v>48664.5</v>
      </c>
      <c r="AG1283" s="10">
        <f t="shared" si="2629"/>
        <v>0</v>
      </c>
      <c r="AH1283" s="10">
        <f t="shared" si="2573"/>
        <v>99877.400000000009</v>
      </c>
      <c r="AI1283" s="10">
        <f t="shared" si="2574"/>
        <v>48664.5</v>
      </c>
      <c r="AJ1283" s="10">
        <f t="shared" si="2575"/>
        <v>48664.5</v>
      </c>
      <c r="AK1283" s="10">
        <f t="shared" si="2630"/>
        <v>2984.85</v>
      </c>
      <c r="AL1283" s="10">
        <f t="shared" si="2631"/>
        <v>0</v>
      </c>
      <c r="AM1283" s="10">
        <f t="shared" si="2632"/>
        <v>0</v>
      </c>
      <c r="AN1283" s="10">
        <f t="shared" si="2576"/>
        <v>102862.25000000001</v>
      </c>
      <c r="AO1283" s="10">
        <f t="shared" si="2577"/>
        <v>48664.5</v>
      </c>
      <c r="AP1283" s="10">
        <f t="shared" si="2578"/>
        <v>48664.5</v>
      </c>
      <c r="AQ1283" s="10">
        <f t="shared" si="2633"/>
        <v>-91.71</v>
      </c>
      <c r="AR1283" s="10">
        <f t="shared" si="2634"/>
        <v>0</v>
      </c>
      <c r="AS1283" s="10">
        <f t="shared" si="2635"/>
        <v>0</v>
      </c>
      <c r="AT1283" s="10">
        <f t="shared" si="2579"/>
        <v>102770.54000000001</v>
      </c>
      <c r="AU1283" s="10">
        <f t="shared" si="2580"/>
        <v>48664.5</v>
      </c>
      <c r="AV1283" s="10">
        <f t="shared" si="2581"/>
        <v>48664.5</v>
      </c>
      <c r="AW1283" s="10">
        <f t="shared" si="2636"/>
        <v>2363.4879999999998</v>
      </c>
      <c r="AX1283" s="10">
        <f t="shared" si="2637"/>
        <v>0</v>
      </c>
      <c r="AY1283" s="10">
        <f t="shared" si="2638"/>
        <v>0</v>
      </c>
      <c r="AZ1283" s="10">
        <f t="shared" si="2582"/>
        <v>105134.02800000001</v>
      </c>
      <c r="BA1283" s="10">
        <f t="shared" si="2639"/>
        <v>0</v>
      </c>
      <c r="BB1283" s="65">
        <f t="shared" si="2515"/>
        <v>105134.02800000001</v>
      </c>
      <c r="BC1283" s="10">
        <f t="shared" si="2583"/>
        <v>48664.5</v>
      </c>
      <c r="BD1283" s="10">
        <f t="shared" si="2640"/>
        <v>0</v>
      </c>
      <c r="BE1283" s="65">
        <f t="shared" si="2516"/>
        <v>48664.5</v>
      </c>
      <c r="BF1283" s="10">
        <f t="shared" si="2584"/>
        <v>48664.5</v>
      </c>
      <c r="BG1283" s="10">
        <f t="shared" si="2640"/>
        <v>0</v>
      </c>
      <c r="BH1283" s="65">
        <f t="shared" si="2517"/>
        <v>48664.5</v>
      </c>
      <c r="BI1283" s="10">
        <f t="shared" si="2640"/>
        <v>0</v>
      </c>
      <c r="BJ1283" s="20"/>
      <c r="BK1283" s="20"/>
    </row>
    <row r="1284" spans="1:63" x14ac:dyDescent="0.3">
      <c r="A1284" s="58" t="s">
        <v>835</v>
      </c>
      <c r="B1284" s="59">
        <v>200</v>
      </c>
      <c r="C1284" s="58" t="s">
        <v>327</v>
      </c>
      <c r="D1284" s="58" t="s">
        <v>106</v>
      </c>
      <c r="E1284" s="60" t="s">
        <v>535</v>
      </c>
      <c r="F1284" s="10">
        <v>99877.400000000009</v>
      </c>
      <c r="G1284" s="10">
        <v>48664.5</v>
      </c>
      <c r="H1284" s="10">
        <v>48664.5</v>
      </c>
      <c r="I1284" s="10"/>
      <c r="J1284" s="10"/>
      <c r="K1284" s="10"/>
      <c r="L1284" s="10">
        <f t="shared" si="2489"/>
        <v>99877.400000000009</v>
      </c>
      <c r="M1284" s="10">
        <f t="shared" si="2490"/>
        <v>48664.5</v>
      </c>
      <c r="N1284" s="10">
        <f t="shared" si="2491"/>
        <v>48664.5</v>
      </c>
      <c r="O1284" s="10"/>
      <c r="P1284" s="10"/>
      <c r="Q1284" s="10"/>
      <c r="R1284" s="10">
        <f t="shared" si="2564"/>
        <v>99877.400000000009</v>
      </c>
      <c r="S1284" s="10">
        <f t="shared" si="2565"/>
        <v>48664.5</v>
      </c>
      <c r="T1284" s="10">
        <f t="shared" si="2566"/>
        <v>48664.5</v>
      </c>
      <c r="U1284" s="10"/>
      <c r="V1284" s="10"/>
      <c r="W1284" s="10"/>
      <c r="X1284" s="10">
        <f t="shared" si="2567"/>
        <v>99877.400000000009</v>
      </c>
      <c r="Y1284" s="10">
        <f t="shared" si="2568"/>
        <v>48664.5</v>
      </c>
      <c r="Z1284" s="10">
        <f t="shared" si="2569"/>
        <v>48664.5</v>
      </c>
      <c r="AA1284" s="10"/>
      <c r="AB1284" s="10"/>
      <c r="AC1284" s="10"/>
      <c r="AD1284" s="10">
        <f t="shared" si="2570"/>
        <v>99877.400000000009</v>
      </c>
      <c r="AE1284" s="10">
        <f t="shared" si="2571"/>
        <v>48664.5</v>
      </c>
      <c r="AF1284" s="10">
        <f t="shared" si="2572"/>
        <v>48664.5</v>
      </c>
      <c r="AG1284" s="10"/>
      <c r="AH1284" s="10">
        <f t="shared" si="2573"/>
        <v>99877.400000000009</v>
      </c>
      <c r="AI1284" s="10">
        <f t="shared" si="2574"/>
        <v>48664.5</v>
      </c>
      <c r="AJ1284" s="10">
        <f t="shared" si="2575"/>
        <v>48664.5</v>
      </c>
      <c r="AK1284" s="10">
        <f>738.33+2246.52</f>
        <v>2984.85</v>
      </c>
      <c r="AL1284" s="10"/>
      <c r="AM1284" s="10"/>
      <c r="AN1284" s="10">
        <f t="shared" si="2576"/>
        <v>102862.25000000001</v>
      </c>
      <c r="AO1284" s="10">
        <f t="shared" si="2577"/>
        <v>48664.5</v>
      </c>
      <c r="AP1284" s="10">
        <f t="shared" si="2578"/>
        <v>48664.5</v>
      </c>
      <c r="AQ1284" s="10">
        <v>-91.71</v>
      </c>
      <c r="AR1284" s="10"/>
      <c r="AS1284" s="10"/>
      <c r="AT1284" s="10">
        <f t="shared" si="2579"/>
        <v>102770.54000000001</v>
      </c>
      <c r="AU1284" s="10">
        <f t="shared" si="2580"/>
        <v>48664.5</v>
      </c>
      <c r="AV1284" s="10">
        <f t="shared" si="2581"/>
        <v>48664.5</v>
      </c>
      <c r="AW1284" s="10">
        <v>2363.4879999999998</v>
      </c>
      <c r="AX1284" s="10"/>
      <c r="AY1284" s="10"/>
      <c r="AZ1284" s="10">
        <f t="shared" si="2582"/>
        <v>105134.02800000001</v>
      </c>
      <c r="BA1284" s="10"/>
      <c r="BB1284" s="65">
        <f t="shared" si="2515"/>
        <v>105134.02800000001</v>
      </c>
      <c r="BC1284" s="10">
        <f t="shared" si="2583"/>
        <v>48664.5</v>
      </c>
      <c r="BD1284" s="10"/>
      <c r="BE1284" s="65">
        <f t="shared" si="2516"/>
        <v>48664.5</v>
      </c>
      <c r="BF1284" s="10">
        <f t="shared" si="2584"/>
        <v>48664.5</v>
      </c>
      <c r="BG1284" s="10"/>
      <c r="BH1284" s="65">
        <f t="shared" si="2517"/>
        <v>48664.5</v>
      </c>
      <c r="BI1284" s="10"/>
      <c r="BJ1284" s="20"/>
      <c r="BK1284" s="20"/>
    </row>
    <row r="1285" spans="1:63" ht="31.2" x14ac:dyDescent="0.3">
      <c r="A1285" s="58" t="s">
        <v>837</v>
      </c>
      <c r="B1285" s="59"/>
      <c r="C1285" s="58"/>
      <c r="D1285" s="58"/>
      <c r="E1285" s="60" t="s">
        <v>838</v>
      </c>
      <c r="F1285" s="10">
        <f t="shared" ref="F1285:K1285" si="2641">F1288</f>
        <v>25000</v>
      </c>
      <c r="G1285" s="10">
        <f t="shared" si="2641"/>
        <v>24500</v>
      </c>
      <c r="H1285" s="10">
        <f t="shared" si="2641"/>
        <v>0</v>
      </c>
      <c r="I1285" s="10">
        <f t="shared" si="2641"/>
        <v>0</v>
      </c>
      <c r="J1285" s="10">
        <f t="shared" si="2641"/>
        <v>0</v>
      </c>
      <c r="K1285" s="10">
        <f t="shared" si="2641"/>
        <v>0</v>
      </c>
      <c r="L1285" s="10">
        <f t="shared" si="2489"/>
        <v>25000</v>
      </c>
      <c r="M1285" s="10">
        <f t="shared" si="2490"/>
        <v>24500</v>
      </c>
      <c r="N1285" s="10">
        <f t="shared" si="2491"/>
        <v>0</v>
      </c>
      <c r="O1285" s="10">
        <f>O1288</f>
        <v>0</v>
      </c>
      <c r="P1285" s="10">
        <f>P1288</f>
        <v>0</v>
      </c>
      <c r="Q1285" s="10">
        <f>Q1288</f>
        <v>0</v>
      </c>
      <c r="R1285" s="10">
        <f t="shared" si="2564"/>
        <v>25000</v>
      </c>
      <c r="S1285" s="10">
        <f t="shared" si="2565"/>
        <v>24500</v>
      </c>
      <c r="T1285" s="10">
        <f t="shared" si="2566"/>
        <v>0</v>
      </c>
      <c r="U1285" s="10">
        <f>U1288</f>
        <v>0</v>
      </c>
      <c r="V1285" s="10">
        <f>V1288</f>
        <v>0</v>
      </c>
      <c r="W1285" s="10">
        <f>W1288</f>
        <v>0</v>
      </c>
      <c r="X1285" s="10">
        <f t="shared" si="2567"/>
        <v>25000</v>
      </c>
      <c r="Y1285" s="10">
        <f t="shared" si="2568"/>
        <v>24500</v>
      </c>
      <c r="Z1285" s="10">
        <f t="shared" si="2569"/>
        <v>0</v>
      </c>
      <c r="AA1285" s="10">
        <f>AA1288</f>
        <v>0</v>
      </c>
      <c r="AB1285" s="10">
        <f>AB1288</f>
        <v>0</v>
      </c>
      <c r="AC1285" s="10">
        <f>AC1288</f>
        <v>0</v>
      </c>
      <c r="AD1285" s="10">
        <f t="shared" si="2570"/>
        <v>25000</v>
      </c>
      <c r="AE1285" s="10">
        <f t="shared" si="2571"/>
        <v>24500</v>
      </c>
      <c r="AF1285" s="10">
        <f t="shared" si="2572"/>
        <v>0</v>
      </c>
      <c r="AG1285" s="10">
        <f>AG1288</f>
        <v>0</v>
      </c>
      <c r="AH1285" s="10">
        <f t="shared" si="2573"/>
        <v>25000</v>
      </c>
      <c r="AI1285" s="10">
        <f t="shared" si="2574"/>
        <v>24500</v>
      </c>
      <c r="AJ1285" s="10">
        <f t="shared" si="2575"/>
        <v>0</v>
      </c>
      <c r="AK1285" s="10">
        <f>AK1288</f>
        <v>0</v>
      </c>
      <c r="AL1285" s="10">
        <f>AL1288</f>
        <v>29713.194</v>
      </c>
      <c r="AM1285" s="10">
        <f>AM1288</f>
        <v>0</v>
      </c>
      <c r="AN1285" s="10">
        <f t="shared" si="2576"/>
        <v>25000</v>
      </c>
      <c r="AO1285" s="10">
        <f t="shared" si="2577"/>
        <v>54213.194000000003</v>
      </c>
      <c r="AP1285" s="10">
        <f t="shared" si="2578"/>
        <v>0</v>
      </c>
      <c r="AQ1285" s="10">
        <f>AQ1288</f>
        <v>0</v>
      </c>
      <c r="AR1285" s="10">
        <f>AR1288</f>
        <v>-29713.194</v>
      </c>
      <c r="AS1285" s="10">
        <f>AS1288</f>
        <v>0</v>
      </c>
      <c r="AT1285" s="10">
        <f t="shared" si="2579"/>
        <v>25000</v>
      </c>
      <c r="AU1285" s="10">
        <f t="shared" si="2580"/>
        <v>24500.000000000004</v>
      </c>
      <c r="AV1285" s="10">
        <f t="shared" si="2581"/>
        <v>0</v>
      </c>
      <c r="AW1285" s="10">
        <f>AW1288+AW1286</f>
        <v>0</v>
      </c>
      <c r="AX1285" s="10">
        <f>AX1288+AX1286</f>
        <v>29713.194</v>
      </c>
      <c r="AY1285" s="10">
        <f>AY1288+AY1286</f>
        <v>0</v>
      </c>
      <c r="AZ1285" s="10">
        <f t="shared" si="2582"/>
        <v>25000</v>
      </c>
      <c r="BA1285" s="10">
        <f>BA1288+BA1286</f>
        <v>0</v>
      </c>
      <c r="BB1285" s="65">
        <f t="shared" si="2515"/>
        <v>25000</v>
      </c>
      <c r="BC1285" s="10">
        <f t="shared" si="2583"/>
        <v>54213.194000000003</v>
      </c>
      <c r="BD1285" s="10">
        <f>BD1288+BD1286</f>
        <v>0</v>
      </c>
      <c r="BE1285" s="65">
        <f t="shared" si="2516"/>
        <v>54213.194000000003</v>
      </c>
      <c r="BF1285" s="10">
        <f t="shared" si="2584"/>
        <v>0</v>
      </c>
      <c r="BG1285" s="10">
        <f>BG1288+BG1286</f>
        <v>0</v>
      </c>
      <c r="BH1285" s="65">
        <f t="shared" si="2517"/>
        <v>0</v>
      </c>
      <c r="BI1285" s="10">
        <f>BI1288+BI1286</f>
        <v>0</v>
      </c>
      <c r="BJ1285" s="20"/>
      <c r="BK1285" s="20"/>
    </row>
    <row r="1286" spans="1:63" ht="46.8" x14ac:dyDescent="0.3">
      <c r="A1286" s="58" t="s">
        <v>837</v>
      </c>
      <c r="B1286" s="59" t="s">
        <v>58</v>
      </c>
      <c r="C1286" s="58"/>
      <c r="D1286" s="58"/>
      <c r="E1286" s="60" t="s">
        <v>59</v>
      </c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>
        <f>AW1287</f>
        <v>0</v>
      </c>
      <c r="AX1286" s="10">
        <f>AX1287</f>
        <v>29713.194</v>
      </c>
      <c r="AY1286" s="10">
        <f>AY1287</f>
        <v>0</v>
      </c>
      <c r="AZ1286" s="10">
        <f t="shared" si="2582"/>
        <v>0</v>
      </c>
      <c r="BA1286" s="10">
        <f>BA1287</f>
        <v>0</v>
      </c>
      <c r="BB1286" s="65">
        <f t="shared" si="2515"/>
        <v>0</v>
      </c>
      <c r="BC1286" s="10">
        <f t="shared" si="2583"/>
        <v>29713.194</v>
      </c>
      <c r="BD1286" s="10">
        <f>BD1287</f>
        <v>0</v>
      </c>
      <c r="BE1286" s="65">
        <f t="shared" si="2516"/>
        <v>29713.194</v>
      </c>
      <c r="BF1286" s="10">
        <f t="shared" si="2584"/>
        <v>0</v>
      </c>
      <c r="BG1286" s="10">
        <f>BG1287</f>
        <v>0</v>
      </c>
      <c r="BH1286" s="65">
        <f t="shared" si="2517"/>
        <v>0</v>
      </c>
      <c r="BI1286" s="10">
        <f>BI1287</f>
        <v>0</v>
      </c>
      <c r="BJ1286" s="20"/>
      <c r="BK1286" s="20"/>
    </row>
    <row r="1287" spans="1:63" x14ac:dyDescent="0.3">
      <c r="A1287" s="58" t="s">
        <v>837</v>
      </c>
      <c r="B1287" s="59">
        <v>600</v>
      </c>
      <c r="C1287" s="58" t="s">
        <v>327</v>
      </c>
      <c r="D1287" s="58" t="s">
        <v>106</v>
      </c>
      <c r="E1287" s="60" t="s">
        <v>535</v>
      </c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>
        <v>29713.194</v>
      </c>
      <c r="AY1287" s="10"/>
      <c r="AZ1287" s="10">
        <f t="shared" si="2582"/>
        <v>0</v>
      </c>
      <c r="BA1287" s="10"/>
      <c r="BB1287" s="65">
        <f t="shared" si="2515"/>
        <v>0</v>
      </c>
      <c r="BC1287" s="10">
        <f t="shared" si="2583"/>
        <v>29713.194</v>
      </c>
      <c r="BD1287" s="10"/>
      <c r="BE1287" s="65">
        <f t="shared" si="2516"/>
        <v>29713.194</v>
      </c>
      <c r="BF1287" s="10">
        <f t="shared" si="2584"/>
        <v>0</v>
      </c>
      <c r="BG1287" s="10"/>
      <c r="BH1287" s="65">
        <f t="shared" si="2517"/>
        <v>0</v>
      </c>
      <c r="BI1287" s="10"/>
      <c r="BJ1287" s="20"/>
      <c r="BK1287" s="20"/>
    </row>
    <row r="1288" spans="1:63" x14ac:dyDescent="0.3">
      <c r="A1288" s="58" t="s">
        <v>837</v>
      </c>
      <c r="B1288" s="59" t="s">
        <v>52</v>
      </c>
      <c r="C1288" s="58"/>
      <c r="D1288" s="58"/>
      <c r="E1288" s="60" t="s">
        <v>53</v>
      </c>
      <c r="F1288" s="10">
        <f t="shared" si="2614"/>
        <v>25000</v>
      </c>
      <c r="G1288" s="10">
        <f t="shared" si="2615"/>
        <v>24500</v>
      </c>
      <c r="H1288" s="10">
        <f t="shared" si="2616"/>
        <v>0</v>
      </c>
      <c r="I1288" s="10">
        <f t="shared" si="2617"/>
        <v>0</v>
      </c>
      <c r="J1288" s="10">
        <f t="shared" si="2618"/>
        <v>0</v>
      </c>
      <c r="K1288" s="10">
        <f t="shared" si="2619"/>
        <v>0</v>
      </c>
      <c r="L1288" s="10">
        <f t="shared" si="2489"/>
        <v>25000</v>
      </c>
      <c r="M1288" s="10">
        <f t="shared" si="2490"/>
        <v>24500</v>
      </c>
      <c r="N1288" s="10">
        <f t="shared" si="2491"/>
        <v>0</v>
      </c>
      <c r="O1288" s="10">
        <f t="shared" si="2620"/>
        <v>0</v>
      </c>
      <c r="P1288" s="10">
        <f t="shared" si="2621"/>
        <v>0</v>
      </c>
      <c r="Q1288" s="10">
        <f t="shared" si="2622"/>
        <v>0</v>
      </c>
      <c r="R1288" s="10">
        <f t="shared" si="2564"/>
        <v>25000</v>
      </c>
      <c r="S1288" s="10">
        <f t="shared" si="2565"/>
        <v>24500</v>
      </c>
      <c r="T1288" s="10">
        <f t="shared" si="2566"/>
        <v>0</v>
      </c>
      <c r="U1288" s="10">
        <f t="shared" si="2623"/>
        <v>0</v>
      </c>
      <c r="V1288" s="10">
        <f t="shared" si="2624"/>
        <v>0</v>
      </c>
      <c r="W1288" s="10">
        <f t="shared" si="2625"/>
        <v>0</v>
      </c>
      <c r="X1288" s="10">
        <f t="shared" si="2567"/>
        <v>25000</v>
      </c>
      <c r="Y1288" s="10">
        <f t="shared" si="2568"/>
        <v>24500</v>
      </c>
      <c r="Z1288" s="10">
        <f t="shared" si="2569"/>
        <v>0</v>
      </c>
      <c r="AA1288" s="10">
        <f t="shared" si="2626"/>
        <v>0</v>
      </c>
      <c r="AB1288" s="10">
        <f t="shared" si="2627"/>
        <v>0</v>
      </c>
      <c r="AC1288" s="10">
        <f t="shared" si="2628"/>
        <v>0</v>
      </c>
      <c r="AD1288" s="10">
        <f t="shared" si="2570"/>
        <v>25000</v>
      </c>
      <c r="AE1288" s="10">
        <f t="shared" si="2571"/>
        <v>24500</v>
      </c>
      <c r="AF1288" s="10">
        <f t="shared" si="2572"/>
        <v>0</v>
      </c>
      <c r="AG1288" s="10">
        <f t="shared" si="2629"/>
        <v>0</v>
      </c>
      <c r="AH1288" s="10">
        <f t="shared" si="2573"/>
        <v>25000</v>
      </c>
      <c r="AI1288" s="10">
        <f t="shared" si="2574"/>
        <v>24500</v>
      </c>
      <c r="AJ1288" s="10">
        <f t="shared" si="2575"/>
        <v>0</v>
      </c>
      <c r="AK1288" s="10">
        <f t="shared" si="2630"/>
        <v>0</v>
      </c>
      <c r="AL1288" s="10">
        <f t="shared" si="2631"/>
        <v>29713.194</v>
      </c>
      <c r="AM1288" s="10">
        <f t="shared" si="2632"/>
        <v>0</v>
      </c>
      <c r="AN1288" s="10">
        <f t="shared" si="2576"/>
        <v>25000</v>
      </c>
      <c r="AO1288" s="10">
        <f t="shared" si="2577"/>
        <v>54213.194000000003</v>
      </c>
      <c r="AP1288" s="10">
        <f t="shared" si="2578"/>
        <v>0</v>
      </c>
      <c r="AQ1288" s="10">
        <f t="shared" si="2633"/>
        <v>0</v>
      </c>
      <c r="AR1288" s="10">
        <f t="shared" si="2634"/>
        <v>-29713.194</v>
      </c>
      <c r="AS1288" s="10">
        <f t="shared" si="2635"/>
        <v>0</v>
      </c>
      <c r="AT1288" s="10">
        <f t="shared" si="2579"/>
        <v>25000</v>
      </c>
      <c r="AU1288" s="10">
        <f t="shared" si="2580"/>
        <v>24500.000000000004</v>
      </c>
      <c r="AV1288" s="10">
        <f t="shared" si="2581"/>
        <v>0</v>
      </c>
      <c r="AW1288" s="10">
        <f t="shared" si="2636"/>
        <v>0</v>
      </c>
      <c r="AX1288" s="10">
        <f t="shared" si="2637"/>
        <v>0</v>
      </c>
      <c r="AY1288" s="10">
        <f t="shared" si="2638"/>
        <v>0</v>
      </c>
      <c r="AZ1288" s="10">
        <f t="shared" si="2582"/>
        <v>25000</v>
      </c>
      <c r="BA1288" s="10">
        <f t="shared" si="2639"/>
        <v>0</v>
      </c>
      <c r="BB1288" s="65">
        <f t="shared" si="2515"/>
        <v>25000</v>
      </c>
      <c r="BC1288" s="10">
        <f t="shared" si="2583"/>
        <v>24500.000000000004</v>
      </c>
      <c r="BD1288" s="10">
        <f t="shared" si="2640"/>
        <v>0</v>
      </c>
      <c r="BE1288" s="65">
        <f t="shared" si="2516"/>
        <v>24500.000000000004</v>
      </c>
      <c r="BF1288" s="10">
        <f t="shared" si="2584"/>
        <v>0</v>
      </c>
      <c r="BG1288" s="10">
        <f t="shared" si="2640"/>
        <v>0</v>
      </c>
      <c r="BH1288" s="65">
        <f t="shared" si="2517"/>
        <v>0</v>
      </c>
      <c r="BI1288" s="10">
        <f t="shared" si="2640"/>
        <v>0</v>
      </c>
      <c r="BJ1288" s="20"/>
      <c r="BK1288" s="20"/>
    </row>
    <row r="1289" spans="1:63" x14ac:dyDescent="0.3">
      <c r="A1289" s="58" t="s">
        <v>837</v>
      </c>
      <c r="B1289" s="59">
        <v>800</v>
      </c>
      <c r="C1289" s="58" t="s">
        <v>327</v>
      </c>
      <c r="D1289" s="58" t="s">
        <v>106</v>
      </c>
      <c r="E1289" s="60" t="s">
        <v>535</v>
      </c>
      <c r="F1289" s="10">
        <v>25000</v>
      </c>
      <c r="G1289" s="10">
        <v>24500</v>
      </c>
      <c r="H1289" s="10">
        <v>0</v>
      </c>
      <c r="I1289" s="10"/>
      <c r="J1289" s="10"/>
      <c r="K1289" s="10"/>
      <c r="L1289" s="10">
        <f t="shared" si="2489"/>
        <v>25000</v>
      </c>
      <c r="M1289" s="10">
        <f t="shared" si="2490"/>
        <v>24500</v>
      </c>
      <c r="N1289" s="10">
        <f t="shared" si="2491"/>
        <v>0</v>
      </c>
      <c r="O1289" s="10"/>
      <c r="P1289" s="10"/>
      <c r="Q1289" s="10"/>
      <c r="R1289" s="10">
        <f t="shared" si="2564"/>
        <v>25000</v>
      </c>
      <c r="S1289" s="10">
        <f t="shared" si="2565"/>
        <v>24500</v>
      </c>
      <c r="T1289" s="10">
        <f t="shared" si="2566"/>
        <v>0</v>
      </c>
      <c r="U1289" s="10"/>
      <c r="V1289" s="10"/>
      <c r="W1289" s="10"/>
      <c r="X1289" s="10">
        <f t="shared" si="2567"/>
        <v>25000</v>
      </c>
      <c r="Y1289" s="10">
        <f t="shared" si="2568"/>
        <v>24500</v>
      </c>
      <c r="Z1289" s="10">
        <f t="shared" si="2569"/>
        <v>0</v>
      </c>
      <c r="AA1289" s="10"/>
      <c r="AB1289" s="10"/>
      <c r="AC1289" s="10"/>
      <c r="AD1289" s="10">
        <f t="shared" si="2570"/>
        <v>25000</v>
      </c>
      <c r="AE1289" s="10">
        <f t="shared" si="2571"/>
        <v>24500</v>
      </c>
      <c r="AF1289" s="10">
        <f t="shared" si="2572"/>
        <v>0</v>
      </c>
      <c r="AG1289" s="10"/>
      <c r="AH1289" s="10">
        <f t="shared" si="2573"/>
        <v>25000</v>
      </c>
      <c r="AI1289" s="10">
        <f t="shared" si="2574"/>
        <v>24500</v>
      </c>
      <c r="AJ1289" s="10">
        <f t="shared" si="2575"/>
        <v>0</v>
      </c>
      <c r="AK1289" s="10"/>
      <c r="AL1289" s="10">
        <v>29713.194</v>
      </c>
      <c r="AM1289" s="10"/>
      <c r="AN1289" s="10">
        <f t="shared" si="2576"/>
        <v>25000</v>
      </c>
      <c r="AO1289" s="10">
        <f t="shared" si="2577"/>
        <v>54213.194000000003</v>
      </c>
      <c r="AP1289" s="10">
        <f t="shared" si="2578"/>
        <v>0</v>
      </c>
      <c r="AQ1289" s="10"/>
      <c r="AR1289" s="10">
        <v>-29713.194</v>
      </c>
      <c r="AS1289" s="10"/>
      <c r="AT1289" s="10">
        <f t="shared" si="2579"/>
        <v>25000</v>
      </c>
      <c r="AU1289" s="10">
        <f t="shared" si="2580"/>
        <v>24500.000000000004</v>
      </c>
      <c r="AV1289" s="10">
        <f t="shared" si="2581"/>
        <v>0</v>
      </c>
      <c r="AW1289" s="10"/>
      <c r="AX1289" s="10"/>
      <c r="AY1289" s="10"/>
      <c r="AZ1289" s="10">
        <f t="shared" si="2582"/>
        <v>25000</v>
      </c>
      <c r="BA1289" s="10"/>
      <c r="BB1289" s="65">
        <f t="shared" si="2515"/>
        <v>25000</v>
      </c>
      <c r="BC1289" s="10">
        <f t="shared" si="2583"/>
        <v>24500.000000000004</v>
      </c>
      <c r="BD1289" s="10"/>
      <c r="BE1289" s="65">
        <f t="shared" si="2516"/>
        <v>24500.000000000004</v>
      </c>
      <c r="BF1289" s="10">
        <f t="shared" si="2584"/>
        <v>0</v>
      </c>
      <c r="BG1289" s="10"/>
      <c r="BH1289" s="65">
        <f t="shared" si="2517"/>
        <v>0</v>
      </c>
      <c r="BI1289" s="10"/>
      <c r="BJ1289" s="20"/>
      <c r="BK1289" s="20"/>
    </row>
    <row r="1290" spans="1:63" x14ac:dyDescent="0.3">
      <c r="A1290" s="58" t="s">
        <v>839</v>
      </c>
      <c r="B1290" s="59"/>
      <c r="C1290" s="58"/>
      <c r="D1290" s="58"/>
      <c r="E1290" s="60" t="s">
        <v>840</v>
      </c>
      <c r="F1290" s="10">
        <f t="shared" si="2614"/>
        <v>10487.1</v>
      </c>
      <c r="G1290" s="10">
        <f t="shared" si="2615"/>
        <v>10729.8</v>
      </c>
      <c r="H1290" s="10">
        <f t="shared" si="2616"/>
        <v>10729.8</v>
      </c>
      <c r="I1290" s="10">
        <f t="shared" si="2617"/>
        <v>0</v>
      </c>
      <c r="J1290" s="10">
        <f t="shared" si="2618"/>
        <v>0</v>
      </c>
      <c r="K1290" s="10">
        <f t="shared" si="2619"/>
        <v>0</v>
      </c>
      <c r="L1290" s="10">
        <f t="shared" si="2489"/>
        <v>10487.1</v>
      </c>
      <c r="M1290" s="10">
        <f t="shared" si="2490"/>
        <v>10729.8</v>
      </c>
      <c r="N1290" s="10">
        <f t="shared" si="2491"/>
        <v>10729.8</v>
      </c>
      <c r="O1290" s="10">
        <f t="shared" si="2620"/>
        <v>73160.539999999994</v>
      </c>
      <c r="P1290" s="10">
        <f t="shared" si="2621"/>
        <v>0</v>
      </c>
      <c r="Q1290" s="10">
        <f t="shared" si="2622"/>
        <v>0</v>
      </c>
      <c r="R1290" s="10">
        <f t="shared" si="2564"/>
        <v>83647.64</v>
      </c>
      <c r="S1290" s="10">
        <f t="shared" si="2565"/>
        <v>10729.8</v>
      </c>
      <c r="T1290" s="10">
        <f t="shared" si="2566"/>
        <v>10729.8</v>
      </c>
      <c r="U1290" s="10">
        <f t="shared" si="2623"/>
        <v>-16875.439999999999</v>
      </c>
      <c r="V1290" s="10">
        <f t="shared" si="2624"/>
        <v>0</v>
      </c>
      <c r="W1290" s="10">
        <f t="shared" si="2625"/>
        <v>0</v>
      </c>
      <c r="X1290" s="10">
        <f t="shared" si="2567"/>
        <v>66772.2</v>
      </c>
      <c r="Y1290" s="10">
        <f t="shared" si="2568"/>
        <v>10729.8</v>
      </c>
      <c r="Z1290" s="10">
        <f t="shared" si="2569"/>
        <v>10729.8</v>
      </c>
      <c r="AA1290" s="10">
        <f t="shared" si="2626"/>
        <v>0</v>
      </c>
      <c r="AB1290" s="10">
        <f t="shared" si="2627"/>
        <v>0</v>
      </c>
      <c r="AC1290" s="10">
        <f t="shared" si="2628"/>
        <v>0</v>
      </c>
      <c r="AD1290" s="10">
        <f t="shared" si="2570"/>
        <v>66772.2</v>
      </c>
      <c r="AE1290" s="10">
        <f t="shared" si="2571"/>
        <v>10729.8</v>
      </c>
      <c r="AF1290" s="10">
        <f t="shared" si="2572"/>
        <v>10729.8</v>
      </c>
      <c r="AG1290" s="10">
        <f t="shared" si="2629"/>
        <v>0</v>
      </c>
      <c r="AH1290" s="10">
        <f t="shared" si="2573"/>
        <v>66772.2</v>
      </c>
      <c r="AI1290" s="10">
        <f t="shared" si="2574"/>
        <v>10729.8</v>
      </c>
      <c r="AJ1290" s="10">
        <f t="shared" si="2575"/>
        <v>10729.8</v>
      </c>
      <c r="AK1290" s="10">
        <f t="shared" si="2630"/>
        <v>0</v>
      </c>
      <c r="AL1290" s="10">
        <f t="shared" si="2631"/>
        <v>0</v>
      </c>
      <c r="AM1290" s="10">
        <f t="shared" si="2632"/>
        <v>0</v>
      </c>
      <c r="AN1290" s="10">
        <f t="shared" si="2576"/>
        <v>66772.2</v>
      </c>
      <c r="AO1290" s="10">
        <f t="shared" si="2577"/>
        <v>10729.8</v>
      </c>
      <c r="AP1290" s="10">
        <f t="shared" si="2578"/>
        <v>10729.8</v>
      </c>
      <c r="AQ1290" s="10">
        <f t="shared" si="2633"/>
        <v>0</v>
      </c>
      <c r="AR1290" s="10">
        <f t="shared" si="2634"/>
        <v>0</v>
      </c>
      <c r="AS1290" s="10">
        <f t="shared" si="2635"/>
        <v>0</v>
      </c>
      <c r="AT1290" s="10">
        <f t="shared" si="2579"/>
        <v>66772.2</v>
      </c>
      <c r="AU1290" s="10">
        <f t="shared" si="2580"/>
        <v>10729.8</v>
      </c>
      <c r="AV1290" s="10">
        <f t="shared" si="2581"/>
        <v>10729.8</v>
      </c>
      <c r="AW1290" s="10">
        <f t="shared" si="2636"/>
        <v>0</v>
      </c>
      <c r="AX1290" s="10">
        <f t="shared" si="2637"/>
        <v>0</v>
      </c>
      <c r="AY1290" s="10">
        <f t="shared" si="2638"/>
        <v>0</v>
      </c>
      <c r="AZ1290" s="10">
        <f t="shared" si="2582"/>
        <v>66772.2</v>
      </c>
      <c r="BA1290" s="10">
        <f t="shared" si="2639"/>
        <v>0</v>
      </c>
      <c r="BB1290" s="65">
        <f t="shared" si="2515"/>
        <v>66772.2</v>
      </c>
      <c r="BC1290" s="10">
        <f t="shared" si="2583"/>
        <v>10729.8</v>
      </c>
      <c r="BD1290" s="10">
        <f t="shared" si="2640"/>
        <v>0</v>
      </c>
      <c r="BE1290" s="65">
        <f t="shared" si="2516"/>
        <v>10729.8</v>
      </c>
      <c r="BF1290" s="10">
        <f t="shared" si="2584"/>
        <v>10729.8</v>
      </c>
      <c r="BG1290" s="10">
        <f t="shared" si="2640"/>
        <v>0</v>
      </c>
      <c r="BH1290" s="65">
        <f t="shared" si="2517"/>
        <v>10729.8</v>
      </c>
      <c r="BI1290" s="10">
        <f t="shared" si="2640"/>
        <v>0</v>
      </c>
      <c r="BJ1290" s="20"/>
      <c r="BK1290" s="20"/>
    </row>
    <row r="1291" spans="1:63" ht="46.8" x14ac:dyDescent="0.3">
      <c r="A1291" s="58" t="s">
        <v>839</v>
      </c>
      <c r="B1291" s="59" t="s">
        <v>58</v>
      </c>
      <c r="C1291" s="58"/>
      <c r="D1291" s="58"/>
      <c r="E1291" s="60" t="s">
        <v>59</v>
      </c>
      <c r="F1291" s="10">
        <f t="shared" si="2614"/>
        <v>10487.1</v>
      </c>
      <c r="G1291" s="10">
        <f t="shared" si="2615"/>
        <v>10729.8</v>
      </c>
      <c r="H1291" s="10">
        <f t="shared" si="2616"/>
        <v>10729.8</v>
      </c>
      <c r="I1291" s="10">
        <f t="shared" si="2617"/>
        <v>0</v>
      </c>
      <c r="J1291" s="10">
        <f t="shared" si="2618"/>
        <v>0</v>
      </c>
      <c r="K1291" s="10">
        <f t="shared" si="2619"/>
        <v>0</v>
      </c>
      <c r="L1291" s="10">
        <f t="shared" si="2489"/>
        <v>10487.1</v>
      </c>
      <c r="M1291" s="10">
        <f t="shared" si="2490"/>
        <v>10729.8</v>
      </c>
      <c r="N1291" s="10">
        <f t="shared" si="2491"/>
        <v>10729.8</v>
      </c>
      <c r="O1291" s="10">
        <f t="shared" si="2620"/>
        <v>73160.539999999994</v>
      </c>
      <c r="P1291" s="10">
        <f t="shared" si="2621"/>
        <v>0</v>
      </c>
      <c r="Q1291" s="10">
        <f t="shared" si="2622"/>
        <v>0</v>
      </c>
      <c r="R1291" s="10">
        <f t="shared" si="2564"/>
        <v>83647.64</v>
      </c>
      <c r="S1291" s="10">
        <f t="shared" si="2565"/>
        <v>10729.8</v>
      </c>
      <c r="T1291" s="10">
        <f t="shared" si="2566"/>
        <v>10729.8</v>
      </c>
      <c r="U1291" s="10">
        <f t="shared" si="2623"/>
        <v>-16875.439999999999</v>
      </c>
      <c r="V1291" s="10">
        <f t="shared" si="2624"/>
        <v>0</v>
      </c>
      <c r="W1291" s="10">
        <f t="shared" si="2625"/>
        <v>0</v>
      </c>
      <c r="X1291" s="10">
        <f t="shared" si="2567"/>
        <v>66772.2</v>
      </c>
      <c r="Y1291" s="10">
        <f t="shared" si="2568"/>
        <v>10729.8</v>
      </c>
      <c r="Z1291" s="10">
        <f t="shared" si="2569"/>
        <v>10729.8</v>
      </c>
      <c r="AA1291" s="10">
        <f t="shared" si="2626"/>
        <v>0</v>
      </c>
      <c r="AB1291" s="10">
        <f t="shared" si="2627"/>
        <v>0</v>
      </c>
      <c r="AC1291" s="10">
        <f t="shared" si="2628"/>
        <v>0</v>
      </c>
      <c r="AD1291" s="10">
        <f t="shared" si="2570"/>
        <v>66772.2</v>
      </c>
      <c r="AE1291" s="10">
        <f t="shared" si="2571"/>
        <v>10729.8</v>
      </c>
      <c r="AF1291" s="10">
        <f t="shared" si="2572"/>
        <v>10729.8</v>
      </c>
      <c r="AG1291" s="10">
        <f t="shared" si="2629"/>
        <v>0</v>
      </c>
      <c r="AH1291" s="10">
        <f t="shared" si="2573"/>
        <v>66772.2</v>
      </c>
      <c r="AI1291" s="10">
        <f t="shared" si="2574"/>
        <v>10729.8</v>
      </c>
      <c r="AJ1291" s="10">
        <f t="shared" si="2575"/>
        <v>10729.8</v>
      </c>
      <c r="AK1291" s="10">
        <f t="shared" si="2630"/>
        <v>0</v>
      </c>
      <c r="AL1291" s="10">
        <f t="shared" si="2631"/>
        <v>0</v>
      </c>
      <c r="AM1291" s="10">
        <f t="shared" si="2632"/>
        <v>0</v>
      </c>
      <c r="AN1291" s="10">
        <f t="shared" si="2576"/>
        <v>66772.2</v>
      </c>
      <c r="AO1291" s="10">
        <f t="shared" si="2577"/>
        <v>10729.8</v>
      </c>
      <c r="AP1291" s="10">
        <f t="shared" si="2578"/>
        <v>10729.8</v>
      </c>
      <c r="AQ1291" s="10">
        <f t="shared" si="2633"/>
        <v>0</v>
      </c>
      <c r="AR1291" s="10">
        <f t="shared" si="2634"/>
        <v>0</v>
      </c>
      <c r="AS1291" s="10">
        <f t="shared" si="2635"/>
        <v>0</v>
      </c>
      <c r="AT1291" s="10">
        <f t="shared" si="2579"/>
        <v>66772.2</v>
      </c>
      <c r="AU1291" s="10">
        <f t="shared" si="2580"/>
        <v>10729.8</v>
      </c>
      <c r="AV1291" s="10">
        <f t="shared" si="2581"/>
        <v>10729.8</v>
      </c>
      <c r="AW1291" s="10">
        <f t="shared" si="2636"/>
        <v>0</v>
      </c>
      <c r="AX1291" s="10">
        <f t="shared" si="2637"/>
        <v>0</v>
      </c>
      <c r="AY1291" s="10">
        <f t="shared" si="2638"/>
        <v>0</v>
      </c>
      <c r="AZ1291" s="10">
        <f t="shared" si="2582"/>
        <v>66772.2</v>
      </c>
      <c r="BA1291" s="10">
        <f t="shared" si="2639"/>
        <v>0</v>
      </c>
      <c r="BB1291" s="65">
        <f t="shared" si="2515"/>
        <v>66772.2</v>
      </c>
      <c r="BC1291" s="10">
        <f t="shared" si="2583"/>
        <v>10729.8</v>
      </c>
      <c r="BD1291" s="10">
        <f t="shared" si="2640"/>
        <v>0</v>
      </c>
      <c r="BE1291" s="65">
        <f t="shared" si="2516"/>
        <v>10729.8</v>
      </c>
      <c r="BF1291" s="10">
        <f t="shared" si="2584"/>
        <v>10729.8</v>
      </c>
      <c r="BG1291" s="10">
        <f t="shared" si="2640"/>
        <v>0</v>
      </c>
      <c r="BH1291" s="65">
        <f t="shared" si="2517"/>
        <v>10729.8</v>
      </c>
      <c r="BI1291" s="10">
        <f t="shared" si="2640"/>
        <v>0</v>
      </c>
      <c r="BJ1291" s="20"/>
      <c r="BK1291" s="20"/>
    </row>
    <row r="1292" spans="1:63" x14ac:dyDescent="0.3">
      <c r="A1292" s="58" t="s">
        <v>839</v>
      </c>
      <c r="B1292" s="59">
        <v>600</v>
      </c>
      <c r="C1292" s="58" t="s">
        <v>327</v>
      </c>
      <c r="D1292" s="58" t="s">
        <v>106</v>
      </c>
      <c r="E1292" s="60" t="s">
        <v>535</v>
      </c>
      <c r="F1292" s="10">
        <v>10487.1</v>
      </c>
      <c r="G1292" s="10">
        <v>10729.8</v>
      </c>
      <c r="H1292" s="10">
        <v>10729.8</v>
      </c>
      <c r="I1292" s="10"/>
      <c r="J1292" s="10"/>
      <c r="K1292" s="10"/>
      <c r="L1292" s="10">
        <f t="shared" si="2489"/>
        <v>10487.1</v>
      </c>
      <c r="M1292" s="10">
        <f t="shared" si="2490"/>
        <v>10729.8</v>
      </c>
      <c r="N1292" s="10">
        <f t="shared" si="2491"/>
        <v>10729.8</v>
      </c>
      <c r="O1292" s="10">
        <v>73160.539999999994</v>
      </c>
      <c r="P1292" s="10"/>
      <c r="Q1292" s="10"/>
      <c r="R1292" s="10">
        <f t="shared" si="2564"/>
        <v>83647.64</v>
      </c>
      <c r="S1292" s="10">
        <f t="shared" si="2565"/>
        <v>10729.8</v>
      </c>
      <c r="T1292" s="10">
        <f t="shared" si="2566"/>
        <v>10729.8</v>
      </c>
      <c r="U1292" s="10">
        <v>-16875.439999999999</v>
      </c>
      <c r="V1292" s="10"/>
      <c r="W1292" s="10"/>
      <c r="X1292" s="10">
        <f t="shared" si="2567"/>
        <v>66772.2</v>
      </c>
      <c r="Y1292" s="10">
        <f t="shared" si="2568"/>
        <v>10729.8</v>
      </c>
      <c r="Z1292" s="10">
        <f t="shared" si="2569"/>
        <v>10729.8</v>
      </c>
      <c r="AA1292" s="10"/>
      <c r="AB1292" s="10"/>
      <c r="AC1292" s="10"/>
      <c r="AD1292" s="10">
        <f t="shared" si="2570"/>
        <v>66772.2</v>
      </c>
      <c r="AE1292" s="10">
        <f t="shared" si="2571"/>
        <v>10729.8</v>
      </c>
      <c r="AF1292" s="10">
        <f t="shared" si="2572"/>
        <v>10729.8</v>
      </c>
      <c r="AG1292" s="10"/>
      <c r="AH1292" s="10">
        <f t="shared" si="2573"/>
        <v>66772.2</v>
      </c>
      <c r="AI1292" s="10">
        <f t="shared" si="2574"/>
        <v>10729.8</v>
      </c>
      <c r="AJ1292" s="10">
        <f t="shared" si="2575"/>
        <v>10729.8</v>
      </c>
      <c r="AK1292" s="10"/>
      <c r="AL1292" s="10"/>
      <c r="AM1292" s="10"/>
      <c r="AN1292" s="10">
        <f t="shared" si="2576"/>
        <v>66772.2</v>
      </c>
      <c r="AO1292" s="10">
        <f t="shared" si="2577"/>
        <v>10729.8</v>
      </c>
      <c r="AP1292" s="10">
        <f t="shared" si="2578"/>
        <v>10729.8</v>
      </c>
      <c r="AQ1292" s="10"/>
      <c r="AR1292" s="10"/>
      <c r="AS1292" s="10"/>
      <c r="AT1292" s="10">
        <f t="shared" si="2579"/>
        <v>66772.2</v>
      </c>
      <c r="AU1292" s="10">
        <f t="shared" si="2580"/>
        <v>10729.8</v>
      </c>
      <c r="AV1292" s="10">
        <f t="shared" si="2581"/>
        <v>10729.8</v>
      </c>
      <c r="AW1292" s="10"/>
      <c r="AX1292" s="10"/>
      <c r="AY1292" s="10"/>
      <c r="AZ1292" s="10">
        <f t="shared" si="2582"/>
        <v>66772.2</v>
      </c>
      <c r="BA1292" s="10"/>
      <c r="BB1292" s="65">
        <f t="shared" si="2515"/>
        <v>66772.2</v>
      </c>
      <c r="BC1292" s="10">
        <f t="shared" si="2583"/>
        <v>10729.8</v>
      </c>
      <c r="BD1292" s="10"/>
      <c r="BE1292" s="65">
        <f t="shared" si="2516"/>
        <v>10729.8</v>
      </c>
      <c r="BF1292" s="10">
        <f t="shared" si="2584"/>
        <v>10729.8</v>
      </c>
      <c r="BG1292" s="10"/>
      <c r="BH1292" s="65">
        <f t="shared" si="2517"/>
        <v>10729.8</v>
      </c>
      <c r="BI1292" s="10"/>
      <c r="BJ1292" s="20"/>
      <c r="BK1292" s="20"/>
    </row>
    <row r="1293" spans="1:63" ht="62.4" x14ac:dyDescent="0.3">
      <c r="A1293" s="58" t="s">
        <v>841</v>
      </c>
      <c r="B1293" s="59"/>
      <c r="C1293" s="58"/>
      <c r="D1293" s="58"/>
      <c r="E1293" s="60" t="s">
        <v>842</v>
      </c>
      <c r="F1293" s="10">
        <f t="shared" si="2614"/>
        <v>88630.5</v>
      </c>
      <c r="G1293" s="10">
        <f t="shared" si="2615"/>
        <v>91233</v>
      </c>
      <c r="H1293" s="10">
        <f t="shared" si="2616"/>
        <v>91233</v>
      </c>
      <c r="I1293" s="10">
        <f t="shared" si="2617"/>
        <v>0</v>
      </c>
      <c r="J1293" s="10">
        <f t="shared" si="2618"/>
        <v>0</v>
      </c>
      <c r="K1293" s="10">
        <f t="shared" si="2619"/>
        <v>0</v>
      </c>
      <c r="L1293" s="10">
        <f t="shared" si="2489"/>
        <v>88630.5</v>
      </c>
      <c r="M1293" s="10">
        <f t="shared" si="2490"/>
        <v>91233</v>
      </c>
      <c r="N1293" s="10">
        <f t="shared" si="2491"/>
        <v>91233</v>
      </c>
      <c r="O1293" s="10">
        <f t="shared" si="2620"/>
        <v>12749.5</v>
      </c>
      <c r="P1293" s="10">
        <f t="shared" si="2621"/>
        <v>15536.8</v>
      </c>
      <c r="Q1293" s="10">
        <f t="shared" si="2622"/>
        <v>15536.8</v>
      </c>
      <c r="R1293" s="10">
        <f t="shared" si="2564"/>
        <v>101380</v>
      </c>
      <c r="S1293" s="10">
        <f t="shared" si="2565"/>
        <v>106769.8</v>
      </c>
      <c r="T1293" s="10">
        <f t="shared" si="2566"/>
        <v>106769.8</v>
      </c>
      <c r="U1293" s="10">
        <f t="shared" si="2623"/>
        <v>0</v>
      </c>
      <c r="V1293" s="10">
        <f t="shared" si="2624"/>
        <v>0</v>
      </c>
      <c r="W1293" s="10">
        <f t="shared" si="2625"/>
        <v>0</v>
      </c>
      <c r="X1293" s="10">
        <f t="shared" si="2567"/>
        <v>101380</v>
      </c>
      <c r="Y1293" s="10">
        <f t="shared" si="2568"/>
        <v>106769.8</v>
      </c>
      <c r="Z1293" s="10">
        <f t="shared" si="2569"/>
        <v>106769.8</v>
      </c>
      <c r="AA1293" s="10">
        <f t="shared" si="2626"/>
        <v>0</v>
      </c>
      <c r="AB1293" s="10">
        <f t="shared" si="2627"/>
        <v>0</v>
      </c>
      <c r="AC1293" s="10">
        <f t="shared" si="2628"/>
        <v>0</v>
      </c>
      <c r="AD1293" s="10">
        <f t="shared" si="2570"/>
        <v>101380</v>
      </c>
      <c r="AE1293" s="10">
        <f t="shared" si="2571"/>
        <v>106769.8</v>
      </c>
      <c r="AF1293" s="10">
        <f t="shared" si="2572"/>
        <v>106769.8</v>
      </c>
      <c r="AG1293" s="10">
        <f t="shared" si="2629"/>
        <v>0</v>
      </c>
      <c r="AH1293" s="10">
        <f t="shared" si="2573"/>
        <v>101380</v>
      </c>
      <c r="AI1293" s="10">
        <f t="shared" si="2574"/>
        <v>106769.8</v>
      </c>
      <c r="AJ1293" s="10">
        <f t="shared" si="2575"/>
        <v>106769.8</v>
      </c>
      <c r="AK1293" s="10">
        <f t="shared" si="2630"/>
        <v>0</v>
      </c>
      <c r="AL1293" s="10">
        <f t="shared" si="2631"/>
        <v>0</v>
      </c>
      <c r="AM1293" s="10">
        <f t="shared" si="2632"/>
        <v>0</v>
      </c>
      <c r="AN1293" s="10">
        <f t="shared" si="2576"/>
        <v>101380</v>
      </c>
      <c r="AO1293" s="10">
        <f t="shared" si="2577"/>
        <v>106769.8</v>
      </c>
      <c r="AP1293" s="10">
        <f t="shared" si="2578"/>
        <v>106769.8</v>
      </c>
      <c r="AQ1293" s="10">
        <f t="shared" si="2633"/>
        <v>0</v>
      </c>
      <c r="AR1293" s="10">
        <f t="shared" si="2634"/>
        <v>0</v>
      </c>
      <c r="AS1293" s="10">
        <f t="shared" si="2635"/>
        <v>0</v>
      </c>
      <c r="AT1293" s="10">
        <f t="shared" si="2579"/>
        <v>101380</v>
      </c>
      <c r="AU1293" s="10">
        <f t="shared" si="2580"/>
        <v>106769.8</v>
      </c>
      <c r="AV1293" s="10">
        <f t="shared" si="2581"/>
        <v>106769.8</v>
      </c>
      <c r="AW1293" s="10">
        <f t="shared" si="2636"/>
        <v>0</v>
      </c>
      <c r="AX1293" s="10">
        <f t="shared" si="2637"/>
        <v>0</v>
      </c>
      <c r="AY1293" s="10">
        <f t="shared" si="2638"/>
        <v>0</v>
      </c>
      <c r="AZ1293" s="10">
        <f t="shared" si="2582"/>
        <v>101380</v>
      </c>
      <c r="BA1293" s="10">
        <f t="shared" si="2639"/>
        <v>0</v>
      </c>
      <c r="BB1293" s="65">
        <f t="shared" si="2515"/>
        <v>101380</v>
      </c>
      <c r="BC1293" s="10">
        <f t="shared" si="2583"/>
        <v>106769.8</v>
      </c>
      <c r="BD1293" s="10">
        <f t="shared" si="2640"/>
        <v>0</v>
      </c>
      <c r="BE1293" s="65">
        <f t="shared" si="2516"/>
        <v>106769.8</v>
      </c>
      <c r="BF1293" s="10">
        <f t="shared" si="2584"/>
        <v>106769.8</v>
      </c>
      <c r="BG1293" s="10">
        <f t="shared" si="2640"/>
        <v>0</v>
      </c>
      <c r="BH1293" s="65">
        <f t="shared" si="2517"/>
        <v>106769.8</v>
      </c>
      <c r="BI1293" s="10">
        <f t="shared" si="2640"/>
        <v>0</v>
      </c>
      <c r="BJ1293" s="20"/>
      <c r="BK1293" s="20"/>
    </row>
    <row r="1294" spans="1:63" ht="31.2" x14ac:dyDescent="0.3">
      <c r="A1294" s="58" t="s">
        <v>843</v>
      </c>
      <c r="B1294" s="59"/>
      <c r="C1294" s="58"/>
      <c r="D1294" s="58"/>
      <c r="E1294" s="60" t="s">
        <v>176</v>
      </c>
      <c r="F1294" s="10">
        <f t="shared" ref="F1294:K1294" si="2642">F1295+F1297</f>
        <v>88630.5</v>
      </c>
      <c r="G1294" s="10">
        <f t="shared" si="2642"/>
        <v>91233</v>
      </c>
      <c r="H1294" s="10">
        <f t="shared" si="2642"/>
        <v>91233</v>
      </c>
      <c r="I1294" s="10">
        <f t="shared" si="2642"/>
        <v>0</v>
      </c>
      <c r="J1294" s="10">
        <f t="shared" si="2642"/>
        <v>0</v>
      </c>
      <c r="K1294" s="10">
        <f t="shared" si="2642"/>
        <v>0</v>
      </c>
      <c r="L1294" s="10">
        <f t="shared" si="2489"/>
        <v>88630.5</v>
      </c>
      <c r="M1294" s="10">
        <f t="shared" si="2490"/>
        <v>91233</v>
      </c>
      <c r="N1294" s="10">
        <f t="shared" si="2491"/>
        <v>91233</v>
      </c>
      <c r="O1294" s="10">
        <f>O1295+O1297</f>
        <v>12749.5</v>
      </c>
      <c r="P1294" s="10">
        <f>P1295+P1297</f>
        <v>15536.8</v>
      </c>
      <c r="Q1294" s="10">
        <f>Q1295+Q1297</f>
        <v>15536.8</v>
      </c>
      <c r="R1294" s="10">
        <f t="shared" si="2564"/>
        <v>101380</v>
      </c>
      <c r="S1294" s="10">
        <f t="shared" si="2565"/>
        <v>106769.8</v>
      </c>
      <c r="T1294" s="10">
        <f t="shared" si="2566"/>
        <v>106769.8</v>
      </c>
      <c r="U1294" s="10">
        <f>U1295+U1297</f>
        <v>0</v>
      </c>
      <c r="V1294" s="10">
        <f>V1295+V1297</f>
        <v>0</v>
      </c>
      <c r="W1294" s="10">
        <f>W1295+W1297</f>
        <v>0</v>
      </c>
      <c r="X1294" s="10">
        <f t="shared" si="2567"/>
        <v>101380</v>
      </c>
      <c r="Y1294" s="10">
        <f t="shared" si="2568"/>
        <v>106769.8</v>
      </c>
      <c r="Z1294" s="10">
        <f t="shared" si="2569"/>
        <v>106769.8</v>
      </c>
      <c r="AA1294" s="10">
        <f>AA1295+AA1297</f>
        <v>0</v>
      </c>
      <c r="AB1294" s="10">
        <f>AB1295+AB1297</f>
        <v>0</v>
      </c>
      <c r="AC1294" s="10">
        <f>AC1295+AC1297</f>
        <v>0</v>
      </c>
      <c r="AD1294" s="10">
        <f t="shared" si="2570"/>
        <v>101380</v>
      </c>
      <c r="AE1294" s="10">
        <f t="shared" si="2571"/>
        <v>106769.8</v>
      </c>
      <c r="AF1294" s="10">
        <f t="shared" si="2572"/>
        <v>106769.8</v>
      </c>
      <c r="AG1294" s="10">
        <f>AG1295+AG1297</f>
        <v>0</v>
      </c>
      <c r="AH1294" s="10">
        <f t="shared" si="2573"/>
        <v>101380</v>
      </c>
      <c r="AI1294" s="10">
        <f t="shared" si="2574"/>
        <v>106769.8</v>
      </c>
      <c r="AJ1294" s="10">
        <f t="shared" si="2575"/>
        <v>106769.8</v>
      </c>
      <c r="AK1294" s="10">
        <f>AK1295+AK1297</f>
        <v>0</v>
      </c>
      <c r="AL1294" s="10">
        <f>AL1295+AL1297</f>
        <v>0</v>
      </c>
      <c r="AM1294" s="10">
        <f>AM1295+AM1297</f>
        <v>0</v>
      </c>
      <c r="AN1294" s="10">
        <f t="shared" si="2576"/>
        <v>101380</v>
      </c>
      <c r="AO1294" s="10">
        <f t="shared" si="2577"/>
        <v>106769.8</v>
      </c>
      <c r="AP1294" s="10">
        <f t="shared" si="2578"/>
        <v>106769.8</v>
      </c>
      <c r="AQ1294" s="10">
        <f>AQ1295+AQ1297</f>
        <v>0</v>
      </c>
      <c r="AR1294" s="10">
        <f>AR1295+AR1297</f>
        <v>0</v>
      </c>
      <c r="AS1294" s="10">
        <f>AS1295+AS1297</f>
        <v>0</v>
      </c>
      <c r="AT1294" s="10">
        <f t="shared" si="2579"/>
        <v>101380</v>
      </c>
      <c r="AU1294" s="10">
        <f t="shared" si="2580"/>
        <v>106769.8</v>
      </c>
      <c r="AV1294" s="10">
        <f t="shared" si="2581"/>
        <v>106769.8</v>
      </c>
      <c r="AW1294" s="10">
        <f>AW1295+AW1297</f>
        <v>0</v>
      </c>
      <c r="AX1294" s="10">
        <f>AX1295+AX1297</f>
        <v>0</v>
      </c>
      <c r="AY1294" s="10">
        <f>AY1295+AY1297</f>
        <v>0</v>
      </c>
      <c r="AZ1294" s="10">
        <f t="shared" si="2582"/>
        <v>101380</v>
      </c>
      <c r="BA1294" s="10">
        <f>BA1295+BA1297</f>
        <v>0</v>
      </c>
      <c r="BB1294" s="65">
        <f t="shared" si="2515"/>
        <v>101380</v>
      </c>
      <c r="BC1294" s="10">
        <f t="shared" si="2583"/>
        <v>106769.8</v>
      </c>
      <c r="BD1294" s="10">
        <f>BD1295+BD1297</f>
        <v>0</v>
      </c>
      <c r="BE1294" s="65">
        <f t="shared" si="2516"/>
        <v>106769.8</v>
      </c>
      <c r="BF1294" s="10">
        <f t="shared" si="2584"/>
        <v>106769.8</v>
      </c>
      <c r="BG1294" s="10">
        <f>BG1295+BG1297</f>
        <v>0</v>
      </c>
      <c r="BH1294" s="65">
        <f t="shared" si="2517"/>
        <v>106769.8</v>
      </c>
      <c r="BI1294" s="10">
        <f>BI1295+BI1297</f>
        <v>0</v>
      </c>
      <c r="BJ1294" s="20"/>
      <c r="BK1294" s="20"/>
    </row>
    <row r="1295" spans="1:63" ht="78" x14ac:dyDescent="0.3">
      <c r="A1295" s="58" t="s">
        <v>843</v>
      </c>
      <c r="B1295" s="59" t="s">
        <v>148</v>
      </c>
      <c r="C1295" s="58"/>
      <c r="D1295" s="58"/>
      <c r="E1295" s="60" t="s">
        <v>149</v>
      </c>
      <c r="F1295" s="10">
        <f t="shared" ref="F1295:K1295" si="2643">F1296</f>
        <v>84660.4</v>
      </c>
      <c r="G1295" s="10">
        <f t="shared" si="2643"/>
        <v>87262.9</v>
      </c>
      <c r="H1295" s="10">
        <f t="shared" si="2643"/>
        <v>87262.9</v>
      </c>
      <c r="I1295" s="10">
        <f t="shared" si="2643"/>
        <v>0</v>
      </c>
      <c r="J1295" s="10">
        <f t="shared" si="2643"/>
        <v>0</v>
      </c>
      <c r="K1295" s="10">
        <f t="shared" si="2643"/>
        <v>0</v>
      </c>
      <c r="L1295" s="10">
        <f t="shared" si="2489"/>
        <v>84660.4</v>
      </c>
      <c r="M1295" s="10">
        <f t="shared" si="2490"/>
        <v>87262.9</v>
      </c>
      <c r="N1295" s="10">
        <f t="shared" si="2491"/>
        <v>87262.9</v>
      </c>
      <c r="O1295" s="10">
        <f>O1296</f>
        <v>12749.5</v>
      </c>
      <c r="P1295" s="10">
        <f>P1296</f>
        <v>15536.8</v>
      </c>
      <c r="Q1295" s="10">
        <f>Q1296</f>
        <v>15536.8</v>
      </c>
      <c r="R1295" s="10">
        <f t="shared" si="2564"/>
        <v>97409.9</v>
      </c>
      <c r="S1295" s="10">
        <f t="shared" si="2565"/>
        <v>102799.7</v>
      </c>
      <c r="T1295" s="10">
        <f t="shared" si="2566"/>
        <v>102799.7</v>
      </c>
      <c r="U1295" s="10">
        <f>U1296</f>
        <v>0</v>
      </c>
      <c r="V1295" s="10">
        <f>V1296</f>
        <v>0</v>
      </c>
      <c r="W1295" s="10">
        <f>W1296</f>
        <v>0</v>
      </c>
      <c r="X1295" s="10">
        <f t="shared" si="2567"/>
        <v>97409.9</v>
      </c>
      <c r="Y1295" s="10">
        <f t="shared" si="2568"/>
        <v>102799.7</v>
      </c>
      <c r="Z1295" s="10">
        <f t="shared" si="2569"/>
        <v>102799.7</v>
      </c>
      <c r="AA1295" s="10">
        <f>AA1296</f>
        <v>0</v>
      </c>
      <c r="AB1295" s="10">
        <f>AB1296</f>
        <v>0</v>
      </c>
      <c r="AC1295" s="10">
        <f>AC1296</f>
        <v>0</v>
      </c>
      <c r="AD1295" s="10">
        <f t="shared" si="2570"/>
        <v>97409.9</v>
      </c>
      <c r="AE1295" s="10">
        <f t="shared" si="2571"/>
        <v>102799.7</v>
      </c>
      <c r="AF1295" s="10">
        <f t="shared" si="2572"/>
        <v>102799.7</v>
      </c>
      <c r="AG1295" s="10">
        <f>AG1296</f>
        <v>0</v>
      </c>
      <c r="AH1295" s="10">
        <f t="shared" si="2573"/>
        <v>97409.9</v>
      </c>
      <c r="AI1295" s="10">
        <f t="shared" si="2574"/>
        <v>102799.7</v>
      </c>
      <c r="AJ1295" s="10">
        <f t="shared" si="2575"/>
        <v>102799.7</v>
      </c>
      <c r="AK1295" s="10">
        <f>AK1296</f>
        <v>0</v>
      </c>
      <c r="AL1295" s="10">
        <f>AL1296</f>
        <v>0</v>
      </c>
      <c r="AM1295" s="10">
        <f>AM1296</f>
        <v>0</v>
      </c>
      <c r="AN1295" s="10">
        <f t="shared" si="2576"/>
        <v>97409.9</v>
      </c>
      <c r="AO1295" s="10">
        <f t="shared" si="2577"/>
        <v>102799.7</v>
      </c>
      <c r="AP1295" s="10">
        <f t="shared" si="2578"/>
        <v>102799.7</v>
      </c>
      <c r="AQ1295" s="10">
        <f>AQ1296</f>
        <v>0</v>
      </c>
      <c r="AR1295" s="10">
        <f>AR1296</f>
        <v>0</v>
      </c>
      <c r="AS1295" s="10">
        <f>AS1296</f>
        <v>0</v>
      </c>
      <c r="AT1295" s="10">
        <f t="shared" si="2579"/>
        <v>97409.9</v>
      </c>
      <c r="AU1295" s="10">
        <f t="shared" si="2580"/>
        <v>102799.7</v>
      </c>
      <c r="AV1295" s="10">
        <f t="shared" si="2581"/>
        <v>102799.7</v>
      </c>
      <c r="AW1295" s="10">
        <f>AW1296</f>
        <v>0</v>
      </c>
      <c r="AX1295" s="10">
        <f>AX1296</f>
        <v>0</v>
      </c>
      <c r="AY1295" s="10">
        <f>AY1296</f>
        <v>0</v>
      </c>
      <c r="AZ1295" s="10">
        <f t="shared" si="2582"/>
        <v>97409.9</v>
      </c>
      <c r="BA1295" s="10">
        <f>BA1296</f>
        <v>0</v>
      </c>
      <c r="BB1295" s="65">
        <f t="shared" si="2515"/>
        <v>97409.9</v>
      </c>
      <c r="BC1295" s="10">
        <f t="shared" si="2583"/>
        <v>102799.7</v>
      </c>
      <c r="BD1295" s="10">
        <f>BD1296</f>
        <v>0</v>
      </c>
      <c r="BE1295" s="65">
        <f t="shared" si="2516"/>
        <v>102799.7</v>
      </c>
      <c r="BF1295" s="10">
        <f t="shared" si="2584"/>
        <v>102799.7</v>
      </c>
      <c r="BG1295" s="10">
        <f>BG1296</f>
        <v>0</v>
      </c>
      <c r="BH1295" s="65">
        <f t="shared" si="2517"/>
        <v>102799.7</v>
      </c>
      <c r="BI1295" s="10">
        <f>BI1296</f>
        <v>0</v>
      </c>
      <c r="BJ1295" s="20"/>
      <c r="BK1295" s="20"/>
    </row>
    <row r="1296" spans="1:63" ht="31.2" x14ac:dyDescent="0.3">
      <c r="A1296" s="58" t="s">
        <v>843</v>
      </c>
      <c r="B1296" s="59">
        <v>100</v>
      </c>
      <c r="C1296" s="58" t="s">
        <v>327</v>
      </c>
      <c r="D1296" s="58" t="s">
        <v>327</v>
      </c>
      <c r="E1296" s="60" t="s">
        <v>674</v>
      </c>
      <c r="F1296" s="10">
        <v>84660.4</v>
      </c>
      <c r="G1296" s="10">
        <v>87262.9</v>
      </c>
      <c r="H1296" s="10">
        <v>87262.9</v>
      </c>
      <c r="I1296" s="10"/>
      <c r="J1296" s="10"/>
      <c r="K1296" s="10"/>
      <c r="L1296" s="10">
        <f t="shared" si="2489"/>
        <v>84660.4</v>
      </c>
      <c r="M1296" s="10">
        <f t="shared" si="2490"/>
        <v>87262.9</v>
      </c>
      <c r="N1296" s="10">
        <f t="shared" si="2491"/>
        <v>87262.9</v>
      </c>
      <c r="O1296" s="10">
        <v>12749.5</v>
      </c>
      <c r="P1296" s="10">
        <v>15536.8</v>
      </c>
      <c r="Q1296" s="10">
        <v>15536.8</v>
      </c>
      <c r="R1296" s="10">
        <f t="shared" si="2564"/>
        <v>97409.9</v>
      </c>
      <c r="S1296" s="10">
        <f t="shared" si="2565"/>
        <v>102799.7</v>
      </c>
      <c r="T1296" s="10">
        <f t="shared" si="2566"/>
        <v>102799.7</v>
      </c>
      <c r="U1296" s="10"/>
      <c r="V1296" s="10"/>
      <c r="W1296" s="10"/>
      <c r="X1296" s="10">
        <f t="shared" si="2567"/>
        <v>97409.9</v>
      </c>
      <c r="Y1296" s="10">
        <f t="shared" si="2568"/>
        <v>102799.7</v>
      </c>
      <c r="Z1296" s="10">
        <f t="shared" si="2569"/>
        <v>102799.7</v>
      </c>
      <c r="AA1296" s="10"/>
      <c r="AB1296" s="10"/>
      <c r="AC1296" s="10"/>
      <c r="AD1296" s="10">
        <f t="shared" si="2570"/>
        <v>97409.9</v>
      </c>
      <c r="AE1296" s="10">
        <f t="shared" si="2571"/>
        <v>102799.7</v>
      </c>
      <c r="AF1296" s="10">
        <f t="shared" si="2572"/>
        <v>102799.7</v>
      </c>
      <c r="AG1296" s="10"/>
      <c r="AH1296" s="10">
        <f t="shared" si="2573"/>
        <v>97409.9</v>
      </c>
      <c r="AI1296" s="10">
        <f t="shared" si="2574"/>
        <v>102799.7</v>
      </c>
      <c r="AJ1296" s="10">
        <f t="shared" si="2575"/>
        <v>102799.7</v>
      </c>
      <c r="AK1296" s="10"/>
      <c r="AL1296" s="10"/>
      <c r="AM1296" s="10"/>
      <c r="AN1296" s="10">
        <f t="shared" si="2576"/>
        <v>97409.9</v>
      </c>
      <c r="AO1296" s="10">
        <f t="shared" si="2577"/>
        <v>102799.7</v>
      </c>
      <c r="AP1296" s="10">
        <f t="shared" si="2578"/>
        <v>102799.7</v>
      </c>
      <c r="AQ1296" s="10"/>
      <c r="AR1296" s="10"/>
      <c r="AS1296" s="10"/>
      <c r="AT1296" s="10">
        <f t="shared" si="2579"/>
        <v>97409.9</v>
      </c>
      <c r="AU1296" s="10">
        <f t="shared" si="2580"/>
        <v>102799.7</v>
      </c>
      <c r="AV1296" s="10">
        <f t="shared" si="2581"/>
        <v>102799.7</v>
      </c>
      <c r="AW1296" s="10"/>
      <c r="AX1296" s="10"/>
      <c r="AY1296" s="10"/>
      <c r="AZ1296" s="10">
        <f t="shared" si="2582"/>
        <v>97409.9</v>
      </c>
      <c r="BA1296" s="10"/>
      <c r="BB1296" s="65">
        <f t="shared" si="2515"/>
        <v>97409.9</v>
      </c>
      <c r="BC1296" s="10">
        <f t="shared" si="2583"/>
        <v>102799.7</v>
      </c>
      <c r="BD1296" s="10"/>
      <c r="BE1296" s="65">
        <f t="shared" si="2516"/>
        <v>102799.7</v>
      </c>
      <c r="BF1296" s="10">
        <f t="shared" si="2584"/>
        <v>102799.7</v>
      </c>
      <c r="BG1296" s="10"/>
      <c r="BH1296" s="65">
        <f t="shared" si="2517"/>
        <v>102799.7</v>
      </c>
      <c r="BI1296" s="10"/>
      <c r="BJ1296" s="20"/>
      <c r="BK1296" s="20"/>
    </row>
    <row r="1297" spans="1:68" ht="31.2" x14ac:dyDescent="0.3">
      <c r="A1297" s="58" t="s">
        <v>843</v>
      </c>
      <c r="B1297" s="59" t="s">
        <v>66</v>
      </c>
      <c r="C1297" s="58"/>
      <c r="D1297" s="58"/>
      <c r="E1297" s="60" t="s">
        <v>67</v>
      </c>
      <c r="F1297" s="10">
        <f t="shared" ref="F1297:K1297" si="2644">F1298</f>
        <v>3970.1</v>
      </c>
      <c r="G1297" s="10">
        <f t="shared" si="2644"/>
        <v>3970.1</v>
      </c>
      <c r="H1297" s="10">
        <f t="shared" si="2644"/>
        <v>3970.1</v>
      </c>
      <c r="I1297" s="10">
        <f t="shared" si="2644"/>
        <v>0</v>
      </c>
      <c r="J1297" s="10">
        <f t="shared" si="2644"/>
        <v>0</v>
      </c>
      <c r="K1297" s="10">
        <f t="shared" si="2644"/>
        <v>0</v>
      </c>
      <c r="L1297" s="10">
        <f t="shared" si="2489"/>
        <v>3970.1</v>
      </c>
      <c r="M1297" s="10">
        <f t="shared" si="2490"/>
        <v>3970.1</v>
      </c>
      <c r="N1297" s="10">
        <f t="shared" si="2491"/>
        <v>3970.1</v>
      </c>
      <c r="O1297" s="10">
        <f>O1298</f>
        <v>0</v>
      </c>
      <c r="P1297" s="10">
        <f>P1298</f>
        <v>0</v>
      </c>
      <c r="Q1297" s="10">
        <f>Q1298</f>
        <v>0</v>
      </c>
      <c r="R1297" s="10">
        <f t="shared" si="2564"/>
        <v>3970.1</v>
      </c>
      <c r="S1297" s="10">
        <f t="shared" si="2565"/>
        <v>3970.1</v>
      </c>
      <c r="T1297" s="10">
        <f t="shared" si="2566"/>
        <v>3970.1</v>
      </c>
      <c r="U1297" s="10">
        <f>U1298</f>
        <v>0</v>
      </c>
      <c r="V1297" s="10">
        <f>V1298</f>
        <v>0</v>
      </c>
      <c r="W1297" s="10">
        <f>W1298</f>
        <v>0</v>
      </c>
      <c r="X1297" s="10">
        <f t="shared" si="2567"/>
        <v>3970.1</v>
      </c>
      <c r="Y1297" s="10">
        <f t="shared" si="2568"/>
        <v>3970.1</v>
      </c>
      <c r="Z1297" s="10">
        <f t="shared" si="2569"/>
        <v>3970.1</v>
      </c>
      <c r="AA1297" s="10">
        <f>AA1298</f>
        <v>0</v>
      </c>
      <c r="AB1297" s="10">
        <f>AB1298</f>
        <v>0</v>
      </c>
      <c r="AC1297" s="10">
        <f>AC1298</f>
        <v>0</v>
      </c>
      <c r="AD1297" s="10">
        <f t="shared" si="2570"/>
        <v>3970.1</v>
      </c>
      <c r="AE1297" s="10">
        <f t="shared" si="2571"/>
        <v>3970.1</v>
      </c>
      <c r="AF1297" s="10">
        <f t="shared" si="2572"/>
        <v>3970.1</v>
      </c>
      <c r="AG1297" s="10">
        <f>AG1298</f>
        <v>0</v>
      </c>
      <c r="AH1297" s="10">
        <f t="shared" si="2573"/>
        <v>3970.1</v>
      </c>
      <c r="AI1297" s="10">
        <f t="shared" si="2574"/>
        <v>3970.1</v>
      </c>
      <c r="AJ1297" s="10">
        <f t="shared" si="2575"/>
        <v>3970.1</v>
      </c>
      <c r="AK1297" s="10">
        <f>AK1298</f>
        <v>0</v>
      </c>
      <c r="AL1297" s="10">
        <f>AL1298</f>
        <v>0</v>
      </c>
      <c r="AM1297" s="10">
        <f>AM1298</f>
        <v>0</v>
      </c>
      <c r="AN1297" s="10">
        <f t="shared" si="2576"/>
        <v>3970.1</v>
      </c>
      <c r="AO1297" s="10">
        <f t="shared" si="2577"/>
        <v>3970.1</v>
      </c>
      <c r="AP1297" s="10">
        <f t="shared" si="2578"/>
        <v>3970.1</v>
      </c>
      <c r="AQ1297" s="10">
        <f>AQ1298</f>
        <v>0</v>
      </c>
      <c r="AR1297" s="10">
        <f>AR1298</f>
        <v>0</v>
      </c>
      <c r="AS1297" s="10">
        <f>AS1298</f>
        <v>0</v>
      </c>
      <c r="AT1297" s="10">
        <f t="shared" si="2579"/>
        <v>3970.1</v>
      </c>
      <c r="AU1297" s="10">
        <f t="shared" si="2580"/>
        <v>3970.1</v>
      </c>
      <c r="AV1297" s="10">
        <f t="shared" si="2581"/>
        <v>3970.1</v>
      </c>
      <c r="AW1297" s="10">
        <f>AW1298</f>
        <v>0</v>
      </c>
      <c r="AX1297" s="10">
        <f>AX1298</f>
        <v>0</v>
      </c>
      <c r="AY1297" s="10">
        <f>AY1298</f>
        <v>0</v>
      </c>
      <c r="AZ1297" s="10">
        <f t="shared" si="2582"/>
        <v>3970.1</v>
      </c>
      <c r="BA1297" s="10">
        <f>BA1298</f>
        <v>0</v>
      </c>
      <c r="BB1297" s="65">
        <f t="shared" si="2515"/>
        <v>3970.1</v>
      </c>
      <c r="BC1297" s="10">
        <f t="shared" si="2583"/>
        <v>3970.1</v>
      </c>
      <c r="BD1297" s="10">
        <f>BD1298</f>
        <v>0</v>
      </c>
      <c r="BE1297" s="65">
        <f t="shared" si="2516"/>
        <v>3970.1</v>
      </c>
      <c r="BF1297" s="10">
        <f t="shared" si="2584"/>
        <v>3970.1</v>
      </c>
      <c r="BG1297" s="10">
        <f>BG1298</f>
        <v>0</v>
      </c>
      <c r="BH1297" s="65">
        <f t="shared" si="2517"/>
        <v>3970.1</v>
      </c>
      <c r="BI1297" s="10">
        <f>BI1298</f>
        <v>0</v>
      </c>
      <c r="BJ1297" s="20"/>
      <c r="BK1297" s="20"/>
    </row>
    <row r="1298" spans="1:68" ht="31.2" x14ac:dyDescent="0.3">
      <c r="A1298" s="58" t="s">
        <v>843</v>
      </c>
      <c r="B1298" s="59">
        <v>200</v>
      </c>
      <c r="C1298" s="58" t="s">
        <v>327</v>
      </c>
      <c r="D1298" s="58" t="s">
        <v>327</v>
      </c>
      <c r="E1298" s="60" t="s">
        <v>674</v>
      </c>
      <c r="F1298" s="10">
        <v>3970.1</v>
      </c>
      <c r="G1298" s="10">
        <v>3970.1</v>
      </c>
      <c r="H1298" s="10">
        <v>3970.1</v>
      </c>
      <c r="I1298" s="10"/>
      <c r="J1298" s="10"/>
      <c r="K1298" s="10"/>
      <c r="L1298" s="10">
        <f t="shared" si="2489"/>
        <v>3970.1</v>
      </c>
      <c r="M1298" s="10">
        <f t="shared" si="2490"/>
        <v>3970.1</v>
      </c>
      <c r="N1298" s="10">
        <f t="shared" si="2491"/>
        <v>3970.1</v>
      </c>
      <c r="O1298" s="10"/>
      <c r="P1298" s="10"/>
      <c r="Q1298" s="10"/>
      <c r="R1298" s="10">
        <f t="shared" si="2564"/>
        <v>3970.1</v>
      </c>
      <c r="S1298" s="10">
        <f t="shared" si="2565"/>
        <v>3970.1</v>
      </c>
      <c r="T1298" s="10">
        <f t="shared" si="2566"/>
        <v>3970.1</v>
      </c>
      <c r="U1298" s="10"/>
      <c r="V1298" s="10"/>
      <c r="W1298" s="10"/>
      <c r="X1298" s="10">
        <f t="shared" si="2567"/>
        <v>3970.1</v>
      </c>
      <c r="Y1298" s="10">
        <f t="shared" si="2568"/>
        <v>3970.1</v>
      </c>
      <c r="Z1298" s="10">
        <f t="shared" si="2569"/>
        <v>3970.1</v>
      </c>
      <c r="AA1298" s="10"/>
      <c r="AB1298" s="10"/>
      <c r="AC1298" s="10"/>
      <c r="AD1298" s="10">
        <f t="shared" si="2570"/>
        <v>3970.1</v>
      </c>
      <c r="AE1298" s="10">
        <f t="shared" si="2571"/>
        <v>3970.1</v>
      </c>
      <c r="AF1298" s="10">
        <f t="shared" si="2572"/>
        <v>3970.1</v>
      </c>
      <c r="AG1298" s="10"/>
      <c r="AH1298" s="10">
        <f t="shared" si="2573"/>
        <v>3970.1</v>
      </c>
      <c r="AI1298" s="10">
        <f t="shared" si="2574"/>
        <v>3970.1</v>
      </c>
      <c r="AJ1298" s="10">
        <f t="shared" si="2575"/>
        <v>3970.1</v>
      </c>
      <c r="AK1298" s="10"/>
      <c r="AL1298" s="10"/>
      <c r="AM1298" s="10"/>
      <c r="AN1298" s="10">
        <f t="shared" si="2576"/>
        <v>3970.1</v>
      </c>
      <c r="AO1298" s="10">
        <f t="shared" si="2577"/>
        <v>3970.1</v>
      </c>
      <c r="AP1298" s="10">
        <f t="shared" si="2578"/>
        <v>3970.1</v>
      </c>
      <c r="AQ1298" s="10"/>
      <c r="AR1298" s="10"/>
      <c r="AS1298" s="10"/>
      <c r="AT1298" s="10">
        <f t="shared" si="2579"/>
        <v>3970.1</v>
      </c>
      <c r="AU1298" s="10">
        <f t="shared" si="2580"/>
        <v>3970.1</v>
      </c>
      <c r="AV1298" s="10">
        <f t="shared" si="2581"/>
        <v>3970.1</v>
      </c>
      <c r="AW1298" s="10"/>
      <c r="AX1298" s="10"/>
      <c r="AY1298" s="10"/>
      <c r="AZ1298" s="10">
        <f t="shared" si="2582"/>
        <v>3970.1</v>
      </c>
      <c r="BA1298" s="10"/>
      <c r="BB1298" s="65">
        <f t="shared" si="2515"/>
        <v>3970.1</v>
      </c>
      <c r="BC1298" s="10">
        <f t="shared" si="2583"/>
        <v>3970.1</v>
      </c>
      <c r="BD1298" s="10"/>
      <c r="BE1298" s="65">
        <f t="shared" si="2516"/>
        <v>3970.1</v>
      </c>
      <c r="BF1298" s="10">
        <f t="shared" si="2584"/>
        <v>3970.1</v>
      </c>
      <c r="BG1298" s="10"/>
      <c r="BH1298" s="65">
        <f t="shared" si="2517"/>
        <v>3970.1</v>
      </c>
      <c r="BI1298" s="10"/>
      <c r="BJ1298" s="20"/>
      <c r="BK1298" s="20"/>
    </row>
    <row r="1299" spans="1:68" s="66" customFormat="1" ht="31.2" x14ac:dyDescent="0.3">
      <c r="A1299" s="52" t="s">
        <v>844</v>
      </c>
      <c r="B1299" s="53"/>
      <c r="C1299" s="52"/>
      <c r="D1299" s="52"/>
      <c r="E1299" s="54" t="s">
        <v>845</v>
      </c>
      <c r="F1299" s="14">
        <f t="shared" ref="F1299:K1299" si="2645">F1300+F1308+F1313</f>
        <v>760616</v>
      </c>
      <c r="G1299" s="14">
        <f t="shared" si="2645"/>
        <v>517119.39999999997</v>
      </c>
      <c r="H1299" s="14">
        <f t="shared" si="2645"/>
        <v>412154.50000000006</v>
      </c>
      <c r="I1299" s="14">
        <f t="shared" si="2645"/>
        <v>-3043.7</v>
      </c>
      <c r="J1299" s="14">
        <f t="shared" si="2645"/>
        <v>-3652.5</v>
      </c>
      <c r="K1299" s="14">
        <f t="shared" si="2645"/>
        <v>-3652.5</v>
      </c>
      <c r="L1299" s="14">
        <f t="shared" ref="L1299:L1362" si="2646">F1299+I1299</f>
        <v>757572.3</v>
      </c>
      <c r="M1299" s="14">
        <f t="shared" ref="M1299:M1362" si="2647">G1299+J1299</f>
        <v>513466.89999999997</v>
      </c>
      <c r="N1299" s="14">
        <f t="shared" ref="N1299:N1362" si="2648">H1299+K1299</f>
        <v>408502.00000000006</v>
      </c>
      <c r="O1299" s="14">
        <f>O1300+O1308+O1313</f>
        <v>207451.01180000001</v>
      </c>
      <c r="P1299" s="14">
        <f>P1300+P1308+P1313</f>
        <v>98602.599999999991</v>
      </c>
      <c r="Q1299" s="14">
        <f>Q1300+Q1308+Q1313</f>
        <v>131883.79999999999</v>
      </c>
      <c r="R1299" s="14">
        <f t="shared" si="2564"/>
        <v>965023.31180000002</v>
      </c>
      <c r="S1299" s="14">
        <f t="shared" si="2565"/>
        <v>612069.5</v>
      </c>
      <c r="T1299" s="14">
        <f t="shared" si="2566"/>
        <v>540385.80000000005</v>
      </c>
      <c r="U1299" s="14">
        <f>U1300+U1308+U1313</f>
        <v>0</v>
      </c>
      <c r="V1299" s="14">
        <f>V1300+V1308+V1313</f>
        <v>0</v>
      </c>
      <c r="W1299" s="14">
        <f>W1300+W1308+W1313</f>
        <v>0</v>
      </c>
      <c r="X1299" s="14">
        <f t="shared" si="2567"/>
        <v>965023.31180000002</v>
      </c>
      <c r="Y1299" s="14">
        <f t="shared" si="2568"/>
        <v>612069.5</v>
      </c>
      <c r="Z1299" s="14">
        <f t="shared" si="2569"/>
        <v>540385.80000000005</v>
      </c>
      <c r="AA1299" s="14">
        <f>AA1300+AA1308+AA1313</f>
        <v>-120558.69899999999</v>
      </c>
      <c r="AB1299" s="14">
        <f>AB1300+AB1308+AB1313</f>
        <v>164782.212</v>
      </c>
      <c r="AC1299" s="14">
        <f>AC1300+AC1308+AC1313</f>
        <v>1818</v>
      </c>
      <c r="AD1299" s="14">
        <f t="shared" si="2570"/>
        <v>844464.6128</v>
      </c>
      <c r="AE1299" s="14">
        <f t="shared" si="2571"/>
        <v>776851.71200000006</v>
      </c>
      <c r="AF1299" s="14">
        <f t="shared" si="2572"/>
        <v>542203.80000000005</v>
      </c>
      <c r="AG1299" s="14">
        <f>AG1300+AG1308+AG1313</f>
        <v>0</v>
      </c>
      <c r="AH1299" s="14">
        <f t="shared" si="2573"/>
        <v>844464.6128</v>
      </c>
      <c r="AI1299" s="14">
        <f t="shared" si="2574"/>
        <v>776851.71200000006</v>
      </c>
      <c r="AJ1299" s="14">
        <f t="shared" si="2575"/>
        <v>542203.80000000005</v>
      </c>
      <c r="AK1299" s="14">
        <f>AK1300+AK1308+AK1313</f>
        <v>-190</v>
      </c>
      <c r="AL1299" s="14">
        <f>AL1300+AL1308+AL1313</f>
        <v>0</v>
      </c>
      <c r="AM1299" s="14">
        <f>AM1300+AM1308+AM1313</f>
        <v>0</v>
      </c>
      <c r="AN1299" s="14">
        <f t="shared" si="2576"/>
        <v>844274.6128</v>
      </c>
      <c r="AO1299" s="14">
        <f t="shared" si="2577"/>
        <v>776851.71200000006</v>
      </c>
      <c r="AP1299" s="14">
        <f t="shared" si="2578"/>
        <v>542203.80000000005</v>
      </c>
      <c r="AQ1299" s="14">
        <f>AQ1300+AQ1308+AQ1313</f>
        <v>0</v>
      </c>
      <c r="AR1299" s="14">
        <f>AR1300+AR1308+AR1313</f>
        <v>0</v>
      </c>
      <c r="AS1299" s="14">
        <f>AS1300+AS1308+AS1313</f>
        <v>0</v>
      </c>
      <c r="AT1299" s="14">
        <f t="shared" si="2579"/>
        <v>844274.6128</v>
      </c>
      <c r="AU1299" s="14">
        <f t="shared" si="2580"/>
        <v>776851.71200000006</v>
      </c>
      <c r="AV1299" s="14">
        <f t="shared" si="2581"/>
        <v>542203.80000000005</v>
      </c>
      <c r="AW1299" s="14">
        <f>AW1300+AW1308+AW1313</f>
        <v>-456</v>
      </c>
      <c r="AX1299" s="14">
        <f>AX1300+AX1308+AX1313</f>
        <v>0</v>
      </c>
      <c r="AY1299" s="14">
        <f>AY1300+AY1308+AY1313</f>
        <v>0</v>
      </c>
      <c r="AZ1299" s="14">
        <f t="shared" si="2582"/>
        <v>843818.6128</v>
      </c>
      <c r="BA1299" s="14">
        <f>BA1300+BA1308+BA1313</f>
        <v>0</v>
      </c>
      <c r="BB1299" s="63">
        <f t="shared" si="2515"/>
        <v>843818.6128</v>
      </c>
      <c r="BC1299" s="14">
        <f t="shared" si="2583"/>
        <v>776851.71200000006</v>
      </c>
      <c r="BD1299" s="14">
        <f>BD1300+BD1308+BD1313</f>
        <v>0</v>
      </c>
      <c r="BE1299" s="63">
        <f t="shared" si="2516"/>
        <v>776851.71200000006</v>
      </c>
      <c r="BF1299" s="14">
        <f t="shared" si="2584"/>
        <v>542203.80000000005</v>
      </c>
      <c r="BG1299" s="14">
        <f>BG1300+BG1308+BG1313</f>
        <v>0</v>
      </c>
      <c r="BH1299" s="63">
        <f t="shared" si="2517"/>
        <v>542203.80000000005</v>
      </c>
      <c r="BI1299" s="14">
        <f>BI1300+BI1308+BI1313</f>
        <v>0</v>
      </c>
      <c r="BJ1299" s="15"/>
      <c r="BK1299" s="15"/>
      <c r="BL1299" s="11"/>
      <c r="BM1299" s="11"/>
      <c r="BN1299" s="11"/>
      <c r="BO1299" s="11"/>
      <c r="BP1299" s="11"/>
    </row>
    <row r="1300" spans="1:68" s="67" customFormat="1" ht="31.2" x14ac:dyDescent="0.3">
      <c r="A1300" s="55" t="s">
        <v>846</v>
      </c>
      <c r="B1300" s="56"/>
      <c r="C1300" s="55"/>
      <c r="D1300" s="55"/>
      <c r="E1300" s="57" t="s">
        <v>263</v>
      </c>
      <c r="F1300" s="17">
        <f t="shared" ref="F1300:F1311" si="2649">F1301</f>
        <v>123450.7</v>
      </c>
      <c r="G1300" s="17">
        <f t="shared" ref="G1300:G1311" si="2650">G1301</f>
        <v>0</v>
      </c>
      <c r="H1300" s="17">
        <f t="shared" ref="H1300:H1311" si="2651">H1301</f>
        <v>0</v>
      </c>
      <c r="I1300" s="17">
        <f t="shared" ref="I1300:I1311" si="2652">I1301</f>
        <v>0</v>
      </c>
      <c r="J1300" s="17">
        <f t="shared" ref="J1300:J1311" si="2653">J1301</f>
        <v>0</v>
      </c>
      <c r="K1300" s="17">
        <f t="shared" ref="K1300:K1311" si="2654">K1301</f>
        <v>0</v>
      </c>
      <c r="L1300" s="17">
        <f t="shared" si="2646"/>
        <v>123450.7</v>
      </c>
      <c r="M1300" s="17">
        <f t="shared" si="2647"/>
        <v>0</v>
      </c>
      <c r="N1300" s="17">
        <f t="shared" si="2648"/>
        <v>0</v>
      </c>
      <c r="O1300" s="17">
        <f t="shared" ref="O1300:O1311" si="2655">O1301</f>
        <v>67595.855890000006</v>
      </c>
      <c r="P1300" s="17">
        <f t="shared" ref="P1300:P1311" si="2656">P1301</f>
        <v>0</v>
      </c>
      <c r="Q1300" s="17">
        <f t="shared" ref="Q1300:Q1311" si="2657">Q1301</f>
        <v>0</v>
      </c>
      <c r="R1300" s="17">
        <f t="shared" si="2564"/>
        <v>191046.55589000002</v>
      </c>
      <c r="S1300" s="17">
        <f t="shared" si="2565"/>
        <v>0</v>
      </c>
      <c r="T1300" s="17">
        <f t="shared" si="2566"/>
        <v>0</v>
      </c>
      <c r="U1300" s="17">
        <f>U1301</f>
        <v>0</v>
      </c>
      <c r="V1300" s="17">
        <f>V1301</f>
        <v>0</v>
      </c>
      <c r="W1300" s="17">
        <f>W1301</f>
        <v>0</v>
      </c>
      <c r="X1300" s="17">
        <f t="shared" si="2567"/>
        <v>191046.55589000002</v>
      </c>
      <c r="Y1300" s="17">
        <f t="shared" si="2568"/>
        <v>0</v>
      </c>
      <c r="Z1300" s="17">
        <f t="shared" si="2569"/>
        <v>0</v>
      </c>
      <c r="AA1300" s="17">
        <f>AA1301</f>
        <v>0</v>
      </c>
      <c r="AB1300" s="17">
        <f>AB1301</f>
        <v>0</v>
      </c>
      <c r="AC1300" s="17">
        <f>AC1301</f>
        <v>0</v>
      </c>
      <c r="AD1300" s="17">
        <f t="shared" si="2570"/>
        <v>191046.55589000002</v>
      </c>
      <c r="AE1300" s="17">
        <f t="shared" si="2571"/>
        <v>0</v>
      </c>
      <c r="AF1300" s="17">
        <f t="shared" si="2572"/>
        <v>0</v>
      </c>
      <c r="AG1300" s="17">
        <f>AG1301</f>
        <v>0</v>
      </c>
      <c r="AH1300" s="17">
        <f t="shared" si="2573"/>
        <v>191046.55589000002</v>
      </c>
      <c r="AI1300" s="17">
        <f t="shared" si="2574"/>
        <v>0</v>
      </c>
      <c r="AJ1300" s="17">
        <f t="shared" si="2575"/>
        <v>0</v>
      </c>
      <c r="AK1300" s="17">
        <f>AK1301</f>
        <v>0</v>
      </c>
      <c r="AL1300" s="17">
        <f>AL1301</f>
        <v>0</v>
      </c>
      <c r="AM1300" s="17">
        <f>AM1301</f>
        <v>0</v>
      </c>
      <c r="AN1300" s="17">
        <f t="shared" si="2576"/>
        <v>191046.55589000002</v>
      </c>
      <c r="AO1300" s="17">
        <f t="shared" si="2577"/>
        <v>0</v>
      </c>
      <c r="AP1300" s="17">
        <f t="shared" si="2578"/>
        <v>0</v>
      </c>
      <c r="AQ1300" s="17">
        <f>AQ1301</f>
        <v>0</v>
      </c>
      <c r="AR1300" s="17">
        <f>AR1301</f>
        <v>0</v>
      </c>
      <c r="AS1300" s="17">
        <f>AS1301</f>
        <v>0</v>
      </c>
      <c r="AT1300" s="17">
        <f t="shared" si="2579"/>
        <v>191046.55589000002</v>
      </c>
      <c r="AU1300" s="17">
        <f t="shared" si="2580"/>
        <v>0</v>
      </c>
      <c r="AV1300" s="17">
        <f t="shared" si="2581"/>
        <v>0</v>
      </c>
      <c r="AW1300" s="17">
        <f>AW1301</f>
        <v>15002.8</v>
      </c>
      <c r="AX1300" s="17">
        <f>AX1301</f>
        <v>0</v>
      </c>
      <c r="AY1300" s="17">
        <f>AY1301</f>
        <v>0</v>
      </c>
      <c r="AZ1300" s="17">
        <f t="shared" si="2582"/>
        <v>206049.35589000001</v>
      </c>
      <c r="BA1300" s="17">
        <f>BA1301</f>
        <v>0</v>
      </c>
      <c r="BB1300" s="64">
        <f t="shared" si="2515"/>
        <v>206049.35589000001</v>
      </c>
      <c r="BC1300" s="17">
        <f t="shared" si="2583"/>
        <v>0</v>
      </c>
      <c r="BD1300" s="17">
        <f>BD1301</f>
        <v>0</v>
      </c>
      <c r="BE1300" s="64">
        <f t="shared" si="2516"/>
        <v>0</v>
      </c>
      <c r="BF1300" s="17">
        <f t="shared" si="2584"/>
        <v>0</v>
      </c>
      <c r="BG1300" s="17">
        <f>BG1301</f>
        <v>0</v>
      </c>
      <c r="BH1300" s="64">
        <f t="shared" si="2517"/>
        <v>0</v>
      </c>
      <c r="BI1300" s="17">
        <f>BI1301</f>
        <v>0</v>
      </c>
      <c r="BJ1300" s="18"/>
      <c r="BK1300" s="18"/>
      <c r="BL1300" s="16"/>
      <c r="BM1300" s="16"/>
      <c r="BN1300" s="16"/>
      <c r="BO1300" s="16"/>
      <c r="BP1300" s="16"/>
    </row>
    <row r="1301" spans="1:68" ht="31.2" x14ac:dyDescent="0.3">
      <c r="A1301" s="58" t="s">
        <v>847</v>
      </c>
      <c r="B1301" s="59"/>
      <c r="C1301" s="58"/>
      <c r="D1301" s="58"/>
      <c r="E1301" s="60" t="s">
        <v>549</v>
      </c>
      <c r="F1301" s="10">
        <f t="shared" ref="F1301:K1301" si="2658">F1305</f>
        <v>123450.7</v>
      </c>
      <c r="G1301" s="10">
        <f t="shared" si="2658"/>
        <v>0</v>
      </c>
      <c r="H1301" s="10">
        <f t="shared" si="2658"/>
        <v>0</v>
      </c>
      <c r="I1301" s="10">
        <f t="shared" si="2658"/>
        <v>0</v>
      </c>
      <c r="J1301" s="10">
        <f t="shared" si="2658"/>
        <v>0</v>
      </c>
      <c r="K1301" s="10">
        <f t="shared" si="2658"/>
        <v>0</v>
      </c>
      <c r="L1301" s="10">
        <f t="shared" si="2646"/>
        <v>123450.7</v>
      </c>
      <c r="M1301" s="10">
        <f t="shared" si="2647"/>
        <v>0</v>
      </c>
      <c r="N1301" s="10">
        <f t="shared" si="2648"/>
        <v>0</v>
      </c>
      <c r="O1301" s="10">
        <f>O1305+O1302</f>
        <v>67595.855890000006</v>
      </c>
      <c r="P1301" s="10">
        <f>P1305+P1302</f>
        <v>0</v>
      </c>
      <c r="Q1301" s="10">
        <f>Q1305+Q1302</f>
        <v>0</v>
      </c>
      <c r="R1301" s="10">
        <f t="shared" si="2564"/>
        <v>191046.55589000002</v>
      </c>
      <c r="S1301" s="10">
        <f t="shared" si="2565"/>
        <v>0</v>
      </c>
      <c r="T1301" s="10">
        <f t="shared" si="2566"/>
        <v>0</v>
      </c>
      <c r="U1301" s="10">
        <f>U1305+U1302</f>
        <v>0</v>
      </c>
      <c r="V1301" s="10">
        <f>V1305+V1302</f>
        <v>0</v>
      </c>
      <c r="W1301" s="10">
        <f>W1305+W1302</f>
        <v>0</v>
      </c>
      <c r="X1301" s="10">
        <f t="shared" si="2567"/>
        <v>191046.55589000002</v>
      </c>
      <c r="Y1301" s="10">
        <f t="shared" si="2568"/>
        <v>0</v>
      </c>
      <c r="Z1301" s="10">
        <f t="shared" si="2569"/>
        <v>0</v>
      </c>
      <c r="AA1301" s="10">
        <f>AA1305+AA1302</f>
        <v>0</v>
      </c>
      <c r="AB1301" s="10">
        <f>AB1305+AB1302</f>
        <v>0</v>
      </c>
      <c r="AC1301" s="10">
        <f>AC1305+AC1302</f>
        <v>0</v>
      </c>
      <c r="AD1301" s="10">
        <f t="shared" si="2570"/>
        <v>191046.55589000002</v>
      </c>
      <c r="AE1301" s="10">
        <f t="shared" si="2571"/>
        <v>0</v>
      </c>
      <c r="AF1301" s="10">
        <f t="shared" si="2572"/>
        <v>0</v>
      </c>
      <c r="AG1301" s="10">
        <f>AG1305+AG1302</f>
        <v>0</v>
      </c>
      <c r="AH1301" s="10">
        <f t="shared" si="2573"/>
        <v>191046.55589000002</v>
      </c>
      <c r="AI1301" s="10">
        <f t="shared" si="2574"/>
        <v>0</v>
      </c>
      <c r="AJ1301" s="10">
        <f t="shared" si="2575"/>
        <v>0</v>
      </c>
      <c r="AK1301" s="10">
        <f>AK1305+AK1302</f>
        <v>0</v>
      </c>
      <c r="AL1301" s="10">
        <f>AL1305+AL1302</f>
        <v>0</v>
      </c>
      <c r="AM1301" s="10">
        <f>AM1305+AM1302</f>
        <v>0</v>
      </c>
      <c r="AN1301" s="10">
        <f t="shared" si="2576"/>
        <v>191046.55589000002</v>
      </c>
      <c r="AO1301" s="10">
        <f t="shared" si="2577"/>
        <v>0</v>
      </c>
      <c r="AP1301" s="10">
        <f t="shared" si="2578"/>
        <v>0</v>
      </c>
      <c r="AQ1301" s="10">
        <f>AQ1305+AQ1302</f>
        <v>0</v>
      </c>
      <c r="AR1301" s="10">
        <f>AR1305+AR1302</f>
        <v>0</v>
      </c>
      <c r="AS1301" s="10">
        <f>AS1305+AS1302</f>
        <v>0</v>
      </c>
      <c r="AT1301" s="10">
        <f t="shared" si="2579"/>
        <v>191046.55589000002</v>
      </c>
      <c r="AU1301" s="10">
        <f t="shared" si="2580"/>
        <v>0</v>
      </c>
      <c r="AV1301" s="10">
        <f t="shared" si="2581"/>
        <v>0</v>
      </c>
      <c r="AW1301" s="10">
        <f>AW1305+AW1302</f>
        <v>15002.8</v>
      </c>
      <c r="AX1301" s="10">
        <f>AX1305+AX1302</f>
        <v>0</v>
      </c>
      <c r="AY1301" s="10">
        <f>AY1305+AY1302</f>
        <v>0</v>
      </c>
      <c r="AZ1301" s="10">
        <f t="shared" si="2582"/>
        <v>206049.35589000001</v>
      </c>
      <c r="BA1301" s="10">
        <f>BA1305+BA1302</f>
        <v>0</v>
      </c>
      <c r="BB1301" s="65">
        <f t="shared" si="2515"/>
        <v>206049.35589000001</v>
      </c>
      <c r="BC1301" s="10">
        <f t="shared" si="2583"/>
        <v>0</v>
      </c>
      <c r="BD1301" s="10">
        <f>BD1305+BD1302</f>
        <v>0</v>
      </c>
      <c r="BE1301" s="65">
        <f t="shared" si="2516"/>
        <v>0</v>
      </c>
      <c r="BF1301" s="10">
        <f t="shared" si="2584"/>
        <v>0</v>
      </c>
      <c r="BG1301" s="10">
        <f>BG1305+BG1302</f>
        <v>0</v>
      </c>
      <c r="BH1301" s="65">
        <f t="shared" si="2517"/>
        <v>0</v>
      </c>
      <c r="BI1301" s="10">
        <f>BI1305+BI1302</f>
        <v>0</v>
      </c>
      <c r="BJ1301" s="20"/>
      <c r="BK1301" s="20"/>
    </row>
    <row r="1302" spans="1:68" ht="62.4" x14ac:dyDescent="0.3">
      <c r="A1302" s="58" t="s">
        <v>848</v>
      </c>
      <c r="B1302" s="59"/>
      <c r="C1302" s="58"/>
      <c r="D1302" s="58"/>
      <c r="E1302" s="61" t="s">
        <v>553</v>
      </c>
      <c r="F1302" s="10"/>
      <c r="G1302" s="10"/>
      <c r="H1302" s="10"/>
      <c r="I1302" s="10"/>
      <c r="J1302" s="10"/>
      <c r="K1302" s="10"/>
      <c r="L1302" s="10"/>
      <c r="M1302" s="10"/>
      <c r="N1302" s="10"/>
      <c r="O1302" s="10">
        <f t="shared" ref="O1302:O1303" si="2659">O1303</f>
        <v>10276.988590000001</v>
      </c>
      <c r="P1302" s="10">
        <f t="shared" ref="P1302:P1303" si="2660">P1303</f>
        <v>0</v>
      </c>
      <c r="Q1302" s="10">
        <f t="shared" ref="Q1302:Q1303" si="2661">Q1303</f>
        <v>0</v>
      </c>
      <c r="R1302" s="10">
        <f t="shared" si="2564"/>
        <v>10276.988590000001</v>
      </c>
      <c r="S1302" s="10">
        <f t="shared" si="2565"/>
        <v>0</v>
      </c>
      <c r="T1302" s="10">
        <f t="shared" si="2566"/>
        <v>0</v>
      </c>
      <c r="U1302" s="10">
        <f t="shared" ref="U1302:U1311" si="2662">U1303</f>
        <v>0</v>
      </c>
      <c r="V1302" s="10">
        <f t="shared" ref="V1302:V1311" si="2663">V1303</f>
        <v>0</v>
      </c>
      <c r="W1302" s="10">
        <f t="shared" ref="W1302:W1311" si="2664">W1303</f>
        <v>0</v>
      </c>
      <c r="X1302" s="10">
        <f t="shared" si="2567"/>
        <v>10276.988590000001</v>
      </c>
      <c r="Y1302" s="10">
        <f t="shared" si="2568"/>
        <v>0</v>
      </c>
      <c r="Z1302" s="10">
        <f t="shared" si="2569"/>
        <v>0</v>
      </c>
      <c r="AA1302" s="10">
        <f t="shared" ref="AA1302:AA1311" si="2665">AA1303</f>
        <v>0</v>
      </c>
      <c r="AB1302" s="10">
        <f t="shared" ref="AB1302:AB1311" si="2666">AB1303</f>
        <v>0</v>
      </c>
      <c r="AC1302" s="10">
        <f t="shared" ref="AC1302:AC1311" si="2667">AC1303</f>
        <v>0</v>
      </c>
      <c r="AD1302" s="10">
        <f t="shared" si="2570"/>
        <v>10276.988590000001</v>
      </c>
      <c r="AE1302" s="10">
        <f t="shared" si="2571"/>
        <v>0</v>
      </c>
      <c r="AF1302" s="10">
        <f t="shared" si="2572"/>
        <v>0</v>
      </c>
      <c r="AG1302" s="10">
        <f t="shared" ref="AG1302:AG1311" si="2668">AG1303</f>
        <v>0</v>
      </c>
      <c r="AH1302" s="10">
        <f t="shared" si="2573"/>
        <v>10276.988590000001</v>
      </c>
      <c r="AI1302" s="10">
        <f t="shared" si="2574"/>
        <v>0</v>
      </c>
      <c r="AJ1302" s="10">
        <f t="shared" si="2575"/>
        <v>0</v>
      </c>
      <c r="AK1302" s="10">
        <f t="shared" ref="AK1302:AK1311" si="2669">AK1303</f>
        <v>0</v>
      </c>
      <c r="AL1302" s="10">
        <f t="shared" ref="AL1302:AL1311" si="2670">AL1303</f>
        <v>0</v>
      </c>
      <c r="AM1302" s="10">
        <f t="shared" ref="AM1302:AM1311" si="2671">AM1303</f>
        <v>0</v>
      </c>
      <c r="AN1302" s="10">
        <f t="shared" si="2576"/>
        <v>10276.988590000001</v>
      </c>
      <c r="AO1302" s="10">
        <f t="shared" si="2577"/>
        <v>0</v>
      </c>
      <c r="AP1302" s="10">
        <f t="shared" si="2578"/>
        <v>0</v>
      </c>
      <c r="AQ1302" s="10">
        <f t="shared" ref="AQ1302:AQ1311" si="2672">AQ1303</f>
        <v>0</v>
      </c>
      <c r="AR1302" s="10">
        <f t="shared" ref="AR1302:AR1311" si="2673">AR1303</f>
        <v>0</v>
      </c>
      <c r="AS1302" s="10">
        <f t="shared" ref="AS1302:AS1311" si="2674">AS1303</f>
        <v>0</v>
      </c>
      <c r="AT1302" s="10">
        <f t="shared" si="2579"/>
        <v>10276.988590000001</v>
      </c>
      <c r="AU1302" s="10">
        <f t="shared" si="2580"/>
        <v>0</v>
      </c>
      <c r="AV1302" s="10">
        <f t="shared" si="2581"/>
        <v>0</v>
      </c>
      <c r="AW1302" s="10">
        <f t="shared" ref="AW1302:AW1311" si="2675">AW1303</f>
        <v>0</v>
      </c>
      <c r="AX1302" s="10">
        <f t="shared" ref="AX1302:AX1311" si="2676">AX1303</f>
        <v>0</v>
      </c>
      <c r="AY1302" s="10">
        <f t="shared" ref="AY1302:AY1311" si="2677">AY1303</f>
        <v>0</v>
      </c>
      <c r="AZ1302" s="10">
        <f t="shared" si="2582"/>
        <v>10276.988590000001</v>
      </c>
      <c r="BA1302" s="10">
        <f t="shared" ref="BA1302:BA1311" si="2678">BA1303</f>
        <v>0</v>
      </c>
      <c r="BB1302" s="65">
        <f t="shared" si="2515"/>
        <v>10276.988590000001</v>
      </c>
      <c r="BC1302" s="10">
        <f t="shared" si="2583"/>
        <v>0</v>
      </c>
      <c r="BD1302" s="10">
        <f t="shared" ref="BD1302:BI1311" si="2679">BD1303</f>
        <v>0</v>
      </c>
      <c r="BE1302" s="65">
        <f t="shared" si="2516"/>
        <v>0</v>
      </c>
      <c r="BF1302" s="10">
        <f t="shared" si="2584"/>
        <v>0</v>
      </c>
      <c r="BG1302" s="10">
        <f t="shared" si="2679"/>
        <v>0</v>
      </c>
      <c r="BH1302" s="65">
        <f t="shared" si="2517"/>
        <v>0</v>
      </c>
      <c r="BI1302" s="10">
        <f t="shared" si="2679"/>
        <v>0</v>
      </c>
      <c r="BJ1302" s="20"/>
      <c r="BK1302" s="20"/>
    </row>
    <row r="1303" spans="1:68" ht="31.2" x14ac:dyDescent="0.3">
      <c r="A1303" s="58" t="s">
        <v>848</v>
      </c>
      <c r="B1303" s="59" t="s">
        <v>66</v>
      </c>
      <c r="C1303" s="58"/>
      <c r="D1303" s="58"/>
      <c r="E1303" s="60" t="s">
        <v>67</v>
      </c>
      <c r="F1303" s="10"/>
      <c r="G1303" s="10"/>
      <c r="H1303" s="10"/>
      <c r="I1303" s="10"/>
      <c r="J1303" s="10"/>
      <c r="K1303" s="10"/>
      <c r="L1303" s="10"/>
      <c r="M1303" s="10"/>
      <c r="N1303" s="10"/>
      <c r="O1303" s="10">
        <f t="shared" si="2659"/>
        <v>10276.988590000001</v>
      </c>
      <c r="P1303" s="10">
        <f t="shared" si="2660"/>
        <v>0</v>
      </c>
      <c r="Q1303" s="10">
        <f t="shared" si="2661"/>
        <v>0</v>
      </c>
      <c r="R1303" s="10">
        <f t="shared" si="2564"/>
        <v>10276.988590000001</v>
      </c>
      <c r="S1303" s="10">
        <f t="shared" si="2565"/>
        <v>0</v>
      </c>
      <c r="T1303" s="10">
        <f t="shared" si="2566"/>
        <v>0</v>
      </c>
      <c r="U1303" s="10">
        <f t="shared" si="2662"/>
        <v>0</v>
      </c>
      <c r="V1303" s="10">
        <f t="shared" si="2663"/>
        <v>0</v>
      </c>
      <c r="W1303" s="10">
        <f t="shared" si="2664"/>
        <v>0</v>
      </c>
      <c r="X1303" s="10">
        <f t="shared" si="2567"/>
        <v>10276.988590000001</v>
      </c>
      <c r="Y1303" s="10">
        <f t="shared" si="2568"/>
        <v>0</v>
      </c>
      <c r="Z1303" s="10">
        <f t="shared" si="2569"/>
        <v>0</v>
      </c>
      <c r="AA1303" s="10">
        <f t="shared" si="2665"/>
        <v>0</v>
      </c>
      <c r="AB1303" s="10">
        <f t="shared" si="2666"/>
        <v>0</v>
      </c>
      <c r="AC1303" s="10">
        <f t="shared" si="2667"/>
        <v>0</v>
      </c>
      <c r="AD1303" s="10">
        <f t="shared" si="2570"/>
        <v>10276.988590000001</v>
      </c>
      <c r="AE1303" s="10">
        <f t="shared" si="2571"/>
        <v>0</v>
      </c>
      <c r="AF1303" s="10">
        <f t="shared" si="2572"/>
        <v>0</v>
      </c>
      <c r="AG1303" s="10">
        <f t="shared" si="2668"/>
        <v>0</v>
      </c>
      <c r="AH1303" s="10">
        <f t="shared" si="2573"/>
        <v>10276.988590000001</v>
      </c>
      <c r="AI1303" s="10">
        <f t="shared" si="2574"/>
        <v>0</v>
      </c>
      <c r="AJ1303" s="10">
        <f t="shared" si="2575"/>
        <v>0</v>
      </c>
      <c r="AK1303" s="10">
        <f t="shared" si="2669"/>
        <v>0</v>
      </c>
      <c r="AL1303" s="10">
        <f t="shared" si="2670"/>
        <v>0</v>
      </c>
      <c r="AM1303" s="10">
        <f t="shared" si="2671"/>
        <v>0</v>
      </c>
      <c r="AN1303" s="10">
        <f t="shared" si="2576"/>
        <v>10276.988590000001</v>
      </c>
      <c r="AO1303" s="10">
        <f t="shared" si="2577"/>
        <v>0</v>
      </c>
      <c r="AP1303" s="10">
        <f t="shared" si="2578"/>
        <v>0</v>
      </c>
      <c r="AQ1303" s="10">
        <f t="shared" si="2672"/>
        <v>0</v>
      </c>
      <c r="AR1303" s="10">
        <f t="shared" si="2673"/>
        <v>0</v>
      </c>
      <c r="AS1303" s="10">
        <f t="shared" si="2674"/>
        <v>0</v>
      </c>
      <c r="AT1303" s="10">
        <f t="shared" si="2579"/>
        <v>10276.988590000001</v>
      </c>
      <c r="AU1303" s="10">
        <f t="shared" si="2580"/>
        <v>0</v>
      </c>
      <c r="AV1303" s="10">
        <f t="shared" si="2581"/>
        <v>0</v>
      </c>
      <c r="AW1303" s="10">
        <f t="shared" si="2675"/>
        <v>0</v>
      </c>
      <c r="AX1303" s="10">
        <f t="shared" si="2676"/>
        <v>0</v>
      </c>
      <c r="AY1303" s="10">
        <f t="shared" si="2677"/>
        <v>0</v>
      </c>
      <c r="AZ1303" s="10">
        <f t="shared" si="2582"/>
        <v>10276.988590000001</v>
      </c>
      <c r="BA1303" s="10">
        <f t="shared" si="2678"/>
        <v>0</v>
      </c>
      <c r="BB1303" s="65">
        <f t="shared" si="2515"/>
        <v>10276.988590000001</v>
      </c>
      <c r="BC1303" s="10">
        <f t="shared" si="2583"/>
        <v>0</v>
      </c>
      <c r="BD1303" s="10">
        <f t="shared" si="2679"/>
        <v>0</v>
      </c>
      <c r="BE1303" s="65">
        <f t="shared" si="2516"/>
        <v>0</v>
      </c>
      <c r="BF1303" s="10">
        <f t="shared" si="2584"/>
        <v>0</v>
      </c>
      <c r="BG1303" s="10">
        <f t="shared" si="2679"/>
        <v>0</v>
      </c>
      <c r="BH1303" s="65">
        <f t="shared" si="2517"/>
        <v>0</v>
      </c>
      <c r="BI1303" s="10">
        <f t="shared" si="2679"/>
        <v>0</v>
      </c>
      <c r="BJ1303" s="20"/>
      <c r="BK1303" s="20"/>
    </row>
    <row r="1304" spans="1:68" x14ac:dyDescent="0.3">
      <c r="A1304" s="58" t="s">
        <v>848</v>
      </c>
      <c r="B1304" s="59" t="s">
        <v>66</v>
      </c>
      <c r="C1304" s="58" t="s">
        <v>327</v>
      </c>
      <c r="D1304" s="58" t="s">
        <v>106</v>
      </c>
      <c r="E1304" s="60" t="s">
        <v>535</v>
      </c>
      <c r="F1304" s="10"/>
      <c r="G1304" s="10"/>
      <c r="H1304" s="10"/>
      <c r="I1304" s="10"/>
      <c r="J1304" s="10"/>
      <c r="K1304" s="10"/>
      <c r="L1304" s="10"/>
      <c r="M1304" s="10"/>
      <c r="N1304" s="10"/>
      <c r="O1304" s="10">
        <v>10276.988590000001</v>
      </c>
      <c r="P1304" s="10"/>
      <c r="Q1304" s="10"/>
      <c r="R1304" s="10">
        <f t="shared" si="2564"/>
        <v>10276.988590000001</v>
      </c>
      <c r="S1304" s="10">
        <f t="shared" si="2565"/>
        <v>0</v>
      </c>
      <c r="T1304" s="10">
        <f t="shared" si="2566"/>
        <v>0</v>
      </c>
      <c r="U1304" s="10"/>
      <c r="V1304" s="10"/>
      <c r="W1304" s="10"/>
      <c r="X1304" s="10">
        <f t="shared" si="2567"/>
        <v>10276.988590000001</v>
      </c>
      <c r="Y1304" s="10">
        <f t="shared" si="2568"/>
        <v>0</v>
      </c>
      <c r="Z1304" s="10">
        <f t="shared" si="2569"/>
        <v>0</v>
      </c>
      <c r="AA1304" s="10"/>
      <c r="AB1304" s="10"/>
      <c r="AC1304" s="10"/>
      <c r="AD1304" s="10">
        <f t="shared" si="2570"/>
        <v>10276.988590000001</v>
      </c>
      <c r="AE1304" s="10">
        <f t="shared" si="2571"/>
        <v>0</v>
      </c>
      <c r="AF1304" s="10">
        <f t="shared" si="2572"/>
        <v>0</v>
      </c>
      <c r="AG1304" s="10"/>
      <c r="AH1304" s="10">
        <f t="shared" si="2573"/>
        <v>10276.988590000001</v>
      </c>
      <c r="AI1304" s="10">
        <f t="shared" si="2574"/>
        <v>0</v>
      </c>
      <c r="AJ1304" s="10">
        <f t="shared" si="2575"/>
        <v>0</v>
      </c>
      <c r="AK1304" s="10"/>
      <c r="AL1304" s="10"/>
      <c r="AM1304" s="10"/>
      <c r="AN1304" s="10">
        <f t="shared" si="2576"/>
        <v>10276.988590000001</v>
      </c>
      <c r="AO1304" s="10">
        <f t="shared" si="2577"/>
        <v>0</v>
      </c>
      <c r="AP1304" s="10">
        <f t="shared" si="2578"/>
        <v>0</v>
      </c>
      <c r="AQ1304" s="10"/>
      <c r="AR1304" s="10"/>
      <c r="AS1304" s="10"/>
      <c r="AT1304" s="10">
        <f t="shared" si="2579"/>
        <v>10276.988590000001</v>
      </c>
      <c r="AU1304" s="10">
        <f t="shared" si="2580"/>
        <v>0</v>
      </c>
      <c r="AV1304" s="10">
        <f t="shared" si="2581"/>
        <v>0</v>
      </c>
      <c r="AW1304" s="10"/>
      <c r="AX1304" s="10"/>
      <c r="AY1304" s="10"/>
      <c r="AZ1304" s="10">
        <f t="shared" si="2582"/>
        <v>10276.988590000001</v>
      </c>
      <c r="BA1304" s="10"/>
      <c r="BB1304" s="65">
        <f t="shared" si="2515"/>
        <v>10276.988590000001</v>
      </c>
      <c r="BC1304" s="10">
        <f t="shared" si="2583"/>
        <v>0</v>
      </c>
      <c r="BD1304" s="10"/>
      <c r="BE1304" s="65">
        <f t="shared" si="2516"/>
        <v>0</v>
      </c>
      <c r="BF1304" s="10">
        <f t="shared" si="2584"/>
        <v>0</v>
      </c>
      <c r="BG1304" s="10"/>
      <c r="BH1304" s="65">
        <f t="shared" si="2517"/>
        <v>0</v>
      </c>
      <c r="BI1304" s="10"/>
      <c r="BJ1304" s="20"/>
      <c r="BK1304" s="20"/>
    </row>
    <row r="1305" spans="1:68" x14ac:dyDescent="0.3">
      <c r="A1305" s="58" t="s">
        <v>849</v>
      </c>
      <c r="B1305" s="59"/>
      <c r="C1305" s="58"/>
      <c r="D1305" s="58"/>
      <c r="E1305" s="60" t="s">
        <v>557</v>
      </c>
      <c r="F1305" s="10">
        <f t="shared" si="2649"/>
        <v>123450.7</v>
      </c>
      <c r="G1305" s="10">
        <f t="shared" si="2650"/>
        <v>0</v>
      </c>
      <c r="H1305" s="10">
        <f t="shared" si="2651"/>
        <v>0</v>
      </c>
      <c r="I1305" s="10">
        <f t="shared" si="2652"/>
        <v>0</v>
      </c>
      <c r="J1305" s="10">
        <f t="shared" si="2653"/>
        <v>0</v>
      </c>
      <c r="K1305" s="10">
        <f t="shared" si="2654"/>
        <v>0</v>
      </c>
      <c r="L1305" s="10">
        <f t="shared" si="2646"/>
        <v>123450.7</v>
      </c>
      <c r="M1305" s="10">
        <f t="shared" si="2647"/>
        <v>0</v>
      </c>
      <c r="N1305" s="10">
        <f t="shared" si="2648"/>
        <v>0</v>
      </c>
      <c r="O1305" s="10">
        <f t="shared" si="2655"/>
        <v>57318.867300000005</v>
      </c>
      <c r="P1305" s="10">
        <f t="shared" si="2656"/>
        <v>0</v>
      </c>
      <c r="Q1305" s="10">
        <f t="shared" si="2657"/>
        <v>0</v>
      </c>
      <c r="R1305" s="10">
        <f t="shared" si="2564"/>
        <v>180769.5673</v>
      </c>
      <c r="S1305" s="10">
        <f t="shared" si="2565"/>
        <v>0</v>
      </c>
      <c r="T1305" s="10">
        <f t="shared" si="2566"/>
        <v>0</v>
      </c>
      <c r="U1305" s="10">
        <f t="shared" si="2662"/>
        <v>0</v>
      </c>
      <c r="V1305" s="10">
        <f t="shared" si="2663"/>
        <v>0</v>
      </c>
      <c r="W1305" s="10">
        <f t="shared" si="2664"/>
        <v>0</v>
      </c>
      <c r="X1305" s="10">
        <f t="shared" si="2567"/>
        <v>180769.5673</v>
      </c>
      <c r="Y1305" s="10">
        <f t="shared" si="2568"/>
        <v>0</v>
      </c>
      <c r="Z1305" s="10">
        <f t="shared" si="2569"/>
        <v>0</v>
      </c>
      <c r="AA1305" s="10">
        <f t="shared" si="2665"/>
        <v>0</v>
      </c>
      <c r="AB1305" s="10">
        <f t="shared" si="2666"/>
        <v>0</v>
      </c>
      <c r="AC1305" s="10">
        <f t="shared" si="2667"/>
        <v>0</v>
      </c>
      <c r="AD1305" s="10">
        <f t="shared" si="2570"/>
        <v>180769.5673</v>
      </c>
      <c r="AE1305" s="10">
        <f t="shared" si="2571"/>
        <v>0</v>
      </c>
      <c r="AF1305" s="10">
        <f t="shared" si="2572"/>
        <v>0</v>
      </c>
      <c r="AG1305" s="10">
        <f t="shared" si="2668"/>
        <v>0</v>
      </c>
      <c r="AH1305" s="10">
        <f t="shared" si="2573"/>
        <v>180769.5673</v>
      </c>
      <c r="AI1305" s="10">
        <f t="shared" si="2574"/>
        <v>0</v>
      </c>
      <c r="AJ1305" s="10">
        <f t="shared" si="2575"/>
        <v>0</v>
      </c>
      <c r="AK1305" s="10">
        <f t="shared" si="2669"/>
        <v>0</v>
      </c>
      <c r="AL1305" s="10">
        <f t="shared" si="2670"/>
        <v>0</v>
      </c>
      <c r="AM1305" s="10">
        <f t="shared" si="2671"/>
        <v>0</v>
      </c>
      <c r="AN1305" s="10">
        <f t="shared" si="2576"/>
        <v>180769.5673</v>
      </c>
      <c r="AO1305" s="10">
        <f t="shared" si="2577"/>
        <v>0</v>
      </c>
      <c r="AP1305" s="10">
        <f t="shared" si="2578"/>
        <v>0</v>
      </c>
      <c r="AQ1305" s="10">
        <f t="shared" si="2672"/>
        <v>0</v>
      </c>
      <c r="AR1305" s="10">
        <f t="shared" si="2673"/>
        <v>0</v>
      </c>
      <c r="AS1305" s="10">
        <f t="shared" si="2674"/>
        <v>0</v>
      </c>
      <c r="AT1305" s="10">
        <f t="shared" si="2579"/>
        <v>180769.5673</v>
      </c>
      <c r="AU1305" s="10">
        <f t="shared" si="2580"/>
        <v>0</v>
      </c>
      <c r="AV1305" s="10">
        <f t="shared" si="2581"/>
        <v>0</v>
      </c>
      <c r="AW1305" s="10">
        <f t="shared" si="2675"/>
        <v>15002.8</v>
      </c>
      <c r="AX1305" s="10">
        <f t="shared" si="2676"/>
        <v>0</v>
      </c>
      <c r="AY1305" s="10">
        <f t="shared" si="2677"/>
        <v>0</v>
      </c>
      <c r="AZ1305" s="10">
        <f t="shared" si="2582"/>
        <v>195772.36729999998</v>
      </c>
      <c r="BA1305" s="10">
        <f t="shared" si="2678"/>
        <v>0</v>
      </c>
      <c r="BB1305" s="65">
        <f t="shared" si="2515"/>
        <v>195772.36729999998</v>
      </c>
      <c r="BC1305" s="10">
        <f t="shared" si="2583"/>
        <v>0</v>
      </c>
      <c r="BD1305" s="10">
        <f t="shared" si="2679"/>
        <v>0</v>
      </c>
      <c r="BE1305" s="65">
        <f t="shared" si="2516"/>
        <v>0</v>
      </c>
      <c r="BF1305" s="10">
        <f t="shared" si="2584"/>
        <v>0</v>
      </c>
      <c r="BG1305" s="10">
        <f t="shared" si="2679"/>
        <v>0</v>
      </c>
      <c r="BH1305" s="65">
        <f t="shared" si="2517"/>
        <v>0</v>
      </c>
      <c r="BI1305" s="10">
        <f t="shared" si="2679"/>
        <v>0</v>
      </c>
      <c r="BJ1305" s="20"/>
      <c r="BK1305" s="20"/>
    </row>
    <row r="1306" spans="1:68" ht="31.2" x14ac:dyDescent="0.3">
      <c r="A1306" s="58" t="s">
        <v>849</v>
      </c>
      <c r="B1306" s="59" t="s">
        <v>66</v>
      </c>
      <c r="C1306" s="58"/>
      <c r="D1306" s="58"/>
      <c r="E1306" s="60" t="s">
        <v>67</v>
      </c>
      <c r="F1306" s="10">
        <f t="shared" si="2649"/>
        <v>123450.7</v>
      </c>
      <c r="G1306" s="10">
        <f t="shared" si="2650"/>
        <v>0</v>
      </c>
      <c r="H1306" s="10">
        <f t="shared" si="2651"/>
        <v>0</v>
      </c>
      <c r="I1306" s="10">
        <f t="shared" si="2652"/>
        <v>0</v>
      </c>
      <c r="J1306" s="10">
        <f t="shared" si="2653"/>
        <v>0</v>
      </c>
      <c r="K1306" s="10">
        <f t="shared" si="2654"/>
        <v>0</v>
      </c>
      <c r="L1306" s="10">
        <f t="shared" si="2646"/>
        <v>123450.7</v>
      </c>
      <c r="M1306" s="10">
        <f t="shared" si="2647"/>
        <v>0</v>
      </c>
      <c r="N1306" s="10">
        <f t="shared" si="2648"/>
        <v>0</v>
      </c>
      <c r="O1306" s="10">
        <f t="shared" si="2655"/>
        <v>57318.867300000005</v>
      </c>
      <c r="P1306" s="10">
        <f t="shared" si="2656"/>
        <v>0</v>
      </c>
      <c r="Q1306" s="10">
        <f t="shared" si="2657"/>
        <v>0</v>
      </c>
      <c r="R1306" s="10">
        <f t="shared" si="2564"/>
        <v>180769.5673</v>
      </c>
      <c r="S1306" s="10">
        <f t="shared" si="2565"/>
        <v>0</v>
      </c>
      <c r="T1306" s="10">
        <f t="shared" si="2566"/>
        <v>0</v>
      </c>
      <c r="U1306" s="10">
        <f t="shared" si="2662"/>
        <v>0</v>
      </c>
      <c r="V1306" s="10">
        <f t="shared" si="2663"/>
        <v>0</v>
      </c>
      <c r="W1306" s="10">
        <f t="shared" si="2664"/>
        <v>0</v>
      </c>
      <c r="X1306" s="10">
        <f t="shared" si="2567"/>
        <v>180769.5673</v>
      </c>
      <c r="Y1306" s="10">
        <f t="shared" si="2568"/>
        <v>0</v>
      </c>
      <c r="Z1306" s="10">
        <f t="shared" si="2569"/>
        <v>0</v>
      </c>
      <c r="AA1306" s="10">
        <f t="shared" si="2665"/>
        <v>0</v>
      </c>
      <c r="AB1306" s="10">
        <f t="shared" si="2666"/>
        <v>0</v>
      </c>
      <c r="AC1306" s="10">
        <f t="shared" si="2667"/>
        <v>0</v>
      </c>
      <c r="AD1306" s="10">
        <f t="shared" si="2570"/>
        <v>180769.5673</v>
      </c>
      <c r="AE1306" s="10">
        <f t="shared" si="2571"/>
        <v>0</v>
      </c>
      <c r="AF1306" s="10">
        <f t="shared" si="2572"/>
        <v>0</v>
      </c>
      <c r="AG1306" s="10">
        <f t="shared" si="2668"/>
        <v>0</v>
      </c>
      <c r="AH1306" s="10">
        <f t="shared" si="2573"/>
        <v>180769.5673</v>
      </c>
      <c r="AI1306" s="10">
        <f t="shared" si="2574"/>
        <v>0</v>
      </c>
      <c r="AJ1306" s="10">
        <f t="shared" si="2575"/>
        <v>0</v>
      </c>
      <c r="AK1306" s="10">
        <f t="shared" si="2669"/>
        <v>0</v>
      </c>
      <c r="AL1306" s="10">
        <f t="shared" si="2670"/>
        <v>0</v>
      </c>
      <c r="AM1306" s="10">
        <f t="shared" si="2671"/>
        <v>0</v>
      </c>
      <c r="AN1306" s="10">
        <f t="shared" si="2576"/>
        <v>180769.5673</v>
      </c>
      <c r="AO1306" s="10">
        <f t="shared" si="2577"/>
        <v>0</v>
      </c>
      <c r="AP1306" s="10">
        <f t="shared" si="2578"/>
        <v>0</v>
      </c>
      <c r="AQ1306" s="10">
        <f t="shared" si="2672"/>
        <v>0</v>
      </c>
      <c r="AR1306" s="10">
        <f t="shared" si="2673"/>
        <v>0</v>
      </c>
      <c r="AS1306" s="10">
        <f t="shared" si="2674"/>
        <v>0</v>
      </c>
      <c r="AT1306" s="10">
        <f t="shared" si="2579"/>
        <v>180769.5673</v>
      </c>
      <c r="AU1306" s="10">
        <f t="shared" si="2580"/>
        <v>0</v>
      </c>
      <c r="AV1306" s="10">
        <f t="shared" si="2581"/>
        <v>0</v>
      </c>
      <c r="AW1306" s="10">
        <f t="shared" si="2675"/>
        <v>15002.8</v>
      </c>
      <c r="AX1306" s="10">
        <f t="shared" si="2676"/>
        <v>0</v>
      </c>
      <c r="AY1306" s="10">
        <f t="shared" si="2677"/>
        <v>0</v>
      </c>
      <c r="AZ1306" s="10">
        <f t="shared" si="2582"/>
        <v>195772.36729999998</v>
      </c>
      <c r="BA1306" s="10">
        <f t="shared" si="2678"/>
        <v>0</v>
      </c>
      <c r="BB1306" s="65">
        <f t="shared" si="2515"/>
        <v>195772.36729999998</v>
      </c>
      <c r="BC1306" s="10">
        <f t="shared" si="2583"/>
        <v>0</v>
      </c>
      <c r="BD1306" s="10">
        <f t="shared" si="2679"/>
        <v>0</v>
      </c>
      <c r="BE1306" s="65">
        <f t="shared" si="2516"/>
        <v>0</v>
      </c>
      <c r="BF1306" s="10">
        <f t="shared" si="2584"/>
        <v>0</v>
      </c>
      <c r="BG1306" s="10">
        <f t="shared" si="2679"/>
        <v>0</v>
      </c>
      <c r="BH1306" s="65">
        <f t="shared" si="2517"/>
        <v>0</v>
      </c>
      <c r="BI1306" s="10">
        <f t="shared" si="2679"/>
        <v>0</v>
      </c>
      <c r="BJ1306" s="20"/>
      <c r="BK1306" s="20"/>
    </row>
    <row r="1307" spans="1:68" x14ac:dyDescent="0.3">
      <c r="A1307" s="58" t="s">
        <v>849</v>
      </c>
      <c r="B1307" s="59" t="s">
        <v>66</v>
      </c>
      <c r="C1307" s="58" t="s">
        <v>327</v>
      </c>
      <c r="D1307" s="58" t="s">
        <v>106</v>
      </c>
      <c r="E1307" s="60" t="s">
        <v>535</v>
      </c>
      <c r="F1307" s="10">
        <v>123450.7</v>
      </c>
      <c r="G1307" s="10">
        <v>0</v>
      </c>
      <c r="H1307" s="10">
        <v>0</v>
      </c>
      <c r="I1307" s="10"/>
      <c r="J1307" s="10"/>
      <c r="K1307" s="10"/>
      <c r="L1307" s="10">
        <f t="shared" si="2646"/>
        <v>123450.7</v>
      </c>
      <c r="M1307" s="10">
        <f t="shared" si="2647"/>
        <v>0</v>
      </c>
      <c r="N1307" s="10">
        <f t="shared" si="2648"/>
        <v>0</v>
      </c>
      <c r="O1307" s="10">
        <f>54314.57955+3004.28775</f>
        <v>57318.867300000005</v>
      </c>
      <c r="P1307" s="10"/>
      <c r="Q1307" s="10"/>
      <c r="R1307" s="10">
        <f t="shared" si="2564"/>
        <v>180769.5673</v>
      </c>
      <c r="S1307" s="10">
        <f t="shared" si="2565"/>
        <v>0</v>
      </c>
      <c r="T1307" s="10">
        <f t="shared" si="2566"/>
        <v>0</v>
      </c>
      <c r="U1307" s="10"/>
      <c r="V1307" s="10"/>
      <c r="W1307" s="10"/>
      <c r="X1307" s="10">
        <f t="shared" si="2567"/>
        <v>180769.5673</v>
      </c>
      <c r="Y1307" s="10">
        <f t="shared" si="2568"/>
        <v>0</v>
      </c>
      <c r="Z1307" s="10">
        <f t="shared" si="2569"/>
        <v>0</v>
      </c>
      <c r="AA1307" s="10"/>
      <c r="AB1307" s="10"/>
      <c r="AC1307" s="10"/>
      <c r="AD1307" s="10">
        <f t="shared" si="2570"/>
        <v>180769.5673</v>
      </c>
      <c r="AE1307" s="10">
        <f t="shared" si="2571"/>
        <v>0</v>
      </c>
      <c r="AF1307" s="10">
        <f t="shared" si="2572"/>
        <v>0</v>
      </c>
      <c r="AG1307" s="10"/>
      <c r="AH1307" s="10">
        <f t="shared" si="2573"/>
        <v>180769.5673</v>
      </c>
      <c r="AI1307" s="10">
        <f t="shared" si="2574"/>
        <v>0</v>
      </c>
      <c r="AJ1307" s="10">
        <f t="shared" si="2575"/>
        <v>0</v>
      </c>
      <c r="AK1307" s="10"/>
      <c r="AL1307" s="10"/>
      <c r="AM1307" s="10"/>
      <c r="AN1307" s="10">
        <f t="shared" si="2576"/>
        <v>180769.5673</v>
      </c>
      <c r="AO1307" s="10">
        <f t="shared" si="2577"/>
        <v>0</v>
      </c>
      <c r="AP1307" s="10">
        <f t="shared" si="2578"/>
        <v>0</v>
      </c>
      <c r="AQ1307" s="10"/>
      <c r="AR1307" s="10"/>
      <c r="AS1307" s="10"/>
      <c r="AT1307" s="10">
        <f t="shared" si="2579"/>
        <v>180769.5673</v>
      </c>
      <c r="AU1307" s="10">
        <f t="shared" si="2580"/>
        <v>0</v>
      </c>
      <c r="AV1307" s="10">
        <f t="shared" si="2581"/>
        <v>0</v>
      </c>
      <c r="AW1307" s="10">
        <v>15002.8</v>
      </c>
      <c r="AX1307" s="10"/>
      <c r="AY1307" s="10"/>
      <c r="AZ1307" s="10">
        <f t="shared" si="2582"/>
        <v>195772.36729999998</v>
      </c>
      <c r="BA1307" s="10"/>
      <c r="BB1307" s="65">
        <f t="shared" si="2515"/>
        <v>195772.36729999998</v>
      </c>
      <c r="BC1307" s="10">
        <f t="shared" si="2583"/>
        <v>0</v>
      </c>
      <c r="BD1307" s="10"/>
      <c r="BE1307" s="65">
        <f t="shared" si="2516"/>
        <v>0</v>
      </c>
      <c r="BF1307" s="10">
        <f t="shared" si="2584"/>
        <v>0</v>
      </c>
      <c r="BG1307" s="10"/>
      <c r="BH1307" s="65">
        <f t="shared" si="2517"/>
        <v>0</v>
      </c>
      <c r="BI1307" s="10"/>
      <c r="BJ1307" s="20"/>
      <c r="BK1307" s="20"/>
    </row>
    <row r="1308" spans="1:68" s="67" customFormat="1" x14ac:dyDescent="0.3">
      <c r="A1308" s="55" t="s">
        <v>850</v>
      </c>
      <c r="B1308" s="56"/>
      <c r="C1308" s="55"/>
      <c r="D1308" s="55"/>
      <c r="E1308" s="57" t="s">
        <v>30</v>
      </c>
      <c r="F1308" s="17">
        <f t="shared" si="2649"/>
        <v>144656.6</v>
      </c>
      <c r="G1308" s="17">
        <f t="shared" si="2650"/>
        <v>0</v>
      </c>
      <c r="H1308" s="17">
        <f t="shared" si="2651"/>
        <v>0</v>
      </c>
      <c r="I1308" s="17">
        <f t="shared" si="2652"/>
        <v>0</v>
      </c>
      <c r="J1308" s="17">
        <f t="shared" si="2653"/>
        <v>0</v>
      </c>
      <c r="K1308" s="17">
        <f t="shared" si="2654"/>
        <v>0</v>
      </c>
      <c r="L1308" s="17">
        <f t="shared" si="2646"/>
        <v>144656.6</v>
      </c>
      <c r="M1308" s="17">
        <f t="shared" si="2647"/>
        <v>0</v>
      </c>
      <c r="N1308" s="17">
        <f t="shared" si="2648"/>
        <v>0</v>
      </c>
      <c r="O1308" s="17">
        <f t="shared" si="2655"/>
        <v>217.61232999999999</v>
      </c>
      <c r="P1308" s="17">
        <f t="shared" si="2656"/>
        <v>0</v>
      </c>
      <c r="Q1308" s="17">
        <f t="shared" si="2657"/>
        <v>0</v>
      </c>
      <c r="R1308" s="17">
        <f t="shared" si="2564"/>
        <v>144874.21233000001</v>
      </c>
      <c r="S1308" s="17">
        <f t="shared" si="2565"/>
        <v>0</v>
      </c>
      <c r="T1308" s="17">
        <f t="shared" si="2566"/>
        <v>0</v>
      </c>
      <c r="U1308" s="17">
        <f t="shared" si="2662"/>
        <v>0</v>
      </c>
      <c r="V1308" s="17">
        <f t="shared" si="2663"/>
        <v>0</v>
      </c>
      <c r="W1308" s="17">
        <f t="shared" si="2664"/>
        <v>0</v>
      </c>
      <c r="X1308" s="17">
        <f t="shared" si="2567"/>
        <v>144874.21233000001</v>
      </c>
      <c r="Y1308" s="17">
        <f t="shared" si="2568"/>
        <v>0</v>
      </c>
      <c r="Z1308" s="17">
        <f t="shared" si="2569"/>
        <v>0</v>
      </c>
      <c r="AA1308" s="17">
        <f t="shared" si="2665"/>
        <v>-144874.212</v>
      </c>
      <c r="AB1308" s="17">
        <f t="shared" si="2666"/>
        <v>144874.212</v>
      </c>
      <c r="AC1308" s="17">
        <f t="shared" si="2667"/>
        <v>0</v>
      </c>
      <c r="AD1308" s="17">
        <f t="shared" si="2570"/>
        <v>3.3000000985339284E-4</v>
      </c>
      <c r="AE1308" s="17">
        <f t="shared" si="2571"/>
        <v>144874.212</v>
      </c>
      <c r="AF1308" s="17">
        <f t="shared" si="2572"/>
        <v>0</v>
      </c>
      <c r="AG1308" s="17">
        <f t="shared" si="2668"/>
        <v>0</v>
      </c>
      <c r="AH1308" s="17">
        <f t="shared" si="2573"/>
        <v>3.3000000985339284E-4</v>
      </c>
      <c r="AI1308" s="17">
        <f t="shared" si="2574"/>
        <v>144874.212</v>
      </c>
      <c r="AJ1308" s="17">
        <f t="shared" si="2575"/>
        <v>0</v>
      </c>
      <c r="AK1308" s="17">
        <f t="shared" si="2669"/>
        <v>0</v>
      </c>
      <c r="AL1308" s="17">
        <f t="shared" si="2670"/>
        <v>0</v>
      </c>
      <c r="AM1308" s="17">
        <f t="shared" si="2671"/>
        <v>0</v>
      </c>
      <c r="AN1308" s="17">
        <f t="shared" si="2576"/>
        <v>3.3000000985339284E-4</v>
      </c>
      <c r="AO1308" s="17">
        <f t="shared" si="2577"/>
        <v>144874.212</v>
      </c>
      <c r="AP1308" s="17">
        <f t="shared" si="2578"/>
        <v>0</v>
      </c>
      <c r="AQ1308" s="17">
        <f t="shared" si="2672"/>
        <v>0</v>
      </c>
      <c r="AR1308" s="17">
        <f t="shared" si="2673"/>
        <v>0</v>
      </c>
      <c r="AS1308" s="17">
        <f t="shared" si="2674"/>
        <v>0</v>
      </c>
      <c r="AT1308" s="17">
        <f t="shared" si="2579"/>
        <v>3.3000000985339284E-4</v>
      </c>
      <c r="AU1308" s="17">
        <f t="shared" si="2580"/>
        <v>144874.212</v>
      </c>
      <c r="AV1308" s="17">
        <f t="shared" si="2581"/>
        <v>0</v>
      </c>
      <c r="AW1308" s="17">
        <f t="shared" si="2675"/>
        <v>0</v>
      </c>
      <c r="AX1308" s="17">
        <f t="shared" si="2676"/>
        <v>0</v>
      </c>
      <c r="AY1308" s="17">
        <f t="shared" si="2677"/>
        <v>0</v>
      </c>
      <c r="AZ1308" s="17">
        <f t="shared" si="2582"/>
        <v>3.3000000985339284E-4</v>
      </c>
      <c r="BA1308" s="17">
        <f t="shared" si="2678"/>
        <v>0</v>
      </c>
      <c r="BB1308" s="64">
        <f t="shared" si="2515"/>
        <v>3.3000000985339284E-4</v>
      </c>
      <c r="BC1308" s="17">
        <f t="shared" si="2583"/>
        <v>144874.212</v>
      </c>
      <c r="BD1308" s="17">
        <f t="shared" si="2679"/>
        <v>0</v>
      </c>
      <c r="BE1308" s="64">
        <f t="shared" si="2516"/>
        <v>144874.212</v>
      </c>
      <c r="BF1308" s="17">
        <f t="shared" si="2584"/>
        <v>0</v>
      </c>
      <c r="BG1308" s="17">
        <f t="shared" si="2679"/>
        <v>0</v>
      </c>
      <c r="BH1308" s="64">
        <f t="shared" si="2517"/>
        <v>0</v>
      </c>
      <c r="BI1308" s="17">
        <f t="shared" si="2679"/>
        <v>0</v>
      </c>
      <c r="BJ1308" s="18"/>
      <c r="BK1308" s="18"/>
      <c r="BL1308" s="16"/>
      <c r="BM1308" s="16"/>
      <c r="BN1308" s="16"/>
      <c r="BO1308" s="16"/>
      <c r="BP1308" s="16"/>
    </row>
    <row r="1309" spans="1:68" ht="31.2" x14ac:dyDescent="0.3">
      <c r="A1309" s="58" t="s">
        <v>851</v>
      </c>
      <c r="B1309" s="59"/>
      <c r="C1309" s="58"/>
      <c r="D1309" s="58"/>
      <c r="E1309" s="60" t="s">
        <v>852</v>
      </c>
      <c r="F1309" s="10">
        <f t="shared" si="2649"/>
        <v>144656.6</v>
      </c>
      <c r="G1309" s="10">
        <f t="shared" si="2650"/>
        <v>0</v>
      </c>
      <c r="H1309" s="10">
        <f t="shared" si="2651"/>
        <v>0</v>
      </c>
      <c r="I1309" s="10">
        <f t="shared" si="2652"/>
        <v>0</v>
      </c>
      <c r="J1309" s="10">
        <f t="shared" si="2653"/>
        <v>0</v>
      </c>
      <c r="K1309" s="10">
        <f t="shared" si="2654"/>
        <v>0</v>
      </c>
      <c r="L1309" s="10">
        <f t="shared" si="2646"/>
        <v>144656.6</v>
      </c>
      <c r="M1309" s="10">
        <f t="shared" si="2647"/>
        <v>0</v>
      </c>
      <c r="N1309" s="10">
        <f t="shared" si="2648"/>
        <v>0</v>
      </c>
      <c r="O1309" s="10">
        <f t="shared" si="2655"/>
        <v>217.61232999999999</v>
      </c>
      <c r="P1309" s="10">
        <f t="shared" si="2656"/>
        <v>0</v>
      </c>
      <c r="Q1309" s="10">
        <f t="shared" si="2657"/>
        <v>0</v>
      </c>
      <c r="R1309" s="10">
        <f t="shared" si="2564"/>
        <v>144874.21233000001</v>
      </c>
      <c r="S1309" s="10">
        <f t="shared" si="2565"/>
        <v>0</v>
      </c>
      <c r="T1309" s="10">
        <f t="shared" si="2566"/>
        <v>0</v>
      </c>
      <c r="U1309" s="10">
        <f t="shared" si="2662"/>
        <v>0</v>
      </c>
      <c r="V1309" s="10">
        <f t="shared" si="2663"/>
        <v>0</v>
      </c>
      <c r="W1309" s="10">
        <f t="shared" si="2664"/>
        <v>0</v>
      </c>
      <c r="X1309" s="10">
        <f t="shared" si="2567"/>
        <v>144874.21233000001</v>
      </c>
      <c r="Y1309" s="10">
        <f t="shared" si="2568"/>
        <v>0</v>
      </c>
      <c r="Z1309" s="10">
        <f t="shared" si="2569"/>
        <v>0</v>
      </c>
      <c r="AA1309" s="10">
        <f t="shared" si="2665"/>
        <v>-144874.212</v>
      </c>
      <c r="AB1309" s="10">
        <f t="shared" si="2666"/>
        <v>144874.212</v>
      </c>
      <c r="AC1309" s="10">
        <f t="shared" si="2667"/>
        <v>0</v>
      </c>
      <c r="AD1309" s="10">
        <f t="shared" si="2570"/>
        <v>3.3000000985339284E-4</v>
      </c>
      <c r="AE1309" s="10">
        <f t="shared" si="2571"/>
        <v>144874.212</v>
      </c>
      <c r="AF1309" s="10">
        <f t="shared" si="2572"/>
        <v>0</v>
      </c>
      <c r="AG1309" s="10">
        <f t="shared" si="2668"/>
        <v>0</v>
      </c>
      <c r="AH1309" s="10">
        <f t="shared" si="2573"/>
        <v>3.3000000985339284E-4</v>
      </c>
      <c r="AI1309" s="10">
        <f t="shared" si="2574"/>
        <v>144874.212</v>
      </c>
      <c r="AJ1309" s="10">
        <f t="shared" si="2575"/>
        <v>0</v>
      </c>
      <c r="AK1309" s="10">
        <f t="shared" si="2669"/>
        <v>0</v>
      </c>
      <c r="AL1309" s="10">
        <f t="shared" si="2670"/>
        <v>0</v>
      </c>
      <c r="AM1309" s="10">
        <f t="shared" si="2671"/>
        <v>0</v>
      </c>
      <c r="AN1309" s="10">
        <f t="shared" si="2576"/>
        <v>3.3000000985339284E-4</v>
      </c>
      <c r="AO1309" s="10">
        <f t="shared" si="2577"/>
        <v>144874.212</v>
      </c>
      <c r="AP1309" s="10">
        <f t="shared" si="2578"/>
        <v>0</v>
      </c>
      <c r="AQ1309" s="10">
        <f t="shared" si="2672"/>
        <v>0</v>
      </c>
      <c r="AR1309" s="10">
        <f t="shared" si="2673"/>
        <v>0</v>
      </c>
      <c r="AS1309" s="10">
        <f t="shared" si="2674"/>
        <v>0</v>
      </c>
      <c r="AT1309" s="10">
        <f t="shared" si="2579"/>
        <v>3.3000000985339284E-4</v>
      </c>
      <c r="AU1309" s="10">
        <f t="shared" si="2580"/>
        <v>144874.212</v>
      </c>
      <c r="AV1309" s="10">
        <f t="shared" si="2581"/>
        <v>0</v>
      </c>
      <c r="AW1309" s="10">
        <f t="shared" si="2675"/>
        <v>0</v>
      </c>
      <c r="AX1309" s="10">
        <f t="shared" si="2676"/>
        <v>0</v>
      </c>
      <c r="AY1309" s="10">
        <f t="shared" si="2677"/>
        <v>0</v>
      </c>
      <c r="AZ1309" s="10">
        <f t="shared" si="2582"/>
        <v>3.3000000985339284E-4</v>
      </c>
      <c r="BA1309" s="10">
        <f t="shared" si="2678"/>
        <v>0</v>
      </c>
      <c r="BB1309" s="65">
        <f t="shared" si="2515"/>
        <v>3.3000000985339284E-4</v>
      </c>
      <c r="BC1309" s="10">
        <f t="shared" si="2583"/>
        <v>144874.212</v>
      </c>
      <c r="BD1309" s="10">
        <f t="shared" si="2679"/>
        <v>0</v>
      </c>
      <c r="BE1309" s="65">
        <f t="shared" si="2516"/>
        <v>144874.212</v>
      </c>
      <c r="BF1309" s="10">
        <f t="shared" si="2584"/>
        <v>0</v>
      </c>
      <c r="BG1309" s="10">
        <f t="shared" si="2679"/>
        <v>0</v>
      </c>
      <c r="BH1309" s="65">
        <f t="shared" si="2517"/>
        <v>0</v>
      </c>
      <c r="BI1309" s="10">
        <f t="shared" si="2679"/>
        <v>0</v>
      </c>
      <c r="BJ1309" s="20"/>
      <c r="BK1309" s="20"/>
    </row>
    <row r="1310" spans="1:68" ht="46.8" x14ac:dyDescent="0.3">
      <c r="A1310" s="58" t="s">
        <v>853</v>
      </c>
      <c r="B1310" s="59"/>
      <c r="C1310" s="58"/>
      <c r="D1310" s="58"/>
      <c r="E1310" s="60" t="s">
        <v>854</v>
      </c>
      <c r="F1310" s="10">
        <f t="shared" si="2649"/>
        <v>144656.6</v>
      </c>
      <c r="G1310" s="10">
        <f t="shared" si="2650"/>
        <v>0</v>
      </c>
      <c r="H1310" s="10">
        <f t="shared" si="2651"/>
        <v>0</v>
      </c>
      <c r="I1310" s="10">
        <f t="shared" si="2652"/>
        <v>0</v>
      </c>
      <c r="J1310" s="10">
        <f t="shared" si="2653"/>
        <v>0</v>
      </c>
      <c r="K1310" s="10">
        <f t="shared" si="2654"/>
        <v>0</v>
      </c>
      <c r="L1310" s="10">
        <f t="shared" si="2646"/>
        <v>144656.6</v>
      </c>
      <c r="M1310" s="10">
        <f t="shared" si="2647"/>
        <v>0</v>
      </c>
      <c r="N1310" s="10">
        <f t="shared" si="2648"/>
        <v>0</v>
      </c>
      <c r="O1310" s="10">
        <f t="shared" si="2655"/>
        <v>217.61232999999999</v>
      </c>
      <c r="P1310" s="10">
        <f t="shared" si="2656"/>
        <v>0</v>
      </c>
      <c r="Q1310" s="10">
        <f t="shared" si="2657"/>
        <v>0</v>
      </c>
      <c r="R1310" s="10">
        <f t="shared" si="2564"/>
        <v>144874.21233000001</v>
      </c>
      <c r="S1310" s="10">
        <f t="shared" si="2565"/>
        <v>0</v>
      </c>
      <c r="T1310" s="10">
        <f t="shared" si="2566"/>
        <v>0</v>
      </c>
      <c r="U1310" s="10">
        <f t="shared" si="2662"/>
        <v>0</v>
      </c>
      <c r="V1310" s="10">
        <f t="shared" si="2663"/>
        <v>0</v>
      </c>
      <c r="W1310" s="10">
        <f t="shared" si="2664"/>
        <v>0</v>
      </c>
      <c r="X1310" s="10">
        <f t="shared" si="2567"/>
        <v>144874.21233000001</v>
      </c>
      <c r="Y1310" s="10">
        <f t="shared" si="2568"/>
        <v>0</v>
      </c>
      <c r="Z1310" s="10">
        <f t="shared" si="2569"/>
        <v>0</v>
      </c>
      <c r="AA1310" s="10">
        <f t="shared" si="2665"/>
        <v>-144874.212</v>
      </c>
      <c r="AB1310" s="10">
        <f t="shared" si="2666"/>
        <v>144874.212</v>
      </c>
      <c r="AC1310" s="10">
        <f t="shared" si="2667"/>
        <v>0</v>
      </c>
      <c r="AD1310" s="10">
        <f t="shared" si="2570"/>
        <v>3.3000000985339284E-4</v>
      </c>
      <c r="AE1310" s="10">
        <f t="shared" si="2571"/>
        <v>144874.212</v>
      </c>
      <c r="AF1310" s="10">
        <f t="shared" si="2572"/>
        <v>0</v>
      </c>
      <c r="AG1310" s="10">
        <f t="shared" si="2668"/>
        <v>0</v>
      </c>
      <c r="AH1310" s="10">
        <f t="shared" si="2573"/>
        <v>3.3000000985339284E-4</v>
      </c>
      <c r="AI1310" s="10">
        <f t="shared" si="2574"/>
        <v>144874.212</v>
      </c>
      <c r="AJ1310" s="10">
        <f t="shared" si="2575"/>
        <v>0</v>
      </c>
      <c r="AK1310" s="10">
        <f t="shared" si="2669"/>
        <v>0</v>
      </c>
      <c r="AL1310" s="10">
        <f t="shared" si="2670"/>
        <v>0</v>
      </c>
      <c r="AM1310" s="10">
        <f t="shared" si="2671"/>
        <v>0</v>
      </c>
      <c r="AN1310" s="10">
        <f t="shared" si="2576"/>
        <v>3.3000000985339284E-4</v>
      </c>
      <c r="AO1310" s="10">
        <f t="shared" si="2577"/>
        <v>144874.212</v>
      </c>
      <c r="AP1310" s="10">
        <f t="shared" si="2578"/>
        <v>0</v>
      </c>
      <c r="AQ1310" s="10">
        <f t="shared" si="2672"/>
        <v>0</v>
      </c>
      <c r="AR1310" s="10">
        <f t="shared" si="2673"/>
        <v>0</v>
      </c>
      <c r="AS1310" s="10">
        <f t="shared" si="2674"/>
        <v>0</v>
      </c>
      <c r="AT1310" s="10">
        <f t="shared" si="2579"/>
        <v>3.3000000985339284E-4</v>
      </c>
      <c r="AU1310" s="10">
        <f t="shared" si="2580"/>
        <v>144874.212</v>
      </c>
      <c r="AV1310" s="10">
        <f t="shared" si="2581"/>
        <v>0</v>
      </c>
      <c r="AW1310" s="10">
        <f t="shared" si="2675"/>
        <v>0</v>
      </c>
      <c r="AX1310" s="10">
        <f t="shared" si="2676"/>
        <v>0</v>
      </c>
      <c r="AY1310" s="10">
        <f t="shared" si="2677"/>
        <v>0</v>
      </c>
      <c r="AZ1310" s="10">
        <f t="shared" si="2582"/>
        <v>3.3000000985339284E-4</v>
      </c>
      <c r="BA1310" s="10">
        <f t="shared" si="2678"/>
        <v>0</v>
      </c>
      <c r="BB1310" s="65">
        <f t="shared" si="2515"/>
        <v>3.3000000985339284E-4</v>
      </c>
      <c r="BC1310" s="10">
        <f t="shared" si="2583"/>
        <v>144874.212</v>
      </c>
      <c r="BD1310" s="10">
        <f t="shared" si="2679"/>
        <v>0</v>
      </c>
      <c r="BE1310" s="65">
        <f t="shared" si="2516"/>
        <v>144874.212</v>
      </c>
      <c r="BF1310" s="10">
        <f t="shared" si="2584"/>
        <v>0</v>
      </c>
      <c r="BG1310" s="10">
        <f t="shared" si="2679"/>
        <v>0</v>
      </c>
      <c r="BH1310" s="65">
        <f t="shared" si="2517"/>
        <v>0</v>
      </c>
      <c r="BI1310" s="10">
        <f t="shared" si="2679"/>
        <v>0</v>
      </c>
      <c r="BJ1310" s="20"/>
      <c r="BK1310" s="20"/>
    </row>
    <row r="1311" spans="1:68" ht="46.8" x14ac:dyDescent="0.3">
      <c r="A1311" s="58" t="s">
        <v>853</v>
      </c>
      <c r="B1311" s="59" t="s">
        <v>35</v>
      </c>
      <c r="C1311" s="58"/>
      <c r="D1311" s="58"/>
      <c r="E1311" s="60" t="s">
        <v>36</v>
      </c>
      <c r="F1311" s="10">
        <f t="shared" si="2649"/>
        <v>144656.6</v>
      </c>
      <c r="G1311" s="10">
        <f t="shared" si="2650"/>
        <v>0</v>
      </c>
      <c r="H1311" s="10">
        <f t="shared" si="2651"/>
        <v>0</v>
      </c>
      <c r="I1311" s="10">
        <f t="shared" si="2652"/>
        <v>0</v>
      </c>
      <c r="J1311" s="10">
        <f t="shared" si="2653"/>
        <v>0</v>
      </c>
      <c r="K1311" s="10">
        <f t="shared" si="2654"/>
        <v>0</v>
      </c>
      <c r="L1311" s="10">
        <f t="shared" si="2646"/>
        <v>144656.6</v>
      </c>
      <c r="M1311" s="10">
        <f t="shared" si="2647"/>
        <v>0</v>
      </c>
      <c r="N1311" s="10">
        <f t="shared" si="2648"/>
        <v>0</v>
      </c>
      <c r="O1311" s="10">
        <f t="shared" si="2655"/>
        <v>217.61232999999999</v>
      </c>
      <c r="P1311" s="10">
        <f t="shared" si="2656"/>
        <v>0</v>
      </c>
      <c r="Q1311" s="10">
        <f t="shared" si="2657"/>
        <v>0</v>
      </c>
      <c r="R1311" s="10">
        <f t="shared" si="2564"/>
        <v>144874.21233000001</v>
      </c>
      <c r="S1311" s="10">
        <f t="shared" si="2565"/>
        <v>0</v>
      </c>
      <c r="T1311" s="10">
        <f t="shared" si="2566"/>
        <v>0</v>
      </c>
      <c r="U1311" s="10">
        <f t="shared" si="2662"/>
        <v>0</v>
      </c>
      <c r="V1311" s="10">
        <f t="shared" si="2663"/>
        <v>0</v>
      </c>
      <c r="W1311" s="10">
        <f t="shared" si="2664"/>
        <v>0</v>
      </c>
      <c r="X1311" s="10">
        <f t="shared" si="2567"/>
        <v>144874.21233000001</v>
      </c>
      <c r="Y1311" s="10">
        <f t="shared" si="2568"/>
        <v>0</v>
      </c>
      <c r="Z1311" s="10">
        <f t="shared" si="2569"/>
        <v>0</v>
      </c>
      <c r="AA1311" s="10">
        <f t="shared" si="2665"/>
        <v>-144874.212</v>
      </c>
      <c r="AB1311" s="10">
        <f t="shared" si="2666"/>
        <v>144874.212</v>
      </c>
      <c r="AC1311" s="10">
        <f t="shared" si="2667"/>
        <v>0</v>
      </c>
      <c r="AD1311" s="10">
        <f t="shared" si="2570"/>
        <v>3.3000000985339284E-4</v>
      </c>
      <c r="AE1311" s="10">
        <f t="shared" si="2571"/>
        <v>144874.212</v>
      </c>
      <c r="AF1311" s="10">
        <f t="shared" si="2572"/>
        <v>0</v>
      </c>
      <c r="AG1311" s="10">
        <f t="shared" si="2668"/>
        <v>0</v>
      </c>
      <c r="AH1311" s="10">
        <f t="shared" si="2573"/>
        <v>3.3000000985339284E-4</v>
      </c>
      <c r="AI1311" s="10">
        <f t="shared" si="2574"/>
        <v>144874.212</v>
      </c>
      <c r="AJ1311" s="10">
        <f t="shared" si="2575"/>
        <v>0</v>
      </c>
      <c r="AK1311" s="10">
        <f t="shared" si="2669"/>
        <v>0</v>
      </c>
      <c r="AL1311" s="10">
        <f t="shared" si="2670"/>
        <v>0</v>
      </c>
      <c r="AM1311" s="10">
        <f t="shared" si="2671"/>
        <v>0</v>
      </c>
      <c r="AN1311" s="10">
        <f t="shared" si="2576"/>
        <v>3.3000000985339284E-4</v>
      </c>
      <c r="AO1311" s="10">
        <f t="shared" si="2577"/>
        <v>144874.212</v>
      </c>
      <c r="AP1311" s="10">
        <f t="shared" si="2578"/>
        <v>0</v>
      </c>
      <c r="AQ1311" s="10">
        <f t="shared" si="2672"/>
        <v>0</v>
      </c>
      <c r="AR1311" s="10">
        <f t="shared" si="2673"/>
        <v>0</v>
      </c>
      <c r="AS1311" s="10">
        <f t="shared" si="2674"/>
        <v>0</v>
      </c>
      <c r="AT1311" s="10">
        <f t="shared" si="2579"/>
        <v>3.3000000985339284E-4</v>
      </c>
      <c r="AU1311" s="10">
        <f t="shared" si="2580"/>
        <v>144874.212</v>
      </c>
      <c r="AV1311" s="10">
        <f t="shared" si="2581"/>
        <v>0</v>
      </c>
      <c r="AW1311" s="10">
        <f t="shared" si="2675"/>
        <v>0</v>
      </c>
      <c r="AX1311" s="10">
        <f t="shared" si="2676"/>
        <v>0</v>
      </c>
      <c r="AY1311" s="10">
        <f t="shared" si="2677"/>
        <v>0</v>
      </c>
      <c r="AZ1311" s="10">
        <f t="shared" si="2582"/>
        <v>3.3000000985339284E-4</v>
      </c>
      <c r="BA1311" s="10">
        <f t="shared" si="2678"/>
        <v>0</v>
      </c>
      <c r="BB1311" s="65">
        <f t="shared" si="2515"/>
        <v>3.3000000985339284E-4</v>
      </c>
      <c r="BC1311" s="10">
        <f t="shared" si="2583"/>
        <v>144874.212</v>
      </c>
      <c r="BD1311" s="10">
        <f t="shared" si="2679"/>
        <v>0</v>
      </c>
      <c r="BE1311" s="65">
        <f t="shared" si="2516"/>
        <v>144874.212</v>
      </c>
      <c r="BF1311" s="10">
        <f t="shared" si="2584"/>
        <v>0</v>
      </c>
      <c r="BG1311" s="10">
        <f t="shared" si="2679"/>
        <v>0</v>
      </c>
      <c r="BH1311" s="65">
        <f t="shared" si="2517"/>
        <v>0</v>
      </c>
      <c r="BI1311" s="10">
        <f t="shared" si="2679"/>
        <v>0</v>
      </c>
      <c r="BJ1311" s="20"/>
      <c r="BK1311" s="20"/>
    </row>
    <row r="1312" spans="1:68" x14ac:dyDescent="0.3">
      <c r="A1312" s="58" t="s">
        <v>853</v>
      </c>
      <c r="B1312" s="59" t="s">
        <v>35</v>
      </c>
      <c r="C1312" s="58" t="s">
        <v>327</v>
      </c>
      <c r="D1312" s="58" t="s">
        <v>106</v>
      </c>
      <c r="E1312" s="60" t="s">
        <v>535</v>
      </c>
      <c r="F1312" s="10">
        <v>144656.6</v>
      </c>
      <c r="G1312" s="10">
        <v>0</v>
      </c>
      <c r="H1312" s="10">
        <v>0</v>
      </c>
      <c r="I1312" s="10"/>
      <c r="J1312" s="10"/>
      <c r="K1312" s="10"/>
      <c r="L1312" s="10">
        <f t="shared" si="2646"/>
        <v>144656.6</v>
      </c>
      <c r="M1312" s="10">
        <f t="shared" si="2647"/>
        <v>0</v>
      </c>
      <c r="N1312" s="10">
        <f t="shared" si="2648"/>
        <v>0</v>
      </c>
      <c r="O1312" s="10">
        <v>217.61232999999999</v>
      </c>
      <c r="P1312" s="10"/>
      <c r="Q1312" s="10"/>
      <c r="R1312" s="10">
        <f t="shared" si="2564"/>
        <v>144874.21233000001</v>
      </c>
      <c r="S1312" s="10">
        <f t="shared" si="2565"/>
        <v>0</v>
      </c>
      <c r="T1312" s="10">
        <f t="shared" si="2566"/>
        <v>0</v>
      </c>
      <c r="U1312" s="10"/>
      <c r="V1312" s="10"/>
      <c r="W1312" s="10"/>
      <c r="X1312" s="10">
        <f t="shared" si="2567"/>
        <v>144874.21233000001</v>
      </c>
      <c r="Y1312" s="10">
        <f t="shared" si="2568"/>
        <v>0</v>
      </c>
      <c r="Z1312" s="10">
        <f t="shared" si="2569"/>
        <v>0</v>
      </c>
      <c r="AA1312" s="10">
        <v>-144874.212</v>
      </c>
      <c r="AB1312" s="10">
        <v>144874.212</v>
      </c>
      <c r="AC1312" s="10"/>
      <c r="AD1312" s="10">
        <f t="shared" si="2570"/>
        <v>3.3000000985339284E-4</v>
      </c>
      <c r="AE1312" s="10">
        <f t="shared" si="2571"/>
        <v>144874.212</v>
      </c>
      <c r="AF1312" s="10">
        <f t="shared" si="2572"/>
        <v>0</v>
      </c>
      <c r="AG1312" s="10"/>
      <c r="AH1312" s="10">
        <f t="shared" si="2573"/>
        <v>3.3000000985339284E-4</v>
      </c>
      <c r="AI1312" s="10">
        <f t="shared" si="2574"/>
        <v>144874.212</v>
      </c>
      <c r="AJ1312" s="10">
        <f t="shared" si="2575"/>
        <v>0</v>
      </c>
      <c r="AK1312" s="10"/>
      <c r="AL1312" s="10"/>
      <c r="AM1312" s="10"/>
      <c r="AN1312" s="10">
        <f t="shared" si="2576"/>
        <v>3.3000000985339284E-4</v>
      </c>
      <c r="AO1312" s="10">
        <f t="shared" si="2577"/>
        <v>144874.212</v>
      </c>
      <c r="AP1312" s="10">
        <f t="shared" si="2578"/>
        <v>0</v>
      </c>
      <c r="AQ1312" s="10"/>
      <c r="AR1312" s="10"/>
      <c r="AS1312" s="10"/>
      <c r="AT1312" s="10">
        <f t="shared" si="2579"/>
        <v>3.3000000985339284E-4</v>
      </c>
      <c r="AU1312" s="10">
        <f t="shared" si="2580"/>
        <v>144874.212</v>
      </c>
      <c r="AV1312" s="10">
        <f t="shared" si="2581"/>
        <v>0</v>
      </c>
      <c r="AW1312" s="10"/>
      <c r="AX1312" s="10"/>
      <c r="AY1312" s="10"/>
      <c r="AZ1312" s="10">
        <f t="shared" si="2582"/>
        <v>3.3000000985339284E-4</v>
      </c>
      <c r="BA1312" s="10"/>
      <c r="BB1312" s="65">
        <f t="shared" si="2515"/>
        <v>3.3000000985339284E-4</v>
      </c>
      <c r="BC1312" s="10">
        <f t="shared" si="2583"/>
        <v>144874.212</v>
      </c>
      <c r="BD1312" s="10"/>
      <c r="BE1312" s="65">
        <f t="shared" si="2516"/>
        <v>144874.212</v>
      </c>
      <c r="BF1312" s="10">
        <f t="shared" si="2584"/>
        <v>0</v>
      </c>
      <c r="BG1312" s="10"/>
      <c r="BH1312" s="65">
        <f t="shared" si="2517"/>
        <v>0</v>
      </c>
      <c r="BI1312" s="10"/>
      <c r="BJ1312" s="20"/>
      <c r="BK1312" s="20"/>
    </row>
    <row r="1313" spans="1:68" s="67" customFormat="1" x14ac:dyDescent="0.3">
      <c r="A1313" s="55" t="s">
        <v>855</v>
      </c>
      <c r="B1313" s="56"/>
      <c r="C1313" s="55"/>
      <c r="D1313" s="55"/>
      <c r="E1313" s="57" t="s">
        <v>61</v>
      </c>
      <c r="F1313" s="17">
        <f t="shared" ref="F1313:K1313" si="2680">F1314+F1325+F1339+F1350+F1372</f>
        <v>492508.70000000007</v>
      </c>
      <c r="G1313" s="17">
        <f t="shared" si="2680"/>
        <v>517119.39999999997</v>
      </c>
      <c r="H1313" s="17">
        <f t="shared" si="2680"/>
        <v>412154.50000000006</v>
      </c>
      <c r="I1313" s="17">
        <f t="shared" si="2680"/>
        <v>-3043.7</v>
      </c>
      <c r="J1313" s="17">
        <f t="shared" si="2680"/>
        <v>-3652.5</v>
      </c>
      <c r="K1313" s="17">
        <f t="shared" si="2680"/>
        <v>-3652.5</v>
      </c>
      <c r="L1313" s="17">
        <f t="shared" si="2646"/>
        <v>489465.00000000006</v>
      </c>
      <c r="M1313" s="17">
        <f t="shared" si="2647"/>
        <v>513466.89999999997</v>
      </c>
      <c r="N1313" s="17">
        <f t="shared" si="2648"/>
        <v>408502.00000000006</v>
      </c>
      <c r="O1313" s="17">
        <f>O1314+O1325+O1339+O1350+O1372</f>
        <v>139637.54358</v>
      </c>
      <c r="P1313" s="17">
        <f>P1314+P1325+P1339+P1350+P1372</f>
        <v>98602.599999999991</v>
      </c>
      <c r="Q1313" s="17">
        <f>Q1314+Q1325+Q1339+Q1350+Q1372</f>
        <v>131883.79999999999</v>
      </c>
      <c r="R1313" s="17">
        <f t="shared" si="2564"/>
        <v>629102.54358000006</v>
      </c>
      <c r="S1313" s="17">
        <f t="shared" si="2565"/>
        <v>612069.5</v>
      </c>
      <c r="T1313" s="17">
        <f t="shared" si="2566"/>
        <v>540385.80000000005</v>
      </c>
      <c r="U1313" s="17">
        <f>U1314+U1325+U1339+U1350+U1372</f>
        <v>0</v>
      </c>
      <c r="V1313" s="17">
        <f>V1314+V1325+V1339+V1350+V1372</f>
        <v>0</v>
      </c>
      <c r="W1313" s="17">
        <f>W1314+W1325+W1339+W1350+W1372</f>
        <v>0</v>
      </c>
      <c r="X1313" s="17">
        <f t="shared" si="2567"/>
        <v>629102.54358000006</v>
      </c>
      <c r="Y1313" s="17">
        <f t="shared" si="2568"/>
        <v>612069.5</v>
      </c>
      <c r="Z1313" s="17">
        <f t="shared" si="2569"/>
        <v>540385.80000000005</v>
      </c>
      <c r="AA1313" s="17">
        <f>AA1314+AA1325+AA1339+AA1350+AA1372</f>
        <v>24315.513000000003</v>
      </c>
      <c r="AB1313" s="17">
        <f>AB1314+AB1325+AB1339+AB1350+AB1372</f>
        <v>19908</v>
      </c>
      <c r="AC1313" s="17">
        <f>AC1314+AC1325+AC1339+AC1350+AC1372</f>
        <v>1818</v>
      </c>
      <c r="AD1313" s="17">
        <f t="shared" si="2570"/>
        <v>653418.05658000009</v>
      </c>
      <c r="AE1313" s="17">
        <f t="shared" si="2571"/>
        <v>631977.5</v>
      </c>
      <c r="AF1313" s="17">
        <f t="shared" si="2572"/>
        <v>542203.80000000005</v>
      </c>
      <c r="AG1313" s="17">
        <f>AG1314+AG1325+AG1339+AG1350+AG1372</f>
        <v>0</v>
      </c>
      <c r="AH1313" s="17">
        <f t="shared" si="2573"/>
        <v>653418.05658000009</v>
      </c>
      <c r="AI1313" s="17">
        <f t="shared" si="2574"/>
        <v>631977.5</v>
      </c>
      <c r="AJ1313" s="17">
        <f t="shared" si="2575"/>
        <v>542203.80000000005</v>
      </c>
      <c r="AK1313" s="17">
        <f>AK1314+AK1325+AK1339+AK1350+AK1372</f>
        <v>-190</v>
      </c>
      <c r="AL1313" s="17">
        <f>AL1314+AL1325+AL1339+AL1350+AL1372</f>
        <v>0</v>
      </c>
      <c r="AM1313" s="17">
        <f>AM1314+AM1325+AM1339+AM1350+AM1372</f>
        <v>0</v>
      </c>
      <c r="AN1313" s="17">
        <f t="shared" si="2576"/>
        <v>653228.05658000009</v>
      </c>
      <c r="AO1313" s="17">
        <f t="shared" si="2577"/>
        <v>631977.5</v>
      </c>
      <c r="AP1313" s="17">
        <f t="shared" si="2578"/>
        <v>542203.80000000005</v>
      </c>
      <c r="AQ1313" s="17">
        <f>AQ1314+AQ1325+AQ1339+AQ1350+AQ1372</f>
        <v>0</v>
      </c>
      <c r="AR1313" s="17">
        <f>AR1314+AR1325+AR1339+AR1350+AR1372</f>
        <v>0</v>
      </c>
      <c r="AS1313" s="17">
        <f>AS1314+AS1325+AS1339+AS1350+AS1372</f>
        <v>0</v>
      </c>
      <c r="AT1313" s="17">
        <f t="shared" si="2579"/>
        <v>653228.05658000009</v>
      </c>
      <c r="AU1313" s="17">
        <f t="shared" si="2580"/>
        <v>631977.5</v>
      </c>
      <c r="AV1313" s="17">
        <f t="shared" si="2581"/>
        <v>542203.80000000005</v>
      </c>
      <c r="AW1313" s="17">
        <f>AW1314+AW1325+AW1339+AW1350+AW1372</f>
        <v>-15458.8</v>
      </c>
      <c r="AX1313" s="17">
        <f>AX1314+AX1325+AX1339+AX1350+AX1372</f>
        <v>0</v>
      </c>
      <c r="AY1313" s="17">
        <f>AY1314+AY1325+AY1339+AY1350+AY1372</f>
        <v>0</v>
      </c>
      <c r="AZ1313" s="17">
        <f t="shared" si="2582"/>
        <v>637769.25658000004</v>
      </c>
      <c r="BA1313" s="17">
        <f>BA1314+BA1325+BA1339+BA1350+BA1372</f>
        <v>0</v>
      </c>
      <c r="BB1313" s="64">
        <f t="shared" si="2515"/>
        <v>637769.25658000004</v>
      </c>
      <c r="BC1313" s="17">
        <f t="shared" si="2583"/>
        <v>631977.5</v>
      </c>
      <c r="BD1313" s="17">
        <f>BD1314+BD1325+BD1339+BD1350+BD1372</f>
        <v>0</v>
      </c>
      <c r="BE1313" s="64">
        <f t="shared" si="2516"/>
        <v>631977.5</v>
      </c>
      <c r="BF1313" s="17">
        <f t="shared" si="2584"/>
        <v>542203.80000000005</v>
      </c>
      <c r="BG1313" s="17">
        <f>BG1314+BG1325+BG1339+BG1350+BG1372</f>
        <v>0</v>
      </c>
      <c r="BH1313" s="64">
        <f t="shared" si="2517"/>
        <v>542203.80000000005</v>
      </c>
      <c r="BI1313" s="17">
        <f>BI1314+BI1325+BI1339+BI1350+BI1372</f>
        <v>0</v>
      </c>
      <c r="BJ1313" s="18"/>
      <c r="BK1313" s="18"/>
      <c r="BL1313" s="16"/>
      <c r="BM1313" s="16"/>
      <c r="BN1313" s="16"/>
      <c r="BO1313" s="16"/>
      <c r="BP1313" s="16"/>
    </row>
    <row r="1314" spans="1:68" ht="46.8" x14ac:dyDescent="0.3">
      <c r="A1314" s="58" t="s">
        <v>856</v>
      </c>
      <c r="B1314" s="59"/>
      <c r="C1314" s="58"/>
      <c r="D1314" s="58"/>
      <c r="E1314" s="60" t="s">
        <v>857</v>
      </c>
      <c r="F1314" s="10">
        <f t="shared" ref="F1314:K1314" si="2681">F1315+F1322</f>
        <v>42134.3</v>
      </c>
      <c r="G1314" s="10">
        <f t="shared" si="2681"/>
        <v>123750.09999999999</v>
      </c>
      <c r="H1314" s="10">
        <f t="shared" si="2681"/>
        <v>29867.8</v>
      </c>
      <c r="I1314" s="10">
        <f t="shared" si="2681"/>
        <v>0</v>
      </c>
      <c r="J1314" s="10">
        <f t="shared" si="2681"/>
        <v>-8707.7000000000007</v>
      </c>
      <c r="K1314" s="10">
        <f t="shared" si="2681"/>
        <v>0</v>
      </c>
      <c r="L1314" s="10">
        <f t="shared" si="2646"/>
        <v>42134.3</v>
      </c>
      <c r="M1314" s="10">
        <f t="shared" si="2647"/>
        <v>115042.4</v>
      </c>
      <c r="N1314" s="10">
        <f t="shared" si="2648"/>
        <v>29867.8</v>
      </c>
      <c r="O1314" s="10">
        <f>O1315+O1322</f>
        <v>39788.699999999997</v>
      </c>
      <c r="P1314" s="10">
        <f>P1315+P1322</f>
        <v>17710</v>
      </c>
      <c r="Q1314" s="10">
        <f>Q1315+Q1322</f>
        <v>51914.5</v>
      </c>
      <c r="R1314" s="10">
        <f t="shared" si="2564"/>
        <v>81923</v>
      </c>
      <c r="S1314" s="10">
        <f t="shared" si="2565"/>
        <v>132752.4</v>
      </c>
      <c r="T1314" s="10">
        <f t="shared" si="2566"/>
        <v>81782.3</v>
      </c>
      <c r="U1314" s="10">
        <f>U1315+U1322</f>
        <v>0</v>
      </c>
      <c r="V1314" s="10">
        <f>V1315+V1322</f>
        <v>0</v>
      </c>
      <c r="W1314" s="10">
        <f>W1315+W1322</f>
        <v>0</v>
      </c>
      <c r="X1314" s="10">
        <f t="shared" si="2567"/>
        <v>81923</v>
      </c>
      <c r="Y1314" s="10">
        <f t="shared" si="2568"/>
        <v>132752.4</v>
      </c>
      <c r="Z1314" s="10">
        <f t="shared" si="2569"/>
        <v>81782.3</v>
      </c>
      <c r="AA1314" s="10">
        <f>AA1315+AA1322</f>
        <v>1818</v>
      </c>
      <c r="AB1314" s="10">
        <f>AB1315+AB1322</f>
        <v>1818</v>
      </c>
      <c r="AC1314" s="10">
        <f>AC1315+AC1322</f>
        <v>1818</v>
      </c>
      <c r="AD1314" s="10">
        <f t="shared" si="2570"/>
        <v>83741</v>
      </c>
      <c r="AE1314" s="10">
        <f t="shared" si="2571"/>
        <v>134570.4</v>
      </c>
      <c r="AF1314" s="10">
        <f t="shared" si="2572"/>
        <v>83600.3</v>
      </c>
      <c r="AG1314" s="10">
        <f>AG1315+AG1322</f>
        <v>0</v>
      </c>
      <c r="AH1314" s="10">
        <f t="shared" si="2573"/>
        <v>83741</v>
      </c>
      <c r="AI1314" s="10">
        <f t="shared" si="2574"/>
        <v>134570.4</v>
      </c>
      <c r="AJ1314" s="10">
        <f t="shared" si="2575"/>
        <v>83600.3</v>
      </c>
      <c r="AK1314" s="10">
        <f>AK1315+AK1322</f>
        <v>0</v>
      </c>
      <c r="AL1314" s="10">
        <f>AL1315+AL1322</f>
        <v>0</v>
      </c>
      <c r="AM1314" s="10">
        <f>AM1315+AM1322</f>
        <v>0</v>
      </c>
      <c r="AN1314" s="10">
        <f t="shared" si="2576"/>
        <v>83741</v>
      </c>
      <c r="AO1314" s="10">
        <f t="shared" si="2577"/>
        <v>134570.4</v>
      </c>
      <c r="AP1314" s="10">
        <f t="shared" si="2578"/>
        <v>83600.3</v>
      </c>
      <c r="AQ1314" s="10">
        <f>AQ1315+AQ1322</f>
        <v>0</v>
      </c>
      <c r="AR1314" s="10">
        <f>AR1315+AR1322</f>
        <v>0</v>
      </c>
      <c r="AS1314" s="10">
        <f>AS1315+AS1322</f>
        <v>0</v>
      </c>
      <c r="AT1314" s="10">
        <f t="shared" si="2579"/>
        <v>83741</v>
      </c>
      <c r="AU1314" s="10">
        <f t="shared" si="2580"/>
        <v>134570.4</v>
      </c>
      <c r="AV1314" s="10">
        <f t="shared" si="2581"/>
        <v>83600.3</v>
      </c>
      <c r="AW1314" s="10">
        <f>AW1315+AW1322</f>
        <v>1596.8</v>
      </c>
      <c r="AX1314" s="10">
        <f>AX1315+AX1322</f>
        <v>0</v>
      </c>
      <c r="AY1314" s="10">
        <f>AY1315+AY1322</f>
        <v>0</v>
      </c>
      <c r="AZ1314" s="10">
        <f t="shared" si="2582"/>
        <v>85337.8</v>
      </c>
      <c r="BA1314" s="10">
        <f>BA1315+BA1322</f>
        <v>0</v>
      </c>
      <c r="BB1314" s="65">
        <f t="shared" si="2515"/>
        <v>85337.8</v>
      </c>
      <c r="BC1314" s="10">
        <f t="shared" si="2583"/>
        <v>134570.4</v>
      </c>
      <c r="BD1314" s="10">
        <f>BD1315+BD1322</f>
        <v>0</v>
      </c>
      <c r="BE1314" s="65">
        <f t="shared" si="2516"/>
        <v>134570.4</v>
      </c>
      <c r="BF1314" s="10">
        <f t="shared" si="2584"/>
        <v>83600.3</v>
      </c>
      <c r="BG1314" s="10">
        <f>BG1315+BG1322</f>
        <v>0</v>
      </c>
      <c r="BH1314" s="65">
        <f t="shared" si="2517"/>
        <v>83600.3</v>
      </c>
      <c r="BI1314" s="10">
        <f>BI1315+BI1322</f>
        <v>0</v>
      </c>
      <c r="BJ1314" s="20"/>
      <c r="BK1314" s="20"/>
    </row>
    <row r="1315" spans="1:68" x14ac:dyDescent="0.3">
      <c r="A1315" s="58" t="s">
        <v>858</v>
      </c>
      <c r="B1315" s="59"/>
      <c r="C1315" s="58"/>
      <c r="D1315" s="58"/>
      <c r="E1315" s="60" t="s">
        <v>859</v>
      </c>
      <c r="F1315" s="10">
        <f t="shared" ref="F1315:K1315" si="2682">F1316+F1318+F1320</f>
        <v>22848</v>
      </c>
      <c r="G1315" s="10">
        <f t="shared" si="2682"/>
        <v>22892.899999999998</v>
      </c>
      <c r="H1315" s="10">
        <f t="shared" si="2682"/>
        <v>22892.799999999999</v>
      </c>
      <c r="I1315" s="10">
        <f t="shared" si="2682"/>
        <v>0</v>
      </c>
      <c r="J1315" s="10">
        <f t="shared" si="2682"/>
        <v>0</v>
      </c>
      <c r="K1315" s="10">
        <f t="shared" si="2682"/>
        <v>0</v>
      </c>
      <c r="L1315" s="10">
        <f t="shared" si="2646"/>
        <v>22848</v>
      </c>
      <c r="M1315" s="10">
        <f t="shared" si="2647"/>
        <v>22892.899999999998</v>
      </c>
      <c r="N1315" s="10">
        <f t="shared" si="2648"/>
        <v>22892.799999999999</v>
      </c>
      <c r="O1315" s="10">
        <f>O1316+O1318+O1320</f>
        <v>0</v>
      </c>
      <c r="P1315" s="10">
        <f>P1316+P1318+P1320</f>
        <v>0</v>
      </c>
      <c r="Q1315" s="10">
        <f>Q1316+Q1318+Q1320</f>
        <v>0</v>
      </c>
      <c r="R1315" s="10">
        <f t="shared" si="2564"/>
        <v>22848</v>
      </c>
      <c r="S1315" s="10">
        <f t="shared" si="2565"/>
        <v>22892.899999999998</v>
      </c>
      <c r="T1315" s="10">
        <f t="shared" si="2566"/>
        <v>22892.799999999999</v>
      </c>
      <c r="U1315" s="10">
        <f>U1316+U1318+U1320</f>
        <v>0</v>
      </c>
      <c r="V1315" s="10">
        <f>V1316+V1318+V1320</f>
        <v>0</v>
      </c>
      <c r="W1315" s="10">
        <f>W1316+W1318+W1320</f>
        <v>0</v>
      </c>
      <c r="X1315" s="10">
        <f t="shared" si="2567"/>
        <v>22848</v>
      </c>
      <c r="Y1315" s="10">
        <f t="shared" si="2568"/>
        <v>22892.899999999998</v>
      </c>
      <c r="Z1315" s="10">
        <f t="shared" si="2569"/>
        <v>22892.799999999999</v>
      </c>
      <c r="AA1315" s="10">
        <f>AA1316+AA1318+AA1320</f>
        <v>1818</v>
      </c>
      <c r="AB1315" s="10">
        <f>AB1316+AB1318+AB1320</f>
        <v>1818</v>
      </c>
      <c r="AC1315" s="10">
        <f>AC1316+AC1318+AC1320</f>
        <v>1818</v>
      </c>
      <c r="AD1315" s="10">
        <f t="shared" si="2570"/>
        <v>24666</v>
      </c>
      <c r="AE1315" s="10">
        <f t="shared" si="2571"/>
        <v>24710.899999999998</v>
      </c>
      <c r="AF1315" s="10">
        <f t="shared" si="2572"/>
        <v>24710.799999999999</v>
      </c>
      <c r="AG1315" s="10">
        <f>AG1316+AG1318+AG1320</f>
        <v>0</v>
      </c>
      <c r="AH1315" s="10">
        <f t="shared" si="2573"/>
        <v>24666</v>
      </c>
      <c r="AI1315" s="10">
        <f t="shared" si="2574"/>
        <v>24710.899999999998</v>
      </c>
      <c r="AJ1315" s="10">
        <f t="shared" si="2575"/>
        <v>24710.799999999999</v>
      </c>
      <c r="AK1315" s="10">
        <f>AK1316+AK1318+AK1320</f>
        <v>0</v>
      </c>
      <c r="AL1315" s="10">
        <f>AL1316+AL1318+AL1320</f>
        <v>0</v>
      </c>
      <c r="AM1315" s="10">
        <f>AM1316+AM1318+AM1320</f>
        <v>0</v>
      </c>
      <c r="AN1315" s="10">
        <f t="shared" si="2576"/>
        <v>24666</v>
      </c>
      <c r="AO1315" s="10">
        <f t="shared" si="2577"/>
        <v>24710.899999999998</v>
      </c>
      <c r="AP1315" s="10">
        <f t="shared" si="2578"/>
        <v>24710.799999999999</v>
      </c>
      <c r="AQ1315" s="10">
        <f>AQ1316+AQ1318+AQ1320</f>
        <v>0</v>
      </c>
      <c r="AR1315" s="10">
        <f>AR1316+AR1318+AR1320</f>
        <v>0</v>
      </c>
      <c r="AS1315" s="10">
        <f>AS1316+AS1318+AS1320</f>
        <v>0</v>
      </c>
      <c r="AT1315" s="10">
        <f t="shared" si="2579"/>
        <v>24666</v>
      </c>
      <c r="AU1315" s="10">
        <f t="shared" si="2580"/>
        <v>24710.899999999998</v>
      </c>
      <c r="AV1315" s="10">
        <f t="shared" si="2581"/>
        <v>24710.799999999999</v>
      </c>
      <c r="AW1315" s="10">
        <f>AW1316+AW1318+AW1320</f>
        <v>1596.8</v>
      </c>
      <c r="AX1315" s="10">
        <f>AX1316+AX1318+AX1320</f>
        <v>0</v>
      </c>
      <c r="AY1315" s="10">
        <f>AY1316+AY1318+AY1320</f>
        <v>0</v>
      </c>
      <c r="AZ1315" s="10">
        <f t="shared" si="2582"/>
        <v>26262.799999999999</v>
      </c>
      <c r="BA1315" s="10">
        <f>BA1316+BA1318+BA1320</f>
        <v>0</v>
      </c>
      <c r="BB1315" s="65">
        <f t="shared" ref="BB1315:BB1378" si="2683">AZ1315+BA1315</f>
        <v>26262.799999999999</v>
      </c>
      <c r="BC1315" s="10">
        <f t="shared" si="2583"/>
        <v>24710.899999999998</v>
      </c>
      <c r="BD1315" s="10">
        <f>BD1316+BD1318+BD1320</f>
        <v>0</v>
      </c>
      <c r="BE1315" s="65">
        <f t="shared" ref="BE1315:BE1378" si="2684">BC1315+BD1315</f>
        <v>24710.899999999998</v>
      </c>
      <c r="BF1315" s="10">
        <f t="shared" si="2584"/>
        <v>24710.799999999999</v>
      </c>
      <c r="BG1315" s="10">
        <f>BG1316+BG1318+BG1320</f>
        <v>0</v>
      </c>
      <c r="BH1315" s="65">
        <f t="shared" ref="BH1315:BH1378" si="2685">BF1315+BG1315</f>
        <v>24710.799999999999</v>
      </c>
      <c r="BI1315" s="10">
        <f>BI1316+BI1318+BI1320</f>
        <v>0</v>
      </c>
      <c r="BJ1315" s="20"/>
      <c r="BK1315" s="20"/>
    </row>
    <row r="1316" spans="1:68" ht="31.2" x14ac:dyDescent="0.3">
      <c r="A1316" s="58" t="s">
        <v>858</v>
      </c>
      <c r="B1316" s="59" t="s">
        <v>66</v>
      </c>
      <c r="C1316" s="58"/>
      <c r="D1316" s="58"/>
      <c r="E1316" s="60" t="s">
        <v>67</v>
      </c>
      <c r="F1316" s="10">
        <f t="shared" ref="F1316:K1316" si="2686">F1317</f>
        <v>19165.8</v>
      </c>
      <c r="G1316" s="10">
        <f t="shared" si="2686"/>
        <v>19210.699999999997</v>
      </c>
      <c r="H1316" s="10">
        <f t="shared" si="2686"/>
        <v>19210.599999999999</v>
      </c>
      <c r="I1316" s="10">
        <f t="shared" si="2686"/>
        <v>0</v>
      </c>
      <c r="J1316" s="10">
        <f t="shared" si="2686"/>
        <v>0</v>
      </c>
      <c r="K1316" s="10">
        <f t="shared" si="2686"/>
        <v>0</v>
      </c>
      <c r="L1316" s="10">
        <f t="shared" si="2646"/>
        <v>19165.8</v>
      </c>
      <c r="M1316" s="10">
        <f t="shared" si="2647"/>
        <v>19210.699999999997</v>
      </c>
      <c r="N1316" s="10">
        <f t="shared" si="2648"/>
        <v>19210.599999999999</v>
      </c>
      <c r="O1316" s="10">
        <f>O1317</f>
        <v>0</v>
      </c>
      <c r="P1316" s="10">
        <f>P1317</f>
        <v>0</v>
      </c>
      <c r="Q1316" s="10">
        <f>Q1317</f>
        <v>0</v>
      </c>
      <c r="R1316" s="10">
        <f t="shared" si="2564"/>
        <v>19165.8</v>
      </c>
      <c r="S1316" s="10">
        <f t="shared" si="2565"/>
        <v>19210.699999999997</v>
      </c>
      <c r="T1316" s="10">
        <f t="shared" si="2566"/>
        <v>19210.599999999999</v>
      </c>
      <c r="U1316" s="10">
        <f>U1317</f>
        <v>0</v>
      </c>
      <c r="V1316" s="10">
        <f>V1317</f>
        <v>0</v>
      </c>
      <c r="W1316" s="10">
        <f>W1317</f>
        <v>0</v>
      </c>
      <c r="X1316" s="10">
        <f t="shared" si="2567"/>
        <v>19165.8</v>
      </c>
      <c r="Y1316" s="10">
        <f t="shared" si="2568"/>
        <v>19210.699999999997</v>
      </c>
      <c r="Z1316" s="10">
        <f t="shared" si="2569"/>
        <v>19210.599999999999</v>
      </c>
      <c r="AA1316" s="10">
        <f>AA1317</f>
        <v>0</v>
      </c>
      <c r="AB1316" s="10">
        <f>AB1317</f>
        <v>0</v>
      </c>
      <c r="AC1316" s="10">
        <f>AC1317</f>
        <v>0</v>
      </c>
      <c r="AD1316" s="10">
        <f t="shared" si="2570"/>
        <v>19165.8</v>
      </c>
      <c r="AE1316" s="10">
        <f t="shared" si="2571"/>
        <v>19210.699999999997</v>
      </c>
      <c r="AF1316" s="10">
        <f t="shared" si="2572"/>
        <v>19210.599999999999</v>
      </c>
      <c r="AG1316" s="10">
        <f>AG1317</f>
        <v>0</v>
      </c>
      <c r="AH1316" s="10">
        <f t="shared" si="2573"/>
        <v>19165.8</v>
      </c>
      <c r="AI1316" s="10">
        <f t="shared" si="2574"/>
        <v>19210.699999999997</v>
      </c>
      <c r="AJ1316" s="10">
        <f t="shared" si="2575"/>
        <v>19210.599999999999</v>
      </c>
      <c r="AK1316" s="10">
        <f>AK1317</f>
        <v>0</v>
      </c>
      <c r="AL1316" s="10">
        <f>AL1317</f>
        <v>0</v>
      </c>
      <c r="AM1316" s="10">
        <f>AM1317</f>
        <v>0</v>
      </c>
      <c r="AN1316" s="10">
        <f t="shared" si="2576"/>
        <v>19165.8</v>
      </c>
      <c r="AO1316" s="10">
        <f t="shared" si="2577"/>
        <v>19210.699999999997</v>
      </c>
      <c r="AP1316" s="10">
        <f t="shared" si="2578"/>
        <v>19210.599999999999</v>
      </c>
      <c r="AQ1316" s="10">
        <f>AQ1317</f>
        <v>0</v>
      </c>
      <c r="AR1316" s="10">
        <f>AR1317</f>
        <v>0</v>
      </c>
      <c r="AS1316" s="10">
        <f>AS1317</f>
        <v>0</v>
      </c>
      <c r="AT1316" s="10">
        <f t="shared" si="2579"/>
        <v>19165.8</v>
      </c>
      <c r="AU1316" s="10">
        <f t="shared" si="2580"/>
        <v>19210.699999999997</v>
      </c>
      <c r="AV1316" s="10">
        <f t="shared" si="2581"/>
        <v>19210.599999999999</v>
      </c>
      <c r="AW1316" s="10">
        <f>AW1317</f>
        <v>1596.8</v>
      </c>
      <c r="AX1316" s="10">
        <f>AX1317</f>
        <v>0</v>
      </c>
      <c r="AY1316" s="10">
        <f>AY1317</f>
        <v>0</v>
      </c>
      <c r="AZ1316" s="10">
        <f t="shared" si="2582"/>
        <v>20762.599999999999</v>
      </c>
      <c r="BA1316" s="10">
        <f>BA1317</f>
        <v>0</v>
      </c>
      <c r="BB1316" s="65">
        <f t="shared" si="2683"/>
        <v>20762.599999999999</v>
      </c>
      <c r="BC1316" s="10">
        <f t="shared" si="2583"/>
        <v>19210.699999999997</v>
      </c>
      <c r="BD1316" s="10">
        <f>BD1317</f>
        <v>0</v>
      </c>
      <c r="BE1316" s="65">
        <f t="shared" si="2684"/>
        <v>19210.699999999997</v>
      </c>
      <c r="BF1316" s="10">
        <f t="shared" si="2584"/>
        <v>19210.599999999999</v>
      </c>
      <c r="BG1316" s="10">
        <f>BG1317</f>
        <v>0</v>
      </c>
      <c r="BH1316" s="65">
        <f t="shared" si="2685"/>
        <v>19210.599999999999</v>
      </c>
      <c r="BI1316" s="10">
        <f>BI1317</f>
        <v>0</v>
      </c>
      <c r="BJ1316" s="20"/>
      <c r="BK1316" s="20"/>
    </row>
    <row r="1317" spans="1:68" ht="31.2" x14ac:dyDescent="0.3">
      <c r="A1317" s="58" t="s">
        <v>858</v>
      </c>
      <c r="B1317" s="59" t="s">
        <v>66</v>
      </c>
      <c r="C1317" s="58" t="s">
        <v>337</v>
      </c>
      <c r="D1317" s="58" t="s">
        <v>106</v>
      </c>
      <c r="E1317" s="60" t="s">
        <v>860</v>
      </c>
      <c r="F1317" s="10">
        <f>17084.2+2081.8-0.2</f>
        <v>19165.8</v>
      </c>
      <c r="G1317" s="10">
        <f>17129.1+2081.8-0.2</f>
        <v>19210.699999999997</v>
      </c>
      <c r="H1317" s="10">
        <f>17129.1+2081.7-0.2</f>
        <v>19210.599999999999</v>
      </c>
      <c r="I1317" s="10"/>
      <c r="J1317" s="10"/>
      <c r="K1317" s="10"/>
      <c r="L1317" s="10">
        <f t="shared" si="2646"/>
        <v>19165.8</v>
      </c>
      <c r="M1317" s="10">
        <f t="shared" si="2647"/>
        <v>19210.699999999997</v>
      </c>
      <c r="N1317" s="10">
        <f t="shared" si="2648"/>
        <v>19210.599999999999</v>
      </c>
      <c r="O1317" s="10"/>
      <c r="P1317" s="10"/>
      <c r="Q1317" s="10"/>
      <c r="R1317" s="10">
        <f t="shared" si="2564"/>
        <v>19165.8</v>
      </c>
      <c r="S1317" s="10">
        <f t="shared" si="2565"/>
        <v>19210.699999999997</v>
      </c>
      <c r="T1317" s="10">
        <f t="shared" si="2566"/>
        <v>19210.599999999999</v>
      </c>
      <c r="U1317" s="10"/>
      <c r="V1317" s="10"/>
      <c r="W1317" s="10"/>
      <c r="X1317" s="10">
        <f t="shared" si="2567"/>
        <v>19165.8</v>
      </c>
      <c r="Y1317" s="10">
        <f t="shared" si="2568"/>
        <v>19210.699999999997</v>
      </c>
      <c r="Z1317" s="10">
        <f t="shared" si="2569"/>
        <v>19210.599999999999</v>
      </c>
      <c r="AA1317" s="10"/>
      <c r="AB1317" s="10"/>
      <c r="AC1317" s="10"/>
      <c r="AD1317" s="10">
        <f t="shared" si="2570"/>
        <v>19165.8</v>
      </c>
      <c r="AE1317" s="10">
        <f t="shared" si="2571"/>
        <v>19210.699999999997</v>
      </c>
      <c r="AF1317" s="10">
        <f t="shared" si="2572"/>
        <v>19210.599999999999</v>
      </c>
      <c r="AG1317" s="10"/>
      <c r="AH1317" s="10">
        <f t="shared" si="2573"/>
        <v>19165.8</v>
      </c>
      <c r="AI1317" s="10">
        <f t="shared" si="2574"/>
        <v>19210.699999999997</v>
      </c>
      <c r="AJ1317" s="10">
        <f t="shared" si="2575"/>
        <v>19210.599999999999</v>
      </c>
      <c r="AK1317" s="10"/>
      <c r="AL1317" s="10"/>
      <c r="AM1317" s="10"/>
      <c r="AN1317" s="10">
        <f t="shared" si="2576"/>
        <v>19165.8</v>
      </c>
      <c r="AO1317" s="10">
        <f t="shared" si="2577"/>
        <v>19210.699999999997</v>
      </c>
      <c r="AP1317" s="10">
        <f t="shared" si="2578"/>
        <v>19210.599999999999</v>
      </c>
      <c r="AQ1317" s="10"/>
      <c r="AR1317" s="10"/>
      <c r="AS1317" s="10"/>
      <c r="AT1317" s="10">
        <f t="shared" si="2579"/>
        <v>19165.8</v>
      </c>
      <c r="AU1317" s="10">
        <f t="shared" si="2580"/>
        <v>19210.699999999997</v>
      </c>
      <c r="AV1317" s="10">
        <f t="shared" si="2581"/>
        <v>19210.599999999999</v>
      </c>
      <c r="AW1317" s="10">
        <v>1596.8</v>
      </c>
      <c r="AX1317" s="10"/>
      <c r="AY1317" s="10"/>
      <c r="AZ1317" s="10">
        <f t="shared" si="2582"/>
        <v>20762.599999999999</v>
      </c>
      <c r="BA1317" s="10"/>
      <c r="BB1317" s="65">
        <f t="shared" si="2683"/>
        <v>20762.599999999999</v>
      </c>
      <c r="BC1317" s="10">
        <f t="shared" si="2583"/>
        <v>19210.699999999997</v>
      </c>
      <c r="BD1317" s="10"/>
      <c r="BE1317" s="65">
        <f t="shared" si="2684"/>
        <v>19210.699999999997</v>
      </c>
      <c r="BF1317" s="10">
        <f t="shared" si="2584"/>
        <v>19210.599999999999</v>
      </c>
      <c r="BG1317" s="10"/>
      <c r="BH1317" s="65">
        <f t="shared" si="2685"/>
        <v>19210.599999999999</v>
      </c>
      <c r="BI1317" s="10"/>
      <c r="BJ1317" s="20"/>
      <c r="BK1317" s="20"/>
    </row>
    <row r="1318" spans="1:68" ht="46.8" x14ac:dyDescent="0.3">
      <c r="A1318" s="58" t="s">
        <v>858</v>
      </c>
      <c r="B1318" s="59" t="s">
        <v>58</v>
      </c>
      <c r="C1318" s="58"/>
      <c r="D1318" s="58"/>
      <c r="E1318" s="60" t="s">
        <v>59</v>
      </c>
      <c r="F1318" s="10">
        <f t="shared" ref="F1318:K1318" si="2687">F1319</f>
        <v>3682</v>
      </c>
      <c r="G1318" s="10">
        <f t="shared" si="2687"/>
        <v>3682</v>
      </c>
      <c r="H1318" s="10">
        <f t="shared" si="2687"/>
        <v>3682</v>
      </c>
      <c r="I1318" s="10">
        <f t="shared" si="2687"/>
        <v>0</v>
      </c>
      <c r="J1318" s="10">
        <f t="shared" si="2687"/>
        <v>0</v>
      </c>
      <c r="K1318" s="10">
        <f t="shared" si="2687"/>
        <v>0</v>
      </c>
      <c r="L1318" s="10">
        <f t="shared" si="2646"/>
        <v>3682</v>
      </c>
      <c r="M1318" s="10">
        <f t="shared" si="2647"/>
        <v>3682</v>
      </c>
      <c r="N1318" s="10">
        <f t="shared" si="2648"/>
        <v>3682</v>
      </c>
      <c r="O1318" s="10">
        <f>O1319</f>
        <v>0</v>
      </c>
      <c r="P1318" s="10">
        <f>P1319</f>
        <v>0</v>
      </c>
      <c r="Q1318" s="10">
        <f>Q1319</f>
        <v>0</v>
      </c>
      <c r="R1318" s="10">
        <f t="shared" si="2564"/>
        <v>3682</v>
      </c>
      <c r="S1318" s="10">
        <f t="shared" si="2565"/>
        <v>3682</v>
      </c>
      <c r="T1318" s="10">
        <f t="shared" si="2566"/>
        <v>3682</v>
      </c>
      <c r="U1318" s="10">
        <f>U1319</f>
        <v>0</v>
      </c>
      <c r="V1318" s="10">
        <f>V1319</f>
        <v>0</v>
      </c>
      <c r="W1318" s="10">
        <f>W1319</f>
        <v>0</v>
      </c>
      <c r="X1318" s="10">
        <f t="shared" si="2567"/>
        <v>3682</v>
      </c>
      <c r="Y1318" s="10">
        <f t="shared" si="2568"/>
        <v>3682</v>
      </c>
      <c r="Z1318" s="10">
        <f t="shared" si="2569"/>
        <v>3682</v>
      </c>
      <c r="AA1318" s="10">
        <f>AA1319</f>
        <v>1818</v>
      </c>
      <c r="AB1318" s="10">
        <f>AB1319</f>
        <v>1818</v>
      </c>
      <c r="AC1318" s="10">
        <f>AC1319</f>
        <v>1818</v>
      </c>
      <c r="AD1318" s="10">
        <f t="shared" si="2570"/>
        <v>5500</v>
      </c>
      <c r="AE1318" s="10">
        <f t="shared" si="2571"/>
        <v>5500</v>
      </c>
      <c r="AF1318" s="10">
        <f t="shared" si="2572"/>
        <v>5500</v>
      </c>
      <c r="AG1318" s="10">
        <f>AG1319</f>
        <v>0</v>
      </c>
      <c r="AH1318" s="10">
        <f t="shared" si="2573"/>
        <v>5500</v>
      </c>
      <c r="AI1318" s="10">
        <f t="shared" si="2574"/>
        <v>5500</v>
      </c>
      <c r="AJ1318" s="10">
        <f t="shared" si="2575"/>
        <v>5500</v>
      </c>
      <c r="AK1318" s="10">
        <f>AK1319</f>
        <v>0</v>
      </c>
      <c r="AL1318" s="10">
        <f>AL1319</f>
        <v>0</v>
      </c>
      <c r="AM1318" s="10">
        <f>AM1319</f>
        <v>0</v>
      </c>
      <c r="AN1318" s="10">
        <f t="shared" si="2576"/>
        <v>5500</v>
      </c>
      <c r="AO1318" s="10">
        <f t="shared" si="2577"/>
        <v>5500</v>
      </c>
      <c r="AP1318" s="10">
        <f t="shared" si="2578"/>
        <v>5500</v>
      </c>
      <c r="AQ1318" s="10">
        <f>AQ1319</f>
        <v>0</v>
      </c>
      <c r="AR1318" s="10">
        <f>AR1319</f>
        <v>0</v>
      </c>
      <c r="AS1318" s="10">
        <f>AS1319</f>
        <v>0</v>
      </c>
      <c r="AT1318" s="10">
        <f t="shared" si="2579"/>
        <v>5500</v>
      </c>
      <c r="AU1318" s="10">
        <f t="shared" si="2580"/>
        <v>5500</v>
      </c>
      <c r="AV1318" s="10">
        <f t="shared" si="2581"/>
        <v>5500</v>
      </c>
      <c r="AW1318" s="10">
        <f>AW1319</f>
        <v>0</v>
      </c>
      <c r="AX1318" s="10">
        <f>AX1319</f>
        <v>0</v>
      </c>
      <c r="AY1318" s="10">
        <f>AY1319</f>
        <v>0</v>
      </c>
      <c r="AZ1318" s="10">
        <f t="shared" si="2582"/>
        <v>5500</v>
      </c>
      <c r="BA1318" s="10">
        <f>BA1319</f>
        <v>0</v>
      </c>
      <c r="BB1318" s="65">
        <f t="shared" si="2683"/>
        <v>5500</v>
      </c>
      <c r="BC1318" s="10">
        <f t="shared" si="2583"/>
        <v>5500</v>
      </c>
      <c r="BD1318" s="10">
        <f>BD1319</f>
        <v>0</v>
      </c>
      <c r="BE1318" s="65">
        <f t="shared" si="2684"/>
        <v>5500</v>
      </c>
      <c r="BF1318" s="10">
        <f t="shared" si="2584"/>
        <v>5500</v>
      </c>
      <c r="BG1318" s="10">
        <f>BG1319</f>
        <v>0</v>
      </c>
      <c r="BH1318" s="65">
        <f t="shared" si="2685"/>
        <v>5500</v>
      </c>
      <c r="BI1318" s="10">
        <f>BI1319</f>
        <v>0</v>
      </c>
      <c r="BJ1318" s="20"/>
      <c r="BK1318" s="20"/>
    </row>
    <row r="1319" spans="1:68" x14ac:dyDescent="0.3">
      <c r="A1319" s="58" t="s">
        <v>858</v>
      </c>
      <c r="B1319" s="59" t="s">
        <v>58</v>
      </c>
      <c r="C1319" s="58" t="s">
        <v>70</v>
      </c>
      <c r="D1319" s="58" t="s">
        <v>37</v>
      </c>
      <c r="E1319" s="60" t="s">
        <v>71</v>
      </c>
      <c r="F1319" s="10">
        <v>3682</v>
      </c>
      <c r="G1319" s="10">
        <v>3682</v>
      </c>
      <c r="H1319" s="10">
        <v>3682</v>
      </c>
      <c r="I1319" s="10"/>
      <c r="J1319" s="10"/>
      <c r="K1319" s="10"/>
      <c r="L1319" s="10">
        <f t="shared" si="2646"/>
        <v>3682</v>
      </c>
      <c r="M1319" s="10">
        <f t="shared" si="2647"/>
        <v>3682</v>
      </c>
      <c r="N1319" s="10">
        <f t="shared" si="2648"/>
        <v>3682</v>
      </c>
      <c r="O1319" s="10"/>
      <c r="P1319" s="10"/>
      <c r="Q1319" s="10"/>
      <c r="R1319" s="10">
        <f t="shared" si="2564"/>
        <v>3682</v>
      </c>
      <c r="S1319" s="10">
        <f t="shared" si="2565"/>
        <v>3682</v>
      </c>
      <c r="T1319" s="10">
        <f t="shared" si="2566"/>
        <v>3682</v>
      </c>
      <c r="U1319" s="10"/>
      <c r="V1319" s="10"/>
      <c r="W1319" s="10"/>
      <c r="X1319" s="10">
        <f t="shared" si="2567"/>
        <v>3682</v>
      </c>
      <c r="Y1319" s="10">
        <f t="shared" si="2568"/>
        <v>3682</v>
      </c>
      <c r="Z1319" s="10">
        <f t="shared" si="2569"/>
        <v>3682</v>
      </c>
      <c r="AA1319" s="10">
        <v>1818</v>
      </c>
      <c r="AB1319" s="10">
        <v>1818</v>
      </c>
      <c r="AC1319" s="10">
        <v>1818</v>
      </c>
      <c r="AD1319" s="10">
        <f t="shared" si="2570"/>
        <v>5500</v>
      </c>
      <c r="AE1319" s="10">
        <f t="shared" si="2571"/>
        <v>5500</v>
      </c>
      <c r="AF1319" s="10">
        <f t="shared" si="2572"/>
        <v>5500</v>
      </c>
      <c r="AG1319" s="10"/>
      <c r="AH1319" s="10">
        <f t="shared" si="2573"/>
        <v>5500</v>
      </c>
      <c r="AI1319" s="10">
        <f t="shared" si="2574"/>
        <v>5500</v>
      </c>
      <c r="AJ1319" s="10">
        <f t="shared" si="2575"/>
        <v>5500</v>
      </c>
      <c r="AK1319" s="10"/>
      <c r="AL1319" s="10"/>
      <c r="AM1319" s="10"/>
      <c r="AN1319" s="10">
        <f t="shared" si="2576"/>
        <v>5500</v>
      </c>
      <c r="AO1319" s="10">
        <f t="shared" si="2577"/>
        <v>5500</v>
      </c>
      <c r="AP1319" s="10">
        <f t="shared" si="2578"/>
        <v>5500</v>
      </c>
      <c r="AQ1319" s="10"/>
      <c r="AR1319" s="10"/>
      <c r="AS1319" s="10"/>
      <c r="AT1319" s="10">
        <f t="shared" si="2579"/>
        <v>5500</v>
      </c>
      <c r="AU1319" s="10">
        <f t="shared" si="2580"/>
        <v>5500</v>
      </c>
      <c r="AV1319" s="10">
        <f t="shared" si="2581"/>
        <v>5500</v>
      </c>
      <c r="AW1319" s="10"/>
      <c r="AX1319" s="10"/>
      <c r="AY1319" s="10"/>
      <c r="AZ1319" s="10">
        <f t="shared" si="2582"/>
        <v>5500</v>
      </c>
      <c r="BA1319" s="10"/>
      <c r="BB1319" s="65">
        <f t="shared" si="2683"/>
        <v>5500</v>
      </c>
      <c r="BC1319" s="10">
        <f t="shared" si="2583"/>
        <v>5500</v>
      </c>
      <c r="BD1319" s="10"/>
      <c r="BE1319" s="65">
        <f t="shared" si="2684"/>
        <v>5500</v>
      </c>
      <c r="BF1319" s="10">
        <f t="shared" si="2584"/>
        <v>5500</v>
      </c>
      <c r="BG1319" s="10"/>
      <c r="BH1319" s="65">
        <f t="shared" si="2685"/>
        <v>5500</v>
      </c>
      <c r="BI1319" s="10"/>
      <c r="BJ1319" s="20"/>
      <c r="BK1319" s="20"/>
    </row>
    <row r="1320" spans="1:68" x14ac:dyDescent="0.3">
      <c r="A1320" s="58" t="s">
        <v>858</v>
      </c>
      <c r="B1320" s="59" t="s">
        <v>52</v>
      </c>
      <c r="C1320" s="58"/>
      <c r="D1320" s="58"/>
      <c r="E1320" s="60" t="s">
        <v>53</v>
      </c>
      <c r="F1320" s="10">
        <f t="shared" ref="F1320:K1320" si="2688">F1321</f>
        <v>0.2</v>
      </c>
      <c r="G1320" s="10">
        <f t="shared" si="2688"/>
        <v>0.2</v>
      </c>
      <c r="H1320" s="10">
        <f t="shared" si="2688"/>
        <v>0.2</v>
      </c>
      <c r="I1320" s="10">
        <f t="shared" si="2688"/>
        <v>0</v>
      </c>
      <c r="J1320" s="10">
        <f t="shared" si="2688"/>
        <v>0</v>
      </c>
      <c r="K1320" s="10">
        <f t="shared" si="2688"/>
        <v>0</v>
      </c>
      <c r="L1320" s="10">
        <f t="shared" si="2646"/>
        <v>0.2</v>
      </c>
      <c r="M1320" s="10">
        <f t="shared" si="2647"/>
        <v>0.2</v>
      </c>
      <c r="N1320" s="10">
        <f t="shared" si="2648"/>
        <v>0.2</v>
      </c>
      <c r="O1320" s="10">
        <f>O1321</f>
        <v>0</v>
      </c>
      <c r="P1320" s="10">
        <f>P1321</f>
        <v>0</v>
      </c>
      <c r="Q1320" s="10">
        <f>Q1321</f>
        <v>0</v>
      </c>
      <c r="R1320" s="10">
        <f t="shared" si="2564"/>
        <v>0.2</v>
      </c>
      <c r="S1320" s="10">
        <f t="shared" si="2565"/>
        <v>0.2</v>
      </c>
      <c r="T1320" s="10">
        <f t="shared" si="2566"/>
        <v>0.2</v>
      </c>
      <c r="U1320" s="10">
        <f>U1321</f>
        <v>0</v>
      </c>
      <c r="V1320" s="10">
        <f>V1321</f>
        <v>0</v>
      </c>
      <c r="W1320" s="10">
        <f>W1321</f>
        <v>0</v>
      </c>
      <c r="X1320" s="10">
        <f t="shared" si="2567"/>
        <v>0.2</v>
      </c>
      <c r="Y1320" s="10">
        <f t="shared" si="2568"/>
        <v>0.2</v>
      </c>
      <c r="Z1320" s="10">
        <f t="shared" si="2569"/>
        <v>0.2</v>
      </c>
      <c r="AA1320" s="10">
        <f>AA1321</f>
        <v>0</v>
      </c>
      <c r="AB1320" s="10">
        <f>AB1321</f>
        <v>0</v>
      </c>
      <c r="AC1320" s="10">
        <f>AC1321</f>
        <v>0</v>
      </c>
      <c r="AD1320" s="10">
        <f t="shared" si="2570"/>
        <v>0.2</v>
      </c>
      <c r="AE1320" s="10">
        <f t="shared" si="2571"/>
        <v>0.2</v>
      </c>
      <c r="AF1320" s="10">
        <f t="shared" si="2572"/>
        <v>0.2</v>
      </c>
      <c r="AG1320" s="10">
        <f>AG1321</f>
        <v>0</v>
      </c>
      <c r="AH1320" s="10">
        <f t="shared" si="2573"/>
        <v>0.2</v>
      </c>
      <c r="AI1320" s="10">
        <f t="shared" si="2574"/>
        <v>0.2</v>
      </c>
      <c r="AJ1320" s="10">
        <f t="shared" si="2575"/>
        <v>0.2</v>
      </c>
      <c r="AK1320" s="10">
        <f>AK1321</f>
        <v>0</v>
      </c>
      <c r="AL1320" s="10">
        <f>AL1321</f>
        <v>0</v>
      </c>
      <c r="AM1320" s="10">
        <f>AM1321</f>
        <v>0</v>
      </c>
      <c r="AN1320" s="10">
        <f t="shared" si="2576"/>
        <v>0.2</v>
      </c>
      <c r="AO1320" s="10">
        <f t="shared" si="2577"/>
        <v>0.2</v>
      </c>
      <c r="AP1320" s="10">
        <f t="shared" si="2578"/>
        <v>0.2</v>
      </c>
      <c r="AQ1320" s="10">
        <f>AQ1321</f>
        <v>0</v>
      </c>
      <c r="AR1320" s="10">
        <f>AR1321</f>
        <v>0</v>
      </c>
      <c r="AS1320" s="10">
        <f>AS1321</f>
        <v>0</v>
      </c>
      <c r="AT1320" s="10">
        <f t="shared" si="2579"/>
        <v>0.2</v>
      </c>
      <c r="AU1320" s="10">
        <f t="shared" si="2580"/>
        <v>0.2</v>
      </c>
      <c r="AV1320" s="10">
        <f t="shared" si="2581"/>
        <v>0.2</v>
      </c>
      <c r="AW1320" s="10">
        <f>AW1321</f>
        <v>0</v>
      </c>
      <c r="AX1320" s="10">
        <f>AX1321</f>
        <v>0</v>
      </c>
      <c r="AY1320" s="10">
        <f>AY1321</f>
        <v>0</v>
      </c>
      <c r="AZ1320" s="10">
        <f t="shared" si="2582"/>
        <v>0.2</v>
      </c>
      <c r="BA1320" s="10">
        <f>BA1321</f>
        <v>0</v>
      </c>
      <c r="BB1320" s="65">
        <f t="shared" si="2683"/>
        <v>0.2</v>
      </c>
      <c r="BC1320" s="10">
        <f t="shared" si="2583"/>
        <v>0.2</v>
      </c>
      <c r="BD1320" s="10">
        <f>BD1321</f>
        <v>0</v>
      </c>
      <c r="BE1320" s="65">
        <f t="shared" si="2684"/>
        <v>0.2</v>
      </c>
      <c r="BF1320" s="10">
        <f t="shared" si="2584"/>
        <v>0.2</v>
      </c>
      <c r="BG1320" s="10">
        <f>BG1321</f>
        <v>0</v>
      </c>
      <c r="BH1320" s="65">
        <f t="shared" si="2685"/>
        <v>0.2</v>
      </c>
      <c r="BI1320" s="10">
        <f>BI1321</f>
        <v>0</v>
      </c>
      <c r="BJ1320" s="20"/>
      <c r="BK1320" s="20"/>
    </row>
    <row r="1321" spans="1:68" ht="31.2" x14ac:dyDescent="0.3">
      <c r="A1321" s="58" t="s">
        <v>858</v>
      </c>
      <c r="B1321" s="59" t="s">
        <v>52</v>
      </c>
      <c r="C1321" s="58" t="s">
        <v>337</v>
      </c>
      <c r="D1321" s="58" t="s">
        <v>106</v>
      </c>
      <c r="E1321" s="60" t="s">
        <v>860</v>
      </c>
      <c r="F1321" s="10">
        <v>0.2</v>
      </c>
      <c r="G1321" s="10">
        <v>0.2</v>
      </c>
      <c r="H1321" s="10">
        <v>0.2</v>
      </c>
      <c r="I1321" s="10"/>
      <c r="J1321" s="10"/>
      <c r="K1321" s="10"/>
      <c r="L1321" s="10">
        <f t="shared" si="2646"/>
        <v>0.2</v>
      </c>
      <c r="M1321" s="10">
        <f t="shared" si="2647"/>
        <v>0.2</v>
      </c>
      <c r="N1321" s="10">
        <f t="shared" si="2648"/>
        <v>0.2</v>
      </c>
      <c r="O1321" s="10"/>
      <c r="P1321" s="10"/>
      <c r="Q1321" s="10"/>
      <c r="R1321" s="10">
        <f t="shared" si="2564"/>
        <v>0.2</v>
      </c>
      <c r="S1321" s="10">
        <f t="shared" si="2565"/>
        <v>0.2</v>
      </c>
      <c r="T1321" s="10">
        <f t="shared" si="2566"/>
        <v>0.2</v>
      </c>
      <c r="U1321" s="10"/>
      <c r="V1321" s="10"/>
      <c r="W1321" s="10"/>
      <c r="X1321" s="10">
        <f t="shared" si="2567"/>
        <v>0.2</v>
      </c>
      <c r="Y1321" s="10">
        <f t="shared" si="2568"/>
        <v>0.2</v>
      </c>
      <c r="Z1321" s="10">
        <f t="shared" si="2569"/>
        <v>0.2</v>
      </c>
      <c r="AA1321" s="10"/>
      <c r="AB1321" s="10"/>
      <c r="AC1321" s="10"/>
      <c r="AD1321" s="10">
        <f t="shared" si="2570"/>
        <v>0.2</v>
      </c>
      <c r="AE1321" s="10">
        <f t="shared" si="2571"/>
        <v>0.2</v>
      </c>
      <c r="AF1321" s="10">
        <f t="shared" si="2572"/>
        <v>0.2</v>
      </c>
      <c r="AG1321" s="10"/>
      <c r="AH1321" s="10">
        <f t="shared" si="2573"/>
        <v>0.2</v>
      </c>
      <c r="AI1321" s="10">
        <f t="shared" si="2574"/>
        <v>0.2</v>
      </c>
      <c r="AJ1321" s="10">
        <f t="shared" si="2575"/>
        <v>0.2</v>
      </c>
      <c r="AK1321" s="10"/>
      <c r="AL1321" s="10"/>
      <c r="AM1321" s="10"/>
      <c r="AN1321" s="10">
        <f t="shared" si="2576"/>
        <v>0.2</v>
      </c>
      <c r="AO1321" s="10">
        <f t="shared" si="2577"/>
        <v>0.2</v>
      </c>
      <c r="AP1321" s="10">
        <f t="shared" si="2578"/>
        <v>0.2</v>
      </c>
      <c r="AQ1321" s="10"/>
      <c r="AR1321" s="10"/>
      <c r="AS1321" s="10"/>
      <c r="AT1321" s="10">
        <f t="shared" si="2579"/>
        <v>0.2</v>
      </c>
      <c r="AU1321" s="10">
        <f t="shared" si="2580"/>
        <v>0.2</v>
      </c>
      <c r="AV1321" s="10">
        <f t="shared" si="2581"/>
        <v>0.2</v>
      </c>
      <c r="AW1321" s="10"/>
      <c r="AX1321" s="10"/>
      <c r="AY1321" s="10"/>
      <c r="AZ1321" s="10">
        <f t="shared" si="2582"/>
        <v>0.2</v>
      </c>
      <c r="BA1321" s="10"/>
      <c r="BB1321" s="65">
        <f t="shared" si="2683"/>
        <v>0.2</v>
      </c>
      <c r="BC1321" s="10">
        <f t="shared" si="2583"/>
        <v>0.2</v>
      </c>
      <c r="BD1321" s="10"/>
      <c r="BE1321" s="65">
        <f t="shared" si="2684"/>
        <v>0.2</v>
      </c>
      <c r="BF1321" s="10">
        <f t="shared" si="2584"/>
        <v>0.2</v>
      </c>
      <c r="BG1321" s="10"/>
      <c r="BH1321" s="65">
        <f t="shared" si="2685"/>
        <v>0.2</v>
      </c>
      <c r="BI1321" s="10"/>
      <c r="BJ1321" s="20"/>
      <c r="BK1321" s="20"/>
    </row>
    <row r="1322" spans="1:68" ht="31.2" x14ac:dyDescent="0.3">
      <c r="A1322" s="58" t="s">
        <v>861</v>
      </c>
      <c r="B1322" s="59"/>
      <c r="C1322" s="58"/>
      <c r="D1322" s="58"/>
      <c r="E1322" s="60" t="s">
        <v>862</v>
      </c>
      <c r="F1322" s="10">
        <f t="shared" ref="F1322:F1323" si="2689">F1323</f>
        <v>19286.3</v>
      </c>
      <c r="G1322" s="10">
        <f t="shared" ref="G1322:G1323" si="2690">G1323</f>
        <v>100857.2</v>
      </c>
      <c r="H1322" s="10">
        <f t="shared" ref="H1322:H1323" si="2691">H1323</f>
        <v>6975</v>
      </c>
      <c r="I1322" s="10">
        <f t="shared" ref="I1322:I1323" si="2692">I1323</f>
        <v>0</v>
      </c>
      <c r="J1322" s="10">
        <f t="shared" ref="J1322:J1323" si="2693">J1323</f>
        <v>-8707.7000000000007</v>
      </c>
      <c r="K1322" s="10">
        <f t="shared" ref="K1322:K1323" si="2694">K1323</f>
        <v>0</v>
      </c>
      <c r="L1322" s="10">
        <f t="shared" si="2646"/>
        <v>19286.3</v>
      </c>
      <c r="M1322" s="10">
        <f t="shared" si="2647"/>
        <v>92149.5</v>
      </c>
      <c r="N1322" s="10">
        <f t="shared" si="2648"/>
        <v>6975</v>
      </c>
      <c r="O1322" s="10">
        <f t="shared" ref="O1322:O1323" si="2695">O1323</f>
        <v>39788.699999999997</v>
      </c>
      <c r="P1322" s="10">
        <f t="shared" ref="P1322:P1323" si="2696">P1323</f>
        <v>17710</v>
      </c>
      <c r="Q1322" s="10">
        <f t="shared" ref="Q1322:Q1323" si="2697">Q1323</f>
        <v>51914.5</v>
      </c>
      <c r="R1322" s="10">
        <f t="shared" si="2564"/>
        <v>59075</v>
      </c>
      <c r="S1322" s="10">
        <f t="shared" si="2565"/>
        <v>109859.5</v>
      </c>
      <c r="T1322" s="10">
        <f t="shared" si="2566"/>
        <v>58889.5</v>
      </c>
      <c r="U1322" s="10">
        <f t="shared" ref="U1322:U1323" si="2698">U1323</f>
        <v>0</v>
      </c>
      <c r="V1322" s="10">
        <f t="shared" ref="V1322:V1323" si="2699">V1323</f>
        <v>0</v>
      </c>
      <c r="W1322" s="10">
        <f t="shared" ref="W1322:W1323" si="2700">W1323</f>
        <v>0</v>
      </c>
      <c r="X1322" s="10">
        <f t="shared" si="2567"/>
        <v>59075</v>
      </c>
      <c r="Y1322" s="10">
        <f t="shared" si="2568"/>
        <v>109859.5</v>
      </c>
      <c r="Z1322" s="10">
        <f t="shared" si="2569"/>
        <v>58889.5</v>
      </c>
      <c r="AA1322" s="10">
        <f t="shared" ref="AA1322:AA1323" si="2701">AA1323</f>
        <v>0</v>
      </c>
      <c r="AB1322" s="10">
        <f t="shared" ref="AB1322:AB1323" si="2702">AB1323</f>
        <v>0</v>
      </c>
      <c r="AC1322" s="10">
        <f t="shared" ref="AC1322:AC1323" si="2703">AC1323</f>
        <v>0</v>
      </c>
      <c r="AD1322" s="10">
        <f t="shared" si="2570"/>
        <v>59075</v>
      </c>
      <c r="AE1322" s="10">
        <f t="shared" si="2571"/>
        <v>109859.5</v>
      </c>
      <c r="AF1322" s="10">
        <f t="shared" si="2572"/>
        <v>58889.5</v>
      </c>
      <c r="AG1322" s="10">
        <f t="shared" ref="AG1322:AG1323" si="2704">AG1323</f>
        <v>0</v>
      </c>
      <c r="AH1322" s="10">
        <f t="shared" si="2573"/>
        <v>59075</v>
      </c>
      <c r="AI1322" s="10">
        <f t="shared" si="2574"/>
        <v>109859.5</v>
      </c>
      <c r="AJ1322" s="10">
        <f t="shared" si="2575"/>
        <v>58889.5</v>
      </c>
      <c r="AK1322" s="10">
        <f t="shared" ref="AK1322:AK1323" si="2705">AK1323</f>
        <v>0</v>
      </c>
      <c r="AL1322" s="10">
        <f t="shared" ref="AL1322:AL1323" si="2706">AL1323</f>
        <v>0</v>
      </c>
      <c r="AM1322" s="10">
        <f t="shared" ref="AM1322:AM1323" si="2707">AM1323</f>
        <v>0</v>
      </c>
      <c r="AN1322" s="10">
        <f t="shared" si="2576"/>
        <v>59075</v>
      </c>
      <c r="AO1322" s="10">
        <f t="shared" si="2577"/>
        <v>109859.5</v>
      </c>
      <c r="AP1322" s="10">
        <f t="shared" si="2578"/>
        <v>58889.5</v>
      </c>
      <c r="AQ1322" s="10">
        <f t="shared" ref="AQ1322:AQ1323" si="2708">AQ1323</f>
        <v>0</v>
      </c>
      <c r="AR1322" s="10">
        <f t="shared" ref="AR1322:AR1323" si="2709">AR1323</f>
        <v>0</v>
      </c>
      <c r="AS1322" s="10">
        <f t="shared" ref="AS1322:AS1323" si="2710">AS1323</f>
        <v>0</v>
      </c>
      <c r="AT1322" s="10">
        <f t="shared" si="2579"/>
        <v>59075</v>
      </c>
      <c r="AU1322" s="10">
        <f t="shared" si="2580"/>
        <v>109859.5</v>
      </c>
      <c r="AV1322" s="10">
        <f t="shared" si="2581"/>
        <v>58889.5</v>
      </c>
      <c r="AW1322" s="10">
        <f t="shared" ref="AW1322:AW1323" si="2711">AW1323</f>
        <v>0</v>
      </c>
      <c r="AX1322" s="10">
        <f t="shared" ref="AX1322:AX1323" si="2712">AX1323</f>
        <v>0</v>
      </c>
      <c r="AY1322" s="10">
        <f t="shared" ref="AY1322:AY1323" si="2713">AY1323</f>
        <v>0</v>
      </c>
      <c r="AZ1322" s="10">
        <f t="shared" si="2582"/>
        <v>59075</v>
      </c>
      <c r="BA1322" s="10">
        <f t="shared" ref="BA1322:BA1323" si="2714">BA1323</f>
        <v>0</v>
      </c>
      <c r="BB1322" s="65">
        <f t="shared" si="2683"/>
        <v>59075</v>
      </c>
      <c r="BC1322" s="10">
        <f t="shared" si="2583"/>
        <v>109859.5</v>
      </c>
      <c r="BD1322" s="10">
        <f t="shared" ref="BD1322:BI1323" si="2715">BD1323</f>
        <v>0</v>
      </c>
      <c r="BE1322" s="65">
        <f t="shared" si="2684"/>
        <v>109859.5</v>
      </c>
      <c r="BF1322" s="10">
        <f t="shared" si="2584"/>
        <v>58889.5</v>
      </c>
      <c r="BG1322" s="10">
        <f t="shared" si="2715"/>
        <v>0</v>
      </c>
      <c r="BH1322" s="65">
        <f t="shared" si="2685"/>
        <v>58889.5</v>
      </c>
      <c r="BI1322" s="10">
        <f t="shared" si="2715"/>
        <v>0</v>
      </c>
      <c r="BJ1322" s="20"/>
      <c r="BK1322" s="20"/>
    </row>
    <row r="1323" spans="1:68" ht="31.2" x14ac:dyDescent="0.3">
      <c r="A1323" s="58" t="s">
        <v>861</v>
      </c>
      <c r="B1323" s="59" t="s">
        <v>66</v>
      </c>
      <c r="C1323" s="58"/>
      <c r="D1323" s="58"/>
      <c r="E1323" s="60" t="s">
        <v>67</v>
      </c>
      <c r="F1323" s="10">
        <f t="shared" si="2689"/>
        <v>19286.3</v>
      </c>
      <c r="G1323" s="10">
        <f t="shared" si="2690"/>
        <v>100857.2</v>
      </c>
      <c r="H1323" s="10">
        <f t="shared" si="2691"/>
        <v>6975</v>
      </c>
      <c r="I1323" s="10">
        <f t="shared" si="2692"/>
        <v>0</v>
      </c>
      <c r="J1323" s="10">
        <f t="shared" si="2693"/>
        <v>-8707.7000000000007</v>
      </c>
      <c r="K1323" s="10">
        <f t="shared" si="2694"/>
        <v>0</v>
      </c>
      <c r="L1323" s="10">
        <f t="shared" si="2646"/>
        <v>19286.3</v>
      </c>
      <c r="M1323" s="10">
        <f t="shared" si="2647"/>
        <v>92149.5</v>
      </c>
      <c r="N1323" s="10">
        <f t="shared" si="2648"/>
        <v>6975</v>
      </c>
      <c r="O1323" s="10">
        <f t="shared" si="2695"/>
        <v>39788.699999999997</v>
      </c>
      <c r="P1323" s="10">
        <f t="shared" si="2696"/>
        <v>17710</v>
      </c>
      <c r="Q1323" s="10">
        <f t="shared" si="2697"/>
        <v>51914.5</v>
      </c>
      <c r="R1323" s="10">
        <f t="shared" si="2564"/>
        <v>59075</v>
      </c>
      <c r="S1323" s="10">
        <f t="shared" si="2565"/>
        <v>109859.5</v>
      </c>
      <c r="T1323" s="10">
        <f t="shared" si="2566"/>
        <v>58889.5</v>
      </c>
      <c r="U1323" s="10">
        <f t="shared" si="2698"/>
        <v>0</v>
      </c>
      <c r="V1323" s="10">
        <f t="shared" si="2699"/>
        <v>0</v>
      </c>
      <c r="W1323" s="10">
        <f t="shared" si="2700"/>
        <v>0</v>
      </c>
      <c r="X1323" s="10">
        <f t="shared" si="2567"/>
        <v>59075</v>
      </c>
      <c r="Y1323" s="10">
        <f t="shared" si="2568"/>
        <v>109859.5</v>
      </c>
      <c r="Z1323" s="10">
        <f t="shared" si="2569"/>
        <v>58889.5</v>
      </c>
      <c r="AA1323" s="10">
        <f t="shared" si="2701"/>
        <v>0</v>
      </c>
      <c r="AB1323" s="10">
        <f t="shared" si="2702"/>
        <v>0</v>
      </c>
      <c r="AC1323" s="10">
        <f t="shared" si="2703"/>
        <v>0</v>
      </c>
      <c r="AD1323" s="10">
        <f t="shared" si="2570"/>
        <v>59075</v>
      </c>
      <c r="AE1323" s="10">
        <f t="shared" si="2571"/>
        <v>109859.5</v>
      </c>
      <c r="AF1323" s="10">
        <f t="shared" si="2572"/>
        <v>58889.5</v>
      </c>
      <c r="AG1323" s="10">
        <f t="shared" si="2704"/>
        <v>0</v>
      </c>
      <c r="AH1323" s="10">
        <f t="shared" si="2573"/>
        <v>59075</v>
      </c>
      <c r="AI1323" s="10">
        <f t="shared" si="2574"/>
        <v>109859.5</v>
      </c>
      <c r="AJ1323" s="10">
        <f t="shared" si="2575"/>
        <v>58889.5</v>
      </c>
      <c r="AK1323" s="10">
        <f t="shared" si="2705"/>
        <v>0</v>
      </c>
      <c r="AL1323" s="10">
        <f t="shared" si="2706"/>
        <v>0</v>
      </c>
      <c r="AM1323" s="10">
        <f t="shared" si="2707"/>
        <v>0</v>
      </c>
      <c r="AN1323" s="10">
        <f t="shared" si="2576"/>
        <v>59075</v>
      </c>
      <c r="AO1323" s="10">
        <f t="shared" si="2577"/>
        <v>109859.5</v>
      </c>
      <c r="AP1323" s="10">
        <f t="shared" si="2578"/>
        <v>58889.5</v>
      </c>
      <c r="AQ1323" s="10">
        <f t="shared" si="2708"/>
        <v>0</v>
      </c>
      <c r="AR1323" s="10">
        <f t="shared" si="2709"/>
        <v>0</v>
      </c>
      <c r="AS1323" s="10">
        <f t="shared" si="2710"/>
        <v>0</v>
      </c>
      <c r="AT1323" s="10">
        <f t="shared" si="2579"/>
        <v>59075</v>
      </c>
      <c r="AU1323" s="10">
        <f t="shared" si="2580"/>
        <v>109859.5</v>
      </c>
      <c r="AV1323" s="10">
        <f t="shared" si="2581"/>
        <v>58889.5</v>
      </c>
      <c r="AW1323" s="10">
        <f t="shared" si="2711"/>
        <v>0</v>
      </c>
      <c r="AX1323" s="10">
        <f t="shared" si="2712"/>
        <v>0</v>
      </c>
      <c r="AY1323" s="10">
        <f t="shared" si="2713"/>
        <v>0</v>
      </c>
      <c r="AZ1323" s="10">
        <f t="shared" si="2582"/>
        <v>59075</v>
      </c>
      <c r="BA1323" s="10">
        <f t="shared" si="2714"/>
        <v>0</v>
      </c>
      <c r="BB1323" s="65">
        <f t="shared" si="2683"/>
        <v>59075</v>
      </c>
      <c r="BC1323" s="10">
        <f t="shared" si="2583"/>
        <v>109859.5</v>
      </c>
      <c r="BD1323" s="10">
        <f t="shared" si="2715"/>
        <v>0</v>
      </c>
      <c r="BE1323" s="65">
        <f t="shared" si="2684"/>
        <v>109859.5</v>
      </c>
      <c r="BF1323" s="10">
        <f t="shared" si="2584"/>
        <v>58889.5</v>
      </c>
      <c r="BG1323" s="10">
        <f t="shared" si="2715"/>
        <v>0</v>
      </c>
      <c r="BH1323" s="65">
        <f t="shared" si="2685"/>
        <v>58889.5</v>
      </c>
      <c r="BI1323" s="10">
        <f t="shared" si="2715"/>
        <v>0</v>
      </c>
      <c r="BJ1323" s="20"/>
      <c r="BK1323" s="20"/>
    </row>
    <row r="1324" spans="1:68" x14ac:dyDescent="0.3">
      <c r="A1324" s="58" t="s">
        <v>861</v>
      </c>
      <c r="B1324" s="59" t="s">
        <v>66</v>
      </c>
      <c r="C1324" s="58" t="s">
        <v>327</v>
      </c>
      <c r="D1324" s="58" t="s">
        <v>106</v>
      </c>
      <c r="E1324" s="60" t="s">
        <v>535</v>
      </c>
      <c r="F1324" s="10">
        <f>18579.6+706.7</f>
        <v>19286.3</v>
      </c>
      <c r="G1324" s="10">
        <f>100150.5+706.7</f>
        <v>100857.2</v>
      </c>
      <c r="H1324" s="10">
        <f>6268.3+706.7</f>
        <v>6975</v>
      </c>
      <c r="I1324" s="10"/>
      <c r="J1324" s="10">
        <v>-8707.7000000000007</v>
      </c>
      <c r="K1324" s="10"/>
      <c r="L1324" s="10">
        <f t="shared" si="2646"/>
        <v>19286.3</v>
      </c>
      <c r="M1324" s="10">
        <f t="shared" si="2647"/>
        <v>92149.5</v>
      </c>
      <c r="N1324" s="10">
        <f t="shared" si="2648"/>
        <v>6975</v>
      </c>
      <c r="O1324" s="10">
        <v>39788.699999999997</v>
      </c>
      <c r="P1324" s="10">
        <v>17710</v>
      </c>
      <c r="Q1324" s="10">
        <v>51914.5</v>
      </c>
      <c r="R1324" s="10">
        <f t="shared" si="2564"/>
        <v>59075</v>
      </c>
      <c r="S1324" s="10">
        <f t="shared" si="2565"/>
        <v>109859.5</v>
      </c>
      <c r="T1324" s="10">
        <f t="shared" si="2566"/>
        <v>58889.5</v>
      </c>
      <c r="U1324" s="10"/>
      <c r="V1324" s="10"/>
      <c r="W1324" s="10"/>
      <c r="X1324" s="10">
        <f t="shared" si="2567"/>
        <v>59075</v>
      </c>
      <c r="Y1324" s="10">
        <f t="shared" si="2568"/>
        <v>109859.5</v>
      </c>
      <c r="Z1324" s="10">
        <f t="shared" si="2569"/>
        <v>58889.5</v>
      </c>
      <c r="AA1324" s="10"/>
      <c r="AB1324" s="10"/>
      <c r="AC1324" s="10"/>
      <c r="AD1324" s="10">
        <f t="shared" si="2570"/>
        <v>59075</v>
      </c>
      <c r="AE1324" s="10">
        <f t="shared" si="2571"/>
        <v>109859.5</v>
      </c>
      <c r="AF1324" s="10">
        <f t="shared" si="2572"/>
        <v>58889.5</v>
      </c>
      <c r="AG1324" s="10"/>
      <c r="AH1324" s="10">
        <f t="shared" si="2573"/>
        <v>59075</v>
      </c>
      <c r="AI1324" s="10">
        <f t="shared" si="2574"/>
        <v>109859.5</v>
      </c>
      <c r="AJ1324" s="10">
        <f t="shared" si="2575"/>
        <v>58889.5</v>
      </c>
      <c r="AK1324" s="10"/>
      <c r="AL1324" s="10"/>
      <c r="AM1324" s="10"/>
      <c r="AN1324" s="10">
        <f t="shared" si="2576"/>
        <v>59075</v>
      </c>
      <c r="AO1324" s="10">
        <f t="shared" si="2577"/>
        <v>109859.5</v>
      </c>
      <c r="AP1324" s="10">
        <f t="shared" si="2578"/>
        <v>58889.5</v>
      </c>
      <c r="AQ1324" s="10"/>
      <c r="AR1324" s="10"/>
      <c r="AS1324" s="10"/>
      <c r="AT1324" s="10">
        <f t="shared" si="2579"/>
        <v>59075</v>
      </c>
      <c r="AU1324" s="10">
        <f t="shared" si="2580"/>
        <v>109859.5</v>
      </c>
      <c r="AV1324" s="10">
        <f t="shared" si="2581"/>
        <v>58889.5</v>
      </c>
      <c r="AW1324" s="10"/>
      <c r="AX1324" s="10"/>
      <c r="AY1324" s="10"/>
      <c r="AZ1324" s="10">
        <f t="shared" si="2582"/>
        <v>59075</v>
      </c>
      <c r="BA1324" s="10"/>
      <c r="BB1324" s="65">
        <f t="shared" si="2683"/>
        <v>59075</v>
      </c>
      <c r="BC1324" s="10">
        <f t="shared" si="2583"/>
        <v>109859.5</v>
      </c>
      <c r="BD1324" s="10"/>
      <c r="BE1324" s="65">
        <f t="shared" si="2684"/>
        <v>109859.5</v>
      </c>
      <c r="BF1324" s="10">
        <f t="shared" si="2584"/>
        <v>58889.5</v>
      </c>
      <c r="BG1324" s="10"/>
      <c r="BH1324" s="65">
        <f t="shared" si="2685"/>
        <v>58889.5</v>
      </c>
      <c r="BI1324" s="10"/>
      <c r="BJ1324" s="20"/>
      <c r="BK1324" s="20">
        <v>25</v>
      </c>
    </row>
    <row r="1325" spans="1:68" ht="46.8" x14ac:dyDescent="0.3">
      <c r="A1325" s="58" t="s">
        <v>863</v>
      </c>
      <c r="B1325" s="59"/>
      <c r="C1325" s="58"/>
      <c r="D1325" s="58"/>
      <c r="E1325" s="60" t="s">
        <v>864</v>
      </c>
      <c r="F1325" s="10">
        <f t="shared" ref="F1325:K1325" si="2716">F1326+F1333+F1336</f>
        <v>183535.30000000002</v>
      </c>
      <c r="G1325" s="10">
        <f t="shared" si="2716"/>
        <v>143978.20000000001</v>
      </c>
      <c r="H1325" s="10">
        <f t="shared" si="2716"/>
        <v>132895.6</v>
      </c>
      <c r="I1325" s="10">
        <f t="shared" si="2716"/>
        <v>0</v>
      </c>
      <c r="J1325" s="10">
        <f t="shared" si="2716"/>
        <v>8707.7000000000007</v>
      </c>
      <c r="K1325" s="10">
        <f t="shared" si="2716"/>
        <v>0</v>
      </c>
      <c r="L1325" s="10">
        <f t="shared" si="2646"/>
        <v>183535.30000000002</v>
      </c>
      <c r="M1325" s="10">
        <f t="shared" si="2647"/>
        <v>152685.90000000002</v>
      </c>
      <c r="N1325" s="10">
        <f t="shared" si="2648"/>
        <v>132895.6</v>
      </c>
      <c r="O1325" s="10">
        <f>O1326+O1333+O1336</f>
        <v>56276.48558</v>
      </c>
      <c r="P1325" s="10">
        <f>P1326+P1333+P1336</f>
        <v>54926.7</v>
      </c>
      <c r="Q1325" s="10">
        <f>Q1326+Q1333+Q1336</f>
        <v>54003.4</v>
      </c>
      <c r="R1325" s="10">
        <f t="shared" si="2564"/>
        <v>239811.78558000003</v>
      </c>
      <c r="S1325" s="10">
        <f t="shared" si="2565"/>
        <v>207612.60000000003</v>
      </c>
      <c r="T1325" s="10">
        <f t="shared" si="2566"/>
        <v>186899</v>
      </c>
      <c r="U1325" s="10">
        <f>U1326+U1333+U1336</f>
        <v>0</v>
      </c>
      <c r="V1325" s="10">
        <f>V1326+V1333+V1336</f>
        <v>0</v>
      </c>
      <c r="W1325" s="10">
        <f>W1326+W1333+W1336</f>
        <v>0</v>
      </c>
      <c r="X1325" s="10">
        <f t="shared" si="2567"/>
        <v>239811.78558000003</v>
      </c>
      <c r="Y1325" s="10">
        <f t="shared" si="2568"/>
        <v>207612.60000000003</v>
      </c>
      <c r="Z1325" s="10">
        <f t="shared" si="2569"/>
        <v>186899</v>
      </c>
      <c r="AA1325" s="10">
        <f>AA1326+AA1333+AA1336</f>
        <v>0</v>
      </c>
      <c r="AB1325" s="10">
        <f>AB1326+AB1333+AB1336</f>
        <v>0</v>
      </c>
      <c r="AC1325" s="10">
        <f>AC1326+AC1333+AC1336</f>
        <v>0</v>
      </c>
      <c r="AD1325" s="10">
        <f t="shared" si="2570"/>
        <v>239811.78558000003</v>
      </c>
      <c r="AE1325" s="10">
        <f t="shared" si="2571"/>
        <v>207612.60000000003</v>
      </c>
      <c r="AF1325" s="10">
        <f t="shared" si="2572"/>
        <v>186899</v>
      </c>
      <c r="AG1325" s="10">
        <f>AG1326+AG1333+AG1336</f>
        <v>0</v>
      </c>
      <c r="AH1325" s="10">
        <f t="shared" si="2573"/>
        <v>239811.78558000003</v>
      </c>
      <c r="AI1325" s="10">
        <f t="shared" si="2574"/>
        <v>207612.60000000003</v>
      </c>
      <c r="AJ1325" s="10">
        <f t="shared" si="2575"/>
        <v>186899</v>
      </c>
      <c r="AK1325" s="10">
        <f>AK1326+AK1333+AK1336</f>
        <v>0</v>
      </c>
      <c r="AL1325" s="10">
        <f>AL1326+AL1333+AL1336</f>
        <v>0</v>
      </c>
      <c r="AM1325" s="10">
        <f>AM1326+AM1333+AM1336</f>
        <v>0</v>
      </c>
      <c r="AN1325" s="10">
        <f t="shared" si="2576"/>
        <v>239811.78558000003</v>
      </c>
      <c r="AO1325" s="10">
        <f t="shared" si="2577"/>
        <v>207612.60000000003</v>
      </c>
      <c r="AP1325" s="10">
        <f t="shared" si="2578"/>
        <v>186899</v>
      </c>
      <c r="AQ1325" s="10">
        <f>AQ1326+AQ1333+AQ1336</f>
        <v>0</v>
      </c>
      <c r="AR1325" s="10">
        <f>AR1326+AR1333+AR1336</f>
        <v>0</v>
      </c>
      <c r="AS1325" s="10">
        <f>AS1326+AS1333+AS1336</f>
        <v>0</v>
      </c>
      <c r="AT1325" s="10">
        <f t="shared" si="2579"/>
        <v>239811.78558000003</v>
      </c>
      <c r="AU1325" s="10">
        <f t="shared" si="2580"/>
        <v>207612.60000000003</v>
      </c>
      <c r="AV1325" s="10">
        <f t="shared" si="2581"/>
        <v>186899</v>
      </c>
      <c r="AW1325" s="10">
        <f>AW1326+AW1333+AW1336</f>
        <v>-15002.8</v>
      </c>
      <c r="AX1325" s="10">
        <f>AX1326+AX1333+AX1336</f>
        <v>0</v>
      </c>
      <c r="AY1325" s="10">
        <f>AY1326+AY1333+AY1336</f>
        <v>0</v>
      </c>
      <c r="AZ1325" s="10">
        <f t="shared" si="2582"/>
        <v>224808.98558000004</v>
      </c>
      <c r="BA1325" s="10">
        <f>BA1326+BA1333+BA1336</f>
        <v>0</v>
      </c>
      <c r="BB1325" s="65">
        <f t="shared" si="2683"/>
        <v>224808.98558000004</v>
      </c>
      <c r="BC1325" s="10">
        <f t="shared" si="2583"/>
        <v>207612.60000000003</v>
      </c>
      <c r="BD1325" s="10">
        <f>BD1326+BD1333+BD1336</f>
        <v>0</v>
      </c>
      <c r="BE1325" s="65">
        <f t="shared" si="2684"/>
        <v>207612.60000000003</v>
      </c>
      <c r="BF1325" s="10">
        <f t="shared" si="2584"/>
        <v>186899</v>
      </c>
      <c r="BG1325" s="10">
        <f>BG1326+BG1333+BG1336</f>
        <v>0</v>
      </c>
      <c r="BH1325" s="65">
        <f t="shared" si="2685"/>
        <v>186899</v>
      </c>
      <c r="BI1325" s="10">
        <f>BI1326+BI1333+BI1336</f>
        <v>0</v>
      </c>
      <c r="BJ1325" s="20"/>
      <c r="BK1325" s="20"/>
    </row>
    <row r="1326" spans="1:68" ht="46.8" x14ac:dyDescent="0.3">
      <c r="A1326" s="58" t="s">
        <v>865</v>
      </c>
      <c r="B1326" s="59"/>
      <c r="C1326" s="58"/>
      <c r="D1326" s="58"/>
      <c r="E1326" s="60" t="s">
        <v>147</v>
      </c>
      <c r="F1326" s="10">
        <f t="shared" ref="F1326:K1326" si="2717">F1327+F1329+F1331</f>
        <v>74664.600000000006</v>
      </c>
      <c r="G1326" s="10">
        <f t="shared" si="2717"/>
        <v>76669.899999999994</v>
      </c>
      <c r="H1326" s="10">
        <f t="shared" si="2717"/>
        <v>72420.3</v>
      </c>
      <c r="I1326" s="10">
        <f t="shared" si="2717"/>
        <v>0</v>
      </c>
      <c r="J1326" s="10">
        <f t="shared" si="2717"/>
        <v>0</v>
      </c>
      <c r="K1326" s="10">
        <f t="shared" si="2717"/>
        <v>0</v>
      </c>
      <c r="L1326" s="10">
        <f t="shared" si="2646"/>
        <v>74664.600000000006</v>
      </c>
      <c r="M1326" s="10">
        <f t="shared" si="2647"/>
        <v>76669.899999999994</v>
      </c>
      <c r="N1326" s="10">
        <f t="shared" si="2648"/>
        <v>72420.3</v>
      </c>
      <c r="O1326" s="10">
        <f>O1327+O1329+O1331</f>
        <v>12076.48558</v>
      </c>
      <c r="P1326" s="10">
        <f>P1327+P1329+P1331</f>
        <v>14926.7</v>
      </c>
      <c r="Q1326" s="10">
        <f>Q1327+Q1329+Q1331</f>
        <v>14003.4</v>
      </c>
      <c r="R1326" s="10">
        <f t="shared" ref="R1326:R1389" si="2718">L1326+O1326</f>
        <v>86741.085580000014</v>
      </c>
      <c r="S1326" s="10">
        <f t="shared" ref="S1326:S1389" si="2719">M1326+P1326</f>
        <v>91596.599999999991</v>
      </c>
      <c r="T1326" s="10">
        <f t="shared" ref="T1326:T1389" si="2720">N1326+Q1326</f>
        <v>86423.7</v>
      </c>
      <c r="U1326" s="10">
        <f>U1327+U1329+U1331</f>
        <v>0</v>
      </c>
      <c r="V1326" s="10">
        <f>V1327+V1329+V1331</f>
        <v>0</v>
      </c>
      <c r="W1326" s="10">
        <f>W1327+W1329+W1331</f>
        <v>0</v>
      </c>
      <c r="X1326" s="10">
        <f t="shared" ref="X1326:X1389" si="2721">R1326+U1326</f>
        <v>86741.085580000014</v>
      </c>
      <c r="Y1326" s="10">
        <f t="shared" ref="Y1326:Y1389" si="2722">S1326+V1326</f>
        <v>91596.599999999991</v>
      </c>
      <c r="Z1326" s="10">
        <f t="shared" ref="Z1326:Z1389" si="2723">T1326+W1326</f>
        <v>86423.7</v>
      </c>
      <c r="AA1326" s="10">
        <f>AA1327+AA1329+AA1331</f>
        <v>0</v>
      </c>
      <c r="AB1326" s="10">
        <f>AB1327+AB1329+AB1331</f>
        <v>0</v>
      </c>
      <c r="AC1326" s="10">
        <f>AC1327+AC1329+AC1331</f>
        <v>0</v>
      </c>
      <c r="AD1326" s="10">
        <f t="shared" ref="AD1326:AD1389" si="2724">X1326+AA1326</f>
        <v>86741.085580000014</v>
      </c>
      <c r="AE1326" s="10">
        <f t="shared" ref="AE1326:AE1389" si="2725">Y1326+AB1326</f>
        <v>91596.599999999991</v>
      </c>
      <c r="AF1326" s="10">
        <f t="shared" ref="AF1326:AF1389" si="2726">Z1326+AC1326</f>
        <v>86423.7</v>
      </c>
      <c r="AG1326" s="10">
        <f>AG1327+AG1329+AG1331</f>
        <v>0</v>
      </c>
      <c r="AH1326" s="10">
        <f t="shared" ref="AH1326:AH1389" si="2727">AD1326+AG1326</f>
        <v>86741.085580000014</v>
      </c>
      <c r="AI1326" s="10">
        <f t="shared" ref="AI1326:AI1389" si="2728">AE1326</f>
        <v>91596.599999999991</v>
      </c>
      <c r="AJ1326" s="10">
        <f t="shared" ref="AJ1326:AJ1389" si="2729">AF1326</f>
        <v>86423.7</v>
      </c>
      <c r="AK1326" s="10">
        <f>AK1327+AK1329+AK1331</f>
        <v>0</v>
      </c>
      <c r="AL1326" s="10">
        <f>AL1327+AL1329+AL1331</f>
        <v>0</v>
      </c>
      <c r="AM1326" s="10">
        <f>AM1327+AM1329+AM1331</f>
        <v>0</v>
      </c>
      <c r="AN1326" s="10">
        <f t="shared" ref="AN1326:AN1389" si="2730">AH1326+AK1326</f>
        <v>86741.085580000014</v>
      </c>
      <c r="AO1326" s="10">
        <f t="shared" ref="AO1326:AO1389" si="2731">AI1326+AL1326</f>
        <v>91596.599999999991</v>
      </c>
      <c r="AP1326" s="10">
        <f t="shared" ref="AP1326:AP1389" si="2732">AJ1326+AM1326</f>
        <v>86423.7</v>
      </c>
      <c r="AQ1326" s="10">
        <f>AQ1327+AQ1329+AQ1331</f>
        <v>0</v>
      </c>
      <c r="AR1326" s="10">
        <f>AR1327+AR1329+AR1331</f>
        <v>0</v>
      </c>
      <c r="AS1326" s="10">
        <f>AS1327+AS1329+AS1331</f>
        <v>0</v>
      </c>
      <c r="AT1326" s="10">
        <f t="shared" ref="AT1326:AT1389" si="2733">AN1326+AQ1326</f>
        <v>86741.085580000014</v>
      </c>
      <c r="AU1326" s="10">
        <f t="shared" ref="AU1326:AU1389" si="2734">AO1326+AR1326</f>
        <v>91596.599999999991</v>
      </c>
      <c r="AV1326" s="10">
        <f t="shared" ref="AV1326:AV1389" si="2735">AP1326+AS1326</f>
        <v>86423.7</v>
      </c>
      <c r="AW1326" s="10">
        <f>AW1327+AW1329+AW1331</f>
        <v>0</v>
      </c>
      <c r="AX1326" s="10">
        <f>AX1327+AX1329+AX1331</f>
        <v>0</v>
      </c>
      <c r="AY1326" s="10">
        <f>AY1327+AY1329+AY1331</f>
        <v>0</v>
      </c>
      <c r="AZ1326" s="10">
        <f t="shared" ref="AZ1326:AZ1389" si="2736">AT1326+AW1326</f>
        <v>86741.085580000014</v>
      </c>
      <c r="BA1326" s="10">
        <f>BA1327+BA1329+BA1331</f>
        <v>0</v>
      </c>
      <c r="BB1326" s="65">
        <f t="shared" si="2683"/>
        <v>86741.085580000014</v>
      </c>
      <c r="BC1326" s="10">
        <f t="shared" ref="BC1326:BC1389" si="2737">AU1326+AX1326</f>
        <v>91596.599999999991</v>
      </c>
      <c r="BD1326" s="10">
        <f>BD1327+BD1329+BD1331</f>
        <v>0</v>
      </c>
      <c r="BE1326" s="65">
        <f t="shared" si="2684"/>
        <v>91596.599999999991</v>
      </c>
      <c r="BF1326" s="10">
        <f t="shared" ref="BF1326:BF1389" si="2738">AV1326+AY1326</f>
        <v>86423.7</v>
      </c>
      <c r="BG1326" s="10">
        <f>BG1327+BG1329+BG1331</f>
        <v>0</v>
      </c>
      <c r="BH1326" s="65">
        <f t="shared" si="2685"/>
        <v>86423.7</v>
      </c>
      <c r="BI1326" s="10">
        <f>BI1327+BI1329+BI1331</f>
        <v>0</v>
      </c>
      <c r="BJ1326" s="20"/>
      <c r="BK1326" s="20"/>
    </row>
    <row r="1327" spans="1:68" ht="78" x14ac:dyDescent="0.3">
      <c r="A1327" s="58" t="s">
        <v>865</v>
      </c>
      <c r="B1327" s="59" t="s">
        <v>148</v>
      </c>
      <c r="C1327" s="58"/>
      <c r="D1327" s="58"/>
      <c r="E1327" s="60" t="s">
        <v>149</v>
      </c>
      <c r="F1327" s="10">
        <f t="shared" ref="F1327:K1327" si="2739">F1328</f>
        <v>65220.800000000003</v>
      </c>
      <c r="G1327" s="10">
        <f t="shared" si="2739"/>
        <v>67226.2</v>
      </c>
      <c r="H1327" s="10">
        <f t="shared" si="2739"/>
        <v>62976.6</v>
      </c>
      <c r="I1327" s="10">
        <f t="shared" si="2739"/>
        <v>0</v>
      </c>
      <c r="J1327" s="10">
        <f t="shared" si="2739"/>
        <v>0</v>
      </c>
      <c r="K1327" s="10">
        <f t="shared" si="2739"/>
        <v>0</v>
      </c>
      <c r="L1327" s="10">
        <f t="shared" si="2646"/>
        <v>65220.800000000003</v>
      </c>
      <c r="M1327" s="10">
        <f t="shared" si="2647"/>
        <v>67226.2</v>
      </c>
      <c r="N1327" s="10">
        <f t="shared" si="2648"/>
        <v>62976.6</v>
      </c>
      <c r="O1327" s="10">
        <f>O1328</f>
        <v>12033</v>
      </c>
      <c r="P1327" s="10">
        <f>P1328</f>
        <v>14926.7</v>
      </c>
      <c r="Q1327" s="10">
        <f>Q1328</f>
        <v>14003.4</v>
      </c>
      <c r="R1327" s="10">
        <f t="shared" si="2718"/>
        <v>77253.8</v>
      </c>
      <c r="S1327" s="10">
        <f t="shared" si="2719"/>
        <v>82152.899999999994</v>
      </c>
      <c r="T1327" s="10">
        <f t="shared" si="2720"/>
        <v>76980</v>
      </c>
      <c r="U1327" s="10">
        <f>U1328</f>
        <v>0</v>
      </c>
      <c r="V1327" s="10">
        <f>V1328</f>
        <v>0</v>
      </c>
      <c r="W1327" s="10">
        <f>W1328</f>
        <v>0</v>
      </c>
      <c r="X1327" s="10">
        <f t="shared" si="2721"/>
        <v>77253.8</v>
      </c>
      <c r="Y1327" s="10">
        <f t="shared" si="2722"/>
        <v>82152.899999999994</v>
      </c>
      <c r="Z1327" s="10">
        <f t="shared" si="2723"/>
        <v>76980</v>
      </c>
      <c r="AA1327" s="10">
        <f>AA1328</f>
        <v>0</v>
      </c>
      <c r="AB1327" s="10">
        <f>AB1328</f>
        <v>0</v>
      </c>
      <c r="AC1327" s="10">
        <f>AC1328</f>
        <v>0</v>
      </c>
      <c r="AD1327" s="10">
        <f t="shared" si="2724"/>
        <v>77253.8</v>
      </c>
      <c r="AE1327" s="10">
        <f t="shared" si="2725"/>
        <v>82152.899999999994</v>
      </c>
      <c r="AF1327" s="10">
        <f t="shared" si="2726"/>
        <v>76980</v>
      </c>
      <c r="AG1327" s="10">
        <f>AG1328</f>
        <v>0</v>
      </c>
      <c r="AH1327" s="10">
        <f t="shared" si="2727"/>
        <v>77253.8</v>
      </c>
      <c r="AI1327" s="10">
        <f t="shared" si="2728"/>
        <v>82152.899999999994</v>
      </c>
      <c r="AJ1327" s="10">
        <f t="shared" si="2729"/>
        <v>76980</v>
      </c>
      <c r="AK1327" s="10">
        <f>AK1328</f>
        <v>0</v>
      </c>
      <c r="AL1327" s="10">
        <f>AL1328</f>
        <v>0</v>
      </c>
      <c r="AM1327" s="10">
        <f>AM1328</f>
        <v>0</v>
      </c>
      <c r="AN1327" s="10">
        <f t="shared" si="2730"/>
        <v>77253.8</v>
      </c>
      <c r="AO1327" s="10">
        <f t="shared" si="2731"/>
        <v>82152.899999999994</v>
      </c>
      <c r="AP1327" s="10">
        <f t="shared" si="2732"/>
        <v>76980</v>
      </c>
      <c r="AQ1327" s="10">
        <f>AQ1328</f>
        <v>0</v>
      </c>
      <c r="AR1327" s="10">
        <f>AR1328</f>
        <v>0</v>
      </c>
      <c r="AS1327" s="10">
        <f>AS1328</f>
        <v>0</v>
      </c>
      <c r="AT1327" s="10">
        <f t="shared" si="2733"/>
        <v>77253.8</v>
      </c>
      <c r="AU1327" s="10">
        <f t="shared" si="2734"/>
        <v>82152.899999999994</v>
      </c>
      <c r="AV1327" s="10">
        <f t="shared" si="2735"/>
        <v>76980</v>
      </c>
      <c r="AW1327" s="10">
        <f>AW1328</f>
        <v>0</v>
      </c>
      <c r="AX1327" s="10">
        <f>AX1328</f>
        <v>0</v>
      </c>
      <c r="AY1327" s="10">
        <f>AY1328</f>
        <v>0</v>
      </c>
      <c r="AZ1327" s="10">
        <f t="shared" si="2736"/>
        <v>77253.8</v>
      </c>
      <c r="BA1327" s="10">
        <f>BA1328</f>
        <v>0</v>
      </c>
      <c r="BB1327" s="65">
        <f t="shared" si="2683"/>
        <v>77253.8</v>
      </c>
      <c r="BC1327" s="10">
        <f t="shared" si="2737"/>
        <v>82152.899999999994</v>
      </c>
      <c r="BD1327" s="10">
        <f>BD1328</f>
        <v>0</v>
      </c>
      <c r="BE1327" s="65">
        <f t="shared" si="2684"/>
        <v>82152.899999999994</v>
      </c>
      <c r="BF1327" s="10">
        <f t="shared" si="2738"/>
        <v>76980</v>
      </c>
      <c r="BG1327" s="10">
        <f>BG1328</f>
        <v>0</v>
      </c>
      <c r="BH1327" s="65">
        <f t="shared" si="2685"/>
        <v>76980</v>
      </c>
      <c r="BI1327" s="10">
        <f>BI1328</f>
        <v>0</v>
      </c>
      <c r="BJ1327" s="20"/>
      <c r="BK1327" s="20"/>
    </row>
    <row r="1328" spans="1:68" ht="31.2" x14ac:dyDescent="0.3">
      <c r="A1328" s="58" t="s">
        <v>865</v>
      </c>
      <c r="B1328" s="59" t="s">
        <v>148</v>
      </c>
      <c r="C1328" s="58" t="s">
        <v>327</v>
      </c>
      <c r="D1328" s="58" t="s">
        <v>327</v>
      </c>
      <c r="E1328" s="60" t="s">
        <v>674</v>
      </c>
      <c r="F1328" s="10">
        <v>65220.800000000003</v>
      </c>
      <c r="G1328" s="10">
        <v>67226.2</v>
      </c>
      <c r="H1328" s="10">
        <v>62976.6</v>
      </c>
      <c r="I1328" s="10"/>
      <c r="J1328" s="10"/>
      <c r="K1328" s="10"/>
      <c r="L1328" s="10">
        <f t="shared" si="2646"/>
        <v>65220.800000000003</v>
      </c>
      <c r="M1328" s="10">
        <f t="shared" si="2647"/>
        <v>67226.2</v>
      </c>
      <c r="N1328" s="10">
        <f t="shared" si="2648"/>
        <v>62976.6</v>
      </c>
      <c r="O1328" s="10">
        <v>12033</v>
      </c>
      <c r="P1328" s="10">
        <v>14926.7</v>
      </c>
      <c r="Q1328" s="10">
        <v>14003.4</v>
      </c>
      <c r="R1328" s="10">
        <f t="shared" si="2718"/>
        <v>77253.8</v>
      </c>
      <c r="S1328" s="10">
        <f t="shared" si="2719"/>
        <v>82152.899999999994</v>
      </c>
      <c r="T1328" s="10">
        <f t="shared" si="2720"/>
        <v>76980</v>
      </c>
      <c r="U1328" s="10"/>
      <c r="V1328" s="10"/>
      <c r="W1328" s="10"/>
      <c r="X1328" s="10">
        <f t="shared" si="2721"/>
        <v>77253.8</v>
      </c>
      <c r="Y1328" s="10">
        <f t="shared" si="2722"/>
        <v>82152.899999999994</v>
      </c>
      <c r="Z1328" s="10">
        <f t="shared" si="2723"/>
        <v>76980</v>
      </c>
      <c r="AA1328" s="10"/>
      <c r="AB1328" s="10"/>
      <c r="AC1328" s="10"/>
      <c r="AD1328" s="10">
        <f t="shared" si="2724"/>
        <v>77253.8</v>
      </c>
      <c r="AE1328" s="10">
        <f t="shared" si="2725"/>
        <v>82152.899999999994</v>
      </c>
      <c r="AF1328" s="10">
        <f t="shared" si="2726"/>
        <v>76980</v>
      </c>
      <c r="AG1328" s="10"/>
      <c r="AH1328" s="10">
        <f t="shared" si="2727"/>
        <v>77253.8</v>
      </c>
      <c r="AI1328" s="10">
        <f t="shared" si="2728"/>
        <v>82152.899999999994</v>
      </c>
      <c r="AJ1328" s="10">
        <f t="shared" si="2729"/>
        <v>76980</v>
      </c>
      <c r="AK1328" s="10"/>
      <c r="AL1328" s="10"/>
      <c r="AM1328" s="10"/>
      <c r="AN1328" s="10">
        <f t="shared" si="2730"/>
        <v>77253.8</v>
      </c>
      <c r="AO1328" s="10">
        <f t="shared" si="2731"/>
        <v>82152.899999999994</v>
      </c>
      <c r="AP1328" s="10">
        <f t="shared" si="2732"/>
        <v>76980</v>
      </c>
      <c r="AQ1328" s="10"/>
      <c r="AR1328" s="10"/>
      <c r="AS1328" s="10"/>
      <c r="AT1328" s="10">
        <f t="shared" si="2733"/>
        <v>77253.8</v>
      </c>
      <c r="AU1328" s="10">
        <f t="shared" si="2734"/>
        <v>82152.899999999994</v>
      </c>
      <c r="AV1328" s="10">
        <f t="shared" si="2735"/>
        <v>76980</v>
      </c>
      <c r="AW1328" s="10"/>
      <c r="AX1328" s="10"/>
      <c r="AY1328" s="10"/>
      <c r="AZ1328" s="10">
        <f t="shared" si="2736"/>
        <v>77253.8</v>
      </c>
      <c r="BA1328" s="10"/>
      <c r="BB1328" s="65">
        <f t="shared" si="2683"/>
        <v>77253.8</v>
      </c>
      <c r="BC1328" s="10">
        <f t="shared" si="2737"/>
        <v>82152.899999999994</v>
      </c>
      <c r="BD1328" s="10"/>
      <c r="BE1328" s="65">
        <f t="shared" si="2684"/>
        <v>82152.899999999994</v>
      </c>
      <c r="BF1328" s="10">
        <f t="shared" si="2738"/>
        <v>76980</v>
      </c>
      <c r="BG1328" s="10"/>
      <c r="BH1328" s="65">
        <f t="shared" si="2685"/>
        <v>76980</v>
      </c>
      <c r="BI1328" s="10"/>
      <c r="BJ1328" s="20"/>
      <c r="BK1328" s="20"/>
    </row>
    <row r="1329" spans="1:63" ht="31.2" x14ac:dyDescent="0.3">
      <c r="A1329" s="58" t="s">
        <v>865</v>
      </c>
      <c r="B1329" s="59" t="s">
        <v>66</v>
      </c>
      <c r="C1329" s="58"/>
      <c r="D1329" s="58"/>
      <c r="E1329" s="60" t="s">
        <v>67</v>
      </c>
      <c r="F1329" s="10">
        <f t="shared" ref="F1329:K1329" si="2740">F1330</f>
        <v>9376.5</v>
      </c>
      <c r="G1329" s="10">
        <f t="shared" si="2740"/>
        <v>9376.5</v>
      </c>
      <c r="H1329" s="10">
        <f t="shared" si="2740"/>
        <v>9376.5999999999985</v>
      </c>
      <c r="I1329" s="10">
        <f t="shared" si="2740"/>
        <v>0</v>
      </c>
      <c r="J1329" s="10">
        <f t="shared" si="2740"/>
        <v>0</v>
      </c>
      <c r="K1329" s="10">
        <f t="shared" si="2740"/>
        <v>0</v>
      </c>
      <c r="L1329" s="10">
        <f t="shared" si="2646"/>
        <v>9376.5</v>
      </c>
      <c r="M1329" s="10">
        <f t="shared" si="2647"/>
        <v>9376.5</v>
      </c>
      <c r="N1329" s="10">
        <f t="shared" si="2648"/>
        <v>9376.5999999999985</v>
      </c>
      <c r="O1329" s="10">
        <f>O1330</f>
        <v>43.485579999999999</v>
      </c>
      <c r="P1329" s="10">
        <f>P1330</f>
        <v>0</v>
      </c>
      <c r="Q1329" s="10">
        <f>Q1330</f>
        <v>0</v>
      </c>
      <c r="R1329" s="10">
        <f t="shared" si="2718"/>
        <v>9419.9855800000005</v>
      </c>
      <c r="S1329" s="10">
        <f t="shared" si="2719"/>
        <v>9376.5</v>
      </c>
      <c r="T1329" s="10">
        <f t="shared" si="2720"/>
        <v>9376.5999999999985</v>
      </c>
      <c r="U1329" s="10">
        <f>U1330</f>
        <v>0</v>
      </c>
      <c r="V1329" s="10">
        <f>V1330</f>
        <v>0</v>
      </c>
      <c r="W1329" s="10">
        <f>W1330</f>
        <v>0</v>
      </c>
      <c r="X1329" s="10">
        <f t="shared" si="2721"/>
        <v>9419.9855800000005</v>
      </c>
      <c r="Y1329" s="10">
        <f t="shared" si="2722"/>
        <v>9376.5</v>
      </c>
      <c r="Z1329" s="10">
        <f t="shared" si="2723"/>
        <v>9376.5999999999985</v>
      </c>
      <c r="AA1329" s="10">
        <f>AA1330</f>
        <v>0</v>
      </c>
      <c r="AB1329" s="10">
        <f>AB1330</f>
        <v>0</v>
      </c>
      <c r="AC1329" s="10">
        <f>AC1330</f>
        <v>0</v>
      </c>
      <c r="AD1329" s="10">
        <f t="shared" si="2724"/>
        <v>9419.9855800000005</v>
      </c>
      <c r="AE1329" s="10">
        <f t="shared" si="2725"/>
        <v>9376.5</v>
      </c>
      <c r="AF1329" s="10">
        <f t="shared" si="2726"/>
        <v>9376.5999999999985</v>
      </c>
      <c r="AG1329" s="10">
        <f>AG1330</f>
        <v>0</v>
      </c>
      <c r="AH1329" s="10">
        <f t="shared" si="2727"/>
        <v>9419.9855800000005</v>
      </c>
      <c r="AI1329" s="10">
        <f t="shared" si="2728"/>
        <v>9376.5</v>
      </c>
      <c r="AJ1329" s="10">
        <f t="shared" si="2729"/>
        <v>9376.5999999999985</v>
      </c>
      <c r="AK1329" s="10">
        <f>AK1330</f>
        <v>0</v>
      </c>
      <c r="AL1329" s="10">
        <f>AL1330</f>
        <v>0</v>
      </c>
      <c r="AM1329" s="10">
        <f>AM1330</f>
        <v>0</v>
      </c>
      <c r="AN1329" s="10">
        <f t="shared" si="2730"/>
        <v>9419.9855800000005</v>
      </c>
      <c r="AO1329" s="10">
        <f t="shared" si="2731"/>
        <v>9376.5</v>
      </c>
      <c r="AP1329" s="10">
        <f t="shared" si="2732"/>
        <v>9376.5999999999985</v>
      </c>
      <c r="AQ1329" s="10">
        <f>AQ1330</f>
        <v>0</v>
      </c>
      <c r="AR1329" s="10">
        <f>AR1330</f>
        <v>0</v>
      </c>
      <c r="AS1329" s="10">
        <f>AS1330</f>
        <v>0</v>
      </c>
      <c r="AT1329" s="10">
        <f t="shared" si="2733"/>
        <v>9419.9855800000005</v>
      </c>
      <c r="AU1329" s="10">
        <f t="shared" si="2734"/>
        <v>9376.5</v>
      </c>
      <c r="AV1329" s="10">
        <f t="shared" si="2735"/>
        <v>9376.5999999999985</v>
      </c>
      <c r="AW1329" s="10">
        <f>AW1330</f>
        <v>0</v>
      </c>
      <c r="AX1329" s="10">
        <f>AX1330</f>
        <v>0</v>
      </c>
      <c r="AY1329" s="10">
        <f>AY1330</f>
        <v>0</v>
      </c>
      <c r="AZ1329" s="10">
        <f t="shared" si="2736"/>
        <v>9419.9855800000005</v>
      </c>
      <c r="BA1329" s="10">
        <f>BA1330</f>
        <v>0</v>
      </c>
      <c r="BB1329" s="65">
        <f t="shared" si="2683"/>
        <v>9419.9855800000005</v>
      </c>
      <c r="BC1329" s="10">
        <f t="shared" si="2737"/>
        <v>9376.5</v>
      </c>
      <c r="BD1329" s="10">
        <f>BD1330</f>
        <v>0</v>
      </c>
      <c r="BE1329" s="65">
        <f t="shared" si="2684"/>
        <v>9376.5</v>
      </c>
      <c r="BF1329" s="10">
        <f t="shared" si="2738"/>
        <v>9376.5999999999985</v>
      </c>
      <c r="BG1329" s="10">
        <f>BG1330</f>
        <v>0</v>
      </c>
      <c r="BH1329" s="65">
        <f t="shared" si="2685"/>
        <v>9376.5999999999985</v>
      </c>
      <c r="BI1329" s="10">
        <f>BI1330</f>
        <v>0</v>
      </c>
      <c r="BJ1329" s="20"/>
      <c r="BK1329" s="20"/>
    </row>
    <row r="1330" spans="1:63" ht="31.2" x14ac:dyDescent="0.3">
      <c r="A1330" s="58" t="s">
        <v>865</v>
      </c>
      <c r="B1330" s="59" t="s">
        <v>66</v>
      </c>
      <c r="C1330" s="58" t="s">
        <v>327</v>
      </c>
      <c r="D1330" s="58" t="s">
        <v>327</v>
      </c>
      <c r="E1330" s="60" t="s">
        <v>674</v>
      </c>
      <c r="F1330" s="10">
        <v>9376.5</v>
      </c>
      <c r="G1330" s="10">
        <v>9376.5</v>
      </c>
      <c r="H1330" s="10">
        <v>9376.5999999999985</v>
      </c>
      <c r="I1330" s="10"/>
      <c r="J1330" s="10"/>
      <c r="K1330" s="10"/>
      <c r="L1330" s="10">
        <f t="shared" si="2646"/>
        <v>9376.5</v>
      </c>
      <c r="M1330" s="10">
        <f t="shared" si="2647"/>
        <v>9376.5</v>
      </c>
      <c r="N1330" s="10">
        <f t="shared" si="2648"/>
        <v>9376.5999999999985</v>
      </c>
      <c r="O1330" s="10">
        <f>22.95586+20.52972</f>
        <v>43.485579999999999</v>
      </c>
      <c r="P1330" s="10"/>
      <c r="Q1330" s="10"/>
      <c r="R1330" s="10">
        <f t="shared" si="2718"/>
        <v>9419.9855800000005</v>
      </c>
      <c r="S1330" s="10">
        <f t="shared" si="2719"/>
        <v>9376.5</v>
      </c>
      <c r="T1330" s="10">
        <f t="shared" si="2720"/>
        <v>9376.5999999999985</v>
      </c>
      <c r="U1330" s="10"/>
      <c r="V1330" s="10"/>
      <c r="W1330" s="10"/>
      <c r="X1330" s="10">
        <f t="shared" si="2721"/>
        <v>9419.9855800000005</v>
      </c>
      <c r="Y1330" s="10">
        <f t="shared" si="2722"/>
        <v>9376.5</v>
      </c>
      <c r="Z1330" s="10">
        <f t="shared" si="2723"/>
        <v>9376.5999999999985</v>
      </c>
      <c r="AA1330" s="10"/>
      <c r="AB1330" s="10"/>
      <c r="AC1330" s="10"/>
      <c r="AD1330" s="10">
        <f t="shared" si="2724"/>
        <v>9419.9855800000005</v>
      </c>
      <c r="AE1330" s="10">
        <f t="shared" si="2725"/>
        <v>9376.5</v>
      </c>
      <c r="AF1330" s="10">
        <f t="shared" si="2726"/>
        <v>9376.5999999999985</v>
      </c>
      <c r="AG1330" s="10"/>
      <c r="AH1330" s="10">
        <f t="shared" si="2727"/>
        <v>9419.9855800000005</v>
      </c>
      <c r="AI1330" s="10">
        <f t="shared" si="2728"/>
        <v>9376.5</v>
      </c>
      <c r="AJ1330" s="10">
        <f t="shared" si="2729"/>
        <v>9376.5999999999985</v>
      </c>
      <c r="AK1330" s="10"/>
      <c r="AL1330" s="10"/>
      <c r="AM1330" s="10"/>
      <c r="AN1330" s="10">
        <f t="shared" si="2730"/>
        <v>9419.9855800000005</v>
      </c>
      <c r="AO1330" s="10">
        <f t="shared" si="2731"/>
        <v>9376.5</v>
      </c>
      <c r="AP1330" s="10">
        <f t="shared" si="2732"/>
        <v>9376.5999999999985</v>
      </c>
      <c r="AQ1330" s="10"/>
      <c r="AR1330" s="10"/>
      <c r="AS1330" s="10"/>
      <c r="AT1330" s="10">
        <f t="shared" si="2733"/>
        <v>9419.9855800000005</v>
      </c>
      <c r="AU1330" s="10">
        <f t="shared" si="2734"/>
        <v>9376.5</v>
      </c>
      <c r="AV1330" s="10">
        <f t="shared" si="2735"/>
        <v>9376.5999999999985</v>
      </c>
      <c r="AW1330" s="10"/>
      <c r="AX1330" s="10"/>
      <c r="AY1330" s="10"/>
      <c r="AZ1330" s="10">
        <f t="shared" si="2736"/>
        <v>9419.9855800000005</v>
      </c>
      <c r="BA1330" s="10"/>
      <c r="BB1330" s="65">
        <f t="shared" si="2683"/>
        <v>9419.9855800000005</v>
      </c>
      <c r="BC1330" s="10">
        <f t="shared" si="2737"/>
        <v>9376.5</v>
      </c>
      <c r="BD1330" s="10"/>
      <c r="BE1330" s="65">
        <f t="shared" si="2684"/>
        <v>9376.5</v>
      </c>
      <c r="BF1330" s="10">
        <f t="shared" si="2738"/>
        <v>9376.5999999999985</v>
      </c>
      <c r="BG1330" s="10"/>
      <c r="BH1330" s="65">
        <f t="shared" si="2685"/>
        <v>9376.5999999999985</v>
      </c>
      <c r="BI1330" s="10"/>
      <c r="BJ1330" s="20"/>
      <c r="BK1330" s="20"/>
    </row>
    <row r="1331" spans="1:63" x14ac:dyDescent="0.3">
      <c r="A1331" s="58" t="s">
        <v>865</v>
      </c>
      <c r="B1331" s="59" t="s">
        <v>52</v>
      </c>
      <c r="C1331" s="58"/>
      <c r="D1331" s="58"/>
      <c r="E1331" s="60" t="s">
        <v>53</v>
      </c>
      <c r="F1331" s="10">
        <f t="shared" ref="F1331:K1331" si="2741">F1332</f>
        <v>67.3</v>
      </c>
      <c r="G1331" s="10">
        <f t="shared" si="2741"/>
        <v>67.2</v>
      </c>
      <c r="H1331" s="10">
        <f t="shared" si="2741"/>
        <v>67.099999999999994</v>
      </c>
      <c r="I1331" s="10">
        <f t="shared" si="2741"/>
        <v>0</v>
      </c>
      <c r="J1331" s="10">
        <f t="shared" si="2741"/>
        <v>0</v>
      </c>
      <c r="K1331" s="10">
        <f t="shared" si="2741"/>
        <v>0</v>
      </c>
      <c r="L1331" s="10">
        <f t="shared" si="2646"/>
        <v>67.3</v>
      </c>
      <c r="M1331" s="10">
        <f t="shared" si="2647"/>
        <v>67.2</v>
      </c>
      <c r="N1331" s="10">
        <f t="shared" si="2648"/>
        <v>67.099999999999994</v>
      </c>
      <c r="O1331" s="10">
        <f>O1332</f>
        <v>0</v>
      </c>
      <c r="P1331" s="10">
        <f>P1332</f>
        <v>0</v>
      </c>
      <c r="Q1331" s="10">
        <f>Q1332</f>
        <v>0</v>
      </c>
      <c r="R1331" s="10">
        <f t="shared" si="2718"/>
        <v>67.3</v>
      </c>
      <c r="S1331" s="10">
        <f t="shared" si="2719"/>
        <v>67.2</v>
      </c>
      <c r="T1331" s="10">
        <f t="shared" si="2720"/>
        <v>67.099999999999994</v>
      </c>
      <c r="U1331" s="10">
        <f>U1332</f>
        <v>0</v>
      </c>
      <c r="V1331" s="10">
        <f>V1332</f>
        <v>0</v>
      </c>
      <c r="W1331" s="10">
        <f>W1332</f>
        <v>0</v>
      </c>
      <c r="X1331" s="10">
        <f t="shared" si="2721"/>
        <v>67.3</v>
      </c>
      <c r="Y1331" s="10">
        <f t="shared" si="2722"/>
        <v>67.2</v>
      </c>
      <c r="Z1331" s="10">
        <f t="shared" si="2723"/>
        <v>67.099999999999994</v>
      </c>
      <c r="AA1331" s="10">
        <f>AA1332</f>
        <v>0</v>
      </c>
      <c r="AB1331" s="10">
        <f>AB1332</f>
        <v>0</v>
      </c>
      <c r="AC1331" s="10">
        <f>AC1332</f>
        <v>0</v>
      </c>
      <c r="AD1331" s="10">
        <f t="shared" si="2724"/>
        <v>67.3</v>
      </c>
      <c r="AE1331" s="10">
        <f t="shared" si="2725"/>
        <v>67.2</v>
      </c>
      <c r="AF1331" s="10">
        <f t="shared" si="2726"/>
        <v>67.099999999999994</v>
      </c>
      <c r="AG1331" s="10">
        <f>AG1332</f>
        <v>0</v>
      </c>
      <c r="AH1331" s="10">
        <f t="shared" si="2727"/>
        <v>67.3</v>
      </c>
      <c r="AI1331" s="10">
        <f t="shared" si="2728"/>
        <v>67.2</v>
      </c>
      <c r="AJ1331" s="10">
        <f t="shared" si="2729"/>
        <v>67.099999999999994</v>
      </c>
      <c r="AK1331" s="10">
        <f>AK1332</f>
        <v>0</v>
      </c>
      <c r="AL1331" s="10">
        <f>AL1332</f>
        <v>0</v>
      </c>
      <c r="AM1331" s="10">
        <f>AM1332</f>
        <v>0</v>
      </c>
      <c r="AN1331" s="10">
        <f t="shared" si="2730"/>
        <v>67.3</v>
      </c>
      <c r="AO1331" s="10">
        <f t="shared" si="2731"/>
        <v>67.2</v>
      </c>
      <c r="AP1331" s="10">
        <f t="shared" si="2732"/>
        <v>67.099999999999994</v>
      </c>
      <c r="AQ1331" s="10">
        <f>AQ1332</f>
        <v>0</v>
      </c>
      <c r="AR1331" s="10">
        <f>AR1332</f>
        <v>0</v>
      </c>
      <c r="AS1331" s="10">
        <f>AS1332</f>
        <v>0</v>
      </c>
      <c r="AT1331" s="10">
        <f t="shared" si="2733"/>
        <v>67.3</v>
      </c>
      <c r="AU1331" s="10">
        <f t="shared" si="2734"/>
        <v>67.2</v>
      </c>
      <c r="AV1331" s="10">
        <f t="shared" si="2735"/>
        <v>67.099999999999994</v>
      </c>
      <c r="AW1331" s="10">
        <f>AW1332</f>
        <v>0</v>
      </c>
      <c r="AX1331" s="10">
        <f>AX1332</f>
        <v>0</v>
      </c>
      <c r="AY1331" s="10">
        <f>AY1332</f>
        <v>0</v>
      </c>
      <c r="AZ1331" s="10">
        <f t="shared" si="2736"/>
        <v>67.3</v>
      </c>
      <c r="BA1331" s="10">
        <f>BA1332</f>
        <v>0</v>
      </c>
      <c r="BB1331" s="65">
        <f t="shared" si="2683"/>
        <v>67.3</v>
      </c>
      <c r="BC1331" s="10">
        <f t="shared" si="2737"/>
        <v>67.2</v>
      </c>
      <c r="BD1331" s="10">
        <f>BD1332</f>
        <v>0</v>
      </c>
      <c r="BE1331" s="65">
        <f t="shared" si="2684"/>
        <v>67.2</v>
      </c>
      <c r="BF1331" s="10">
        <f t="shared" si="2738"/>
        <v>67.099999999999994</v>
      </c>
      <c r="BG1331" s="10">
        <f>BG1332</f>
        <v>0</v>
      </c>
      <c r="BH1331" s="65">
        <f t="shared" si="2685"/>
        <v>67.099999999999994</v>
      </c>
      <c r="BI1331" s="10">
        <f>BI1332</f>
        <v>0</v>
      </c>
      <c r="BJ1331" s="20"/>
      <c r="BK1331" s="20"/>
    </row>
    <row r="1332" spans="1:63" ht="31.2" x14ac:dyDescent="0.3">
      <c r="A1332" s="58" t="s">
        <v>865</v>
      </c>
      <c r="B1332" s="59" t="s">
        <v>52</v>
      </c>
      <c r="C1332" s="58" t="s">
        <v>327</v>
      </c>
      <c r="D1332" s="58" t="s">
        <v>327</v>
      </c>
      <c r="E1332" s="60" t="s">
        <v>674</v>
      </c>
      <c r="F1332" s="10">
        <v>67.3</v>
      </c>
      <c r="G1332" s="10">
        <v>67.2</v>
      </c>
      <c r="H1332" s="10">
        <v>67.099999999999994</v>
      </c>
      <c r="I1332" s="10"/>
      <c r="J1332" s="10"/>
      <c r="K1332" s="10"/>
      <c r="L1332" s="10">
        <f t="shared" si="2646"/>
        <v>67.3</v>
      </c>
      <c r="M1332" s="10">
        <f t="shared" si="2647"/>
        <v>67.2</v>
      </c>
      <c r="N1332" s="10">
        <f t="shared" si="2648"/>
        <v>67.099999999999994</v>
      </c>
      <c r="O1332" s="10"/>
      <c r="P1332" s="10"/>
      <c r="Q1332" s="10"/>
      <c r="R1332" s="10">
        <f t="shared" si="2718"/>
        <v>67.3</v>
      </c>
      <c r="S1332" s="10">
        <f t="shared" si="2719"/>
        <v>67.2</v>
      </c>
      <c r="T1332" s="10">
        <f t="shared" si="2720"/>
        <v>67.099999999999994</v>
      </c>
      <c r="U1332" s="10"/>
      <c r="V1332" s="10"/>
      <c r="W1332" s="10"/>
      <c r="X1332" s="10">
        <f t="shared" si="2721"/>
        <v>67.3</v>
      </c>
      <c r="Y1332" s="10">
        <f t="shared" si="2722"/>
        <v>67.2</v>
      </c>
      <c r="Z1332" s="10">
        <f t="shared" si="2723"/>
        <v>67.099999999999994</v>
      </c>
      <c r="AA1332" s="10"/>
      <c r="AB1332" s="10"/>
      <c r="AC1332" s="10"/>
      <c r="AD1332" s="10">
        <f t="shared" si="2724"/>
        <v>67.3</v>
      </c>
      <c r="AE1332" s="10">
        <f t="shared" si="2725"/>
        <v>67.2</v>
      </c>
      <c r="AF1332" s="10">
        <f t="shared" si="2726"/>
        <v>67.099999999999994</v>
      </c>
      <c r="AG1332" s="10"/>
      <c r="AH1332" s="10">
        <f t="shared" si="2727"/>
        <v>67.3</v>
      </c>
      <c r="AI1332" s="10">
        <f t="shared" si="2728"/>
        <v>67.2</v>
      </c>
      <c r="AJ1332" s="10">
        <f t="shared" si="2729"/>
        <v>67.099999999999994</v>
      </c>
      <c r="AK1332" s="10"/>
      <c r="AL1332" s="10"/>
      <c r="AM1332" s="10"/>
      <c r="AN1332" s="10">
        <f t="shared" si="2730"/>
        <v>67.3</v>
      </c>
      <c r="AO1332" s="10">
        <f t="shared" si="2731"/>
        <v>67.2</v>
      </c>
      <c r="AP1332" s="10">
        <f t="shared" si="2732"/>
        <v>67.099999999999994</v>
      </c>
      <c r="AQ1332" s="10"/>
      <c r="AR1332" s="10"/>
      <c r="AS1332" s="10"/>
      <c r="AT1332" s="10">
        <f t="shared" si="2733"/>
        <v>67.3</v>
      </c>
      <c r="AU1332" s="10">
        <f t="shared" si="2734"/>
        <v>67.2</v>
      </c>
      <c r="AV1332" s="10">
        <f t="shared" si="2735"/>
        <v>67.099999999999994</v>
      </c>
      <c r="AW1332" s="10"/>
      <c r="AX1332" s="10"/>
      <c r="AY1332" s="10"/>
      <c r="AZ1332" s="10">
        <f t="shared" si="2736"/>
        <v>67.3</v>
      </c>
      <c r="BA1332" s="10"/>
      <c r="BB1332" s="65">
        <f t="shared" si="2683"/>
        <v>67.3</v>
      </c>
      <c r="BC1332" s="10">
        <f t="shared" si="2737"/>
        <v>67.2</v>
      </c>
      <c r="BD1332" s="10"/>
      <c r="BE1332" s="65">
        <f t="shared" si="2684"/>
        <v>67.2</v>
      </c>
      <c r="BF1332" s="10">
        <f t="shared" si="2738"/>
        <v>67.099999999999994</v>
      </c>
      <c r="BG1332" s="10"/>
      <c r="BH1332" s="65">
        <f t="shared" si="2685"/>
        <v>67.099999999999994</v>
      </c>
      <c r="BI1332" s="10"/>
      <c r="BJ1332" s="20"/>
      <c r="BK1332" s="20"/>
    </row>
    <row r="1333" spans="1:63" x14ac:dyDescent="0.3">
      <c r="A1333" s="58" t="s">
        <v>866</v>
      </c>
      <c r="B1333" s="59"/>
      <c r="C1333" s="58"/>
      <c r="D1333" s="58"/>
      <c r="E1333" s="60" t="s">
        <v>867</v>
      </c>
      <c r="F1333" s="10">
        <f t="shared" ref="F1333:F1337" si="2742">F1334</f>
        <v>41583</v>
      </c>
      <c r="G1333" s="10">
        <f t="shared" ref="G1333:G1337" si="2743">G1334</f>
        <v>16833</v>
      </c>
      <c r="H1333" s="10">
        <f t="shared" ref="H1333:H1337" si="2744">H1334</f>
        <v>10000</v>
      </c>
      <c r="I1333" s="10">
        <f t="shared" ref="I1333:I1337" si="2745">I1334</f>
        <v>0</v>
      </c>
      <c r="J1333" s="10">
        <f t="shared" ref="J1333:J1337" si="2746">J1334</f>
        <v>8707.7000000000007</v>
      </c>
      <c r="K1333" s="10">
        <f t="shared" ref="K1333:K1337" si="2747">K1334</f>
        <v>0</v>
      </c>
      <c r="L1333" s="10">
        <f t="shared" si="2646"/>
        <v>41583</v>
      </c>
      <c r="M1333" s="10">
        <f t="shared" si="2647"/>
        <v>25540.7</v>
      </c>
      <c r="N1333" s="10">
        <f t="shared" si="2648"/>
        <v>10000</v>
      </c>
      <c r="O1333" s="10">
        <f t="shared" ref="O1333:O1337" si="2748">O1334</f>
        <v>44200</v>
      </c>
      <c r="P1333" s="10">
        <f t="shared" ref="P1333:P1337" si="2749">P1334</f>
        <v>40000</v>
      </c>
      <c r="Q1333" s="10">
        <f t="shared" ref="Q1333:Q1337" si="2750">Q1334</f>
        <v>40000</v>
      </c>
      <c r="R1333" s="10">
        <f t="shared" si="2718"/>
        <v>85783</v>
      </c>
      <c r="S1333" s="10">
        <f t="shared" si="2719"/>
        <v>65540.7</v>
      </c>
      <c r="T1333" s="10">
        <f t="shared" si="2720"/>
        <v>50000</v>
      </c>
      <c r="U1333" s="10">
        <f t="shared" ref="U1333:U1337" si="2751">U1334</f>
        <v>0</v>
      </c>
      <c r="V1333" s="10">
        <f t="shared" ref="V1333:V1337" si="2752">V1334</f>
        <v>0</v>
      </c>
      <c r="W1333" s="10">
        <f t="shared" ref="W1333:W1337" si="2753">W1334</f>
        <v>0</v>
      </c>
      <c r="X1333" s="10">
        <f t="shared" si="2721"/>
        <v>85783</v>
      </c>
      <c r="Y1333" s="10">
        <f t="shared" si="2722"/>
        <v>65540.7</v>
      </c>
      <c r="Z1333" s="10">
        <f t="shared" si="2723"/>
        <v>50000</v>
      </c>
      <c r="AA1333" s="10">
        <f t="shared" ref="AA1333:AA1337" si="2754">AA1334</f>
        <v>0</v>
      </c>
      <c r="AB1333" s="10">
        <f t="shared" ref="AB1333:AB1337" si="2755">AB1334</f>
        <v>0</v>
      </c>
      <c r="AC1333" s="10">
        <f t="shared" ref="AC1333:AC1337" si="2756">AC1334</f>
        <v>0</v>
      </c>
      <c r="AD1333" s="10">
        <f t="shared" si="2724"/>
        <v>85783</v>
      </c>
      <c r="AE1333" s="10">
        <f t="shared" si="2725"/>
        <v>65540.7</v>
      </c>
      <c r="AF1333" s="10">
        <f t="shared" si="2726"/>
        <v>50000</v>
      </c>
      <c r="AG1333" s="10">
        <f t="shared" ref="AG1333:AG1337" si="2757">AG1334</f>
        <v>0</v>
      </c>
      <c r="AH1333" s="10">
        <f t="shared" si="2727"/>
        <v>85783</v>
      </c>
      <c r="AI1333" s="10">
        <f t="shared" si="2728"/>
        <v>65540.7</v>
      </c>
      <c r="AJ1333" s="10">
        <f t="shared" si="2729"/>
        <v>50000</v>
      </c>
      <c r="AK1333" s="10">
        <f t="shared" ref="AK1333:AK1337" si="2758">AK1334</f>
        <v>0</v>
      </c>
      <c r="AL1333" s="10">
        <f t="shared" ref="AL1333:AL1337" si="2759">AL1334</f>
        <v>0</v>
      </c>
      <c r="AM1333" s="10">
        <f t="shared" ref="AM1333:AM1337" si="2760">AM1334</f>
        <v>0</v>
      </c>
      <c r="AN1333" s="10">
        <f t="shared" si="2730"/>
        <v>85783</v>
      </c>
      <c r="AO1333" s="10">
        <f t="shared" si="2731"/>
        <v>65540.7</v>
      </c>
      <c r="AP1333" s="10">
        <f t="shared" si="2732"/>
        <v>50000</v>
      </c>
      <c r="AQ1333" s="10">
        <f t="shared" ref="AQ1333:AQ1337" si="2761">AQ1334</f>
        <v>0</v>
      </c>
      <c r="AR1333" s="10">
        <f t="shared" ref="AR1333:AR1337" si="2762">AR1334</f>
        <v>0</v>
      </c>
      <c r="AS1333" s="10">
        <f t="shared" ref="AS1333:AS1337" si="2763">AS1334</f>
        <v>0</v>
      </c>
      <c r="AT1333" s="10">
        <f t="shared" si="2733"/>
        <v>85783</v>
      </c>
      <c r="AU1333" s="10">
        <f t="shared" si="2734"/>
        <v>65540.7</v>
      </c>
      <c r="AV1333" s="10">
        <f t="shared" si="2735"/>
        <v>50000</v>
      </c>
      <c r="AW1333" s="10">
        <f t="shared" ref="AW1333:AW1337" si="2764">AW1334</f>
        <v>-15002.8</v>
      </c>
      <c r="AX1333" s="10">
        <f t="shared" ref="AX1333:AX1337" si="2765">AX1334</f>
        <v>0</v>
      </c>
      <c r="AY1333" s="10">
        <f t="shared" ref="AY1333:AY1337" si="2766">AY1334</f>
        <v>0</v>
      </c>
      <c r="AZ1333" s="10">
        <f t="shared" si="2736"/>
        <v>70780.2</v>
      </c>
      <c r="BA1333" s="10">
        <f t="shared" ref="BA1333:BA1337" si="2767">BA1334</f>
        <v>0</v>
      </c>
      <c r="BB1333" s="65">
        <f t="shared" si="2683"/>
        <v>70780.2</v>
      </c>
      <c r="BC1333" s="10">
        <f t="shared" si="2737"/>
        <v>65540.7</v>
      </c>
      <c r="BD1333" s="10">
        <f t="shared" ref="BD1333:BI1337" si="2768">BD1334</f>
        <v>0</v>
      </c>
      <c r="BE1333" s="65">
        <f t="shared" si="2684"/>
        <v>65540.7</v>
      </c>
      <c r="BF1333" s="10">
        <f t="shared" si="2738"/>
        <v>50000</v>
      </c>
      <c r="BG1333" s="10">
        <f t="shared" si="2768"/>
        <v>0</v>
      </c>
      <c r="BH1333" s="65">
        <f t="shared" si="2685"/>
        <v>50000</v>
      </c>
      <c r="BI1333" s="10">
        <f t="shared" si="2768"/>
        <v>0</v>
      </c>
      <c r="BJ1333" s="20"/>
      <c r="BK1333" s="20"/>
    </row>
    <row r="1334" spans="1:63" ht="31.2" x14ac:dyDescent="0.3">
      <c r="A1334" s="58" t="s">
        <v>866</v>
      </c>
      <c r="B1334" s="59" t="s">
        <v>66</v>
      </c>
      <c r="C1334" s="58"/>
      <c r="D1334" s="58"/>
      <c r="E1334" s="60" t="s">
        <v>67</v>
      </c>
      <c r="F1334" s="10">
        <f t="shared" si="2742"/>
        <v>41583</v>
      </c>
      <c r="G1334" s="10">
        <f t="shared" si="2743"/>
        <v>16833</v>
      </c>
      <c r="H1334" s="10">
        <f t="shared" si="2744"/>
        <v>10000</v>
      </c>
      <c r="I1334" s="10">
        <f t="shared" si="2745"/>
        <v>0</v>
      </c>
      <c r="J1334" s="10">
        <f t="shared" si="2746"/>
        <v>8707.7000000000007</v>
      </c>
      <c r="K1334" s="10">
        <f t="shared" si="2747"/>
        <v>0</v>
      </c>
      <c r="L1334" s="10">
        <f t="shared" si="2646"/>
        <v>41583</v>
      </c>
      <c r="M1334" s="10">
        <f t="shared" si="2647"/>
        <v>25540.7</v>
      </c>
      <c r="N1334" s="10">
        <f t="shared" si="2648"/>
        <v>10000</v>
      </c>
      <c r="O1334" s="10">
        <f t="shared" si="2748"/>
        <v>44200</v>
      </c>
      <c r="P1334" s="10">
        <f t="shared" si="2749"/>
        <v>40000</v>
      </c>
      <c r="Q1334" s="10">
        <f t="shared" si="2750"/>
        <v>40000</v>
      </c>
      <c r="R1334" s="10">
        <f t="shared" si="2718"/>
        <v>85783</v>
      </c>
      <c r="S1334" s="10">
        <f t="shared" si="2719"/>
        <v>65540.7</v>
      </c>
      <c r="T1334" s="10">
        <f t="shared" si="2720"/>
        <v>50000</v>
      </c>
      <c r="U1334" s="10">
        <f t="shared" si="2751"/>
        <v>0</v>
      </c>
      <c r="V1334" s="10">
        <f t="shared" si="2752"/>
        <v>0</v>
      </c>
      <c r="W1334" s="10">
        <f t="shared" si="2753"/>
        <v>0</v>
      </c>
      <c r="X1334" s="10">
        <f t="shared" si="2721"/>
        <v>85783</v>
      </c>
      <c r="Y1334" s="10">
        <f t="shared" si="2722"/>
        <v>65540.7</v>
      </c>
      <c r="Z1334" s="10">
        <f t="shared" si="2723"/>
        <v>50000</v>
      </c>
      <c r="AA1334" s="10">
        <f t="shared" si="2754"/>
        <v>0</v>
      </c>
      <c r="AB1334" s="10">
        <f t="shared" si="2755"/>
        <v>0</v>
      </c>
      <c r="AC1334" s="10">
        <f t="shared" si="2756"/>
        <v>0</v>
      </c>
      <c r="AD1334" s="10">
        <f t="shared" si="2724"/>
        <v>85783</v>
      </c>
      <c r="AE1334" s="10">
        <f t="shared" si="2725"/>
        <v>65540.7</v>
      </c>
      <c r="AF1334" s="10">
        <f t="shared" si="2726"/>
        <v>50000</v>
      </c>
      <c r="AG1334" s="10">
        <f t="shared" si="2757"/>
        <v>0</v>
      </c>
      <c r="AH1334" s="10">
        <f t="shared" si="2727"/>
        <v>85783</v>
      </c>
      <c r="AI1334" s="10">
        <f t="shared" si="2728"/>
        <v>65540.7</v>
      </c>
      <c r="AJ1334" s="10">
        <f t="shared" si="2729"/>
        <v>50000</v>
      </c>
      <c r="AK1334" s="10">
        <f t="shared" si="2758"/>
        <v>0</v>
      </c>
      <c r="AL1334" s="10">
        <f t="shared" si="2759"/>
        <v>0</v>
      </c>
      <c r="AM1334" s="10">
        <f t="shared" si="2760"/>
        <v>0</v>
      </c>
      <c r="AN1334" s="10">
        <f t="shared" si="2730"/>
        <v>85783</v>
      </c>
      <c r="AO1334" s="10">
        <f t="shared" si="2731"/>
        <v>65540.7</v>
      </c>
      <c r="AP1334" s="10">
        <f t="shared" si="2732"/>
        <v>50000</v>
      </c>
      <c r="AQ1334" s="10">
        <f t="shared" si="2761"/>
        <v>0</v>
      </c>
      <c r="AR1334" s="10">
        <f t="shared" si="2762"/>
        <v>0</v>
      </c>
      <c r="AS1334" s="10">
        <f t="shared" si="2763"/>
        <v>0</v>
      </c>
      <c r="AT1334" s="10">
        <f t="shared" si="2733"/>
        <v>85783</v>
      </c>
      <c r="AU1334" s="10">
        <f t="shared" si="2734"/>
        <v>65540.7</v>
      </c>
      <c r="AV1334" s="10">
        <f t="shared" si="2735"/>
        <v>50000</v>
      </c>
      <c r="AW1334" s="10">
        <f t="shared" si="2764"/>
        <v>-15002.8</v>
      </c>
      <c r="AX1334" s="10">
        <f t="shared" si="2765"/>
        <v>0</v>
      </c>
      <c r="AY1334" s="10">
        <f t="shared" si="2766"/>
        <v>0</v>
      </c>
      <c r="AZ1334" s="10">
        <f t="shared" si="2736"/>
        <v>70780.2</v>
      </c>
      <c r="BA1334" s="10">
        <f t="shared" si="2767"/>
        <v>0</v>
      </c>
      <c r="BB1334" s="65">
        <f t="shared" si="2683"/>
        <v>70780.2</v>
      </c>
      <c r="BC1334" s="10">
        <f t="shared" si="2737"/>
        <v>65540.7</v>
      </c>
      <c r="BD1334" s="10">
        <f t="shared" si="2768"/>
        <v>0</v>
      </c>
      <c r="BE1334" s="65">
        <f t="shared" si="2684"/>
        <v>65540.7</v>
      </c>
      <c r="BF1334" s="10">
        <f t="shared" si="2738"/>
        <v>50000</v>
      </c>
      <c r="BG1334" s="10">
        <f t="shared" si="2768"/>
        <v>0</v>
      </c>
      <c r="BH1334" s="65">
        <f t="shared" si="2685"/>
        <v>50000</v>
      </c>
      <c r="BI1334" s="10">
        <f t="shared" si="2768"/>
        <v>0</v>
      </c>
      <c r="BJ1334" s="20"/>
      <c r="BK1334" s="20"/>
    </row>
    <row r="1335" spans="1:63" x14ac:dyDescent="0.3">
      <c r="A1335" s="58" t="s">
        <v>866</v>
      </c>
      <c r="B1335" s="59" t="s">
        <v>66</v>
      </c>
      <c r="C1335" s="58" t="s">
        <v>327</v>
      </c>
      <c r="D1335" s="58" t="s">
        <v>106</v>
      </c>
      <c r="E1335" s="60" t="s">
        <v>535</v>
      </c>
      <c r="F1335" s="10">
        <v>41583</v>
      </c>
      <c r="G1335" s="10">
        <v>16833</v>
      </c>
      <c r="H1335" s="10">
        <v>10000</v>
      </c>
      <c r="I1335" s="10"/>
      <c r="J1335" s="10">
        <v>8707.7000000000007</v>
      </c>
      <c r="K1335" s="10"/>
      <c r="L1335" s="10">
        <f t="shared" si="2646"/>
        <v>41583</v>
      </c>
      <c r="M1335" s="10">
        <f t="shared" si="2647"/>
        <v>25540.7</v>
      </c>
      <c r="N1335" s="10">
        <f t="shared" si="2648"/>
        <v>10000</v>
      </c>
      <c r="O1335" s="10">
        <v>44200</v>
      </c>
      <c r="P1335" s="10">
        <v>40000</v>
      </c>
      <c r="Q1335" s="10">
        <v>40000</v>
      </c>
      <c r="R1335" s="10">
        <f t="shared" si="2718"/>
        <v>85783</v>
      </c>
      <c r="S1335" s="10">
        <f t="shared" si="2719"/>
        <v>65540.7</v>
      </c>
      <c r="T1335" s="10">
        <f t="shared" si="2720"/>
        <v>50000</v>
      </c>
      <c r="U1335" s="10"/>
      <c r="V1335" s="10"/>
      <c r="W1335" s="10"/>
      <c r="X1335" s="10">
        <f t="shared" si="2721"/>
        <v>85783</v>
      </c>
      <c r="Y1335" s="10">
        <f t="shared" si="2722"/>
        <v>65540.7</v>
      </c>
      <c r="Z1335" s="10">
        <f t="shared" si="2723"/>
        <v>50000</v>
      </c>
      <c r="AA1335" s="10"/>
      <c r="AB1335" s="10"/>
      <c r="AC1335" s="10"/>
      <c r="AD1335" s="10">
        <f t="shared" si="2724"/>
        <v>85783</v>
      </c>
      <c r="AE1335" s="10">
        <f t="shared" si="2725"/>
        <v>65540.7</v>
      </c>
      <c r="AF1335" s="10">
        <f t="shared" si="2726"/>
        <v>50000</v>
      </c>
      <c r="AG1335" s="10"/>
      <c r="AH1335" s="10">
        <f t="shared" si="2727"/>
        <v>85783</v>
      </c>
      <c r="AI1335" s="10">
        <f t="shared" si="2728"/>
        <v>65540.7</v>
      </c>
      <c r="AJ1335" s="10">
        <f t="shared" si="2729"/>
        <v>50000</v>
      </c>
      <c r="AK1335" s="10"/>
      <c r="AL1335" s="10"/>
      <c r="AM1335" s="10"/>
      <c r="AN1335" s="10">
        <f t="shared" si="2730"/>
        <v>85783</v>
      </c>
      <c r="AO1335" s="10">
        <f t="shared" si="2731"/>
        <v>65540.7</v>
      </c>
      <c r="AP1335" s="10">
        <f t="shared" si="2732"/>
        <v>50000</v>
      </c>
      <c r="AQ1335" s="10"/>
      <c r="AR1335" s="10"/>
      <c r="AS1335" s="10"/>
      <c r="AT1335" s="10">
        <f t="shared" si="2733"/>
        <v>85783</v>
      </c>
      <c r="AU1335" s="10">
        <f t="shared" si="2734"/>
        <v>65540.7</v>
      </c>
      <c r="AV1335" s="10">
        <f t="shared" si="2735"/>
        <v>50000</v>
      </c>
      <c r="AW1335" s="10">
        <v>-15002.8</v>
      </c>
      <c r="AX1335" s="10"/>
      <c r="AY1335" s="10"/>
      <c r="AZ1335" s="10">
        <f t="shared" si="2736"/>
        <v>70780.2</v>
      </c>
      <c r="BA1335" s="10"/>
      <c r="BB1335" s="65">
        <f t="shared" si="2683"/>
        <v>70780.2</v>
      </c>
      <c r="BC1335" s="10">
        <f t="shared" si="2737"/>
        <v>65540.7</v>
      </c>
      <c r="BD1335" s="10"/>
      <c r="BE1335" s="65">
        <f t="shared" si="2684"/>
        <v>65540.7</v>
      </c>
      <c r="BF1335" s="10">
        <f t="shared" si="2738"/>
        <v>50000</v>
      </c>
      <c r="BG1335" s="10"/>
      <c r="BH1335" s="65">
        <f t="shared" si="2685"/>
        <v>50000</v>
      </c>
      <c r="BI1335" s="10"/>
      <c r="BJ1335" s="20"/>
      <c r="BK1335" s="20">
        <v>26</v>
      </c>
    </row>
    <row r="1336" spans="1:63" ht="46.8" x14ac:dyDescent="0.3">
      <c r="A1336" s="58" t="s">
        <v>868</v>
      </c>
      <c r="B1336" s="59"/>
      <c r="C1336" s="58"/>
      <c r="D1336" s="58"/>
      <c r="E1336" s="60" t="s">
        <v>869</v>
      </c>
      <c r="F1336" s="10">
        <f t="shared" si="2742"/>
        <v>67287.700000000012</v>
      </c>
      <c r="G1336" s="10">
        <f t="shared" si="2743"/>
        <v>50475.3</v>
      </c>
      <c r="H1336" s="10">
        <f t="shared" si="2744"/>
        <v>50475.3</v>
      </c>
      <c r="I1336" s="10">
        <f t="shared" si="2745"/>
        <v>0</v>
      </c>
      <c r="J1336" s="10">
        <f t="shared" si="2746"/>
        <v>0</v>
      </c>
      <c r="K1336" s="10">
        <f t="shared" si="2747"/>
        <v>0</v>
      </c>
      <c r="L1336" s="10">
        <f t="shared" si="2646"/>
        <v>67287.700000000012</v>
      </c>
      <c r="M1336" s="10">
        <f t="shared" si="2647"/>
        <v>50475.3</v>
      </c>
      <c r="N1336" s="10">
        <f t="shared" si="2648"/>
        <v>50475.3</v>
      </c>
      <c r="O1336" s="10">
        <f t="shared" si="2748"/>
        <v>0</v>
      </c>
      <c r="P1336" s="10">
        <f t="shared" si="2749"/>
        <v>0</v>
      </c>
      <c r="Q1336" s="10">
        <f t="shared" si="2750"/>
        <v>0</v>
      </c>
      <c r="R1336" s="10">
        <f t="shared" si="2718"/>
        <v>67287.700000000012</v>
      </c>
      <c r="S1336" s="10">
        <f t="shared" si="2719"/>
        <v>50475.3</v>
      </c>
      <c r="T1336" s="10">
        <f t="shared" si="2720"/>
        <v>50475.3</v>
      </c>
      <c r="U1336" s="10">
        <f t="shared" si="2751"/>
        <v>0</v>
      </c>
      <c r="V1336" s="10">
        <f t="shared" si="2752"/>
        <v>0</v>
      </c>
      <c r="W1336" s="10">
        <f t="shared" si="2753"/>
        <v>0</v>
      </c>
      <c r="X1336" s="10">
        <f t="shared" si="2721"/>
        <v>67287.700000000012</v>
      </c>
      <c r="Y1336" s="10">
        <f t="shared" si="2722"/>
        <v>50475.3</v>
      </c>
      <c r="Z1336" s="10">
        <f t="shared" si="2723"/>
        <v>50475.3</v>
      </c>
      <c r="AA1336" s="10">
        <f t="shared" si="2754"/>
        <v>0</v>
      </c>
      <c r="AB1336" s="10">
        <f t="shared" si="2755"/>
        <v>0</v>
      </c>
      <c r="AC1336" s="10">
        <f t="shared" si="2756"/>
        <v>0</v>
      </c>
      <c r="AD1336" s="10">
        <f t="shared" si="2724"/>
        <v>67287.700000000012</v>
      </c>
      <c r="AE1336" s="10">
        <f t="shared" si="2725"/>
        <v>50475.3</v>
      </c>
      <c r="AF1336" s="10">
        <f t="shared" si="2726"/>
        <v>50475.3</v>
      </c>
      <c r="AG1336" s="10">
        <f t="shared" si="2757"/>
        <v>0</v>
      </c>
      <c r="AH1336" s="10">
        <f t="shared" si="2727"/>
        <v>67287.700000000012</v>
      </c>
      <c r="AI1336" s="10">
        <f t="shared" si="2728"/>
        <v>50475.3</v>
      </c>
      <c r="AJ1336" s="10">
        <f t="shared" si="2729"/>
        <v>50475.3</v>
      </c>
      <c r="AK1336" s="10">
        <f t="shared" si="2758"/>
        <v>0</v>
      </c>
      <c r="AL1336" s="10">
        <f t="shared" si="2759"/>
        <v>0</v>
      </c>
      <c r="AM1336" s="10">
        <f t="shared" si="2760"/>
        <v>0</v>
      </c>
      <c r="AN1336" s="10">
        <f t="shared" si="2730"/>
        <v>67287.700000000012</v>
      </c>
      <c r="AO1336" s="10">
        <f t="shared" si="2731"/>
        <v>50475.3</v>
      </c>
      <c r="AP1336" s="10">
        <f t="shared" si="2732"/>
        <v>50475.3</v>
      </c>
      <c r="AQ1336" s="10">
        <f t="shared" si="2761"/>
        <v>0</v>
      </c>
      <c r="AR1336" s="10">
        <f t="shared" si="2762"/>
        <v>0</v>
      </c>
      <c r="AS1336" s="10">
        <f t="shared" si="2763"/>
        <v>0</v>
      </c>
      <c r="AT1336" s="10">
        <f t="shared" si="2733"/>
        <v>67287.700000000012</v>
      </c>
      <c r="AU1336" s="10">
        <f t="shared" si="2734"/>
        <v>50475.3</v>
      </c>
      <c r="AV1336" s="10">
        <f t="shared" si="2735"/>
        <v>50475.3</v>
      </c>
      <c r="AW1336" s="10">
        <f t="shared" si="2764"/>
        <v>0</v>
      </c>
      <c r="AX1336" s="10">
        <f t="shared" si="2765"/>
        <v>0</v>
      </c>
      <c r="AY1336" s="10">
        <f t="shared" si="2766"/>
        <v>0</v>
      </c>
      <c r="AZ1336" s="10">
        <f t="shared" si="2736"/>
        <v>67287.700000000012</v>
      </c>
      <c r="BA1336" s="10">
        <f t="shared" si="2767"/>
        <v>0</v>
      </c>
      <c r="BB1336" s="65">
        <f t="shared" si="2683"/>
        <v>67287.700000000012</v>
      </c>
      <c r="BC1336" s="10">
        <f t="shared" si="2737"/>
        <v>50475.3</v>
      </c>
      <c r="BD1336" s="10">
        <f t="shared" si="2768"/>
        <v>0</v>
      </c>
      <c r="BE1336" s="65">
        <f t="shared" si="2684"/>
        <v>50475.3</v>
      </c>
      <c r="BF1336" s="10">
        <f t="shared" si="2738"/>
        <v>50475.3</v>
      </c>
      <c r="BG1336" s="10">
        <f t="shared" si="2768"/>
        <v>0</v>
      </c>
      <c r="BH1336" s="65">
        <f t="shared" si="2685"/>
        <v>50475.3</v>
      </c>
      <c r="BI1336" s="10">
        <f t="shared" si="2768"/>
        <v>0</v>
      </c>
      <c r="BJ1336" s="20"/>
      <c r="BK1336" s="20"/>
    </row>
    <row r="1337" spans="1:63" ht="31.2" x14ac:dyDescent="0.3">
      <c r="A1337" s="58" t="s">
        <v>868</v>
      </c>
      <c r="B1337" s="59" t="s">
        <v>66</v>
      </c>
      <c r="C1337" s="58"/>
      <c r="D1337" s="58"/>
      <c r="E1337" s="60" t="s">
        <v>67</v>
      </c>
      <c r="F1337" s="10">
        <f t="shared" si="2742"/>
        <v>67287.700000000012</v>
      </c>
      <c r="G1337" s="10">
        <f t="shared" si="2743"/>
        <v>50475.3</v>
      </c>
      <c r="H1337" s="10">
        <f t="shared" si="2744"/>
        <v>50475.3</v>
      </c>
      <c r="I1337" s="10">
        <f t="shared" si="2745"/>
        <v>0</v>
      </c>
      <c r="J1337" s="10">
        <f t="shared" si="2746"/>
        <v>0</v>
      </c>
      <c r="K1337" s="10">
        <f t="shared" si="2747"/>
        <v>0</v>
      </c>
      <c r="L1337" s="10">
        <f t="shared" si="2646"/>
        <v>67287.700000000012</v>
      </c>
      <c r="M1337" s="10">
        <f t="shared" si="2647"/>
        <v>50475.3</v>
      </c>
      <c r="N1337" s="10">
        <f t="shared" si="2648"/>
        <v>50475.3</v>
      </c>
      <c r="O1337" s="10">
        <f t="shared" si="2748"/>
        <v>0</v>
      </c>
      <c r="P1337" s="10">
        <f t="shared" si="2749"/>
        <v>0</v>
      </c>
      <c r="Q1337" s="10">
        <f t="shared" si="2750"/>
        <v>0</v>
      </c>
      <c r="R1337" s="10">
        <f t="shared" si="2718"/>
        <v>67287.700000000012</v>
      </c>
      <c r="S1337" s="10">
        <f t="shared" si="2719"/>
        <v>50475.3</v>
      </c>
      <c r="T1337" s="10">
        <f t="shared" si="2720"/>
        <v>50475.3</v>
      </c>
      <c r="U1337" s="10">
        <f t="shared" si="2751"/>
        <v>0</v>
      </c>
      <c r="V1337" s="10">
        <f t="shared" si="2752"/>
        <v>0</v>
      </c>
      <c r="W1337" s="10">
        <f t="shared" si="2753"/>
        <v>0</v>
      </c>
      <c r="X1337" s="10">
        <f t="shared" si="2721"/>
        <v>67287.700000000012</v>
      </c>
      <c r="Y1337" s="10">
        <f t="shared" si="2722"/>
        <v>50475.3</v>
      </c>
      <c r="Z1337" s="10">
        <f t="shared" si="2723"/>
        <v>50475.3</v>
      </c>
      <c r="AA1337" s="10">
        <f t="shared" si="2754"/>
        <v>0</v>
      </c>
      <c r="AB1337" s="10">
        <f t="shared" si="2755"/>
        <v>0</v>
      </c>
      <c r="AC1337" s="10">
        <f t="shared" si="2756"/>
        <v>0</v>
      </c>
      <c r="AD1337" s="10">
        <f t="shared" si="2724"/>
        <v>67287.700000000012</v>
      </c>
      <c r="AE1337" s="10">
        <f t="shared" si="2725"/>
        <v>50475.3</v>
      </c>
      <c r="AF1337" s="10">
        <f t="shared" si="2726"/>
        <v>50475.3</v>
      </c>
      <c r="AG1337" s="10">
        <f t="shared" si="2757"/>
        <v>0</v>
      </c>
      <c r="AH1337" s="10">
        <f t="shared" si="2727"/>
        <v>67287.700000000012</v>
      </c>
      <c r="AI1337" s="10">
        <f t="shared" si="2728"/>
        <v>50475.3</v>
      </c>
      <c r="AJ1337" s="10">
        <f t="shared" si="2729"/>
        <v>50475.3</v>
      </c>
      <c r="AK1337" s="10">
        <f t="shared" si="2758"/>
        <v>0</v>
      </c>
      <c r="AL1337" s="10">
        <f t="shared" si="2759"/>
        <v>0</v>
      </c>
      <c r="AM1337" s="10">
        <f t="shared" si="2760"/>
        <v>0</v>
      </c>
      <c r="AN1337" s="10">
        <f t="shared" si="2730"/>
        <v>67287.700000000012</v>
      </c>
      <c r="AO1337" s="10">
        <f t="shared" si="2731"/>
        <v>50475.3</v>
      </c>
      <c r="AP1337" s="10">
        <f t="shared" si="2732"/>
        <v>50475.3</v>
      </c>
      <c r="AQ1337" s="10">
        <f t="shared" si="2761"/>
        <v>0</v>
      </c>
      <c r="AR1337" s="10">
        <f t="shared" si="2762"/>
        <v>0</v>
      </c>
      <c r="AS1337" s="10">
        <f t="shared" si="2763"/>
        <v>0</v>
      </c>
      <c r="AT1337" s="10">
        <f t="shared" si="2733"/>
        <v>67287.700000000012</v>
      </c>
      <c r="AU1337" s="10">
        <f t="shared" si="2734"/>
        <v>50475.3</v>
      </c>
      <c r="AV1337" s="10">
        <f t="shared" si="2735"/>
        <v>50475.3</v>
      </c>
      <c r="AW1337" s="10">
        <f t="shared" si="2764"/>
        <v>0</v>
      </c>
      <c r="AX1337" s="10">
        <f t="shared" si="2765"/>
        <v>0</v>
      </c>
      <c r="AY1337" s="10">
        <f t="shared" si="2766"/>
        <v>0</v>
      </c>
      <c r="AZ1337" s="10">
        <f t="shared" si="2736"/>
        <v>67287.700000000012</v>
      </c>
      <c r="BA1337" s="10">
        <f t="shared" si="2767"/>
        <v>0</v>
      </c>
      <c r="BB1337" s="65">
        <f t="shared" si="2683"/>
        <v>67287.700000000012</v>
      </c>
      <c r="BC1337" s="10">
        <f t="shared" si="2737"/>
        <v>50475.3</v>
      </c>
      <c r="BD1337" s="10">
        <f t="shared" si="2768"/>
        <v>0</v>
      </c>
      <c r="BE1337" s="65">
        <f t="shared" si="2684"/>
        <v>50475.3</v>
      </c>
      <c r="BF1337" s="10">
        <f t="shared" si="2738"/>
        <v>50475.3</v>
      </c>
      <c r="BG1337" s="10">
        <f t="shared" si="2768"/>
        <v>0</v>
      </c>
      <c r="BH1337" s="65">
        <f t="shared" si="2685"/>
        <v>50475.3</v>
      </c>
      <c r="BI1337" s="10">
        <f t="shared" si="2768"/>
        <v>0</v>
      </c>
      <c r="BJ1337" s="20"/>
      <c r="BK1337" s="20"/>
    </row>
    <row r="1338" spans="1:63" x14ac:dyDescent="0.3">
      <c r="A1338" s="58" t="s">
        <v>868</v>
      </c>
      <c r="B1338" s="59" t="s">
        <v>66</v>
      </c>
      <c r="C1338" s="58" t="s">
        <v>327</v>
      </c>
      <c r="D1338" s="58" t="s">
        <v>106</v>
      </c>
      <c r="E1338" s="60" t="s">
        <v>535</v>
      </c>
      <c r="F1338" s="10">
        <f>44540.8+22746.9</f>
        <v>67287.700000000012</v>
      </c>
      <c r="G1338" s="10">
        <f>28007.7+22467.6</f>
        <v>50475.3</v>
      </c>
      <c r="H1338" s="10">
        <f>28007.7+22467.6</f>
        <v>50475.3</v>
      </c>
      <c r="I1338" s="10"/>
      <c r="J1338" s="10"/>
      <c r="K1338" s="10"/>
      <c r="L1338" s="10">
        <f t="shared" si="2646"/>
        <v>67287.700000000012</v>
      </c>
      <c r="M1338" s="10">
        <f t="shared" si="2647"/>
        <v>50475.3</v>
      </c>
      <c r="N1338" s="10">
        <f t="shared" si="2648"/>
        <v>50475.3</v>
      </c>
      <c r="O1338" s="10"/>
      <c r="P1338" s="10"/>
      <c r="Q1338" s="10"/>
      <c r="R1338" s="10">
        <f t="shared" si="2718"/>
        <v>67287.700000000012</v>
      </c>
      <c r="S1338" s="10">
        <f t="shared" si="2719"/>
        <v>50475.3</v>
      </c>
      <c r="T1338" s="10">
        <f t="shared" si="2720"/>
        <v>50475.3</v>
      </c>
      <c r="U1338" s="10"/>
      <c r="V1338" s="10"/>
      <c r="W1338" s="10"/>
      <c r="X1338" s="10">
        <f t="shared" si="2721"/>
        <v>67287.700000000012</v>
      </c>
      <c r="Y1338" s="10">
        <f t="shared" si="2722"/>
        <v>50475.3</v>
      </c>
      <c r="Z1338" s="10">
        <f t="shared" si="2723"/>
        <v>50475.3</v>
      </c>
      <c r="AA1338" s="10"/>
      <c r="AB1338" s="10"/>
      <c r="AC1338" s="10"/>
      <c r="AD1338" s="10">
        <f t="shared" si="2724"/>
        <v>67287.700000000012</v>
      </c>
      <c r="AE1338" s="10">
        <f t="shared" si="2725"/>
        <v>50475.3</v>
      </c>
      <c r="AF1338" s="10">
        <f t="shared" si="2726"/>
        <v>50475.3</v>
      </c>
      <c r="AG1338" s="10"/>
      <c r="AH1338" s="10">
        <f t="shared" si="2727"/>
        <v>67287.700000000012</v>
      </c>
      <c r="AI1338" s="10">
        <f t="shared" si="2728"/>
        <v>50475.3</v>
      </c>
      <c r="AJ1338" s="10">
        <f t="shared" si="2729"/>
        <v>50475.3</v>
      </c>
      <c r="AK1338" s="10"/>
      <c r="AL1338" s="10"/>
      <c r="AM1338" s="10"/>
      <c r="AN1338" s="10">
        <f t="shared" si="2730"/>
        <v>67287.700000000012</v>
      </c>
      <c r="AO1338" s="10">
        <f t="shared" si="2731"/>
        <v>50475.3</v>
      </c>
      <c r="AP1338" s="10">
        <f t="shared" si="2732"/>
        <v>50475.3</v>
      </c>
      <c r="AQ1338" s="10"/>
      <c r="AR1338" s="10"/>
      <c r="AS1338" s="10"/>
      <c r="AT1338" s="10">
        <f t="shared" si="2733"/>
        <v>67287.700000000012</v>
      </c>
      <c r="AU1338" s="10">
        <f t="shared" si="2734"/>
        <v>50475.3</v>
      </c>
      <c r="AV1338" s="10">
        <f t="shared" si="2735"/>
        <v>50475.3</v>
      </c>
      <c r="AW1338" s="10"/>
      <c r="AX1338" s="10"/>
      <c r="AY1338" s="10"/>
      <c r="AZ1338" s="10">
        <f t="shared" si="2736"/>
        <v>67287.700000000012</v>
      </c>
      <c r="BA1338" s="10"/>
      <c r="BB1338" s="65">
        <f t="shared" si="2683"/>
        <v>67287.700000000012</v>
      </c>
      <c r="BC1338" s="10">
        <f t="shared" si="2737"/>
        <v>50475.3</v>
      </c>
      <c r="BD1338" s="10"/>
      <c r="BE1338" s="65">
        <f t="shared" si="2684"/>
        <v>50475.3</v>
      </c>
      <c r="BF1338" s="10">
        <f t="shared" si="2738"/>
        <v>50475.3</v>
      </c>
      <c r="BG1338" s="10"/>
      <c r="BH1338" s="65">
        <f t="shared" si="2685"/>
        <v>50475.3</v>
      </c>
      <c r="BI1338" s="10"/>
      <c r="BJ1338" s="20"/>
      <c r="BK1338" s="20"/>
    </row>
    <row r="1339" spans="1:63" ht="46.8" x14ac:dyDescent="0.3">
      <c r="A1339" s="58" t="s">
        <v>870</v>
      </c>
      <c r="B1339" s="59"/>
      <c r="C1339" s="58"/>
      <c r="D1339" s="58"/>
      <c r="E1339" s="60" t="s">
        <v>871</v>
      </c>
      <c r="F1339" s="10">
        <f t="shared" ref="F1339:K1339" si="2769">F1340+F1347</f>
        <v>137294.70000000001</v>
      </c>
      <c r="G1339" s="10">
        <f t="shared" si="2769"/>
        <v>134923.5</v>
      </c>
      <c r="H1339" s="10">
        <f t="shared" si="2769"/>
        <v>134923.5</v>
      </c>
      <c r="I1339" s="10">
        <f t="shared" si="2769"/>
        <v>-3043.7</v>
      </c>
      <c r="J1339" s="10">
        <f t="shared" si="2769"/>
        <v>-3652.5</v>
      </c>
      <c r="K1339" s="10">
        <f t="shared" si="2769"/>
        <v>-3652.5</v>
      </c>
      <c r="L1339" s="10">
        <f t="shared" si="2646"/>
        <v>134251</v>
      </c>
      <c r="M1339" s="10">
        <f t="shared" si="2647"/>
        <v>131271</v>
      </c>
      <c r="N1339" s="10">
        <f t="shared" si="2648"/>
        <v>131271</v>
      </c>
      <c r="O1339" s="10">
        <f>O1340+O1347</f>
        <v>33213.599999999999</v>
      </c>
      <c r="P1339" s="10">
        <f>P1340+P1347</f>
        <v>13271.7</v>
      </c>
      <c r="Q1339" s="10">
        <f>Q1340+Q1347</f>
        <v>13271.7</v>
      </c>
      <c r="R1339" s="10">
        <f t="shared" si="2718"/>
        <v>167464.6</v>
      </c>
      <c r="S1339" s="10">
        <f t="shared" si="2719"/>
        <v>144542.70000000001</v>
      </c>
      <c r="T1339" s="10">
        <f t="shared" si="2720"/>
        <v>144542.70000000001</v>
      </c>
      <c r="U1339" s="10">
        <f>U1340+U1347</f>
        <v>0</v>
      </c>
      <c r="V1339" s="10">
        <f>V1340+V1347</f>
        <v>0</v>
      </c>
      <c r="W1339" s="10">
        <f>W1340+W1347</f>
        <v>0</v>
      </c>
      <c r="X1339" s="10">
        <f t="shared" si="2721"/>
        <v>167464.6</v>
      </c>
      <c r="Y1339" s="10">
        <f t="shared" si="2722"/>
        <v>144542.70000000001</v>
      </c>
      <c r="Z1339" s="10">
        <f t="shared" si="2723"/>
        <v>144542.70000000001</v>
      </c>
      <c r="AA1339" s="10">
        <f>AA1340+AA1347</f>
        <v>20228.900000000001</v>
      </c>
      <c r="AB1339" s="10">
        <f>AB1340+AB1347</f>
        <v>18090</v>
      </c>
      <c r="AC1339" s="10">
        <f>AC1340+AC1347</f>
        <v>0</v>
      </c>
      <c r="AD1339" s="10">
        <f t="shared" si="2724"/>
        <v>187693.5</v>
      </c>
      <c r="AE1339" s="10">
        <f t="shared" si="2725"/>
        <v>162632.70000000001</v>
      </c>
      <c r="AF1339" s="10">
        <f t="shared" si="2726"/>
        <v>144542.70000000001</v>
      </c>
      <c r="AG1339" s="10">
        <f>AG1340+AG1347</f>
        <v>0</v>
      </c>
      <c r="AH1339" s="10">
        <f t="shared" si="2727"/>
        <v>187693.5</v>
      </c>
      <c r="AI1339" s="10">
        <f t="shared" si="2728"/>
        <v>162632.70000000001</v>
      </c>
      <c r="AJ1339" s="10">
        <f t="shared" si="2729"/>
        <v>144542.70000000001</v>
      </c>
      <c r="AK1339" s="10">
        <f>AK1340+AK1347</f>
        <v>0</v>
      </c>
      <c r="AL1339" s="10">
        <f>AL1340+AL1347</f>
        <v>0</v>
      </c>
      <c r="AM1339" s="10">
        <f>AM1340+AM1347</f>
        <v>0</v>
      </c>
      <c r="AN1339" s="10">
        <f t="shared" si="2730"/>
        <v>187693.5</v>
      </c>
      <c r="AO1339" s="10">
        <f t="shared" si="2731"/>
        <v>162632.70000000001</v>
      </c>
      <c r="AP1339" s="10">
        <f t="shared" si="2732"/>
        <v>144542.70000000001</v>
      </c>
      <c r="AQ1339" s="10">
        <f>AQ1340+AQ1347</f>
        <v>0</v>
      </c>
      <c r="AR1339" s="10">
        <f>AR1340+AR1347</f>
        <v>0</v>
      </c>
      <c r="AS1339" s="10">
        <f>AS1340+AS1347</f>
        <v>0</v>
      </c>
      <c r="AT1339" s="10">
        <f t="shared" si="2733"/>
        <v>187693.5</v>
      </c>
      <c r="AU1339" s="10">
        <f t="shared" si="2734"/>
        <v>162632.70000000001</v>
      </c>
      <c r="AV1339" s="10">
        <f t="shared" si="2735"/>
        <v>144542.70000000001</v>
      </c>
      <c r="AW1339" s="10">
        <f>AW1340+AW1347</f>
        <v>0</v>
      </c>
      <c r="AX1339" s="10">
        <f>AX1340+AX1347</f>
        <v>0</v>
      </c>
      <c r="AY1339" s="10">
        <f>AY1340+AY1347</f>
        <v>0</v>
      </c>
      <c r="AZ1339" s="10">
        <f t="shared" si="2736"/>
        <v>187693.5</v>
      </c>
      <c r="BA1339" s="10">
        <f>BA1340+BA1347</f>
        <v>0</v>
      </c>
      <c r="BB1339" s="65">
        <f t="shared" si="2683"/>
        <v>187693.5</v>
      </c>
      <c r="BC1339" s="10">
        <f t="shared" si="2737"/>
        <v>162632.70000000001</v>
      </c>
      <c r="BD1339" s="10">
        <f>BD1340+BD1347</f>
        <v>0</v>
      </c>
      <c r="BE1339" s="65">
        <f t="shared" si="2684"/>
        <v>162632.70000000001</v>
      </c>
      <c r="BF1339" s="10">
        <f t="shared" si="2738"/>
        <v>144542.70000000001</v>
      </c>
      <c r="BG1339" s="10">
        <f>BG1340+BG1347</f>
        <v>0</v>
      </c>
      <c r="BH1339" s="65">
        <f t="shared" si="2685"/>
        <v>144542.70000000001</v>
      </c>
      <c r="BI1339" s="10">
        <f>BI1340+BI1347</f>
        <v>0</v>
      </c>
      <c r="BJ1339" s="20"/>
      <c r="BK1339" s="20"/>
    </row>
    <row r="1340" spans="1:63" ht="46.8" x14ac:dyDescent="0.3">
      <c r="A1340" s="58" t="s">
        <v>872</v>
      </c>
      <c r="B1340" s="59"/>
      <c r="C1340" s="58"/>
      <c r="D1340" s="58"/>
      <c r="E1340" s="60" t="s">
        <v>147</v>
      </c>
      <c r="F1340" s="10">
        <f t="shared" ref="F1340:K1340" si="2770">F1341+F1343+F1345</f>
        <v>79399.199999999997</v>
      </c>
      <c r="G1340" s="10">
        <f t="shared" si="2770"/>
        <v>76871</v>
      </c>
      <c r="H1340" s="10">
        <f t="shared" si="2770"/>
        <v>76871</v>
      </c>
      <c r="I1340" s="10">
        <f t="shared" si="2770"/>
        <v>0</v>
      </c>
      <c r="J1340" s="10">
        <f t="shared" si="2770"/>
        <v>0</v>
      </c>
      <c r="K1340" s="10">
        <f t="shared" si="2770"/>
        <v>0</v>
      </c>
      <c r="L1340" s="10">
        <f t="shared" si="2646"/>
        <v>79399.199999999997</v>
      </c>
      <c r="M1340" s="10">
        <f t="shared" si="2647"/>
        <v>76871</v>
      </c>
      <c r="N1340" s="10">
        <f t="shared" si="2648"/>
        <v>76871</v>
      </c>
      <c r="O1340" s="10">
        <f>O1341+O1343+O1345</f>
        <v>9472.5</v>
      </c>
      <c r="P1340" s="10">
        <f>P1341+P1343+P1345</f>
        <v>11541.2</v>
      </c>
      <c r="Q1340" s="10">
        <f>Q1341+Q1343+Q1345</f>
        <v>11541.2</v>
      </c>
      <c r="R1340" s="10">
        <f t="shared" si="2718"/>
        <v>88871.7</v>
      </c>
      <c r="S1340" s="10">
        <f t="shared" si="2719"/>
        <v>88412.2</v>
      </c>
      <c r="T1340" s="10">
        <f t="shared" si="2720"/>
        <v>88412.2</v>
      </c>
      <c r="U1340" s="10">
        <f>U1341+U1343+U1345</f>
        <v>0</v>
      </c>
      <c r="V1340" s="10">
        <f>V1341+V1343+V1345</f>
        <v>0</v>
      </c>
      <c r="W1340" s="10">
        <f>W1341+W1343+W1345</f>
        <v>0</v>
      </c>
      <c r="X1340" s="10">
        <f t="shared" si="2721"/>
        <v>88871.7</v>
      </c>
      <c r="Y1340" s="10">
        <f t="shared" si="2722"/>
        <v>88412.2</v>
      </c>
      <c r="Z1340" s="10">
        <f t="shared" si="2723"/>
        <v>88412.2</v>
      </c>
      <c r="AA1340" s="10">
        <f>AA1341+AA1343+AA1345</f>
        <v>0</v>
      </c>
      <c r="AB1340" s="10">
        <f>AB1341+AB1343+AB1345</f>
        <v>0</v>
      </c>
      <c r="AC1340" s="10">
        <f>AC1341+AC1343+AC1345</f>
        <v>0</v>
      </c>
      <c r="AD1340" s="10">
        <f t="shared" si="2724"/>
        <v>88871.7</v>
      </c>
      <c r="AE1340" s="10">
        <f t="shared" si="2725"/>
        <v>88412.2</v>
      </c>
      <c r="AF1340" s="10">
        <f t="shared" si="2726"/>
        <v>88412.2</v>
      </c>
      <c r="AG1340" s="10">
        <f>AG1341+AG1343+AG1345</f>
        <v>0</v>
      </c>
      <c r="AH1340" s="10">
        <f t="shared" si="2727"/>
        <v>88871.7</v>
      </c>
      <c r="AI1340" s="10">
        <f t="shared" si="2728"/>
        <v>88412.2</v>
      </c>
      <c r="AJ1340" s="10">
        <f t="shared" si="2729"/>
        <v>88412.2</v>
      </c>
      <c r="AK1340" s="10">
        <f>AK1341+AK1343+AK1345</f>
        <v>0</v>
      </c>
      <c r="AL1340" s="10">
        <f>AL1341+AL1343+AL1345</f>
        <v>0</v>
      </c>
      <c r="AM1340" s="10">
        <f>AM1341+AM1343+AM1345</f>
        <v>0</v>
      </c>
      <c r="AN1340" s="10">
        <f t="shared" si="2730"/>
        <v>88871.7</v>
      </c>
      <c r="AO1340" s="10">
        <f t="shared" si="2731"/>
        <v>88412.2</v>
      </c>
      <c r="AP1340" s="10">
        <f t="shared" si="2732"/>
        <v>88412.2</v>
      </c>
      <c r="AQ1340" s="10">
        <f>AQ1341+AQ1343+AQ1345</f>
        <v>0</v>
      </c>
      <c r="AR1340" s="10">
        <f>AR1341+AR1343+AR1345</f>
        <v>0</v>
      </c>
      <c r="AS1340" s="10">
        <f>AS1341+AS1343+AS1345</f>
        <v>0</v>
      </c>
      <c r="AT1340" s="10">
        <f t="shared" si="2733"/>
        <v>88871.7</v>
      </c>
      <c r="AU1340" s="10">
        <f t="shared" si="2734"/>
        <v>88412.2</v>
      </c>
      <c r="AV1340" s="10">
        <f t="shared" si="2735"/>
        <v>88412.2</v>
      </c>
      <c r="AW1340" s="10">
        <f>AW1341+AW1343+AW1345</f>
        <v>0</v>
      </c>
      <c r="AX1340" s="10">
        <f>AX1341+AX1343+AX1345</f>
        <v>0</v>
      </c>
      <c r="AY1340" s="10">
        <f>AY1341+AY1343+AY1345</f>
        <v>0</v>
      </c>
      <c r="AZ1340" s="10">
        <f t="shared" si="2736"/>
        <v>88871.7</v>
      </c>
      <c r="BA1340" s="10">
        <f>BA1341+BA1343+BA1345</f>
        <v>0</v>
      </c>
      <c r="BB1340" s="65">
        <f t="shared" si="2683"/>
        <v>88871.7</v>
      </c>
      <c r="BC1340" s="10">
        <f t="shared" si="2737"/>
        <v>88412.2</v>
      </c>
      <c r="BD1340" s="10">
        <f>BD1341+BD1343+BD1345</f>
        <v>0</v>
      </c>
      <c r="BE1340" s="65">
        <f t="shared" si="2684"/>
        <v>88412.2</v>
      </c>
      <c r="BF1340" s="10">
        <f t="shared" si="2738"/>
        <v>88412.2</v>
      </c>
      <c r="BG1340" s="10">
        <f>BG1341+BG1343+BG1345</f>
        <v>0</v>
      </c>
      <c r="BH1340" s="65">
        <f t="shared" si="2685"/>
        <v>88412.2</v>
      </c>
      <c r="BI1340" s="10">
        <f>BI1341+BI1343+BI1345</f>
        <v>0</v>
      </c>
      <c r="BJ1340" s="20"/>
      <c r="BK1340" s="20"/>
    </row>
    <row r="1341" spans="1:63" ht="78" x14ac:dyDescent="0.3">
      <c r="A1341" s="58" t="s">
        <v>872</v>
      </c>
      <c r="B1341" s="59" t="s">
        <v>148</v>
      </c>
      <c r="C1341" s="58"/>
      <c r="D1341" s="58"/>
      <c r="E1341" s="60" t="s">
        <v>149</v>
      </c>
      <c r="F1341" s="10">
        <f t="shared" ref="F1341:K1341" si="2771">F1342</f>
        <v>64129.7</v>
      </c>
      <c r="G1341" s="10">
        <f t="shared" si="2771"/>
        <v>66101.5</v>
      </c>
      <c r="H1341" s="10">
        <f t="shared" si="2771"/>
        <v>66101.5</v>
      </c>
      <c r="I1341" s="10">
        <f t="shared" si="2771"/>
        <v>0</v>
      </c>
      <c r="J1341" s="10">
        <f t="shared" si="2771"/>
        <v>0</v>
      </c>
      <c r="K1341" s="10">
        <f t="shared" si="2771"/>
        <v>0</v>
      </c>
      <c r="L1341" s="10">
        <f t="shared" si="2646"/>
        <v>64129.7</v>
      </c>
      <c r="M1341" s="10">
        <f t="shared" si="2647"/>
        <v>66101.5</v>
      </c>
      <c r="N1341" s="10">
        <f t="shared" si="2648"/>
        <v>66101.5</v>
      </c>
      <c r="O1341" s="10">
        <f>O1342</f>
        <v>9472.5</v>
      </c>
      <c r="P1341" s="10">
        <f>P1342</f>
        <v>11541.2</v>
      </c>
      <c r="Q1341" s="10">
        <f>Q1342</f>
        <v>11541.2</v>
      </c>
      <c r="R1341" s="10">
        <f t="shared" si="2718"/>
        <v>73602.2</v>
      </c>
      <c r="S1341" s="10">
        <f t="shared" si="2719"/>
        <v>77642.7</v>
      </c>
      <c r="T1341" s="10">
        <f t="shared" si="2720"/>
        <v>77642.7</v>
      </c>
      <c r="U1341" s="10">
        <f>U1342</f>
        <v>0</v>
      </c>
      <c r="V1341" s="10">
        <f>V1342</f>
        <v>0</v>
      </c>
      <c r="W1341" s="10">
        <f>W1342</f>
        <v>0</v>
      </c>
      <c r="X1341" s="10">
        <f t="shared" si="2721"/>
        <v>73602.2</v>
      </c>
      <c r="Y1341" s="10">
        <f t="shared" si="2722"/>
        <v>77642.7</v>
      </c>
      <c r="Z1341" s="10">
        <f t="shared" si="2723"/>
        <v>77642.7</v>
      </c>
      <c r="AA1341" s="10">
        <f>AA1342</f>
        <v>0</v>
      </c>
      <c r="AB1341" s="10">
        <f>AB1342</f>
        <v>0</v>
      </c>
      <c r="AC1341" s="10">
        <f>AC1342</f>
        <v>0</v>
      </c>
      <c r="AD1341" s="10">
        <f t="shared" si="2724"/>
        <v>73602.2</v>
      </c>
      <c r="AE1341" s="10">
        <f t="shared" si="2725"/>
        <v>77642.7</v>
      </c>
      <c r="AF1341" s="10">
        <f t="shared" si="2726"/>
        <v>77642.7</v>
      </c>
      <c r="AG1341" s="10">
        <f>AG1342</f>
        <v>0</v>
      </c>
      <c r="AH1341" s="10">
        <f t="shared" si="2727"/>
        <v>73602.2</v>
      </c>
      <c r="AI1341" s="10">
        <f t="shared" si="2728"/>
        <v>77642.7</v>
      </c>
      <c r="AJ1341" s="10">
        <f t="shared" si="2729"/>
        <v>77642.7</v>
      </c>
      <c r="AK1341" s="10">
        <f>AK1342</f>
        <v>0</v>
      </c>
      <c r="AL1341" s="10">
        <f>AL1342</f>
        <v>0</v>
      </c>
      <c r="AM1341" s="10">
        <f>AM1342</f>
        <v>0</v>
      </c>
      <c r="AN1341" s="10">
        <f t="shared" si="2730"/>
        <v>73602.2</v>
      </c>
      <c r="AO1341" s="10">
        <f t="shared" si="2731"/>
        <v>77642.7</v>
      </c>
      <c r="AP1341" s="10">
        <f t="shared" si="2732"/>
        <v>77642.7</v>
      </c>
      <c r="AQ1341" s="10">
        <f>AQ1342</f>
        <v>0</v>
      </c>
      <c r="AR1341" s="10">
        <f>AR1342</f>
        <v>0</v>
      </c>
      <c r="AS1341" s="10">
        <f>AS1342</f>
        <v>0</v>
      </c>
      <c r="AT1341" s="10">
        <f t="shared" si="2733"/>
        <v>73602.2</v>
      </c>
      <c r="AU1341" s="10">
        <f t="shared" si="2734"/>
        <v>77642.7</v>
      </c>
      <c r="AV1341" s="10">
        <f t="shared" si="2735"/>
        <v>77642.7</v>
      </c>
      <c r="AW1341" s="10">
        <f>AW1342</f>
        <v>0</v>
      </c>
      <c r="AX1341" s="10">
        <f>AX1342</f>
        <v>0</v>
      </c>
      <c r="AY1341" s="10">
        <f>AY1342</f>
        <v>0</v>
      </c>
      <c r="AZ1341" s="10">
        <f t="shared" si="2736"/>
        <v>73602.2</v>
      </c>
      <c r="BA1341" s="10">
        <f>BA1342</f>
        <v>0</v>
      </c>
      <c r="BB1341" s="65">
        <f t="shared" si="2683"/>
        <v>73602.2</v>
      </c>
      <c r="BC1341" s="10">
        <f t="shared" si="2737"/>
        <v>77642.7</v>
      </c>
      <c r="BD1341" s="10">
        <f>BD1342</f>
        <v>0</v>
      </c>
      <c r="BE1341" s="65">
        <f t="shared" si="2684"/>
        <v>77642.7</v>
      </c>
      <c r="BF1341" s="10">
        <f t="shared" si="2738"/>
        <v>77642.7</v>
      </c>
      <c r="BG1341" s="10">
        <f>BG1342</f>
        <v>0</v>
      </c>
      <c r="BH1341" s="65">
        <f t="shared" si="2685"/>
        <v>77642.7</v>
      </c>
      <c r="BI1341" s="10">
        <f>BI1342</f>
        <v>0</v>
      </c>
      <c r="BJ1341" s="20"/>
      <c r="BK1341" s="20"/>
    </row>
    <row r="1342" spans="1:63" x14ac:dyDescent="0.3">
      <c r="A1342" s="58" t="s">
        <v>872</v>
      </c>
      <c r="B1342" s="59" t="s">
        <v>148</v>
      </c>
      <c r="C1342" s="58" t="s">
        <v>242</v>
      </c>
      <c r="D1342" s="58" t="s">
        <v>72</v>
      </c>
      <c r="E1342" s="60" t="s">
        <v>873</v>
      </c>
      <c r="F1342" s="10">
        <v>64129.7</v>
      </c>
      <c r="G1342" s="10">
        <v>66101.5</v>
      </c>
      <c r="H1342" s="10">
        <v>66101.5</v>
      </c>
      <c r="I1342" s="10"/>
      <c r="J1342" s="10"/>
      <c r="K1342" s="10"/>
      <c r="L1342" s="10">
        <f t="shared" si="2646"/>
        <v>64129.7</v>
      </c>
      <c r="M1342" s="10">
        <f t="shared" si="2647"/>
        <v>66101.5</v>
      </c>
      <c r="N1342" s="10">
        <f t="shared" si="2648"/>
        <v>66101.5</v>
      </c>
      <c r="O1342" s="10">
        <v>9472.5</v>
      </c>
      <c r="P1342" s="10">
        <v>11541.2</v>
      </c>
      <c r="Q1342" s="10">
        <v>11541.2</v>
      </c>
      <c r="R1342" s="10">
        <f t="shared" si="2718"/>
        <v>73602.2</v>
      </c>
      <c r="S1342" s="10">
        <f t="shared" si="2719"/>
        <v>77642.7</v>
      </c>
      <c r="T1342" s="10">
        <f t="shared" si="2720"/>
        <v>77642.7</v>
      </c>
      <c r="U1342" s="10"/>
      <c r="V1342" s="10"/>
      <c r="W1342" s="10"/>
      <c r="X1342" s="10">
        <f t="shared" si="2721"/>
        <v>73602.2</v>
      </c>
      <c r="Y1342" s="10">
        <f t="shared" si="2722"/>
        <v>77642.7</v>
      </c>
      <c r="Z1342" s="10">
        <f t="shared" si="2723"/>
        <v>77642.7</v>
      </c>
      <c r="AA1342" s="10"/>
      <c r="AB1342" s="10"/>
      <c r="AC1342" s="10"/>
      <c r="AD1342" s="10">
        <f t="shared" si="2724"/>
        <v>73602.2</v>
      </c>
      <c r="AE1342" s="10">
        <f t="shared" si="2725"/>
        <v>77642.7</v>
      </c>
      <c r="AF1342" s="10">
        <f t="shared" si="2726"/>
        <v>77642.7</v>
      </c>
      <c r="AG1342" s="10"/>
      <c r="AH1342" s="10">
        <f t="shared" si="2727"/>
        <v>73602.2</v>
      </c>
      <c r="AI1342" s="10">
        <f t="shared" si="2728"/>
        <v>77642.7</v>
      </c>
      <c r="AJ1342" s="10">
        <f t="shared" si="2729"/>
        <v>77642.7</v>
      </c>
      <c r="AK1342" s="10"/>
      <c r="AL1342" s="10"/>
      <c r="AM1342" s="10"/>
      <c r="AN1342" s="10">
        <f t="shared" si="2730"/>
        <v>73602.2</v>
      </c>
      <c r="AO1342" s="10">
        <f t="shared" si="2731"/>
        <v>77642.7</v>
      </c>
      <c r="AP1342" s="10">
        <f t="shared" si="2732"/>
        <v>77642.7</v>
      </c>
      <c r="AQ1342" s="10"/>
      <c r="AR1342" s="10"/>
      <c r="AS1342" s="10"/>
      <c r="AT1342" s="10">
        <f t="shared" si="2733"/>
        <v>73602.2</v>
      </c>
      <c r="AU1342" s="10">
        <f t="shared" si="2734"/>
        <v>77642.7</v>
      </c>
      <c r="AV1342" s="10">
        <f t="shared" si="2735"/>
        <v>77642.7</v>
      </c>
      <c r="AW1342" s="10"/>
      <c r="AX1342" s="10"/>
      <c r="AY1342" s="10"/>
      <c r="AZ1342" s="10">
        <f t="shared" si="2736"/>
        <v>73602.2</v>
      </c>
      <c r="BA1342" s="10"/>
      <c r="BB1342" s="65">
        <f t="shared" si="2683"/>
        <v>73602.2</v>
      </c>
      <c r="BC1342" s="10">
        <f t="shared" si="2737"/>
        <v>77642.7</v>
      </c>
      <c r="BD1342" s="10"/>
      <c r="BE1342" s="65">
        <f t="shared" si="2684"/>
        <v>77642.7</v>
      </c>
      <c r="BF1342" s="10">
        <f t="shared" si="2738"/>
        <v>77642.7</v>
      </c>
      <c r="BG1342" s="10"/>
      <c r="BH1342" s="65">
        <f t="shared" si="2685"/>
        <v>77642.7</v>
      </c>
      <c r="BI1342" s="10"/>
      <c r="BJ1342" s="20"/>
      <c r="BK1342" s="20"/>
    </row>
    <row r="1343" spans="1:63" ht="31.2" x14ac:dyDescent="0.3">
      <c r="A1343" s="58" t="s">
        <v>872</v>
      </c>
      <c r="B1343" s="59" t="s">
        <v>66</v>
      </c>
      <c r="C1343" s="58"/>
      <c r="D1343" s="58"/>
      <c r="E1343" s="60" t="s">
        <v>67</v>
      </c>
      <c r="F1343" s="10">
        <f t="shared" ref="F1343:K1343" si="2772">F1344</f>
        <v>14913.199999999999</v>
      </c>
      <c r="G1343" s="10">
        <f t="shared" si="2772"/>
        <v>10450.199999999999</v>
      </c>
      <c r="H1343" s="10">
        <f t="shared" si="2772"/>
        <v>10460.199999999999</v>
      </c>
      <c r="I1343" s="10">
        <f t="shared" si="2772"/>
        <v>0</v>
      </c>
      <c r="J1343" s="10">
        <f t="shared" si="2772"/>
        <v>0</v>
      </c>
      <c r="K1343" s="10">
        <f t="shared" si="2772"/>
        <v>0</v>
      </c>
      <c r="L1343" s="10">
        <f t="shared" si="2646"/>
        <v>14913.199999999999</v>
      </c>
      <c r="M1343" s="10">
        <f t="shared" si="2647"/>
        <v>10450.199999999999</v>
      </c>
      <c r="N1343" s="10">
        <f t="shared" si="2648"/>
        <v>10460.199999999999</v>
      </c>
      <c r="O1343" s="10">
        <f>O1344</f>
        <v>0</v>
      </c>
      <c r="P1343" s="10">
        <f>P1344</f>
        <v>0</v>
      </c>
      <c r="Q1343" s="10">
        <f>Q1344</f>
        <v>0</v>
      </c>
      <c r="R1343" s="10">
        <f t="shared" si="2718"/>
        <v>14913.199999999999</v>
      </c>
      <c r="S1343" s="10">
        <f t="shared" si="2719"/>
        <v>10450.199999999999</v>
      </c>
      <c r="T1343" s="10">
        <f t="shared" si="2720"/>
        <v>10460.199999999999</v>
      </c>
      <c r="U1343" s="10">
        <f>U1344</f>
        <v>0</v>
      </c>
      <c r="V1343" s="10">
        <f>V1344</f>
        <v>0</v>
      </c>
      <c r="W1343" s="10">
        <f>W1344</f>
        <v>0</v>
      </c>
      <c r="X1343" s="10">
        <f t="shared" si="2721"/>
        <v>14913.199999999999</v>
      </c>
      <c r="Y1343" s="10">
        <f t="shared" si="2722"/>
        <v>10450.199999999999</v>
      </c>
      <c r="Z1343" s="10">
        <f t="shared" si="2723"/>
        <v>10460.199999999999</v>
      </c>
      <c r="AA1343" s="10">
        <f>AA1344</f>
        <v>0</v>
      </c>
      <c r="AB1343" s="10">
        <f>AB1344</f>
        <v>0</v>
      </c>
      <c r="AC1343" s="10">
        <f>AC1344</f>
        <v>0</v>
      </c>
      <c r="AD1343" s="10">
        <f t="shared" si="2724"/>
        <v>14913.199999999999</v>
      </c>
      <c r="AE1343" s="10">
        <f t="shared" si="2725"/>
        <v>10450.199999999999</v>
      </c>
      <c r="AF1343" s="10">
        <f t="shared" si="2726"/>
        <v>10460.199999999999</v>
      </c>
      <c r="AG1343" s="10">
        <f>AG1344</f>
        <v>0</v>
      </c>
      <c r="AH1343" s="10">
        <f t="shared" si="2727"/>
        <v>14913.199999999999</v>
      </c>
      <c r="AI1343" s="10">
        <f t="shared" si="2728"/>
        <v>10450.199999999999</v>
      </c>
      <c r="AJ1343" s="10">
        <f t="shared" si="2729"/>
        <v>10460.199999999999</v>
      </c>
      <c r="AK1343" s="10">
        <f>AK1344</f>
        <v>0</v>
      </c>
      <c r="AL1343" s="10">
        <f>AL1344</f>
        <v>0</v>
      </c>
      <c r="AM1343" s="10">
        <f>AM1344</f>
        <v>0</v>
      </c>
      <c r="AN1343" s="10">
        <f t="shared" si="2730"/>
        <v>14913.199999999999</v>
      </c>
      <c r="AO1343" s="10">
        <f t="shared" si="2731"/>
        <v>10450.199999999999</v>
      </c>
      <c r="AP1343" s="10">
        <f t="shared" si="2732"/>
        <v>10460.199999999999</v>
      </c>
      <c r="AQ1343" s="10">
        <f>AQ1344</f>
        <v>0</v>
      </c>
      <c r="AR1343" s="10">
        <f>AR1344</f>
        <v>0</v>
      </c>
      <c r="AS1343" s="10">
        <f>AS1344</f>
        <v>0</v>
      </c>
      <c r="AT1343" s="10">
        <f t="shared" si="2733"/>
        <v>14913.199999999999</v>
      </c>
      <c r="AU1343" s="10">
        <f t="shared" si="2734"/>
        <v>10450.199999999999</v>
      </c>
      <c r="AV1343" s="10">
        <f t="shared" si="2735"/>
        <v>10460.199999999999</v>
      </c>
      <c r="AW1343" s="10">
        <f>AW1344</f>
        <v>0</v>
      </c>
      <c r="AX1343" s="10">
        <f>AX1344</f>
        <v>0</v>
      </c>
      <c r="AY1343" s="10">
        <f>AY1344</f>
        <v>0</v>
      </c>
      <c r="AZ1343" s="10">
        <f t="shared" si="2736"/>
        <v>14913.199999999999</v>
      </c>
      <c r="BA1343" s="10">
        <f>BA1344</f>
        <v>0</v>
      </c>
      <c r="BB1343" s="65">
        <f t="shared" si="2683"/>
        <v>14913.199999999999</v>
      </c>
      <c r="BC1343" s="10">
        <f t="shared" si="2737"/>
        <v>10450.199999999999</v>
      </c>
      <c r="BD1343" s="10">
        <f>BD1344</f>
        <v>0</v>
      </c>
      <c r="BE1343" s="65">
        <f t="shared" si="2684"/>
        <v>10450.199999999999</v>
      </c>
      <c r="BF1343" s="10">
        <f t="shared" si="2738"/>
        <v>10460.199999999999</v>
      </c>
      <c r="BG1343" s="10">
        <f>BG1344</f>
        <v>0</v>
      </c>
      <c r="BH1343" s="65">
        <f t="shared" si="2685"/>
        <v>10460.199999999999</v>
      </c>
      <c r="BI1343" s="10">
        <f>BI1344</f>
        <v>0</v>
      </c>
      <c r="BJ1343" s="20"/>
      <c r="BK1343" s="20"/>
    </row>
    <row r="1344" spans="1:63" x14ac:dyDescent="0.3">
      <c r="A1344" s="58" t="s">
        <v>872</v>
      </c>
      <c r="B1344" s="59" t="s">
        <v>66</v>
      </c>
      <c r="C1344" s="58" t="s">
        <v>242</v>
      </c>
      <c r="D1344" s="58" t="s">
        <v>72</v>
      </c>
      <c r="E1344" s="60" t="s">
        <v>873</v>
      </c>
      <c r="F1344" s="10">
        <v>14913.199999999999</v>
      </c>
      <c r="G1344" s="10">
        <v>10450.199999999999</v>
      </c>
      <c r="H1344" s="10">
        <v>10460.199999999999</v>
      </c>
      <c r="I1344" s="10"/>
      <c r="J1344" s="10"/>
      <c r="K1344" s="10"/>
      <c r="L1344" s="10">
        <f t="shared" si="2646"/>
        <v>14913.199999999999</v>
      </c>
      <c r="M1344" s="10">
        <f t="shared" si="2647"/>
        <v>10450.199999999999</v>
      </c>
      <c r="N1344" s="10">
        <f t="shared" si="2648"/>
        <v>10460.199999999999</v>
      </c>
      <c r="O1344" s="10"/>
      <c r="P1344" s="10"/>
      <c r="Q1344" s="10"/>
      <c r="R1344" s="10">
        <f t="shared" si="2718"/>
        <v>14913.199999999999</v>
      </c>
      <c r="S1344" s="10">
        <f t="shared" si="2719"/>
        <v>10450.199999999999</v>
      </c>
      <c r="T1344" s="10">
        <f t="shared" si="2720"/>
        <v>10460.199999999999</v>
      </c>
      <c r="U1344" s="10"/>
      <c r="V1344" s="10"/>
      <c r="W1344" s="10"/>
      <c r="X1344" s="10">
        <f t="shared" si="2721"/>
        <v>14913.199999999999</v>
      </c>
      <c r="Y1344" s="10">
        <f t="shared" si="2722"/>
        <v>10450.199999999999</v>
      </c>
      <c r="Z1344" s="10">
        <f t="shared" si="2723"/>
        <v>10460.199999999999</v>
      </c>
      <c r="AA1344" s="10"/>
      <c r="AB1344" s="10"/>
      <c r="AC1344" s="10"/>
      <c r="AD1344" s="10">
        <f t="shared" si="2724"/>
        <v>14913.199999999999</v>
      </c>
      <c r="AE1344" s="10">
        <f t="shared" si="2725"/>
        <v>10450.199999999999</v>
      </c>
      <c r="AF1344" s="10">
        <f t="shared" si="2726"/>
        <v>10460.199999999999</v>
      </c>
      <c r="AG1344" s="10"/>
      <c r="AH1344" s="10">
        <f t="shared" si="2727"/>
        <v>14913.199999999999</v>
      </c>
      <c r="AI1344" s="10">
        <f t="shared" si="2728"/>
        <v>10450.199999999999</v>
      </c>
      <c r="AJ1344" s="10">
        <f t="shared" si="2729"/>
        <v>10460.199999999999</v>
      </c>
      <c r="AK1344" s="10"/>
      <c r="AL1344" s="10"/>
      <c r="AM1344" s="10"/>
      <c r="AN1344" s="10">
        <f t="shared" si="2730"/>
        <v>14913.199999999999</v>
      </c>
      <c r="AO1344" s="10">
        <f t="shared" si="2731"/>
        <v>10450.199999999999</v>
      </c>
      <c r="AP1344" s="10">
        <f t="shared" si="2732"/>
        <v>10460.199999999999</v>
      </c>
      <c r="AQ1344" s="10"/>
      <c r="AR1344" s="10"/>
      <c r="AS1344" s="10"/>
      <c r="AT1344" s="10">
        <f t="shared" si="2733"/>
        <v>14913.199999999999</v>
      </c>
      <c r="AU1344" s="10">
        <f t="shared" si="2734"/>
        <v>10450.199999999999</v>
      </c>
      <c r="AV1344" s="10">
        <f t="shared" si="2735"/>
        <v>10460.199999999999</v>
      </c>
      <c r="AW1344" s="10"/>
      <c r="AX1344" s="10"/>
      <c r="AY1344" s="10"/>
      <c r="AZ1344" s="10">
        <f t="shared" si="2736"/>
        <v>14913.199999999999</v>
      </c>
      <c r="BA1344" s="10"/>
      <c r="BB1344" s="65">
        <f t="shared" si="2683"/>
        <v>14913.199999999999</v>
      </c>
      <c r="BC1344" s="10">
        <f t="shared" si="2737"/>
        <v>10450.199999999999</v>
      </c>
      <c r="BD1344" s="10"/>
      <c r="BE1344" s="65">
        <f t="shared" si="2684"/>
        <v>10450.199999999999</v>
      </c>
      <c r="BF1344" s="10">
        <f t="shared" si="2738"/>
        <v>10460.199999999999</v>
      </c>
      <c r="BG1344" s="10"/>
      <c r="BH1344" s="65">
        <f t="shared" si="2685"/>
        <v>10460.199999999999</v>
      </c>
      <c r="BI1344" s="10"/>
      <c r="BJ1344" s="20"/>
      <c r="BK1344" s="20"/>
    </row>
    <row r="1345" spans="1:63" x14ac:dyDescent="0.3">
      <c r="A1345" s="58" t="s">
        <v>872</v>
      </c>
      <c r="B1345" s="59" t="s">
        <v>52</v>
      </c>
      <c r="C1345" s="58"/>
      <c r="D1345" s="58"/>
      <c r="E1345" s="60" t="s">
        <v>53</v>
      </c>
      <c r="F1345" s="10">
        <f t="shared" ref="F1345:K1345" si="2773">F1346</f>
        <v>356.3</v>
      </c>
      <c r="G1345" s="10">
        <f t="shared" si="2773"/>
        <v>319.29999999999995</v>
      </c>
      <c r="H1345" s="10">
        <f t="shared" si="2773"/>
        <v>309.3</v>
      </c>
      <c r="I1345" s="10">
        <f t="shared" si="2773"/>
        <v>0</v>
      </c>
      <c r="J1345" s="10">
        <f t="shared" si="2773"/>
        <v>0</v>
      </c>
      <c r="K1345" s="10">
        <f t="shared" si="2773"/>
        <v>0</v>
      </c>
      <c r="L1345" s="10">
        <f t="shared" si="2646"/>
        <v>356.3</v>
      </c>
      <c r="M1345" s="10">
        <f t="shared" si="2647"/>
        <v>319.29999999999995</v>
      </c>
      <c r="N1345" s="10">
        <f t="shared" si="2648"/>
        <v>309.3</v>
      </c>
      <c r="O1345" s="10">
        <f>O1346</f>
        <v>0</v>
      </c>
      <c r="P1345" s="10">
        <f>P1346</f>
        <v>0</v>
      </c>
      <c r="Q1345" s="10">
        <f>Q1346</f>
        <v>0</v>
      </c>
      <c r="R1345" s="10">
        <f t="shared" si="2718"/>
        <v>356.3</v>
      </c>
      <c r="S1345" s="10">
        <f t="shared" si="2719"/>
        <v>319.29999999999995</v>
      </c>
      <c r="T1345" s="10">
        <f t="shared" si="2720"/>
        <v>309.3</v>
      </c>
      <c r="U1345" s="10">
        <f>U1346</f>
        <v>0</v>
      </c>
      <c r="V1345" s="10">
        <f>V1346</f>
        <v>0</v>
      </c>
      <c r="W1345" s="10">
        <f>W1346</f>
        <v>0</v>
      </c>
      <c r="X1345" s="10">
        <f t="shared" si="2721"/>
        <v>356.3</v>
      </c>
      <c r="Y1345" s="10">
        <f t="shared" si="2722"/>
        <v>319.29999999999995</v>
      </c>
      <c r="Z1345" s="10">
        <f t="shared" si="2723"/>
        <v>309.3</v>
      </c>
      <c r="AA1345" s="10">
        <f>AA1346</f>
        <v>0</v>
      </c>
      <c r="AB1345" s="10">
        <f>AB1346</f>
        <v>0</v>
      </c>
      <c r="AC1345" s="10">
        <f>AC1346</f>
        <v>0</v>
      </c>
      <c r="AD1345" s="10">
        <f t="shared" si="2724"/>
        <v>356.3</v>
      </c>
      <c r="AE1345" s="10">
        <f t="shared" si="2725"/>
        <v>319.29999999999995</v>
      </c>
      <c r="AF1345" s="10">
        <f t="shared" si="2726"/>
        <v>309.3</v>
      </c>
      <c r="AG1345" s="10">
        <f>AG1346</f>
        <v>0</v>
      </c>
      <c r="AH1345" s="10">
        <f t="shared" si="2727"/>
        <v>356.3</v>
      </c>
      <c r="AI1345" s="10">
        <f t="shared" si="2728"/>
        <v>319.29999999999995</v>
      </c>
      <c r="AJ1345" s="10">
        <f t="shared" si="2729"/>
        <v>309.3</v>
      </c>
      <c r="AK1345" s="10">
        <f>AK1346</f>
        <v>0</v>
      </c>
      <c r="AL1345" s="10">
        <f>AL1346</f>
        <v>0</v>
      </c>
      <c r="AM1345" s="10">
        <f>AM1346</f>
        <v>0</v>
      </c>
      <c r="AN1345" s="10">
        <f t="shared" si="2730"/>
        <v>356.3</v>
      </c>
      <c r="AO1345" s="10">
        <f t="shared" si="2731"/>
        <v>319.29999999999995</v>
      </c>
      <c r="AP1345" s="10">
        <f t="shared" si="2732"/>
        <v>309.3</v>
      </c>
      <c r="AQ1345" s="10">
        <f>AQ1346</f>
        <v>0</v>
      </c>
      <c r="AR1345" s="10">
        <f>AR1346</f>
        <v>0</v>
      </c>
      <c r="AS1345" s="10">
        <f>AS1346</f>
        <v>0</v>
      </c>
      <c r="AT1345" s="10">
        <f t="shared" si="2733"/>
        <v>356.3</v>
      </c>
      <c r="AU1345" s="10">
        <f t="shared" si="2734"/>
        <v>319.29999999999995</v>
      </c>
      <c r="AV1345" s="10">
        <f t="shared" si="2735"/>
        <v>309.3</v>
      </c>
      <c r="AW1345" s="10">
        <f>AW1346</f>
        <v>0</v>
      </c>
      <c r="AX1345" s="10">
        <f>AX1346</f>
        <v>0</v>
      </c>
      <c r="AY1345" s="10">
        <f>AY1346</f>
        <v>0</v>
      </c>
      <c r="AZ1345" s="10">
        <f t="shared" si="2736"/>
        <v>356.3</v>
      </c>
      <c r="BA1345" s="10">
        <f>BA1346</f>
        <v>0</v>
      </c>
      <c r="BB1345" s="65">
        <f t="shared" si="2683"/>
        <v>356.3</v>
      </c>
      <c r="BC1345" s="10">
        <f t="shared" si="2737"/>
        <v>319.29999999999995</v>
      </c>
      <c r="BD1345" s="10">
        <f>BD1346</f>
        <v>0</v>
      </c>
      <c r="BE1345" s="65">
        <f t="shared" si="2684"/>
        <v>319.29999999999995</v>
      </c>
      <c r="BF1345" s="10">
        <f t="shared" si="2738"/>
        <v>309.3</v>
      </c>
      <c r="BG1345" s="10">
        <f>BG1346</f>
        <v>0</v>
      </c>
      <c r="BH1345" s="65">
        <f t="shared" si="2685"/>
        <v>309.3</v>
      </c>
      <c r="BI1345" s="10">
        <f>BI1346</f>
        <v>0</v>
      </c>
      <c r="BJ1345" s="20"/>
      <c r="BK1345" s="20"/>
    </row>
    <row r="1346" spans="1:63" x14ac:dyDescent="0.3">
      <c r="A1346" s="58" t="s">
        <v>872</v>
      </c>
      <c r="B1346" s="59" t="s">
        <v>52</v>
      </c>
      <c r="C1346" s="58" t="s">
        <v>242</v>
      </c>
      <c r="D1346" s="58" t="s">
        <v>72</v>
      </c>
      <c r="E1346" s="60" t="s">
        <v>873</v>
      </c>
      <c r="F1346" s="10">
        <v>356.3</v>
      </c>
      <c r="G1346" s="10">
        <v>319.29999999999995</v>
      </c>
      <c r="H1346" s="10">
        <v>309.3</v>
      </c>
      <c r="I1346" s="10"/>
      <c r="J1346" s="10"/>
      <c r="K1346" s="10"/>
      <c r="L1346" s="10">
        <f t="shared" si="2646"/>
        <v>356.3</v>
      </c>
      <c r="M1346" s="10">
        <f t="shared" si="2647"/>
        <v>319.29999999999995</v>
      </c>
      <c r="N1346" s="10">
        <f t="shared" si="2648"/>
        <v>309.3</v>
      </c>
      <c r="O1346" s="10"/>
      <c r="P1346" s="10"/>
      <c r="Q1346" s="10"/>
      <c r="R1346" s="10">
        <f t="shared" si="2718"/>
        <v>356.3</v>
      </c>
      <c r="S1346" s="10">
        <f t="shared" si="2719"/>
        <v>319.29999999999995</v>
      </c>
      <c r="T1346" s="10">
        <f t="shared" si="2720"/>
        <v>309.3</v>
      </c>
      <c r="U1346" s="10"/>
      <c r="V1346" s="10"/>
      <c r="W1346" s="10"/>
      <c r="X1346" s="10">
        <f t="shared" si="2721"/>
        <v>356.3</v>
      </c>
      <c r="Y1346" s="10">
        <f t="shared" si="2722"/>
        <v>319.29999999999995</v>
      </c>
      <c r="Z1346" s="10">
        <f t="shared" si="2723"/>
        <v>309.3</v>
      </c>
      <c r="AA1346" s="10"/>
      <c r="AB1346" s="10"/>
      <c r="AC1346" s="10"/>
      <c r="AD1346" s="10">
        <f t="shared" si="2724"/>
        <v>356.3</v>
      </c>
      <c r="AE1346" s="10">
        <f t="shared" si="2725"/>
        <v>319.29999999999995</v>
      </c>
      <c r="AF1346" s="10">
        <f t="shared" si="2726"/>
        <v>309.3</v>
      </c>
      <c r="AG1346" s="10"/>
      <c r="AH1346" s="10">
        <f t="shared" si="2727"/>
        <v>356.3</v>
      </c>
      <c r="AI1346" s="10">
        <f t="shared" si="2728"/>
        <v>319.29999999999995</v>
      </c>
      <c r="AJ1346" s="10">
        <f t="shared" si="2729"/>
        <v>309.3</v>
      </c>
      <c r="AK1346" s="10"/>
      <c r="AL1346" s="10"/>
      <c r="AM1346" s="10"/>
      <c r="AN1346" s="10">
        <f t="shared" si="2730"/>
        <v>356.3</v>
      </c>
      <c r="AO1346" s="10">
        <f t="shared" si="2731"/>
        <v>319.29999999999995</v>
      </c>
      <c r="AP1346" s="10">
        <f t="shared" si="2732"/>
        <v>309.3</v>
      </c>
      <c r="AQ1346" s="10"/>
      <c r="AR1346" s="10"/>
      <c r="AS1346" s="10"/>
      <c r="AT1346" s="10">
        <f t="shared" si="2733"/>
        <v>356.3</v>
      </c>
      <c r="AU1346" s="10">
        <f t="shared" si="2734"/>
        <v>319.29999999999995</v>
      </c>
      <c r="AV1346" s="10">
        <f t="shared" si="2735"/>
        <v>309.3</v>
      </c>
      <c r="AW1346" s="10"/>
      <c r="AX1346" s="10"/>
      <c r="AY1346" s="10"/>
      <c r="AZ1346" s="10">
        <f t="shared" si="2736"/>
        <v>356.3</v>
      </c>
      <c r="BA1346" s="10"/>
      <c r="BB1346" s="65">
        <f t="shared" si="2683"/>
        <v>356.3</v>
      </c>
      <c r="BC1346" s="10">
        <f t="shared" si="2737"/>
        <v>319.29999999999995</v>
      </c>
      <c r="BD1346" s="10"/>
      <c r="BE1346" s="65">
        <f t="shared" si="2684"/>
        <v>319.29999999999995</v>
      </c>
      <c r="BF1346" s="10">
        <f t="shared" si="2738"/>
        <v>309.3</v>
      </c>
      <c r="BG1346" s="10"/>
      <c r="BH1346" s="65">
        <f t="shared" si="2685"/>
        <v>309.3</v>
      </c>
      <c r="BI1346" s="10"/>
      <c r="BJ1346" s="20"/>
      <c r="BK1346" s="20"/>
    </row>
    <row r="1347" spans="1:63" ht="31.2" x14ac:dyDescent="0.3">
      <c r="A1347" s="58" t="s">
        <v>874</v>
      </c>
      <c r="B1347" s="59"/>
      <c r="C1347" s="58"/>
      <c r="D1347" s="58"/>
      <c r="E1347" s="60" t="s">
        <v>875</v>
      </c>
      <c r="F1347" s="10">
        <f t="shared" ref="F1347:F1348" si="2774">F1348</f>
        <v>57895.5</v>
      </c>
      <c r="G1347" s="10">
        <f t="shared" ref="G1347:G1348" si="2775">G1348</f>
        <v>58052.5</v>
      </c>
      <c r="H1347" s="10">
        <f t="shared" ref="H1347:H1348" si="2776">H1348</f>
        <v>58052.5</v>
      </c>
      <c r="I1347" s="10">
        <f t="shared" ref="I1347:I1348" si="2777">I1348</f>
        <v>-3043.7</v>
      </c>
      <c r="J1347" s="10">
        <f t="shared" ref="J1347:J1348" si="2778">J1348</f>
        <v>-3652.5</v>
      </c>
      <c r="K1347" s="10">
        <f t="shared" ref="K1347:K1348" si="2779">K1348</f>
        <v>-3652.5</v>
      </c>
      <c r="L1347" s="10">
        <f t="shared" si="2646"/>
        <v>54851.8</v>
      </c>
      <c r="M1347" s="10">
        <f t="shared" si="2647"/>
        <v>54400</v>
      </c>
      <c r="N1347" s="10">
        <f t="shared" si="2648"/>
        <v>54400</v>
      </c>
      <c r="O1347" s="10">
        <f t="shared" ref="O1347:O1348" si="2780">O1348</f>
        <v>23741.1</v>
      </c>
      <c r="P1347" s="10">
        <f t="shared" ref="P1347:P1348" si="2781">P1348</f>
        <v>1730.5</v>
      </c>
      <c r="Q1347" s="10">
        <f t="shared" ref="Q1347:Q1348" si="2782">Q1348</f>
        <v>1730.5</v>
      </c>
      <c r="R1347" s="10">
        <f t="shared" si="2718"/>
        <v>78592.899999999994</v>
      </c>
      <c r="S1347" s="10">
        <f t="shared" si="2719"/>
        <v>56130.5</v>
      </c>
      <c r="T1347" s="10">
        <f t="shared" si="2720"/>
        <v>56130.5</v>
      </c>
      <c r="U1347" s="10">
        <f t="shared" ref="U1347:U1348" si="2783">U1348</f>
        <v>0</v>
      </c>
      <c r="V1347" s="10">
        <f t="shared" ref="V1347:V1348" si="2784">V1348</f>
        <v>0</v>
      </c>
      <c r="W1347" s="10">
        <f t="shared" ref="W1347:W1348" si="2785">W1348</f>
        <v>0</v>
      </c>
      <c r="X1347" s="10">
        <f t="shared" si="2721"/>
        <v>78592.899999999994</v>
      </c>
      <c r="Y1347" s="10">
        <f t="shared" si="2722"/>
        <v>56130.5</v>
      </c>
      <c r="Z1347" s="10">
        <f t="shared" si="2723"/>
        <v>56130.5</v>
      </c>
      <c r="AA1347" s="10">
        <f t="shared" ref="AA1347:AA1348" si="2786">AA1348</f>
        <v>20228.900000000001</v>
      </c>
      <c r="AB1347" s="10">
        <f t="shared" ref="AB1347:AB1348" si="2787">AB1348</f>
        <v>18090</v>
      </c>
      <c r="AC1347" s="10">
        <f t="shared" ref="AC1347:AC1348" si="2788">AC1348</f>
        <v>0</v>
      </c>
      <c r="AD1347" s="10">
        <f t="shared" si="2724"/>
        <v>98821.799999999988</v>
      </c>
      <c r="AE1347" s="10">
        <f t="shared" si="2725"/>
        <v>74220.5</v>
      </c>
      <c r="AF1347" s="10">
        <f t="shared" si="2726"/>
        <v>56130.5</v>
      </c>
      <c r="AG1347" s="10">
        <f t="shared" ref="AG1347:AG1348" si="2789">AG1348</f>
        <v>0</v>
      </c>
      <c r="AH1347" s="10">
        <f t="shared" si="2727"/>
        <v>98821.799999999988</v>
      </c>
      <c r="AI1347" s="10">
        <f t="shared" si="2728"/>
        <v>74220.5</v>
      </c>
      <c r="AJ1347" s="10">
        <f t="shared" si="2729"/>
        <v>56130.5</v>
      </c>
      <c r="AK1347" s="10">
        <f t="shared" ref="AK1347:AK1348" si="2790">AK1348</f>
        <v>0</v>
      </c>
      <c r="AL1347" s="10">
        <f t="shared" ref="AL1347:AL1348" si="2791">AL1348</f>
        <v>0</v>
      </c>
      <c r="AM1347" s="10">
        <f t="shared" ref="AM1347:AM1348" si="2792">AM1348</f>
        <v>0</v>
      </c>
      <c r="AN1347" s="10">
        <f t="shared" si="2730"/>
        <v>98821.799999999988</v>
      </c>
      <c r="AO1347" s="10">
        <f t="shared" si="2731"/>
        <v>74220.5</v>
      </c>
      <c r="AP1347" s="10">
        <f t="shared" si="2732"/>
        <v>56130.5</v>
      </c>
      <c r="AQ1347" s="10">
        <f t="shared" ref="AQ1347:AQ1348" si="2793">AQ1348</f>
        <v>0</v>
      </c>
      <c r="AR1347" s="10">
        <f t="shared" ref="AR1347:AR1348" si="2794">AR1348</f>
        <v>0</v>
      </c>
      <c r="AS1347" s="10">
        <f t="shared" ref="AS1347:AS1348" si="2795">AS1348</f>
        <v>0</v>
      </c>
      <c r="AT1347" s="10">
        <f t="shared" si="2733"/>
        <v>98821.799999999988</v>
      </c>
      <c r="AU1347" s="10">
        <f t="shared" si="2734"/>
        <v>74220.5</v>
      </c>
      <c r="AV1347" s="10">
        <f t="shared" si="2735"/>
        <v>56130.5</v>
      </c>
      <c r="AW1347" s="10">
        <f t="shared" ref="AW1347:AW1348" si="2796">AW1348</f>
        <v>0</v>
      </c>
      <c r="AX1347" s="10">
        <f t="shared" ref="AX1347:AX1348" si="2797">AX1348</f>
        <v>0</v>
      </c>
      <c r="AY1347" s="10">
        <f t="shared" ref="AY1347:AY1348" si="2798">AY1348</f>
        <v>0</v>
      </c>
      <c r="AZ1347" s="10">
        <f t="shared" si="2736"/>
        <v>98821.799999999988</v>
      </c>
      <c r="BA1347" s="10">
        <f t="shared" ref="BA1347:BA1348" si="2799">BA1348</f>
        <v>0</v>
      </c>
      <c r="BB1347" s="65">
        <f t="shared" si="2683"/>
        <v>98821.799999999988</v>
      </c>
      <c r="BC1347" s="10">
        <f t="shared" si="2737"/>
        <v>74220.5</v>
      </c>
      <c r="BD1347" s="10">
        <f t="shared" ref="BD1347:BI1348" si="2800">BD1348</f>
        <v>0</v>
      </c>
      <c r="BE1347" s="65">
        <f t="shared" si="2684"/>
        <v>74220.5</v>
      </c>
      <c r="BF1347" s="10">
        <f t="shared" si="2738"/>
        <v>56130.5</v>
      </c>
      <c r="BG1347" s="10">
        <f t="shared" si="2800"/>
        <v>0</v>
      </c>
      <c r="BH1347" s="65">
        <f t="shared" si="2685"/>
        <v>56130.5</v>
      </c>
      <c r="BI1347" s="10">
        <f t="shared" si="2800"/>
        <v>0</v>
      </c>
      <c r="BJ1347" s="20"/>
      <c r="BK1347" s="20"/>
    </row>
    <row r="1348" spans="1:63" ht="31.2" x14ac:dyDescent="0.3">
      <c r="A1348" s="58" t="s">
        <v>874</v>
      </c>
      <c r="B1348" s="59" t="s">
        <v>66</v>
      </c>
      <c r="C1348" s="58"/>
      <c r="D1348" s="58"/>
      <c r="E1348" s="60" t="s">
        <v>67</v>
      </c>
      <c r="F1348" s="10">
        <f t="shared" si="2774"/>
        <v>57895.5</v>
      </c>
      <c r="G1348" s="10">
        <f t="shared" si="2775"/>
        <v>58052.5</v>
      </c>
      <c r="H1348" s="10">
        <f t="shared" si="2776"/>
        <v>58052.5</v>
      </c>
      <c r="I1348" s="10">
        <f t="shared" si="2777"/>
        <v>-3043.7</v>
      </c>
      <c r="J1348" s="10">
        <f t="shared" si="2778"/>
        <v>-3652.5</v>
      </c>
      <c r="K1348" s="10">
        <f t="shared" si="2779"/>
        <v>-3652.5</v>
      </c>
      <c r="L1348" s="10">
        <f t="shared" si="2646"/>
        <v>54851.8</v>
      </c>
      <c r="M1348" s="10">
        <f t="shared" si="2647"/>
        <v>54400</v>
      </c>
      <c r="N1348" s="10">
        <f t="shared" si="2648"/>
        <v>54400</v>
      </c>
      <c r="O1348" s="10">
        <f t="shared" si="2780"/>
        <v>23741.1</v>
      </c>
      <c r="P1348" s="10">
        <f t="shared" si="2781"/>
        <v>1730.5</v>
      </c>
      <c r="Q1348" s="10">
        <f t="shared" si="2782"/>
        <v>1730.5</v>
      </c>
      <c r="R1348" s="10">
        <f t="shared" si="2718"/>
        <v>78592.899999999994</v>
      </c>
      <c r="S1348" s="10">
        <f t="shared" si="2719"/>
        <v>56130.5</v>
      </c>
      <c r="T1348" s="10">
        <f t="shared" si="2720"/>
        <v>56130.5</v>
      </c>
      <c r="U1348" s="10">
        <f t="shared" si="2783"/>
        <v>0</v>
      </c>
      <c r="V1348" s="10">
        <f t="shared" si="2784"/>
        <v>0</v>
      </c>
      <c r="W1348" s="10">
        <f t="shared" si="2785"/>
        <v>0</v>
      </c>
      <c r="X1348" s="10">
        <f t="shared" si="2721"/>
        <v>78592.899999999994</v>
      </c>
      <c r="Y1348" s="10">
        <f t="shared" si="2722"/>
        <v>56130.5</v>
      </c>
      <c r="Z1348" s="10">
        <f t="shared" si="2723"/>
        <v>56130.5</v>
      </c>
      <c r="AA1348" s="10">
        <f t="shared" si="2786"/>
        <v>20228.900000000001</v>
      </c>
      <c r="AB1348" s="10">
        <f t="shared" si="2787"/>
        <v>18090</v>
      </c>
      <c r="AC1348" s="10">
        <f t="shared" si="2788"/>
        <v>0</v>
      </c>
      <c r="AD1348" s="10">
        <f t="shared" si="2724"/>
        <v>98821.799999999988</v>
      </c>
      <c r="AE1348" s="10">
        <f t="shared" si="2725"/>
        <v>74220.5</v>
      </c>
      <c r="AF1348" s="10">
        <f t="shared" si="2726"/>
        <v>56130.5</v>
      </c>
      <c r="AG1348" s="10">
        <f t="shared" si="2789"/>
        <v>0</v>
      </c>
      <c r="AH1348" s="10">
        <f t="shared" si="2727"/>
        <v>98821.799999999988</v>
      </c>
      <c r="AI1348" s="10">
        <f t="shared" si="2728"/>
        <v>74220.5</v>
      </c>
      <c r="AJ1348" s="10">
        <f t="shared" si="2729"/>
        <v>56130.5</v>
      </c>
      <c r="AK1348" s="10">
        <f t="shared" si="2790"/>
        <v>0</v>
      </c>
      <c r="AL1348" s="10">
        <f t="shared" si="2791"/>
        <v>0</v>
      </c>
      <c r="AM1348" s="10">
        <f t="shared" si="2792"/>
        <v>0</v>
      </c>
      <c r="AN1348" s="10">
        <f t="shared" si="2730"/>
        <v>98821.799999999988</v>
      </c>
      <c r="AO1348" s="10">
        <f t="shared" si="2731"/>
        <v>74220.5</v>
      </c>
      <c r="AP1348" s="10">
        <f t="shared" si="2732"/>
        <v>56130.5</v>
      </c>
      <c r="AQ1348" s="10">
        <f t="shared" si="2793"/>
        <v>0</v>
      </c>
      <c r="AR1348" s="10">
        <f t="shared" si="2794"/>
        <v>0</v>
      </c>
      <c r="AS1348" s="10">
        <f t="shared" si="2795"/>
        <v>0</v>
      </c>
      <c r="AT1348" s="10">
        <f t="shared" si="2733"/>
        <v>98821.799999999988</v>
      </c>
      <c r="AU1348" s="10">
        <f t="shared" si="2734"/>
        <v>74220.5</v>
      </c>
      <c r="AV1348" s="10">
        <f t="shared" si="2735"/>
        <v>56130.5</v>
      </c>
      <c r="AW1348" s="10">
        <f t="shared" si="2796"/>
        <v>0</v>
      </c>
      <c r="AX1348" s="10">
        <f t="shared" si="2797"/>
        <v>0</v>
      </c>
      <c r="AY1348" s="10">
        <f t="shared" si="2798"/>
        <v>0</v>
      </c>
      <c r="AZ1348" s="10">
        <f t="shared" si="2736"/>
        <v>98821.799999999988</v>
      </c>
      <c r="BA1348" s="10">
        <f t="shared" si="2799"/>
        <v>0</v>
      </c>
      <c r="BB1348" s="65">
        <f t="shared" si="2683"/>
        <v>98821.799999999988</v>
      </c>
      <c r="BC1348" s="10">
        <f t="shared" si="2737"/>
        <v>74220.5</v>
      </c>
      <c r="BD1348" s="10">
        <f t="shared" si="2800"/>
        <v>0</v>
      </c>
      <c r="BE1348" s="65">
        <f t="shared" si="2684"/>
        <v>74220.5</v>
      </c>
      <c r="BF1348" s="10">
        <f t="shared" si="2738"/>
        <v>56130.5</v>
      </c>
      <c r="BG1348" s="10">
        <f t="shared" si="2800"/>
        <v>0</v>
      </c>
      <c r="BH1348" s="65">
        <f t="shared" si="2685"/>
        <v>56130.5</v>
      </c>
      <c r="BI1348" s="10">
        <f t="shared" si="2800"/>
        <v>0</v>
      </c>
      <c r="BJ1348" s="20"/>
      <c r="BK1348" s="20"/>
    </row>
    <row r="1349" spans="1:63" x14ac:dyDescent="0.3">
      <c r="A1349" s="58" t="s">
        <v>874</v>
      </c>
      <c r="B1349" s="59" t="s">
        <v>66</v>
      </c>
      <c r="C1349" s="58" t="s">
        <v>242</v>
      </c>
      <c r="D1349" s="58" t="s">
        <v>72</v>
      </c>
      <c r="E1349" s="60" t="s">
        <v>873</v>
      </c>
      <c r="F1349" s="10">
        <v>57895.5</v>
      </c>
      <c r="G1349" s="10">
        <v>58052.5</v>
      </c>
      <c r="H1349" s="10">
        <v>58052.5</v>
      </c>
      <c r="I1349" s="10">
        <v>-3043.7</v>
      </c>
      <c r="J1349" s="10">
        <v>-3652.5</v>
      </c>
      <c r="K1349" s="10">
        <v>-3652.5</v>
      </c>
      <c r="L1349" s="10">
        <f t="shared" si="2646"/>
        <v>54851.8</v>
      </c>
      <c r="M1349" s="10">
        <f t="shared" si="2647"/>
        <v>54400</v>
      </c>
      <c r="N1349" s="10">
        <f t="shared" si="2648"/>
        <v>54400</v>
      </c>
      <c r="O1349" s="10">
        <v>23741.1</v>
      </c>
      <c r="P1349" s="10">
        <v>1730.5</v>
      </c>
      <c r="Q1349" s="10">
        <v>1730.5</v>
      </c>
      <c r="R1349" s="10">
        <f t="shared" si="2718"/>
        <v>78592.899999999994</v>
      </c>
      <c r="S1349" s="10">
        <f t="shared" si="2719"/>
        <v>56130.5</v>
      </c>
      <c r="T1349" s="10">
        <f t="shared" si="2720"/>
        <v>56130.5</v>
      </c>
      <c r="U1349" s="10"/>
      <c r="V1349" s="10"/>
      <c r="W1349" s="10"/>
      <c r="X1349" s="10">
        <f t="shared" si="2721"/>
        <v>78592.899999999994</v>
      </c>
      <c r="Y1349" s="10">
        <f t="shared" si="2722"/>
        <v>56130.5</v>
      </c>
      <c r="Z1349" s="10">
        <f t="shared" si="2723"/>
        <v>56130.5</v>
      </c>
      <c r="AA1349" s="10">
        <v>20228.900000000001</v>
      </c>
      <c r="AB1349" s="10">
        <v>18090</v>
      </c>
      <c r="AC1349" s="10"/>
      <c r="AD1349" s="10">
        <f t="shared" si="2724"/>
        <v>98821.799999999988</v>
      </c>
      <c r="AE1349" s="10">
        <f t="shared" si="2725"/>
        <v>74220.5</v>
      </c>
      <c r="AF1349" s="10">
        <f t="shared" si="2726"/>
        <v>56130.5</v>
      </c>
      <c r="AG1349" s="10"/>
      <c r="AH1349" s="10">
        <f t="shared" si="2727"/>
        <v>98821.799999999988</v>
      </c>
      <c r="AI1349" s="10">
        <f t="shared" si="2728"/>
        <v>74220.5</v>
      </c>
      <c r="AJ1349" s="10">
        <f t="shared" si="2729"/>
        <v>56130.5</v>
      </c>
      <c r="AK1349" s="10"/>
      <c r="AL1349" s="10"/>
      <c r="AM1349" s="10"/>
      <c r="AN1349" s="10">
        <f t="shared" si="2730"/>
        <v>98821.799999999988</v>
      </c>
      <c r="AO1349" s="10">
        <f t="shared" si="2731"/>
        <v>74220.5</v>
      </c>
      <c r="AP1349" s="10">
        <f t="shared" si="2732"/>
        <v>56130.5</v>
      </c>
      <c r="AQ1349" s="10"/>
      <c r="AR1349" s="10"/>
      <c r="AS1349" s="10"/>
      <c r="AT1349" s="10">
        <f t="shared" si="2733"/>
        <v>98821.799999999988</v>
      </c>
      <c r="AU1349" s="10">
        <f t="shared" si="2734"/>
        <v>74220.5</v>
      </c>
      <c r="AV1349" s="10">
        <f t="shared" si="2735"/>
        <v>56130.5</v>
      </c>
      <c r="AW1349" s="10"/>
      <c r="AX1349" s="10"/>
      <c r="AY1349" s="10"/>
      <c r="AZ1349" s="10">
        <f t="shared" si="2736"/>
        <v>98821.799999999988</v>
      </c>
      <c r="BA1349" s="10"/>
      <c r="BB1349" s="65">
        <f t="shared" si="2683"/>
        <v>98821.799999999988</v>
      </c>
      <c r="BC1349" s="10">
        <f t="shared" si="2737"/>
        <v>74220.5</v>
      </c>
      <c r="BD1349" s="10"/>
      <c r="BE1349" s="65">
        <f t="shared" si="2684"/>
        <v>74220.5</v>
      </c>
      <c r="BF1349" s="10">
        <f t="shared" si="2738"/>
        <v>56130.5</v>
      </c>
      <c r="BG1349" s="10"/>
      <c r="BH1349" s="65">
        <f t="shared" si="2685"/>
        <v>56130.5</v>
      </c>
      <c r="BI1349" s="10"/>
      <c r="BJ1349" s="20"/>
      <c r="BK1349" s="20">
        <v>90</v>
      </c>
    </row>
    <row r="1350" spans="1:63" ht="31.2" x14ac:dyDescent="0.3">
      <c r="A1350" s="58" t="s">
        <v>876</v>
      </c>
      <c r="B1350" s="59"/>
      <c r="C1350" s="58"/>
      <c r="D1350" s="58"/>
      <c r="E1350" s="60" t="s">
        <v>877</v>
      </c>
      <c r="F1350" s="10">
        <f>F1351+F1358+F1364</f>
        <v>93158.5</v>
      </c>
      <c r="G1350" s="10">
        <f>G1351+G1358+G1364</f>
        <v>77018.899999999994</v>
      </c>
      <c r="H1350" s="10">
        <f>H1351+H1358+H1364</f>
        <v>77018.899999999994</v>
      </c>
      <c r="I1350" s="10">
        <f>I1351+I1358+I1364+I1361</f>
        <v>0</v>
      </c>
      <c r="J1350" s="10">
        <f>J1351+J1358+J1364+J1361</f>
        <v>0</v>
      </c>
      <c r="K1350" s="10">
        <f>K1351+K1358+K1364+K1361</f>
        <v>0</v>
      </c>
      <c r="L1350" s="10">
        <f t="shared" si="2646"/>
        <v>93158.5</v>
      </c>
      <c r="M1350" s="10">
        <f t="shared" si="2647"/>
        <v>77018.899999999994</v>
      </c>
      <c r="N1350" s="10">
        <f t="shared" si="2648"/>
        <v>77018.899999999994</v>
      </c>
      <c r="O1350" s="10">
        <f>O1351+O1358+O1364+O1361+O1369</f>
        <v>5452.6580000000004</v>
      </c>
      <c r="P1350" s="10">
        <f>P1351+P1358+P1364+P1361+P1369</f>
        <v>6715</v>
      </c>
      <c r="Q1350" s="10">
        <f>Q1351+Q1358+Q1364+Q1361+Q1369</f>
        <v>6715</v>
      </c>
      <c r="R1350" s="10">
        <f t="shared" si="2718"/>
        <v>98611.157999999996</v>
      </c>
      <c r="S1350" s="10">
        <f t="shared" si="2719"/>
        <v>83733.899999999994</v>
      </c>
      <c r="T1350" s="10">
        <f t="shared" si="2720"/>
        <v>83733.899999999994</v>
      </c>
      <c r="U1350" s="10">
        <f>U1351+U1358+U1364+U1361+U1369</f>
        <v>0</v>
      </c>
      <c r="V1350" s="10">
        <f>V1351+V1358+V1364+V1361+V1369</f>
        <v>0</v>
      </c>
      <c r="W1350" s="10">
        <f>W1351+W1358+W1364+W1361+W1369</f>
        <v>0</v>
      </c>
      <c r="X1350" s="10">
        <f t="shared" si="2721"/>
        <v>98611.157999999996</v>
      </c>
      <c r="Y1350" s="10">
        <f t="shared" si="2722"/>
        <v>83733.899999999994</v>
      </c>
      <c r="Z1350" s="10">
        <f t="shared" si="2723"/>
        <v>83733.899999999994</v>
      </c>
      <c r="AA1350" s="10">
        <f>AA1351+AA1358+AA1364+AA1361+AA1369</f>
        <v>2268.6129999999998</v>
      </c>
      <c r="AB1350" s="10">
        <f>AB1351+AB1358+AB1364+AB1361+AB1369</f>
        <v>0</v>
      </c>
      <c r="AC1350" s="10">
        <f>AC1351+AC1358+AC1364+AC1361+AC1369</f>
        <v>0</v>
      </c>
      <c r="AD1350" s="10">
        <f t="shared" si="2724"/>
        <v>100879.77099999999</v>
      </c>
      <c r="AE1350" s="10">
        <f t="shared" si="2725"/>
        <v>83733.899999999994</v>
      </c>
      <c r="AF1350" s="10">
        <f t="shared" si="2726"/>
        <v>83733.899999999994</v>
      </c>
      <c r="AG1350" s="10">
        <f>AG1351+AG1358+AG1364+AG1361+AG1369</f>
        <v>0</v>
      </c>
      <c r="AH1350" s="10">
        <f t="shared" si="2727"/>
        <v>100879.77099999999</v>
      </c>
      <c r="AI1350" s="10">
        <f t="shared" si="2728"/>
        <v>83733.899999999994</v>
      </c>
      <c r="AJ1350" s="10">
        <f t="shared" si="2729"/>
        <v>83733.899999999994</v>
      </c>
      <c r="AK1350" s="10">
        <f>AK1351+AK1358+AK1364+AK1361+AK1369</f>
        <v>-190</v>
      </c>
      <c r="AL1350" s="10">
        <f>AL1351+AL1358+AL1364+AL1361+AL1369</f>
        <v>0</v>
      </c>
      <c r="AM1350" s="10">
        <f>AM1351+AM1358+AM1364+AM1361+AM1369</f>
        <v>0</v>
      </c>
      <c r="AN1350" s="10">
        <f t="shared" si="2730"/>
        <v>100689.77099999999</v>
      </c>
      <c r="AO1350" s="10">
        <f t="shared" si="2731"/>
        <v>83733.899999999994</v>
      </c>
      <c r="AP1350" s="10">
        <f t="shared" si="2732"/>
        <v>83733.899999999994</v>
      </c>
      <c r="AQ1350" s="10">
        <f>AQ1351+AQ1358+AQ1364+AQ1361+AQ1369</f>
        <v>0</v>
      </c>
      <c r="AR1350" s="10">
        <f>AR1351+AR1358+AR1364+AR1361+AR1369</f>
        <v>0</v>
      </c>
      <c r="AS1350" s="10">
        <f>AS1351+AS1358+AS1364+AS1361+AS1369</f>
        <v>0</v>
      </c>
      <c r="AT1350" s="10">
        <f t="shared" si="2733"/>
        <v>100689.77099999999</v>
      </c>
      <c r="AU1350" s="10">
        <f t="shared" si="2734"/>
        <v>83733.899999999994</v>
      </c>
      <c r="AV1350" s="10">
        <f t="shared" si="2735"/>
        <v>83733.899999999994</v>
      </c>
      <c r="AW1350" s="10">
        <f>AW1351+AW1358+AW1364+AW1361+AW1369</f>
        <v>-2052.8000000000002</v>
      </c>
      <c r="AX1350" s="10">
        <f>AX1351+AX1358+AX1364+AX1361+AX1369</f>
        <v>0</v>
      </c>
      <c r="AY1350" s="10">
        <f>AY1351+AY1358+AY1364+AY1361+AY1369</f>
        <v>0</v>
      </c>
      <c r="AZ1350" s="10">
        <f t="shared" si="2736"/>
        <v>98636.97099999999</v>
      </c>
      <c r="BA1350" s="10">
        <f>BA1351+BA1358+BA1364+BA1361+BA1369</f>
        <v>0</v>
      </c>
      <c r="BB1350" s="65">
        <f t="shared" si="2683"/>
        <v>98636.97099999999</v>
      </c>
      <c r="BC1350" s="10">
        <f t="shared" si="2737"/>
        <v>83733.899999999994</v>
      </c>
      <c r="BD1350" s="10">
        <f>BD1351+BD1358+BD1364+BD1361+BD1369</f>
        <v>0</v>
      </c>
      <c r="BE1350" s="65">
        <f t="shared" si="2684"/>
        <v>83733.899999999994</v>
      </c>
      <c r="BF1350" s="10">
        <f t="shared" si="2738"/>
        <v>83733.899999999994</v>
      </c>
      <c r="BG1350" s="10">
        <f>BG1351+BG1358+BG1364+BG1361+BG1369</f>
        <v>0</v>
      </c>
      <c r="BH1350" s="65">
        <f t="shared" si="2685"/>
        <v>83733.899999999994</v>
      </c>
      <c r="BI1350" s="10">
        <f>BI1351+BI1358+BI1364+BI1361+BI1369</f>
        <v>0</v>
      </c>
      <c r="BJ1350" s="20"/>
      <c r="BK1350" s="20"/>
    </row>
    <row r="1351" spans="1:63" ht="46.8" x14ac:dyDescent="0.3">
      <c r="A1351" s="58" t="s">
        <v>878</v>
      </c>
      <c r="B1351" s="59"/>
      <c r="C1351" s="58"/>
      <c r="D1351" s="58"/>
      <c r="E1351" s="60" t="s">
        <v>147</v>
      </c>
      <c r="F1351" s="10">
        <f t="shared" ref="F1351:K1351" si="2801">F1352+F1354+F1356</f>
        <v>39972.400000000001</v>
      </c>
      <c r="G1351" s="10">
        <f t="shared" si="2801"/>
        <v>39583.699999999997</v>
      </c>
      <c r="H1351" s="10">
        <f t="shared" si="2801"/>
        <v>39583.699999999997</v>
      </c>
      <c r="I1351" s="10">
        <f t="shared" si="2801"/>
        <v>-1400</v>
      </c>
      <c r="J1351" s="10">
        <f t="shared" si="2801"/>
        <v>0</v>
      </c>
      <c r="K1351" s="10">
        <f t="shared" si="2801"/>
        <v>0</v>
      </c>
      <c r="L1351" s="10">
        <f t="shared" si="2646"/>
        <v>38572.400000000001</v>
      </c>
      <c r="M1351" s="10">
        <f t="shared" si="2647"/>
        <v>39583.699999999997</v>
      </c>
      <c r="N1351" s="10">
        <f t="shared" si="2648"/>
        <v>39583.699999999997</v>
      </c>
      <c r="O1351" s="10">
        <f>O1352+O1354+O1356</f>
        <v>5449.3</v>
      </c>
      <c r="P1351" s="10">
        <f>P1352+P1354+P1356</f>
        <v>6715</v>
      </c>
      <c r="Q1351" s="10">
        <f>Q1352+Q1354+Q1356</f>
        <v>6715</v>
      </c>
      <c r="R1351" s="10">
        <f t="shared" si="2718"/>
        <v>44021.700000000004</v>
      </c>
      <c r="S1351" s="10">
        <f t="shared" si="2719"/>
        <v>46298.7</v>
      </c>
      <c r="T1351" s="10">
        <f t="shared" si="2720"/>
        <v>46298.7</v>
      </c>
      <c r="U1351" s="10">
        <f>U1352+U1354+U1356</f>
        <v>0</v>
      </c>
      <c r="V1351" s="10">
        <f>V1352+V1354+V1356</f>
        <v>0</v>
      </c>
      <c r="W1351" s="10">
        <f>W1352+W1354+W1356</f>
        <v>0</v>
      </c>
      <c r="X1351" s="10">
        <f t="shared" si="2721"/>
        <v>44021.700000000004</v>
      </c>
      <c r="Y1351" s="10">
        <f t="shared" si="2722"/>
        <v>46298.7</v>
      </c>
      <c r="Z1351" s="10">
        <f t="shared" si="2723"/>
        <v>46298.7</v>
      </c>
      <c r="AA1351" s="10">
        <f>AA1352+AA1354+AA1356</f>
        <v>2500</v>
      </c>
      <c r="AB1351" s="10">
        <f>AB1352+AB1354+AB1356</f>
        <v>0</v>
      </c>
      <c r="AC1351" s="10">
        <f>AC1352+AC1354+AC1356</f>
        <v>0</v>
      </c>
      <c r="AD1351" s="10">
        <f t="shared" si="2724"/>
        <v>46521.700000000004</v>
      </c>
      <c r="AE1351" s="10">
        <f t="shared" si="2725"/>
        <v>46298.7</v>
      </c>
      <c r="AF1351" s="10">
        <f t="shared" si="2726"/>
        <v>46298.7</v>
      </c>
      <c r="AG1351" s="10">
        <f>AG1352+AG1354+AG1356</f>
        <v>0</v>
      </c>
      <c r="AH1351" s="10">
        <f t="shared" si="2727"/>
        <v>46521.700000000004</v>
      </c>
      <c r="AI1351" s="10">
        <f t="shared" si="2728"/>
        <v>46298.7</v>
      </c>
      <c r="AJ1351" s="10">
        <f t="shared" si="2729"/>
        <v>46298.7</v>
      </c>
      <c r="AK1351" s="10">
        <f>AK1352+AK1354+AK1356</f>
        <v>0</v>
      </c>
      <c r="AL1351" s="10">
        <f>AL1352+AL1354+AL1356</f>
        <v>0</v>
      </c>
      <c r="AM1351" s="10">
        <f>AM1352+AM1354+AM1356</f>
        <v>0</v>
      </c>
      <c r="AN1351" s="10">
        <f t="shared" si="2730"/>
        <v>46521.700000000004</v>
      </c>
      <c r="AO1351" s="10">
        <f t="shared" si="2731"/>
        <v>46298.7</v>
      </c>
      <c r="AP1351" s="10">
        <f t="shared" si="2732"/>
        <v>46298.7</v>
      </c>
      <c r="AQ1351" s="10">
        <f>AQ1352+AQ1354+AQ1356</f>
        <v>0</v>
      </c>
      <c r="AR1351" s="10">
        <f>AR1352+AR1354+AR1356</f>
        <v>0</v>
      </c>
      <c r="AS1351" s="10">
        <f>AS1352+AS1354+AS1356</f>
        <v>0</v>
      </c>
      <c r="AT1351" s="10">
        <f t="shared" si="2733"/>
        <v>46521.700000000004</v>
      </c>
      <c r="AU1351" s="10">
        <f t="shared" si="2734"/>
        <v>46298.7</v>
      </c>
      <c r="AV1351" s="10">
        <f t="shared" si="2735"/>
        <v>46298.7</v>
      </c>
      <c r="AW1351" s="10">
        <f>AW1352+AW1354+AW1356</f>
        <v>0</v>
      </c>
      <c r="AX1351" s="10">
        <f>AX1352+AX1354+AX1356</f>
        <v>0</v>
      </c>
      <c r="AY1351" s="10">
        <f>AY1352+AY1354+AY1356</f>
        <v>0</v>
      </c>
      <c r="AZ1351" s="10">
        <f t="shared" si="2736"/>
        <v>46521.700000000004</v>
      </c>
      <c r="BA1351" s="10">
        <f>BA1352+BA1354+BA1356</f>
        <v>0</v>
      </c>
      <c r="BB1351" s="65">
        <f t="shared" si="2683"/>
        <v>46521.700000000004</v>
      </c>
      <c r="BC1351" s="10">
        <f t="shared" si="2737"/>
        <v>46298.7</v>
      </c>
      <c r="BD1351" s="10">
        <f>BD1352+BD1354+BD1356</f>
        <v>0</v>
      </c>
      <c r="BE1351" s="65">
        <f t="shared" si="2684"/>
        <v>46298.7</v>
      </c>
      <c r="BF1351" s="10">
        <f t="shared" si="2738"/>
        <v>46298.7</v>
      </c>
      <c r="BG1351" s="10">
        <f>BG1352+BG1354+BG1356</f>
        <v>0</v>
      </c>
      <c r="BH1351" s="65">
        <f t="shared" si="2685"/>
        <v>46298.7</v>
      </c>
      <c r="BI1351" s="10">
        <f>BI1352+BI1354+BI1356</f>
        <v>0</v>
      </c>
      <c r="BJ1351" s="20"/>
      <c r="BK1351" s="20"/>
    </row>
    <row r="1352" spans="1:63" ht="78" x14ac:dyDescent="0.3">
      <c r="A1352" s="58" t="s">
        <v>878</v>
      </c>
      <c r="B1352" s="59" t="s">
        <v>148</v>
      </c>
      <c r="C1352" s="58"/>
      <c r="D1352" s="58"/>
      <c r="E1352" s="60" t="s">
        <v>149</v>
      </c>
      <c r="F1352" s="10">
        <f t="shared" ref="F1352:K1352" si="2802">F1353</f>
        <v>32891.9</v>
      </c>
      <c r="G1352" s="10">
        <f t="shared" si="2802"/>
        <v>33903.1</v>
      </c>
      <c r="H1352" s="10">
        <f t="shared" si="2802"/>
        <v>33903.1</v>
      </c>
      <c r="I1352" s="10">
        <f t="shared" si="2802"/>
        <v>0</v>
      </c>
      <c r="J1352" s="10">
        <f t="shared" si="2802"/>
        <v>0</v>
      </c>
      <c r="K1352" s="10">
        <f t="shared" si="2802"/>
        <v>0</v>
      </c>
      <c r="L1352" s="10">
        <f t="shared" si="2646"/>
        <v>32891.9</v>
      </c>
      <c r="M1352" s="10">
        <f t="shared" si="2647"/>
        <v>33903.1</v>
      </c>
      <c r="N1352" s="10">
        <f t="shared" si="2648"/>
        <v>33903.1</v>
      </c>
      <c r="O1352" s="10">
        <f>O1353</f>
        <v>5449.3</v>
      </c>
      <c r="P1352" s="10">
        <f>P1353</f>
        <v>6715</v>
      </c>
      <c r="Q1352" s="10">
        <f>Q1353</f>
        <v>6715</v>
      </c>
      <c r="R1352" s="10">
        <f t="shared" si="2718"/>
        <v>38341.200000000004</v>
      </c>
      <c r="S1352" s="10">
        <f t="shared" si="2719"/>
        <v>40618.1</v>
      </c>
      <c r="T1352" s="10">
        <f t="shared" si="2720"/>
        <v>40618.1</v>
      </c>
      <c r="U1352" s="10">
        <f>U1353</f>
        <v>0</v>
      </c>
      <c r="V1352" s="10">
        <f>V1353</f>
        <v>0</v>
      </c>
      <c r="W1352" s="10">
        <f>W1353</f>
        <v>0</v>
      </c>
      <c r="X1352" s="10">
        <f t="shared" si="2721"/>
        <v>38341.200000000004</v>
      </c>
      <c r="Y1352" s="10">
        <f t="shared" si="2722"/>
        <v>40618.1</v>
      </c>
      <c r="Z1352" s="10">
        <f t="shared" si="2723"/>
        <v>40618.1</v>
      </c>
      <c r="AA1352" s="10">
        <f>AA1353</f>
        <v>0</v>
      </c>
      <c r="AB1352" s="10">
        <f>AB1353</f>
        <v>0</v>
      </c>
      <c r="AC1352" s="10">
        <f>AC1353</f>
        <v>0</v>
      </c>
      <c r="AD1352" s="10">
        <f t="shared" si="2724"/>
        <v>38341.200000000004</v>
      </c>
      <c r="AE1352" s="10">
        <f t="shared" si="2725"/>
        <v>40618.1</v>
      </c>
      <c r="AF1352" s="10">
        <f t="shared" si="2726"/>
        <v>40618.1</v>
      </c>
      <c r="AG1352" s="10">
        <f>AG1353</f>
        <v>0</v>
      </c>
      <c r="AH1352" s="10">
        <f t="shared" si="2727"/>
        <v>38341.200000000004</v>
      </c>
      <c r="AI1352" s="10">
        <f t="shared" si="2728"/>
        <v>40618.1</v>
      </c>
      <c r="AJ1352" s="10">
        <f t="shared" si="2729"/>
        <v>40618.1</v>
      </c>
      <c r="AK1352" s="10">
        <f>AK1353</f>
        <v>0</v>
      </c>
      <c r="AL1352" s="10">
        <f>AL1353</f>
        <v>0</v>
      </c>
      <c r="AM1352" s="10">
        <f>AM1353</f>
        <v>0</v>
      </c>
      <c r="AN1352" s="10">
        <f t="shared" si="2730"/>
        <v>38341.200000000004</v>
      </c>
      <c r="AO1352" s="10">
        <f t="shared" si="2731"/>
        <v>40618.1</v>
      </c>
      <c r="AP1352" s="10">
        <f t="shared" si="2732"/>
        <v>40618.1</v>
      </c>
      <c r="AQ1352" s="10">
        <f>AQ1353</f>
        <v>0</v>
      </c>
      <c r="AR1352" s="10">
        <f>AR1353</f>
        <v>0</v>
      </c>
      <c r="AS1352" s="10">
        <f>AS1353</f>
        <v>0</v>
      </c>
      <c r="AT1352" s="10">
        <f t="shared" si="2733"/>
        <v>38341.200000000004</v>
      </c>
      <c r="AU1352" s="10">
        <f t="shared" si="2734"/>
        <v>40618.1</v>
      </c>
      <c r="AV1352" s="10">
        <f t="shared" si="2735"/>
        <v>40618.1</v>
      </c>
      <c r="AW1352" s="10">
        <f>AW1353</f>
        <v>0</v>
      </c>
      <c r="AX1352" s="10">
        <f>AX1353</f>
        <v>0</v>
      </c>
      <c r="AY1352" s="10">
        <f>AY1353</f>
        <v>0</v>
      </c>
      <c r="AZ1352" s="10">
        <f t="shared" si="2736"/>
        <v>38341.200000000004</v>
      </c>
      <c r="BA1352" s="10">
        <f>BA1353</f>
        <v>0</v>
      </c>
      <c r="BB1352" s="65">
        <f t="shared" si="2683"/>
        <v>38341.200000000004</v>
      </c>
      <c r="BC1352" s="10">
        <f t="shared" si="2737"/>
        <v>40618.1</v>
      </c>
      <c r="BD1352" s="10">
        <f>BD1353</f>
        <v>0</v>
      </c>
      <c r="BE1352" s="65">
        <f t="shared" si="2684"/>
        <v>40618.1</v>
      </c>
      <c r="BF1352" s="10">
        <f t="shared" si="2738"/>
        <v>40618.1</v>
      </c>
      <c r="BG1352" s="10">
        <f>BG1353</f>
        <v>0</v>
      </c>
      <c r="BH1352" s="65">
        <f t="shared" si="2685"/>
        <v>40618.1</v>
      </c>
      <c r="BI1352" s="10">
        <f>BI1353</f>
        <v>0</v>
      </c>
      <c r="BJ1352" s="20"/>
      <c r="BK1352" s="20"/>
    </row>
    <row r="1353" spans="1:63" x14ac:dyDescent="0.3">
      <c r="A1353" s="58" t="s">
        <v>878</v>
      </c>
      <c r="B1353" s="59">
        <v>100</v>
      </c>
      <c r="C1353" s="58" t="s">
        <v>242</v>
      </c>
      <c r="D1353" s="58" t="s">
        <v>327</v>
      </c>
      <c r="E1353" s="60" t="s">
        <v>879</v>
      </c>
      <c r="F1353" s="10">
        <v>32891.9</v>
      </c>
      <c r="G1353" s="10">
        <v>33903.1</v>
      </c>
      <c r="H1353" s="10">
        <v>33903.1</v>
      </c>
      <c r="I1353" s="10"/>
      <c r="J1353" s="10"/>
      <c r="K1353" s="10"/>
      <c r="L1353" s="10">
        <f t="shared" si="2646"/>
        <v>32891.9</v>
      </c>
      <c r="M1353" s="10">
        <f t="shared" si="2647"/>
        <v>33903.1</v>
      </c>
      <c r="N1353" s="10">
        <f t="shared" si="2648"/>
        <v>33903.1</v>
      </c>
      <c r="O1353" s="10">
        <v>5449.3</v>
      </c>
      <c r="P1353" s="10">
        <v>6715</v>
      </c>
      <c r="Q1353" s="10">
        <v>6715</v>
      </c>
      <c r="R1353" s="10">
        <f t="shared" si="2718"/>
        <v>38341.200000000004</v>
      </c>
      <c r="S1353" s="10">
        <f t="shared" si="2719"/>
        <v>40618.1</v>
      </c>
      <c r="T1353" s="10">
        <f t="shared" si="2720"/>
        <v>40618.1</v>
      </c>
      <c r="U1353" s="10"/>
      <c r="V1353" s="10"/>
      <c r="W1353" s="10"/>
      <c r="X1353" s="10">
        <f t="shared" si="2721"/>
        <v>38341.200000000004</v>
      </c>
      <c r="Y1353" s="10">
        <f t="shared" si="2722"/>
        <v>40618.1</v>
      </c>
      <c r="Z1353" s="10">
        <f t="shared" si="2723"/>
        <v>40618.1</v>
      </c>
      <c r="AA1353" s="10"/>
      <c r="AB1353" s="10"/>
      <c r="AC1353" s="10"/>
      <c r="AD1353" s="10">
        <f t="shared" si="2724"/>
        <v>38341.200000000004</v>
      </c>
      <c r="AE1353" s="10">
        <f t="shared" si="2725"/>
        <v>40618.1</v>
      </c>
      <c r="AF1353" s="10">
        <f t="shared" si="2726"/>
        <v>40618.1</v>
      </c>
      <c r="AG1353" s="10"/>
      <c r="AH1353" s="10">
        <f t="shared" si="2727"/>
        <v>38341.200000000004</v>
      </c>
      <c r="AI1353" s="10">
        <f t="shared" si="2728"/>
        <v>40618.1</v>
      </c>
      <c r="AJ1353" s="10">
        <f t="shared" si="2729"/>
        <v>40618.1</v>
      </c>
      <c r="AK1353" s="10"/>
      <c r="AL1353" s="10"/>
      <c r="AM1353" s="10"/>
      <c r="AN1353" s="10">
        <f t="shared" si="2730"/>
        <v>38341.200000000004</v>
      </c>
      <c r="AO1353" s="10">
        <f t="shared" si="2731"/>
        <v>40618.1</v>
      </c>
      <c r="AP1353" s="10">
        <f t="shared" si="2732"/>
        <v>40618.1</v>
      </c>
      <c r="AQ1353" s="10"/>
      <c r="AR1353" s="10"/>
      <c r="AS1353" s="10"/>
      <c r="AT1353" s="10">
        <f t="shared" si="2733"/>
        <v>38341.200000000004</v>
      </c>
      <c r="AU1353" s="10">
        <f t="shared" si="2734"/>
        <v>40618.1</v>
      </c>
      <c r="AV1353" s="10">
        <f t="shared" si="2735"/>
        <v>40618.1</v>
      </c>
      <c r="AW1353" s="10"/>
      <c r="AX1353" s="10"/>
      <c r="AY1353" s="10"/>
      <c r="AZ1353" s="10">
        <f t="shared" si="2736"/>
        <v>38341.200000000004</v>
      </c>
      <c r="BA1353" s="10"/>
      <c r="BB1353" s="65">
        <f t="shared" si="2683"/>
        <v>38341.200000000004</v>
      </c>
      <c r="BC1353" s="10">
        <f t="shared" si="2737"/>
        <v>40618.1</v>
      </c>
      <c r="BD1353" s="10"/>
      <c r="BE1353" s="65">
        <f t="shared" si="2684"/>
        <v>40618.1</v>
      </c>
      <c r="BF1353" s="10">
        <f t="shared" si="2738"/>
        <v>40618.1</v>
      </c>
      <c r="BG1353" s="10"/>
      <c r="BH1353" s="65">
        <f t="shared" si="2685"/>
        <v>40618.1</v>
      </c>
      <c r="BI1353" s="10"/>
      <c r="BJ1353" s="20"/>
      <c r="BK1353" s="20"/>
    </row>
    <row r="1354" spans="1:63" ht="31.2" x14ac:dyDescent="0.3">
      <c r="A1354" s="58" t="s">
        <v>878</v>
      </c>
      <c r="B1354" s="59" t="s">
        <v>66</v>
      </c>
      <c r="C1354" s="58"/>
      <c r="D1354" s="58"/>
      <c r="E1354" s="60" t="s">
        <v>67</v>
      </c>
      <c r="F1354" s="10">
        <f t="shared" ref="F1354:K1354" si="2803">F1355</f>
        <v>5708.5</v>
      </c>
      <c r="G1354" s="10">
        <f t="shared" si="2803"/>
        <v>4347.8999999999996</v>
      </c>
      <c r="H1354" s="10">
        <f t="shared" si="2803"/>
        <v>4387.5</v>
      </c>
      <c r="I1354" s="10">
        <f t="shared" si="2803"/>
        <v>-1400</v>
      </c>
      <c r="J1354" s="10">
        <f t="shared" si="2803"/>
        <v>0</v>
      </c>
      <c r="K1354" s="10">
        <f t="shared" si="2803"/>
        <v>0</v>
      </c>
      <c r="L1354" s="10">
        <f t="shared" si="2646"/>
        <v>4308.5</v>
      </c>
      <c r="M1354" s="10">
        <f t="shared" si="2647"/>
        <v>4347.8999999999996</v>
      </c>
      <c r="N1354" s="10">
        <f t="shared" si="2648"/>
        <v>4387.5</v>
      </c>
      <c r="O1354" s="10">
        <f>O1355</f>
        <v>0</v>
      </c>
      <c r="P1354" s="10">
        <f>P1355</f>
        <v>0</v>
      </c>
      <c r="Q1354" s="10">
        <f>Q1355</f>
        <v>0</v>
      </c>
      <c r="R1354" s="10">
        <f t="shared" si="2718"/>
        <v>4308.5</v>
      </c>
      <c r="S1354" s="10">
        <f t="shared" si="2719"/>
        <v>4347.8999999999996</v>
      </c>
      <c r="T1354" s="10">
        <f t="shared" si="2720"/>
        <v>4387.5</v>
      </c>
      <c r="U1354" s="10">
        <f>U1355</f>
        <v>0</v>
      </c>
      <c r="V1354" s="10">
        <f>V1355</f>
        <v>0</v>
      </c>
      <c r="W1354" s="10">
        <f>W1355</f>
        <v>0</v>
      </c>
      <c r="X1354" s="10">
        <f t="shared" si="2721"/>
        <v>4308.5</v>
      </c>
      <c r="Y1354" s="10">
        <f t="shared" si="2722"/>
        <v>4347.8999999999996</v>
      </c>
      <c r="Z1354" s="10">
        <f t="shared" si="2723"/>
        <v>4387.5</v>
      </c>
      <c r="AA1354" s="10">
        <f>AA1355</f>
        <v>2500</v>
      </c>
      <c r="AB1354" s="10">
        <f>AB1355</f>
        <v>0</v>
      </c>
      <c r="AC1354" s="10">
        <f>AC1355</f>
        <v>0</v>
      </c>
      <c r="AD1354" s="10">
        <f t="shared" si="2724"/>
        <v>6808.5</v>
      </c>
      <c r="AE1354" s="10">
        <f t="shared" si="2725"/>
        <v>4347.8999999999996</v>
      </c>
      <c r="AF1354" s="10">
        <f t="shared" si="2726"/>
        <v>4387.5</v>
      </c>
      <c r="AG1354" s="10">
        <f>AG1355</f>
        <v>0</v>
      </c>
      <c r="AH1354" s="10">
        <f t="shared" si="2727"/>
        <v>6808.5</v>
      </c>
      <c r="AI1354" s="10">
        <f t="shared" si="2728"/>
        <v>4347.8999999999996</v>
      </c>
      <c r="AJ1354" s="10">
        <f t="shared" si="2729"/>
        <v>4387.5</v>
      </c>
      <c r="AK1354" s="10">
        <f>AK1355</f>
        <v>0</v>
      </c>
      <c r="AL1354" s="10">
        <f>AL1355</f>
        <v>0</v>
      </c>
      <c r="AM1354" s="10">
        <f>AM1355</f>
        <v>0</v>
      </c>
      <c r="AN1354" s="10">
        <f t="shared" si="2730"/>
        <v>6808.5</v>
      </c>
      <c r="AO1354" s="10">
        <f t="shared" si="2731"/>
        <v>4347.8999999999996</v>
      </c>
      <c r="AP1354" s="10">
        <f t="shared" si="2732"/>
        <v>4387.5</v>
      </c>
      <c r="AQ1354" s="10">
        <f>AQ1355</f>
        <v>0</v>
      </c>
      <c r="AR1354" s="10">
        <f>AR1355</f>
        <v>0</v>
      </c>
      <c r="AS1354" s="10">
        <f>AS1355</f>
        <v>0</v>
      </c>
      <c r="AT1354" s="10">
        <f t="shared" si="2733"/>
        <v>6808.5</v>
      </c>
      <c r="AU1354" s="10">
        <f t="shared" si="2734"/>
        <v>4347.8999999999996</v>
      </c>
      <c r="AV1354" s="10">
        <f t="shared" si="2735"/>
        <v>4387.5</v>
      </c>
      <c r="AW1354" s="10">
        <f>AW1355</f>
        <v>0</v>
      </c>
      <c r="AX1354" s="10">
        <f>AX1355</f>
        <v>0</v>
      </c>
      <c r="AY1354" s="10">
        <f>AY1355</f>
        <v>0</v>
      </c>
      <c r="AZ1354" s="10">
        <f t="shared" si="2736"/>
        <v>6808.5</v>
      </c>
      <c r="BA1354" s="10">
        <f>BA1355</f>
        <v>0</v>
      </c>
      <c r="BB1354" s="65">
        <f t="shared" si="2683"/>
        <v>6808.5</v>
      </c>
      <c r="BC1354" s="10">
        <f t="shared" si="2737"/>
        <v>4347.8999999999996</v>
      </c>
      <c r="BD1354" s="10">
        <f>BD1355</f>
        <v>0</v>
      </c>
      <c r="BE1354" s="65">
        <f t="shared" si="2684"/>
        <v>4347.8999999999996</v>
      </c>
      <c r="BF1354" s="10">
        <f t="shared" si="2738"/>
        <v>4387.5</v>
      </c>
      <c r="BG1354" s="10">
        <f>BG1355</f>
        <v>0</v>
      </c>
      <c r="BH1354" s="65">
        <f t="shared" si="2685"/>
        <v>4387.5</v>
      </c>
      <c r="BI1354" s="10">
        <f>BI1355</f>
        <v>0</v>
      </c>
      <c r="BJ1354" s="20"/>
      <c r="BK1354" s="20"/>
    </row>
    <row r="1355" spans="1:63" x14ac:dyDescent="0.3">
      <c r="A1355" s="58" t="s">
        <v>878</v>
      </c>
      <c r="B1355" s="59">
        <v>200</v>
      </c>
      <c r="C1355" s="58" t="s">
        <v>242</v>
      </c>
      <c r="D1355" s="58" t="s">
        <v>327</v>
      </c>
      <c r="E1355" s="60" t="s">
        <v>879</v>
      </c>
      <c r="F1355" s="10">
        <v>5708.5</v>
      </c>
      <c r="G1355" s="10">
        <v>4347.8999999999996</v>
      </c>
      <c r="H1355" s="10">
        <v>4387.5</v>
      </c>
      <c r="I1355" s="29">
        <v>-1400</v>
      </c>
      <c r="J1355" s="10"/>
      <c r="K1355" s="10"/>
      <c r="L1355" s="10">
        <f t="shared" si="2646"/>
        <v>4308.5</v>
      </c>
      <c r="M1355" s="10">
        <f t="shared" si="2647"/>
        <v>4347.8999999999996</v>
      </c>
      <c r="N1355" s="10">
        <f t="shared" si="2648"/>
        <v>4387.5</v>
      </c>
      <c r="O1355" s="10"/>
      <c r="P1355" s="10"/>
      <c r="Q1355" s="10"/>
      <c r="R1355" s="10">
        <f t="shared" si="2718"/>
        <v>4308.5</v>
      </c>
      <c r="S1355" s="10">
        <f t="shared" si="2719"/>
        <v>4347.8999999999996</v>
      </c>
      <c r="T1355" s="10">
        <f t="shared" si="2720"/>
        <v>4387.5</v>
      </c>
      <c r="U1355" s="10"/>
      <c r="V1355" s="10"/>
      <c r="W1355" s="10"/>
      <c r="X1355" s="10">
        <f t="shared" si="2721"/>
        <v>4308.5</v>
      </c>
      <c r="Y1355" s="10">
        <f t="shared" si="2722"/>
        <v>4347.8999999999996</v>
      </c>
      <c r="Z1355" s="10">
        <f t="shared" si="2723"/>
        <v>4387.5</v>
      </c>
      <c r="AA1355" s="10">
        <v>2500</v>
      </c>
      <c r="AB1355" s="10"/>
      <c r="AC1355" s="10"/>
      <c r="AD1355" s="10">
        <f t="shared" si="2724"/>
        <v>6808.5</v>
      </c>
      <c r="AE1355" s="10">
        <f t="shared" si="2725"/>
        <v>4347.8999999999996</v>
      </c>
      <c r="AF1355" s="10">
        <f t="shared" si="2726"/>
        <v>4387.5</v>
      </c>
      <c r="AG1355" s="10"/>
      <c r="AH1355" s="10">
        <f t="shared" si="2727"/>
        <v>6808.5</v>
      </c>
      <c r="AI1355" s="10">
        <f t="shared" si="2728"/>
        <v>4347.8999999999996</v>
      </c>
      <c r="AJ1355" s="10">
        <f t="shared" si="2729"/>
        <v>4387.5</v>
      </c>
      <c r="AK1355" s="10"/>
      <c r="AL1355" s="10"/>
      <c r="AM1355" s="10"/>
      <c r="AN1355" s="10">
        <f t="shared" si="2730"/>
        <v>6808.5</v>
      </c>
      <c r="AO1355" s="10">
        <f t="shared" si="2731"/>
        <v>4347.8999999999996</v>
      </c>
      <c r="AP1355" s="10">
        <f t="shared" si="2732"/>
        <v>4387.5</v>
      </c>
      <c r="AQ1355" s="10"/>
      <c r="AR1355" s="10"/>
      <c r="AS1355" s="10"/>
      <c r="AT1355" s="10">
        <f t="shared" si="2733"/>
        <v>6808.5</v>
      </c>
      <c r="AU1355" s="10">
        <f t="shared" si="2734"/>
        <v>4347.8999999999996</v>
      </c>
      <c r="AV1355" s="10">
        <f t="shared" si="2735"/>
        <v>4387.5</v>
      </c>
      <c r="AW1355" s="10"/>
      <c r="AX1355" s="10"/>
      <c r="AY1355" s="10"/>
      <c r="AZ1355" s="10">
        <f t="shared" si="2736"/>
        <v>6808.5</v>
      </c>
      <c r="BA1355" s="10"/>
      <c r="BB1355" s="65">
        <f t="shared" si="2683"/>
        <v>6808.5</v>
      </c>
      <c r="BC1355" s="10">
        <f t="shared" si="2737"/>
        <v>4347.8999999999996</v>
      </c>
      <c r="BD1355" s="10"/>
      <c r="BE1355" s="65">
        <f t="shared" si="2684"/>
        <v>4347.8999999999996</v>
      </c>
      <c r="BF1355" s="10">
        <f t="shared" si="2738"/>
        <v>4387.5</v>
      </c>
      <c r="BG1355" s="10"/>
      <c r="BH1355" s="65">
        <f t="shared" si="2685"/>
        <v>4387.5</v>
      </c>
      <c r="BI1355" s="10"/>
      <c r="BJ1355" s="20"/>
      <c r="BK1355" s="20">
        <v>42</v>
      </c>
    </row>
    <row r="1356" spans="1:63" x14ac:dyDescent="0.3">
      <c r="A1356" s="58" t="s">
        <v>878</v>
      </c>
      <c r="B1356" s="59" t="s">
        <v>52</v>
      </c>
      <c r="C1356" s="58"/>
      <c r="D1356" s="58"/>
      <c r="E1356" s="60" t="s">
        <v>53</v>
      </c>
      <c r="F1356" s="10">
        <f t="shared" ref="F1356:K1356" si="2804">F1357</f>
        <v>1372</v>
      </c>
      <c r="G1356" s="10">
        <f t="shared" si="2804"/>
        <v>1332.7</v>
      </c>
      <c r="H1356" s="10">
        <f t="shared" si="2804"/>
        <v>1293.0999999999999</v>
      </c>
      <c r="I1356" s="10">
        <f t="shared" si="2804"/>
        <v>0</v>
      </c>
      <c r="J1356" s="10">
        <f t="shared" si="2804"/>
        <v>0</v>
      </c>
      <c r="K1356" s="10">
        <f t="shared" si="2804"/>
        <v>0</v>
      </c>
      <c r="L1356" s="10">
        <f t="shared" si="2646"/>
        <v>1372</v>
      </c>
      <c r="M1356" s="10">
        <f t="shared" si="2647"/>
        <v>1332.7</v>
      </c>
      <c r="N1356" s="10">
        <f t="shared" si="2648"/>
        <v>1293.0999999999999</v>
      </c>
      <c r="O1356" s="10">
        <f>O1357</f>
        <v>0</v>
      </c>
      <c r="P1356" s="10">
        <f>P1357</f>
        <v>0</v>
      </c>
      <c r="Q1356" s="10">
        <f>Q1357</f>
        <v>0</v>
      </c>
      <c r="R1356" s="10">
        <f t="shared" si="2718"/>
        <v>1372</v>
      </c>
      <c r="S1356" s="10">
        <f t="shared" si="2719"/>
        <v>1332.7</v>
      </c>
      <c r="T1356" s="10">
        <f t="shared" si="2720"/>
        <v>1293.0999999999999</v>
      </c>
      <c r="U1356" s="10">
        <f>U1357</f>
        <v>0</v>
      </c>
      <c r="V1356" s="10">
        <f>V1357</f>
        <v>0</v>
      </c>
      <c r="W1356" s="10">
        <f>W1357</f>
        <v>0</v>
      </c>
      <c r="X1356" s="10">
        <f t="shared" si="2721"/>
        <v>1372</v>
      </c>
      <c r="Y1356" s="10">
        <f t="shared" si="2722"/>
        <v>1332.7</v>
      </c>
      <c r="Z1356" s="10">
        <f t="shared" si="2723"/>
        <v>1293.0999999999999</v>
      </c>
      <c r="AA1356" s="10">
        <f>AA1357</f>
        <v>0</v>
      </c>
      <c r="AB1356" s="10">
        <f>AB1357</f>
        <v>0</v>
      </c>
      <c r="AC1356" s="10">
        <f>AC1357</f>
        <v>0</v>
      </c>
      <c r="AD1356" s="10">
        <f t="shared" si="2724"/>
        <v>1372</v>
      </c>
      <c r="AE1356" s="10">
        <f t="shared" si="2725"/>
        <v>1332.7</v>
      </c>
      <c r="AF1356" s="10">
        <f t="shared" si="2726"/>
        <v>1293.0999999999999</v>
      </c>
      <c r="AG1356" s="10">
        <f>AG1357</f>
        <v>0</v>
      </c>
      <c r="AH1356" s="10">
        <f t="shared" si="2727"/>
        <v>1372</v>
      </c>
      <c r="AI1356" s="10">
        <f t="shared" si="2728"/>
        <v>1332.7</v>
      </c>
      <c r="AJ1356" s="10">
        <f t="shared" si="2729"/>
        <v>1293.0999999999999</v>
      </c>
      <c r="AK1356" s="10">
        <f>AK1357</f>
        <v>0</v>
      </c>
      <c r="AL1356" s="10">
        <f>AL1357</f>
        <v>0</v>
      </c>
      <c r="AM1356" s="10">
        <f>AM1357</f>
        <v>0</v>
      </c>
      <c r="AN1356" s="10">
        <f t="shared" si="2730"/>
        <v>1372</v>
      </c>
      <c r="AO1356" s="10">
        <f t="shared" si="2731"/>
        <v>1332.7</v>
      </c>
      <c r="AP1356" s="10">
        <f t="shared" si="2732"/>
        <v>1293.0999999999999</v>
      </c>
      <c r="AQ1356" s="10">
        <f>AQ1357</f>
        <v>0</v>
      </c>
      <c r="AR1356" s="10">
        <f>AR1357</f>
        <v>0</v>
      </c>
      <c r="AS1356" s="10">
        <f>AS1357</f>
        <v>0</v>
      </c>
      <c r="AT1356" s="10">
        <f t="shared" si="2733"/>
        <v>1372</v>
      </c>
      <c r="AU1356" s="10">
        <f t="shared" si="2734"/>
        <v>1332.7</v>
      </c>
      <c r="AV1356" s="10">
        <f t="shared" si="2735"/>
        <v>1293.0999999999999</v>
      </c>
      <c r="AW1356" s="10">
        <f>AW1357</f>
        <v>0</v>
      </c>
      <c r="AX1356" s="10">
        <f>AX1357</f>
        <v>0</v>
      </c>
      <c r="AY1356" s="10">
        <f>AY1357</f>
        <v>0</v>
      </c>
      <c r="AZ1356" s="10">
        <f t="shared" si="2736"/>
        <v>1372</v>
      </c>
      <c r="BA1356" s="10">
        <f>BA1357</f>
        <v>0</v>
      </c>
      <c r="BB1356" s="65">
        <f t="shared" si="2683"/>
        <v>1372</v>
      </c>
      <c r="BC1356" s="10">
        <f t="shared" si="2737"/>
        <v>1332.7</v>
      </c>
      <c r="BD1356" s="10">
        <f>BD1357</f>
        <v>0</v>
      </c>
      <c r="BE1356" s="65">
        <f t="shared" si="2684"/>
        <v>1332.7</v>
      </c>
      <c r="BF1356" s="10">
        <f t="shared" si="2738"/>
        <v>1293.0999999999999</v>
      </c>
      <c r="BG1356" s="10">
        <f>BG1357</f>
        <v>0</v>
      </c>
      <c r="BH1356" s="65">
        <f t="shared" si="2685"/>
        <v>1293.0999999999999</v>
      </c>
      <c r="BI1356" s="10">
        <f>BI1357</f>
        <v>0</v>
      </c>
      <c r="BJ1356" s="20"/>
      <c r="BK1356" s="20"/>
    </row>
    <row r="1357" spans="1:63" x14ac:dyDescent="0.3">
      <c r="A1357" s="58" t="s">
        <v>878</v>
      </c>
      <c r="B1357" s="59">
        <v>800</v>
      </c>
      <c r="C1357" s="58" t="s">
        <v>242</v>
      </c>
      <c r="D1357" s="58" t="s">
        <v>327</v>
      </c>
      <c r="E1357" s="60" t="s">
        <v>879</v>
      </c>
      <c r="F1357" s="10">
        <v>1372</v>
      </c>
      <c r="G1357" s="10">
        <v>1332.7</v>
      </c>
      <c r="H1357" s="10">
        <v>1293.0999999999999</v>
      </c>
      <c r="I1357" s="10"/>
      <c r="J1357" s="10"/>
      <c r="K1357" s="10"/>
      <c r="L1357" s="10">
        <f t="shared" si="2646"/>
        <v>1372</v>
      </c>
      <c r="M1357" s="10">
        <f t="shared" si="2647"/>
        <v>1332.7</v>
      </c>
      <c r="N1357" s="10">
        <f t="shared" si="2648"/>
        <v>1293.0999999999999</v>
      </c>
      <c r="O1357" s="10"/>
      <c r="P1357" s="10"/>
      <c r="Q1357" s="10"/>
      <c r="R1357" s="10">
        <f t="shared" si="2718"/>
        <v>1372</v>
      </c>
      <c r="S1357" s="10">
        <f t="shared" si="2719"/>
        <v>1332.7</v>
      </c>
      <c r="T1357" s="10">
        <f t="shared" si="2720"/>
        <v>1293.0999999999999</v>
      </c>
      <c r="U1357" s="10"/>
      <c r="V1357" s="10"/>
      <c r="W1357" s="10"/>
      <c r="X1357" s="10">
        <f t="shared" si="2721"/>
        <v>1372</v>
      </c>
      <c r="Y1357" s="10">
        <f t="shared" si="2722"/>
        <v>1332.7</v>
      </c>
      <c r="Z1357" s="10">
        <f t="shared" si="2723"/>
        <v>1293.0999999999999</v>
      </c>
      <c r="AA1357" s="10"/>
      <c r="AB1357" s="10"/>
      <c r="AC1357" s="10"/>
      <c r="AD1357" s="10">
        <f t="shared" si="2724"/>
        <v>1372</v>
      </c>
      <c r="AE1357" s="10">
        <f t="shared" si="2725"/>
        <v>1332.7</v>
      </c>
      <c r="AF1357" s="10">
        <f t="shared" si="2726"/>
        <v>1293.0999999999999</v>
      </c>
      <c r="AG1357" s="10"/>
      <c r="AH1357" s="10">
        <f t="shared" si="2727"/>
        <v>1372</v>
      </c>
      <c r="AI1357" s="10">
        <f t="shared" si="2728"/>
        <v>1332.7</v>
      </c>
      <c r="AJ1357" s="10">
        <f t="shared" si="2729"/>
        <v>1293.0999999999999</v>
      </c>
      <c r="AK1357" s="10"/>
      <c r="AL1357" s="10"/>
      <c r="AM1357" s="10"/>
      <c r="AN1357" s="10">
        <f t="shared" si="2730"/>
        <v>1372</v>
      </c>
      <c r="AO1357" s="10">
        <f t="shared" si="2731"/>
        <v>1332.7</v>
      </c>
      <c r="AP1357" s="10">
        <f t="shared" si="2732"/>
        <v>1293.0999999999999</v>
      </c>
      <c r="AQ1357" s="10"/>
      <c r="AR1357" s="10"/>
      <c r="AS1357" s="10"/>
      <c r="AT1357" s="10">
        <f t="shared" si="2733"/>
        <v>1372</v>
      </c>
      <c r="AU1357" s="10">
        <f t="shared" si="2734"/>
        <v>1332.7</v>
      </c>
      <c r="AV1357" s="10">
        <f t="shared" si="2735"/>
        <v>1293.0999999999999</v>
      </c>
      <c r="AW1357" s="10"/>
      <c r="AX1357" s="10"/>
      <c r="AY1357" s="10"/>
      <c r="AZ1357" s="10">
        <f t="shared" si="2736"/>
        <v>1372</v>
      </c>
      <c r="BA1357" s="10"/>
      <c r="BB1357" s="65">
        <f t="shared" si="2683"/>
        <v>1372</v>
      </c>
      <c r="BC1357" s="10">
        <f t="shared" si="2737"/>
        <v>1332.7</v>
      </c>
      <c r="BD1357" s="10"/>
      <c r="BE1357" s="65">
        <f t="shared" si="2684"/>
        <v>1332.7</v>
      </c>
      <c r="BF1357" s="10">
        <f t="shared" si="2738"/>
        <v>1293.0999999999999</v>
      </c>
      <c r="BG1357" s="10"/>
      <c r="BH1357" s="65">
        <f t="shared" si="2685"/>
        <v>1293.0999999999999</v>
      </c>
      <c r="BI1357" s="10"/>
      <c r="BJ1357" s="20"/>
      <c r="BK1357" s="20"/>
    </row>
    <row r="1358" spans="1:63" ht="31.2" x14ac:dyDescent="0.3">
      <c r="A1358" s="58" t="s">
        <v>880</v>
      </c>
      <c r="B1358" s="59"/>
      <c r="C1358" s="58"/>
      <c r="D1358" s="58"/>
      <c r="E1358" s="60" t="s">
        <v>881</v>
      </c>
      <c r="F1358" s="10">
        <f t="shared" ref="F1358:F1359" si="2805">F1359</f>
        <v>21415</v>
      </c>
      <c r="G1358" s="10">
        <f t="shared" ref="G1358:G1359" si="2806">G1359</f>
        <v>5664.1</v>
      </c>
      <c r="H1358" s="10">
        <f t="shared" ref="H1358:H1359" si="2807">H1359</f>
        <v>5664.1</v>
      </c>
      <c r="I1358" s="10">
        <f t="shared" ref="I1358:I1362" si="2808">I1359</f>
        <v>0</v>
      </c>
      <c r="J1358" s="10">
        <f t="shared" ref="J1358:J1362" si="2809">J1359</f>
        <v>0</v>
      </c>
      <c r="K1358" s="10">
        <f t="shared" ref="K1358:K1362" si="2810">K1359</f>
        <v>0</v>
      </c>
      <c r="L1358" s="10">
        <f t="shared" si="2646"/>
        <v>21415</v>
      </c>
      <c r="M1358" s="10">
        <f t="shared" si="2647"/>
        <v>5664.1</v>
      </c>
      <c r="N1358" s="10">
        <f t="shared" si="2648"/>
        <v>5664.1</v>
      </c>
      <c r="O1358" s="10">
        <f t="shared" ref="O1358:O1362" si="2811">O1359</f>
        <v>0</v>
      </c>
      <c r="P1358" s="10">
        <f t="shared" ref="P1358:P1362" si="2812">P1359</f>
        <v>0</v>
      </c>
      <c r="Q1358" s="10">
        <f t="shared" ref="Q1358:Q1362" si="2813">Q1359</f>
        <v>0</v>
      </c>
      <c r="R1358" s="10">
        <f t="shared" si="2718"/>
        <v>21415</v>
      </c>
      <c r="S1358" s="10">
        <f t="shared" si="2719"/>
        <v>5664.1</v>
      </c>
      <c r="T1358" s="10">
        <f t="shared" si="2720"/>
        <v>5664.1</v>
      </c>
      <c r="U1358" s="10">
        <f t="shared" ref="U1358:U1362" si="2814">U1359</f>
        <v>0</v>
      </c>
      <c r="V1358" s="10">
        <f t="shared" ref="V1358:V1362" si="2815">V1359</f>
        <v>0</v>
      </c>
      <c r="W1358" s="10">
        <f t="shared" ref="W1358:W1362" si="2816">W1359</f>
        <v>0</v>
      </c>
      <c r="X1358" s="10">
        <f t="shared" si="2721"/>
        <v>21415</v>
      </c>
      <c r="Y1358" s="10">
        <f t="shared" si="2722"/>
        <v>5664.1</v>
      </c>
      <c r="Z1358" s="10">
        <f t="shared" si="2723"/>
        <v>5664.1</v>
      </c>
      <c r="AA1358" s="10">
        <f t="shared" ref="AA1358:AA1362" si="2817">AA1359</f>
        <v>-231.387</v>
      </c>
      <c r="AB1358" s="10">
        <f t="shared" ref="AB1358:AB1362" si="2818">AB1359</f>
        <v>0</v>
      </c>
      <c r="AC1358" s="10">
        <f t="shared" ref="AC1358:AC1362" si="2819">AC1359</f>
        <v>0</v>
      </c>
      <c r="AD1358" s="10">
        <f t="shared" si="2724"/>
        <v>21183.613000000001</v>
      </c>
      <c r="AE1358" s="10">
        <f t="shared" si="2725"/>
        <v>5664.1</v>
      </c>
      <c r="AF1358" s="10">
        <f t="shared" si="2726"/>
        <v>5664.1</v>
      </c>
      <c r="AG1358" s="10">
        <f t="shared" ref="AG1358:AG1362" si="2820">AG1359</f>
        <v>0</v>
      </c>
      <c r="AH1358" s="10">
        <f t="shared" si="2727"/>
        <v>21183.613000000001</v>
      </c>
      <c r="AI1358" s="10">
        <f t="shared" si="2728"/>
        <v>5664.1</v>
      </c>
      <c r="AJ1358" s="10">
        <f t="shared" si="2729"/>
        <v>5664.1</v>
      </c>
      <c r="AK1358" s="10">
        <f t="shared" ref="AK1358:AK1362" si="2821">AK1359</f>
        <v>0</v>
      </c>
      <c r="AL1358" s="10">
        <f t="shared" ref="AL1358:AL1362" si="2822">AL1359</f>
        <v>0</v>
      </c>
      <c r="AM1358" s="10">
        <f t="shared" ref="AM1358:AM1362" si="2823">AM1359</f>
        <v>0</v>
      </c>
      <c r="AN1358" s="10">
        <f t="shared" si="2730"/>
        <v>21183.613000000001</v>
      </c>
      <c r="AO1358" s="10">
        <f t="shared" si="2731"/>
        <v>5664.1</v>
      </c>
      <c r="AP1358" s="10">
        <f t="shared" si="2732"/>
        <v>5664.1</v>
      </c>
      <c r="AQ1358" s="10">
        <f t="shared" ref="AQ1358:AQ1362" si="2824">AQ1359</f>
        <v>0</v>
      </c>
      <c r="AR1358" s="10">
        <f t="shared" ref="AR1358:AR1362" si="2825">AR1359</f>
        <v>0</v>
      </c>
      <c r="AS1358" s="10">
        <f t="shared" ref="AS1358:AS1362" si="2826">AS1359</f>
        <v>0</v>
      </c>
      <c r="AT1358" s="10">
        <f t="shared" si="2733"/>
        <v>21183.613000000001</v>
      </c>
      <c r="AU1358" s="10">
        <f t="shared" si="2734"/>
        <v>5664.1</v>
      </c>
      <c r="AV1358" s="10">
        <f t="shared" si="2735"/>
        <v>5664.1</v>
      </c>
      <c r="AW1358" s="10">
        <f t="shared" ref="AW1358:AW1362" si="2827">AW1359</f>
        <v>-2052.8000000000002</v>
      </c>
      <c r="AX1358" s="10">
        <f t="shared" ref="AX1358:AX1362" si="2828">AX1359</f>
        <v>0</v>
      </c>
      <c r="AY1358" s="10">
        <f t="shared" ref="AY1358:AY1362" si="2829">AY1359</f>
        <v>0</v>
      </c>
      <c r="AZ1358" s="10">
        <f t="shared" si="2736"/>
        <v>19130.813000000002</v>
      </c>
      <c r="BA1358" s="10">
        <f t="shared" ref="BA1358:BA1362" si="2830">BA1359</f>
        <v>0</v>
      </c>
      <c r="BB1358" s="65">
        <f t="shared" si="2683"/>
        <v>19130.813000000002</v>
      </c>
      <c r="BC1358" s="10">
        <f t="shared" si="2737"/>
        <v>5664.1</v>
      </c>
      <c r="BD1358" s="10">
        <f t="shared" ref="BD1358:BI1362" si="2831">BD1359</f>
        <v>0</v>
      </c>
      <c r="BE1358" s="65">
        <f t="shared" si="2684"/>
        <v>5664.1</v>
      </c>
      <c r="BF1358" s="10">
        <f t="shared" si="2738"/>
        <v>5664.1</v>
      </c>
      <c r="BG1358" s="10">
        <f t="shared" si="2831"/>
        <v>0</v>
      </c>
      <c r="BH1358" s="65">
        <f t="shared" si="2685"/>
        <v>5664.1</v>
      </c>
      <c r="BI1358" s="10">
        <f t="shared" si="2831"/>
        <v>0</v>
      </c>
      <c r="BJ1358" s="20"/>
      <c r="BK1358" s="20"/>
    </row>
    <row r="1359" spans="1:63" ht="31.2" x14ac:dyDescent="0.3">
      <c r="A1359" s="58" t="s">
        <v>880</v>
      </c>
      <c r="B1359" s="59" t="s">
        <v>66</v>
      </c>
      <c r="C1359" s="58"/>
      <c r="D1359" s="58"/>
      <c r="E1359" s="60" t="s">
        <v>67</v>
      </c>
      <c r="F1359" s="10">
        <f t="shared" si="2805"/>
        <v>21415</v>
      </c>
      <c r="G1359" s="10">
        <f t="shared" si="2806"/>
        <v>5664.1</v>
      </c>
      <c r="H1359" s="10">
        <f t="shared" si="2807"/>
        <v>5664.1</v>
      </c>
      <c r="I1359" s="10">
        <f t="shared" si="2808"/>
        <v>0</v>
      </c>
      <c r="J1359" s="10">
        <f t="shared" si="2809"/>
        <v>0</v>
      </c>
      <c r="K1359" s="10">
        <f t="shared" si="2810"/>
        <v>0</v>
      </c>
      <c r="L1359" s="10">
        <f t="shared" si="2646"/>
        <v>21415</v>
      </c>
      <c r="M1359" s="10">
        <f t="shared" si="2647"/>
        <v>5664.1</v>
      </c>
      <c r="N1359" s="10">
        <f t="shared" si="2648"/>
        <v>5664.1</v>
      </c>
      <c r="O1359" s="10">
        <f t="shared" si="2811"/>
        <v>0</v>
      </c>
      <c r="P1359" s="10">
        <f t="shared" si="2812"/>
        <v>0</v>
      </c>
      <c r="Q1359" s="10">
        <f t="shared" si="2813"/>
        <v>0</v>
      </c>
      <c r="R1359" s="10">
        <f t="shared" si="2718"/>
        <v>21415</v>
      </c>
      <c r="S1359" s="10">
        <f t="shared" si="2719"/>
        <v>5664.1</v>
      </c>
      <c r="T1359" s="10">
        <f t="shared" si="2720"/>
        <v>5664.1</v>
      </c>
      <c r="U1359" s="10">
        <f t="shared" si="2814"/>
        <v>0</v>
      </c>
      <c r="V1359" s="10">
        <f t="shared" si="2815"/>
        <v>0</v>
      </c>
      <c r="W1359" s="10">
        <f t="shared" si="2816"/>
        <v>0</v>
      </c>
      <c r="X1359" s="10">
        <f t="shared" si="2721"/>
        <v>21415</v>
      </c>
      <c r="Y1359" s="10">
        <f t="shared" si="2722"/>
        <v>5664.1</v>
      </c>
      <c r="Z1359" s="10">
        <f t="shared" si="2723"/>
        <v>5664.1</v>
      </c>
      <c r="AA1359" s="10">
        <f t="shared" si="2817"/>
        <v>-231.387</v>
      </c>
      <c r="AB1359" s="10">
        <f t="shared" si="2818"/>
        <v>0</v>
      </c>
      <c r="AC1359" s="10">
        <f t="shared" si="2819"/>
        <v>0</v>
      </c>
      <c r="AD1359" s="10">
        <f t="shared" si="2724"/>
        <v>21183.613000000001</v>
      </c>
      <c r="AE1359" s="10">
        <f t="shared" si="2725"/>
        <v>5664.1</v>
      </c>
      <c r="AF1359" s="10">
        <f t="shared" si="2726"/>
        <v>5664.1</v>
      </c>
      <c r="AG1359" s="10">
        <f t="shared" si="2820"/>
        <v>0</v>
      </c>
      <c r="AH1359" s="10">
        <f t="shared" si="2727"/>
        <v>21183.613000000001</v>
      </c>
      <c r="AI1359" s="10">
        <f t="shared" si="2728"/>
        <v>5664.1</v>
      </c>
      <c r="AJ1359" s="10">
        <f t="shared" si="2729"/>
        <v>5664.1</v>
      </c>
      <c r="AK1359" s="10">
        <f t="shared" si="2821"/>
        <v>0</v>
      </c>
      <c r="AL1359" s="10">
        <f t="shared" si="2822"/>
        <v>0</v>
      </c>
      <c r="AM1359" s="10">
        <f t="shared" si="2823"/>
        <v>0</v>
      </c>
      <c r="AN1359" s="10">
        <f t="shared" si="2730"/>
        <v>21183.613000000001</v>
      </c>
      <c r="AO1359" s="10">
        <f t="shared" si="2731"/>
        <v>5664.1</v>
      </c>
      <c r="AP1359" s="10">
        <f t="shared" si="2732"/>
        <v>5664.1</v>
      </c>
      <c r="AQ1359" s="10">
        <f t="shared" si="2824"/>
        <v>0</v>
      </c>
      <c r="AR1359" s="10">
        <f t="shared" si="2825"/>
        <v>0</v>
      </c>
      <c r="AS1359" s="10">
        <f t="shared" si="2826"/>
        <v>0</v>
      </c>
      <c r="AT1359" s="10">
        <f t="shared" si="2733"/>
        <v>21183.613000000001</v>
      </c>
      <c r="AU1359" s="10">
        <f t="shared" si="2734"/>
        <v>5664.1</v>
      </c>
      <c r="AV1359" s="10">
        <f t="shared" si="2735"/>
        <v>5664.1</v>
      </c>
      <c r="AW1359" s="10">
        <f t="shared" si="2827"/>
        <v>-2052.8000000000002</v>
      </c>
      <c r="AX1359" s="10">
        <f t="shared" si="2828"/>
        <v>0</v>
      </c>
      <c r="AY1359" s="10">
        <f t="shared" si="2829"/>
        <v>0</v>
      </c>
      <c r="AZ1359" s="10">
        <f t="shared" si="2736"/>
        <v>19130.813000000002</v>
      </c>
      <c r="BA1359" s="10">
        <f t="shared" si="2830"/>
        <v>0</v>
      </c>
      <c r="BB1359" s="65">
        <f t="shared" si="2683"/>
        <v>19130.813000000002</v>
      </c>
      <c r="BC1359" s="10">
        <f t="shared" si="2737"/>
        <v>5664.1</v>
      </c>
      <c r="BD1359" s="10">
        <f t="shared" si="2831"/>
        <v>0</v>
      </c>
      <c r="BE1359" s="65">
        <f t="shared" si="2684"/>
        <v>5664.1</v>
      </c>
      <c r="BF1359" s="10">
        <f t="shared" si="2738"/>
        <v>5664.1</v>
      </c>
      <c r="BG1359" s="10">
        <f t="shared" si="2831"/>
        <v>0</v>
      </c>
      <c r="BH1359" s="65">
        <f t="shared" si="2685"/>
        <v>5664.1</v>
      </c>
      <c r="BI1359" s="10">
        <f t="shared" si="2831"/>
        <v>0</v>
      </c>
      <c r="BJ1359" s="20"/>
      <c r="BK1359" s="20"/>
    </row>
    <row r="1360" spans="1:63" x14ac:dyDescent="0.3">
      <c r="A1360" s="58" t="s">
        <v>880</v>
      </c>
      <c r="B1360" s="59" t="s">
        <v>66</v>
      </c>
      <c r="C1360" s="58" t="s">
        <v>327</v>
      </c>
      <c r="D1360" s="58" t="s">
        <v>106</v>
      </c>
      <c r="E1360" s="60" t="s">
        <v>535</v>
      </c>
      <c r="F1360" s="10">
        <v>21415</v>
      </c>
      <c r="G1360" s="10">
        <v>5664.1</v>
      </c>
      <c r="H1360" s="10">
        <v>5664.1</v>
      </c>
      <c r="I1360" s="10"/>
      <c r="J1360" s="10"/>
      <c r="K1360" s="10"/>
      <c r="L1360" s="10">
        <f t="shared" si="2646"/>
        <v>21415</v>
      </c>
      <c r="M1360" s="10">
        <f t="shared" si="2647"/>
        <v>5664.1</v>
      </c>
      <c r="N1360" s="10">
        <f t="shared" si="2648"/>
        <v>5664.1</v>
      </c>
      <c r="O1360" s="10"/>
      <c r="P1360" s="10"/>
      <c r="Q1360" s="10"/>
      <c r="R1360" s="10">
        <f t="shared" si="2718"/>
        <v>21415</v>
      </c>
      <c r="S1360" s="10">
        <f t="shared" si="2719"/>
        <v>5664.1</v>
      </c>
      <c r="T1360" s="10">
        <f t="shared" si="2720"/>
        <v>5664.1</v>
      </c>
      <c r="U1360" s="10"/>
      <c r="V1360" s="10"/>
      <c r="W1360" s="10"/>
      <c r="X1360" s="10">
        <f t="shared" si="2721"/>
        <v>21415</v>
      </c>
      <c r="Y1360" s="10">
        <f t="shared" si="2722"/>
        <v>5664.1</v>
      </c>
      <c r="Z1360" s="10">
        <f t="shared" si="2723"/>
        <v>5664.1</v>
      </c>
      <c r="AA1360" s="10">
        <v>-231.387</v>
      </c>
      <c r="AB1360" s="10"/>
      <c r="AC1360" s="10"/>
      <c r="AD1360" s="10">
        <f t="shared" si="2724"/>
        <v>21183.613000000001</v>
      </c>
      <c r="AE1360" s="10">
        <f t="shared" si="2725"/>
        <v>5664.1</v>
      </c>
      <c r="AF1360" s="10">
        <f t="shared" si="2726"/>
        <v>5664.1</v>
      </c>
      <c r="AG1360" s="10"/>
      <c r="AH1360" s="10">
        <f t="shared" si="2727"/>
        <v>21183.613000000001</v>
      </c>
      <c r="AI1360" s="10">
        <f t="shared" si="2728"/>
        <v>5664.1</v>
      </c>
      <c r="AJ1360" s="10">
        <f t="shared" si="2729"/>
        <v>5664.1</v>
      </c>
      <c r="AK1360" s="10"/>
      <c r="AL1360" s="10"/>
      <c r="AM1360" s="10"/>
      <c r="AN1360" s="10">
        <f t="shared" si="2730"/>
        <v>21183.613000000001</v>
      </c>
      <c r="AO1360" s="10">
        <f t="shared" si="2731"/>
        <v>5664.1</v>
      </c>
      <c r="AP1360" s="10">
        <f t="shared" si="2732"/>
        <v>5664.1</v>
      </c>
      <c r="AQ1360" s="10"/>
      <c r="AR1360" s="10"/>
      <c r="AS1360" s="10"/>
      <c r="AT1360" s="10">
        <f t="shared" si="2733"/>
        <v>21183.613000000001</v>
      </c>
      <c r="AU1360" s="10">
        <f t="shared" si="2734"/>
        <v>5664.1</v>
      </c>
      <c r="AV1360" s="10">
        <f t="shared" si="2735"/>
        <v>5664.1</v>
      </c>
      <c r="AW1360" s="10">
        <f>-1596.8-456</f>
        <v>-2052.8000000000002</v>
      </c>
      <c r="AX1360" s="10"/>
      <c r="AY1360" s="10"/>
      <c r="AZ1360" s="10">
        <f t="shared" si="2736"/>
        <v>19130.813000000002</v>
      </c>
      <c r="BA1360" s="10"/>
      <c r="BB1360" s="65">
        <f t="shared" si="2683"/>
        <v>19130.813000000002</v>
      </c>
      <c r="BC1360" s="10">
        <f t="shared" si="2737"/>
        <v>5664.1</v>
      </c>
      <c r="BD1360" s="10"/>
      <c r="BE1360" s="65">
        <f t="shared" si="2684"/>
        <v>5664.1</v>
      </c>
      <c r="BF1360" s="10">
        <f t="shared" si="2738"/>
        <v>5664.1</v>
      </c>
      <c r="BG1360" s="10"/>
      <c r="BH1360" s="65">
        <f t="shared" si="2685"/>
        <v>5664.1</v>
      </c>
      <c r="BI1360" s="10"/>
      <c r="BJ1360" s="20"/>
      <c r="BK1360" s="20"/>
    </row>
    <row r="1361" spans="1:63" ht="78" x14ac:dyDescent="0.3">
      <c r="A1361" s="58" t="s">
        <v>882</v>
      </c>
      <c r="B1361" s="59"/>
      <c r="C1361" s="58"/>
      <c r="D1361" s="58"/>
      <c r="E1361" s="61" t="s">
        <v>883</v>
      </c>
      <c r="F1361" s="10"/>
      <c r="G1361" s="10"/>
      <c r="H1361" s="10"/>
      <c r="I1361" s="10">
        <f t="shared" si="2808"/>
        <v>1400</v>
      </c>
      <c r="J1361" s="10">
        <f t="shared" si="2809"/>
        <v>0</v>
      </c>
      <c r="K1361" s="10">
        <f t="shared" si="2810"/>
        <v>0</v>
      </c>
      <c r="L1361" s="10">
        <f t="shared" si="2646"/>
        <v>1400</v>
      </c>
      <c r="M1361" s="10">
        <f t="shared" si="2647"/>
        <v>0</v>
      </c>
      <c r="N1361" s="10">
        <f t="shared" si="2648"/>
        <v>0</v>
      </c>
      <c r="O1361" s="10">
        <f t="shared" si="2811"/>
        <v>0</v>
      </c>
      <c r="P1361" s="10">
        <f t="shared" si="2812"/>
        <v>0</v>
      </c>
      <c r="Q1361" s="10">
        <f t="shared" si="2813"/>
        <v>0</v>
      </c>
      <c r="R1361" s="10">
        <f t="shared" si="2718"/>
        <v>1400</v>
      </c>
      <c r="S1361" s="10">
        <f t="shared" si="2719"/>
        <v>0</v>
      </c>
      <c r="T1361" s="10">
        <f t="shared" si="2720"/>
        <v>0</v>
      </c>
      <c r="U1361" s="10">
        <f t="shared" si="2814"/>
        <v>0</v>
      </c>
      <c r="V1361" s="10">
        <f t="shared" si="2815"/>
        <v>0</v>
      </c>
      <c r="W1361" s="10">
        <f t="shared" si="2816"/>
        <v>0</v>
      </c>
      <c r="X1361" s="10">
        <f t="shared" si="2721"/>
        <v>1400</v>
      </c>
      <c r="Y1361" s="10">
        <f t="shared" si="2722"/>
        <v>0</v>
      </c>
      <c r="Z1361" s="10">
        <f t="shared" si="2723"/>
        <v>0</v>
      </c>
      <c r="AA1361" s="10">
        <f t="shared" si="2817"/>
        <v>0</v>
      </c>
      <c r="AB1361" s="10">
        <f t="shared" si="2818"/>
        <v>0</v>
      </c>
      <c r="AC1361" s="10">
        <f t="shared" si="2819"/>
        <v>0</v>
      </c>
      <c r="AD1361" s="10">
        <f t="shared" si="2724"/>
        <v>1400</v>
      </c>
      <c r="AE1361" s="10">
        <f t="shared" si="2725"/>
        <v>0</v>
      </c>
      <c r="AF1361" s="10">
        <f t="shared" si="2726"/>
        <v>0</v>
      </c>
      <c r="AG1361" s="10">
        <f t="shared" si="2820"/>
        <v>0</v>
      </c>
      <c r="AH1361" s="10">
        <f t="shared" si="2727"/>
        <v>1400</v>
      </c>
      <c r="AI1361" s="10">
        <f t="shared" si="2728"/>
        <v>0</v>
      </c>
      <c r="AJ1361" s="10">
        <f t="shared" si="2729"/>
        <v>0</v>
      </c>
      <c r="AK1361" s="10">
        <f t="shared" si="2821"/>
        <v>-190</v>
      </c>
      <c r="AL1361" s="10">
        <f t="shared" si="2822"/>
        <v>0</v>
      </c>
      <c r="AM1361" s="10">
        <f t="shared" si="2823"/>
        <v>0</v>
      </c>
      <c r="AN1361" s="10">
        <f t="shared" si="2730"/>
        <v>1210</v>
      </c>
      <c r="AO1361" s="10">
        <f t="shared" si="2731"/>
        <v>0</v>
      </c>
      <c r="AP1361" s="10">
        <f t="shared" si="2732"/>
        <v>0</v>
      </c>
      <c r="AQ1361" s="10">
        <f t="shared" si="2824"/>
        <v>0</v>
      </c>
      <c r="AR1361" s="10">
        <f t="shared" si="2825"/>
        <v>0</v>
      </c>
      <c r="AS1361" s="10">
        <f t="shared" si="2826"/>
        <v>0</v>
      </c>
      <c r="AT1361" s="10">
        <f t="shared" si="2733"/>
        <v>1210</v>
      </c>
      <c r="AU1361" s="10">
        <f t="shared" si="2734"/>
        <v>0</v>
      </c>
      <c r="AV1361" s="10">
        <f t="shared" si="2735"/>
        <v>0</v>
      </c>
      <c r="AW1361" s="10">
        <f t="shared" si="2827"/>
        <v>0</v>
      </c>
      <c r="AX1361" s="10">
        <f t="shared" si="2828"/>
        <v>0</v>
      </c>
      <c r="AY1361" s="10">
        <f t="shared" si="2829"/>
        <v>0</v>
      </c>
      <c r="AZ1361" s="10">
        <f t="shared" si="2736"/>
        <v>1210</v>
      </c>
      <c r="BA1361" s="10">
        <f t="shared" si="2830"/>
        <v>0</v>
      </c>
      <c r="BB1361" s="65">
        <f t="shared" si="2683"/>
        <v>1210</v>
      </c>
      <c r="BC1361" s="10">
        <f t="shared" si="2737"/>
        <v>0</v>
      </c>
      <c r="BD1361" s="10">
        <f t="shared" si="2831"/>
        <v>0</v>
      </c>
      <c r="BE1361" s="65">
        <f t="shared" si="2684"/>
        <v>0</v>
      </c>
      <c r="BF1361" s="10">
        <f t="shared" si="2738"/>
        <v>0</v>
      </c>
      <c r="BG1361" s="10">
        <f t="shared" si="2831"/>
        <v>0</v>
      </c>
      <c r="BH1361" s="65">
        <f t="shared" si="2685"/>
        <v>0</v>
      </c>
      <c r="BI1361" s="10">
        <f t="shared" si="2831"/>
        <v>0</v>
      </c>
      <c r="BJ1361" s="20"/>
      <c r="BK1361" s="20"/>
    </row>
    <row r="1362" spans="1:63" ht="31.2" x14ac:dyDescent="0.3">
      <c r="A1362" s="58" t="s">
        <v>882</v>
      </c>
      <c r="B1362" s="59" t="s">
        <v>66</v>
      </c>
      <c r="C1362" s="58"/>
      <c r="D1362" s="58"/>
      <c r="E1362" s="60" t="s">
        <v>67</v>
      </c>
      <c r="F1362" s="10"/>
      <c r="G1362" s="10"/>
      <c r="H1362" s="10"/>
      <c r="I1362" s="10">
        <f t="shared" si="2808"/>
        <v>1400</v>
      </c>
      <c r="J1362" s="10">
        <f t="shared" si="2809"/>
        <v>0</v>
      </c>
      <c r="K1362" s="10">
        <f t="shared" si="2810"/>
        <v>0</v>
      </c>
      <c r="L1362" s="10">
        <f t="shared" si="2646"/>
        <v>1400</v>
      </c>
      <c r="M1362" s="10">
        <f t="shared" si="2647"/>
        <v>0</v>
      </c>
      <c r="N1362" s="10">
        <f t="shared" si="2648"/>
        <v>0</v>
      </c>
      <c r="O1362" s="10">
        <f t="shared" si="2811"/>
        <v>0</v>
      </c>
      <c r="P1362" s="10">
        <f t="shared" si="2812"/>
        <v>0</v>
      </c>
      <c r="Q1362" s="10">
        <f t="shared" si="2813"/>
        <v>0</v>
      </c>
      <c r="R1362" s="10">
        <f t="shared" si="2718"/>
        <v>1400</v>
      </c>
      <c r="S1362" s="10">
        <f t="shared" si="2719"/>
        <v>0</v>
      </c>
      <c r="T1362" s="10">
        <f t="shared" si="2720"/>
        <v>0</v>
      </c>
      <c r="U1362" s="10">
        <f t="shared" si="2814"/>
        <v>0</v>
      </c>
      <c r="V1362" s="10">
        <f t="shared" si="2815"/>
        <v>0</v>
      </c>
      <c r="W1362" s="10">
        <f t="shared" si="2816"/>
        <v>0</v>
      </c>
      <c r="X1362" s="10">
        <f t="shared" si="2721"/>
        <v>1400</v>
      </c>
      <c r="Y1362" s="10">
        <f t="shared" si="2722"/>
        <v>0</v>
      </c>
      <c r="Z1362" s="10">
        <f t="shared" si="2723"/>
        <v>0</v>
      </c>
      <c r="AA1362" s="10">
        <f t="shared" si="2817"/>
        <v>0</v>
      </c>
      <c r="AB1362" s="10">
        <f t="shared" si="2818"/>
        <v>0</v>
      </c>
      <c r="AC1362" s="10">
        <f t="shared" si="2819"/>
        <v>0</v>
      </c>
      <c r="AD1362" s="10">
        <f t="shared" si="2724"/>
        <v>1400</v>
      </c>
      <c r="AE1362" s="10">
        <f t="shared" si="2725"/>
        <v>0</v>
      </c>
      <c r="AF1362" s="10">
        <f t="shared" si="2726"/>
        <v>0</v>
      </c>
      <c r="AG1362" s="10">
        <f t="shared" si="2820"/>
        <v>0</v>
      </c>
      <c r="AH1362" s="10">
        <f t="shared" si="2727"/>
        <v>1400</v>
      </c>
      <c r="AI1362" s="10">
        <f t="shared" si="2728"/>
        <v>0</v>
      </c>
      <c r="AJ1362" s="10">
        <f t="shared" si="2729"/>
        <v>0</v>
      </c>
      <c r="AK1362" s="10">
        <f t="shared" si="2821"/>
        <v>-190</v>
      </c>
      <c r="AL1362" s="10">
        <f t="shared" si="2822"/>
        <v>0</v>
      </c>
      <c r="AM1362" s="10">
        <f t="shared" si="2823"/>
        <v>0</v>
      </c>
      <c r="AN1362" s="10">
        <f t="shared" si="2730"/>
        <v>1210</v>
      </c>
      <c r="AO1362" s="10">
        <f t="shared" si="2731"/>
        <v>0</v>
      </c>
      <c r="AP1362" s="10">
        <f t="shared" si="2732"/>
        <v>0</v>
      </c>
      <c r="AQ1362" s="10">
        <f t="shared" si="2824"/>
        <v>0</v>
      </c>
      <c r="AR1362" s="10">
        <f t="shared" si="2825"/>
        <v>0</v>
      </c>
      <c r="AS1362" s="10">
        <f t="shared" si="2826"/>
        <v>0</v>
      </c>
      <c r="AT1362" s="10">
        <f t="shared" si="2733"/>
        <v>1210</v>
      </c>
      <c r="AU1362" s="10">
        <f t="shared" si="2734"/>
        <v>0</v>
      </c>
      <c r="AV1362" s="10">
        <f t="shared" si="2735"/>
        <v>0</v>
      </c>
      <c r="AW1362" s="10">
        <f t="shared" si="2827"/>
        <v>0</v>
      </c>
      <c r="AX1362" s="10">
        <f t="shared" si="2828"/>
        <v>0</v>
      </c>
      <c r="AY1362" s="10">
        <f t="shared" si="2829"/>
        <v>0</v>
      </c>
      <c r="AZ1362" s="10">
        <f t="shared" si="2736"/>
        <v>1210</v>
      </c>
      <c r="BA1362" s="10">
        <f t="shared" si="2830"/>
        <v>0</v>
      </c>
      <c r="BB1362" s="65">
        <f t="shared" si="2683"/>
        <v>1210</v>
      </c>
      <c r="BC1362" s="10">
        <f t="shared" si="2737"/>
        <v>0</v>
      </c>
      <c r="BD1362" s="10">
        <f t="shared" si="2831"/>
        <v>0</v>
      </c>
      <c r="BE1362" s="65">
        <f t="shared" si="2684"/>
        <v>0</v>
      </c>
      <c r="BF1362" s="10">
        <f t="shared" si="2738"/>
        <v>0</v>
      </c>
      <c r="BG1362" s="10">
        <f t="shared" si="2831"/>
        <v>0</v>
      </c>
      <c r="BH1362" s="65">
        <f t="shared" si="2685"/>
        <v>0</v>
      </c>
      <c r="BI1362" s="10">
        <f t="shared" si="2831"/>
        <v>0</v>
      </c>
      <c r="BJ1362" s="20"/>
      <c r="BK1362" s="20"/>
    </row>
    <row r="1363" spans="1:63" x14ac:dyDescent="0.3">
      <c r="A1363" s="58" t="s">
        <v>882</v>
      </c>
      <c r="B1363" s="59">
        <v>200</v>
      </c>
      <c r="C1363" s="58" t="s">
        <v>242</v>
      </c>
      <c r="D1363" s="58" t="s">
        <v>327</v>
      </c>
      <c r="E1363" s="60" t="s">
        <v>879</v>
      </c>
      <c r="F1363" s="10"/>
      <c r="G1363" s="10"/>
      <c r="H1363" s="10"/>
      <c r="I1363" s="10">
        <v>1400</v>
      </c>
      <c r="J1363" s="10"/>
      <c r="K1363" s="10"/>
      <c r="L1363" s="10">
        <f t="shared" ref="L1363:L1426" si="2832">F1363+I1363</f>
        <v>1400</v>
      </c>
      <c r="M1363" s="10">
        <f t="shared" ref="M1363:M1426" si="2833">G1363+J1363</f>
        <v>0</v>
      </c>
      <c r="N1363" s="10">
        <f t="shared" ref="N1363:N1426" si="2834">H1363+K1363</f>
        <v>0</v>
      </c>
      <c r="O1363" s="10"/>
      <c r="P1363" s="10"/>
      <c r="Q1363" s="10"/>
      <c r="R1363" s="10">
        <f t="shared" si="2718"/>
        <v>1400</v>
      </c>
      <c r="S1363" s="10">
        <f t="shared" si="2719"/>
        <v>0</v>
      </c>
      <c r="T1363" s="10">
        <f t="shared" si="2720"/>
        <v>0</v>
      </c>
      <c r="U1363" s="10"/>
      <c r="V1363" s="10"/>
      <c r="W1363" s="10"/>
      <c r="X1363" s="10">
        <f t="shared" si="2721"/>
        <v>1400</v>
      </c>
      <c r="Y1363" s="10">
        <f t="shared" si="2722"/>
        <v>0</v>
      </c>
      <c r="Z1363" s="10">
        <f t="shared" si="2723"/>
        <v>0</v>
      </c>
      <c r="AA1363" s="10"/>
      <c r="AB1363" s="10"/>
      <c r="AC1363" s="10"/>
      <c r="AD1363" s="10">
        <f t="shared" si="2724"/>
        <v>1400</v>
      </c>
      <c r="AE1363" s="10">
        <f t="shared" si="2725"/>
        <v>0</v>
      </c>
      <c r="AF1363" s="10">
        <f t="shared" si="2726"/>
        <v>0</v>
      </c>
      <c r="AG1363" s="10"/>
      <c r="AH1363" s="10">
        <f t="shared" si="2727"/>
        <v>1400</v>
      </c>
      <c r="AI1363" s="10">
        <f t="shared" si="2728"/>
        <v>0</v>
      </c>
      <c r="AJ1363" s="10">
        <f t="shared" si="2729"/>
        <v>0</v>
      </c>
      <c r="AK1363" s="10">
        <v>-190</v>
      </c>
      <c r="AL1363" s="10"/>
      <c r="AM1363" s="10"/>
      <c r="AN1363" s="10">
        <f t="shared" si="2730"/>
        <v>1210</v>
      </c>
      <c r="AO1363" s="10">
        <f t="shared" si="2731"/>
        <v>0</v>
      </c>
      <c r="AP1363" s="10">
        <f t="shared" si="2732"/>
        <v>0</v>
      </c>
      <c r="AQ1363" s="10"/>
      <c r="AR1363" s="10"/>
      <c r="AS1363" s="10"/>
      <c r="AT1363" s="10">
        <f t="shared" si="2733"/>
        <v>1210</v>
      </c>
      <c r="AU1363" s="10">
        <f t="shared" si="2734"/>
        <v>0</v>
      </c>
      <c r="AV1363" s="10">
        <f t="shared" si="2735"/>
        <v>0</v>
      </c>
      <c r="AW1363" s="10"/>
      <c r="AX1363" s="10"/>
      <c r="AY1363" s="10"/>
      <c r="AZ1363" s="10">
        <f t="shared" si="2736"/>
        <v>1210</v>
      </c>
      <c r="BA1363" s="10"/>
      <c r="BB1363" s="65">
        <f t="shared" si="2683"/>
        <v>1210</v>
      </c>
      <c r="BC1363" s="10">
        <f t="shared" si="2737"/>
        <v>0</v>
      </c>
      <c r="BD1363" s="10"/>
      <c r="BE1363" s="65">
        <f t="shared" si="2684"/>
        <v>0</v>
      </c>
      <c r="BF1363" s="10">
        <f t="shared" si="2738"/>
        <v>0</v>
      </c>
      <c r="BG1363" s="10"/>
      <c r="BH1363" s="65">
        <f t="shared" si="2685"/>
        <v>0</v>
      </c>
      <c r="BI1363" s="10"/>
      <c r="BJ1363" s="20"/>
      <c r="BK1363" s="20">
        <v>43</v>
      </c>
    </row>
    <row r="1364" spans="1:63" ht="46.8" x14ac:dyDescent="0.3">
      <c r="A1364" s="58" t="s">
        <v>884</v>
      </c>
      <c r="B1364" s="59"/>
      <c r="C1364" s="58"/>
      <c r="D1364" s="58"/>
      <c r="E1364" s="60" t="s">
        <v>885</v>
      </c>
      <c r="F1364" s="10">
        <f t="shared" ref="F1364:K1364" si="2835">F1365+F1367</f>
        <v>31771.100000000002</v>
      </c>
      <c r="G1364" s="10">
        <f t="shared" si="2835"/>
        <v>31771.1</v>
      </c>
      <c r="H1364" s="10">
        <f t="shared" si="2835"/>
        <v>31771.1</v>
      </c>
      <c r="I1364" s="10">
        <f t="shared" si="2835"/>
        <v>0</v>
      </c>
      <c r="J1364" s="10">
        <f t="shared" si="2835"/>
        <v>0</v>
      </c>
      <c r="K1364" s="10">
        <f t="shared" si="2835"/>
        <v>0</v>
      </c>
      <c r="L1364" s="10">
        <f t="shared" si="2832"/>
        <v>31771.100000000002</v>
      </c>
      <c r="M1364" s="10">
        <f t="shared" si="2833"/>
        <v>31771.1</v>
      </c>
      <c r="N1364" s="10">
        <f t="shared" si="2834"/>
        <v>31771.1</v>
      </c>
      <c r="O1364" s="10">
        <f>O1365+O1367</f>
        <v>0</v>
      </c>
      <c r="P1364" s="10">
        <f>P1365+P1367</f>
        <v>0</v>
      </c>
      <c r="Q1364" s="10">
        <f>Q1365+Q1367</f>
        <v>0</v>
      </c>
      <c r="R1364" s="10">
        <f t="shared" si="2718"/>
        <v>31771.100000000002</v>
      </c>
      <c r="S1364" s="10">
        <f t="shared" si="2719"/>
        <v>31771.1</v>
      </c>
      <c r="T1364" s="10">
        <f t="shared" si="2720"/>
        <v>31771.1</v>
      </c>
      <c r="U1364" s="10">
        <f>U1365+U1367</f>
        <v>0</v>
      </c>
      <c r="V1364" s="10">
        <f>V1365+V1367</f>
        <v>0</v>
      </c>
      <c r="W1364" s="10">
        <f>W1365+W1367</f>
        <v>0</v>
      </c>
      <c r="X1364" s="10">
        <f t="shared" si="2721"/>
        <v>31771.100000000002</v>
      </c>
      <c r="Y1364" s="10">
        <f t="shared" si="2722"/>
        <v>31771.1</v>
      </c>
      <c r="Z1364" s="10">
        <f t="shared" si="2723"/>
        <v>31771.1</v>
      </c>
      <c r="AA1364" s="10">
        <f>AA1365+AA1367</f>
        <v>0</v>
      </c>
      <c r="AB1364" s="10">
        <f>AB1365+AB1367</f>
        <v>0</v>
      </c>
      <c r="AC1364" s="10">
        <f>AC1365+AC1367</f>
        <v>0</v>
      </c>
      <c r="AD1364" s="10">
        <f t="shared" si="2724"/>
        <v>31771.100000000002</v>
      </c>
      <c r="AE1364" s="10">
        <f t="shared" si="2725"/>
        <v>31771.1</v>
      </c>
      <c r="AF1364" s="10">
        <f t="shared" si="2726"/>
        <v>31771.1</v>
      </c>
      <c r="AG1364" s="10">
        <f>AG1365+AG1367</f>
        <v>0</v>
      </c>
      <c r="AH1364" s="10">
        <f t="shared" si="2727"/>
        <v>31771.100000000002</v>
      </c>
      <c r="AI1364" s="10">
        <f t="shared" si="2728"/>
        <v>31771.1</v>
      </c>
      <c r="AJ1364" s="10">
        <f t="shared" si="2729"/>
        <v>31771.1</v>
      </c>
      <c r="AK1364" s="10">
        <f>AK1365+AK1367</f>
        <v>0</v>
      </c>
      <c r="AL1364" s="10">
        <f>AL1365+AL1367</f>
        <v>0</v>
      </c>
      <c r="AM1364" s="10">
        <f>AM1365+AM1367</f>
        <v>0</v>
      </c>
      <c r="AN1364" s="10">
        <f t="shared" si="2730"/>
        <v>31771.100000000002</v>
      </c>
      <c r="AO1364" s="10">
        <f t="shared" si="2731"/>
        <v>31771.1</v>
      </c>
      <c r="AP1364" s="10">
        <f t="shared" si="2732"/>
        <v>31771.1</v>
      </c>
      <c r="AQ1364" s="10">
        <f>AQ1365+AQ1367</f>
        <v>0</v>
      </c>
      <c r="AR1364" s="10">
        <f>AR1365+AR1367</f>
        <v>0</v>
      </c>
      <c r="AS1364" s="10">
        <f>AS1365+AS1367</f>
        <v>0</v>
      </c>
      <c r="AT1364" s="10">
        <f t="shared" si="2733"/>
        <v>31771.100000000002</v>
      </c>
      <c r="AU1364" s="10">
        <f t="shared" si="2734"/>
        <v>31771.1</v>
      </c>
      <c r="AV1364" s="10">
        <f t="shared" si="2735"/>
        <v>31771.1</v>
      </c>
      <c r="AW1364" s="10">
        <f>AW1365+AW1367</f>
        <v>0</v>
      </c>
      <c r="AX1364" s="10">
        <f>AX1365+AX1367</f>
        <v>0</v>
      </c>
      <c r="AY1364" s="10">
        <f>AY1365+AY1367</f>
        <v>0</v>
      </c>
      <c r="AZ1364" s="10">
        <f t="shared" si="2736"/>
        <v>31771.100000000002</v>
      </c>
      <c r="BA1364" s="10">
        <f>BA1365+BA1367</f>
        <v>0</v>
      </c>
      <c r="BB1364" s="65">
        <f t="shared" si="2683"/>
        <v>31771.100000000002</v>
      </c>
      <c r="BC1364" s="10">
        <f t="shared" si="2737"/>
        <v>31771.1</v>
      </c>
      <c r="BD1364" s="10">
        <f>BD1365+BD1367</f>
        <v>0</v>
      </c>
      <c r="BE1364" s="65">
        <f t="shared" si="2684"/>
        <v>31771.1</v>
      </c>
      <c r="BF1364" s="10">
        <f t="shared" si="2738"/>
        <v>31771.1</v>
      </c>
      <c r="BG1364" s="10">
        <f>BG1365+BG1367</f>
        <v>0</v>
      </c>
      <c r="BH1364" s="65">
        <f t="shared" si="2685"/>
        <v>31771.1</v>
      </c>
      <c r="BI1364" s="10">
        <f>BI1365+BI1367</f>
        <v>0</v>
      </c>
      <c r="BJ1364" s="20"/>
      <c r="BK1364" s="20"/>
    </row>
    <row r="1365" spans="1:63" ht="78" x14ac:dyDescent="0.3">
      <c r="A1365" s="58" t="s">
        <v>884</v>
      </c>
      <c r="B1365" s="59" t="s">
        <v>148</v>
      </c>
      <c r="C1365" s="58"/>
      <c r="D1365" s="58"/>
      <c r="E1365" s="60" t="s">
        <v>149</v>
      </c>
      <c r="F1365" s="10">
        <f t="shared" ref="F1365:K1365" si="2836">F1366</f>
        <v>8871.7000000000007</v>
      </c>
      <c r="G1365" s="10">
        <f t="shared" si="2836"/>
        <v>9144.5</v>
      </c>
      <c r="H1365" s="10">
        <f t="shared" si="2836"/>
        <v>9144.5</v>
      </c>
      <c r="I1365" s="10">
        <f t="shared" si="2836"/>
        <v>0</v>
      </c>
      <c r="J1365" s="10">
        <f t="shared" si="2836"/>
        <v>0</v>
      </c>
      <c r="K1365" s="10">
        <f t="shared" si="2836"/>
        <v>0</v>
      </c>
      <c r="L1365" s="10">
        <f t="shared" si="2832"/>
        <v>8871.7000000000007</v>
      </c>
      <c r="M1365" s="10">
        <f t="shared" si="2833"/>
        <v>9144.5</v>
      </c>
      <c r="N1365" s="10">
        <f t="shared" si="2834"/>
        <v>9144.5</v>
      </c>
      <c r="O1365" s="10">
        <f>O1366</f>
        <v>0</v>
      </c>
      <c r="P1365" s="10">
        <f>P1366</f>
        <v>0</v>
      </c>
      <c r="Q1365" s="10">
        <f>Q1366</f>
        <v>0</v>
      </c>
      <c r="R1365" s="10">
        <f t="shared" si="2718"/>
        <v>8871.7000000000007</v>
      </c>
      <c r="S1365" s="10">
        <f t="shared" si="2719"/>
        <v>9144.5</v>
      </c>
      <c r="T1365" s="10">
        <f t="shared" si="2720"/>
        <v>9144.5</v>
      </c>
      <c r="U1365" s="10">
        <f>U1366</f>
        <v>0</v>
      </c>
      <c r="V1365" s="10">
        <f>V1366</f>
        <v>0</v>
      </c>
      <c r="W1365" s="10">
        <f>W1366</f>
        <v>0</v>
      </c>
      <c r="X1365" s="10">
        <f t="shared" si="2721"/>
        <v>8871.7000000000007</v>
      </c>
      <c r="Y1365" s="10">
        <f t="shared" si="2722"/>
        <v>9144.5</v>
      </c>
      <c r="Z1365" s="10">
        <f t="shared" si="2723"/>
        <v>9144.5</v>
      </c>
      <c r="AA1365" s="10">
        <f>AA1366</f>
        <v>0</v>
      </c>
      <c r="AB1365" s="10">
        <f>AB1366</f>
        <v>0</v>
      </c>
      <c r="AC1365" s="10">
        <f>AC1366</f>
        <v>0</v>
      </c>
      <c r="AD1365" s="10">
        <f t="shared" si="2724"/>
        <v>8871.7000000000007</v>
      </c>
      <c r="AE1365" s="10">
        <f t="shared" si="2725"/>
        <v>9144.5</v>
      </c>
      <c r="AF1365" s="10">
        <f t="shared" si="2726"/>
        <v>9144.5</v>
      </c>
      <c r="AG1365" s="10">
        <f>AG1366</f>
        <v>0</v>
      </c>
      <c r="AH1365" s="10">
        <f t="shared" si="2727"/>
        <v>8871.7000000000007</v>
      </c>
      <c r="AI1365" s="10">
        <f t="shared" si="2728"/>
        <v>9144.5</v>
      </c>
      <c r="AJ1365" s="10">
        <f t="shared" si="2729"/>
        <v>9144.5</v>
      </c>
      <c r="AK1365" s="10">
        <f>AK1366</f>
        <v>0</v>
      </c>
      <c r="AL1365" s="10">
        <f>AL1366</f>
        <v>0</v>
      </c>
      <c r="AM1365" s="10">
        <f>AM1366</f>
        <v>0</v>
      </c>
      <c r="AN1365" s="10">
        <f t="shared" si="2730"/>
        <v>8871.7000000000007</v>
      </c>
      <c r="AO1365" s="10">
        <f t="shared" si="2731"/>
        <v>9144.5</v>
      </c>
      <c r="AP1365" s="10">
        <f t="shared" si="2732"/>
        <v>9144.5</v>
      </c>
      <c r="AQ1365" s="10">
        <f>AQ1366</f>
        <v>0</v>
      </c>
      <c r="AR1365" s="10">
        <f>AR1366</f>
        <v>0</v>
      </c>
      <c r="AS1365" s="10">
        <f>AS1366</f>
        <v>0</v>
      </c>
      <c r="AT1365" s="10">
        <f t="shared" si="2733"/>
        <v>8871.7000000000007</v>
      </c>
      <c r="AU1365" s="10">
        <f t="shared" si="2734"/>
        <v>9144.5</v>
      </c>
      <c r="AV1365" s="10">
        <f t="shared" si="2735"/>
        <v>9144.5</v>
      </c>
      <c r="AW1365" s="10">
        <f>AW1366</f>
        <v>0</v>
      </c>
      <c r="AX1365" s="10">
        <f>AX1366</f>
        <v>0</v>
      </c>
      <c r="AY1365" s="10">
        <f>AY1366</f>
        <v>0</v>
      </c>
      <c r="AZ1365" s="10">
        <f t="shared" si="2736"/>
        <v>8871.7000000000007</v>
      </c>
      <c r="BA1365" s="10">
        <f>BA1366</f>
        <v>0</v>
      </c>
      <c r="BB1365" s="65">
        <f t="shared" si="2683"/>
        <v>8871.7000000000007</v>
      </c>
      <c r="BC1365" s="10">
        <f t="shared" si="2737"/>
        <v>9144.5</v>
      </c>
      <c r="BD1365" s="10">
        <f>BD1366</f>
        <v>0</v>
      </c>
      <c r="BE1365" s="65">
        <f t="shared" si="2684"/>
        <v>9144.5</v>
      </c>
      <c r="BF1365" s="10">
        <f t="shared" si="2738"/>
        <v>9144.5</v>
      </c>
      <c r="BG1365" s="10">
        <f>BG1366</f>
        <v>0</v>
      </c>
      <c r="BH1365" s="65">
        <f t="shared" si="2685"/>
        <v>9144.5</v>
      </c>
      <c r="BI1365" s="10">
        <f>BI1366</f>
        <v>0</v>
      </c>
      <c r="BJ1365" s="20"/>
      <c r="BK1365" s="20"/>
    </row>
    <row r="1366" spans="1:63" x14ac:dyDescent="0.3">
      <c r="A1366" s="58" t="s">
        <v>884</v>
      </c>
      <c r="B1366" s="59">
        <v>100</v>
      </c>
      <c r="C1366" s="58" t="s">
        <v>242</v>
      </c>
      <c r="D1366" s="58" t="s">
        <v>327</v>
      </c>
      <c r="E1366" s="60" t="s">
        <v>879</v>
      </c>
      <c r="F1366" s="10">
        <v>8871.7000000000007</v>
      </c>
      <c r="G1366" s="10">
        <v>9144.5</v>
      </c>
      <c r="H1366" s="10">
        <v>9144.5</v>
      </c>
      <c r="I1366" s="10"/>
      <c r="J1366" s="10"/>
      <c r="K1366" s="10"/>
      <c r="L1366" s="10">
        <f t="shared" si="2832"/>
        <v>8871.7000000000007</v>
      </c>
      <c r="M1366" s="10">
        <f t="shared" si="2833"/>
        <v>9144.5</v>
      </c>
      <c r="N1366" s="10">
        <f t="shared" si="2834"/>
        <v>9144.5</v>
      </c>
      <c r="O1366" s="10"/>
      <c r="P1366" s="10"/>
      <c r="Q1366" s="10"/>
      <c r="R1366" s="10">
        <f t="shared" si="2718"/>
        <v>8871.7000000000007</v>
      </c>
      <c r="S1366" s="10">
        <f t="shared" si="2719"/>
        <v>9144.5</v>
      </c>
      <c r="T1366" s="10">
        <f t="shared" si="2720"/>
        <v>9144.5</v>
      </c>
      <c r="U1366" s="10"/>
      <c r="V1366" s="10"/>
      <c r="W1366" s="10"/>
      <c r="X1366" s="10">
        <f t="shared" si="2721"/>
        <v>8871.7000000000007</v>
      </c>
      <c r="Y1366" s="10">
        <f t="shared" si="2722"/>
        <v>9144.5</v>
      </c>
      <c r="Z1366" s="10">
        <f t="shared" si="2723"/>
        <v>9144.5</v>
      </c>
      <c r="AA1366" s="10"/>
      <c r="AB1366" s="10"/>
      <c r="AC1366" s="10"/>
      <c r="AD1366" s="10">
        <f t="shared" si="2724"/>
        <v>8871.7000000000007</v>
      </c>
      <c r="AE1366" s="10">
        <f t="shared" si="2725"/>
        <v>9144.5</v>
      </c>
      <c r="AF1366" s="10">
        <f t="shared" si="2726"/>
        <v>9144.5</v>
      </c>
      <c r="AG1366" s="10"/>
      <c r="AH1366" s="10">
        <f t="shared" si="2727"/>
        <v>8871.7000000000007</v>
      </c>
      <c r="AI1366" s="10">
        <f t="shared" si="2728"/>
        <v>9144.5</v>
      </c>
      <c r="AJ1366" s="10">
        <f t="shared" si="2729"/>
        <v>9144.5</v>
      </c>
      <c r="AK1366" s="10"/>
      <c r="AL1366" s="10"/>
      <c r="AM1366" s="10"/>
      <c r="AN1366" s="10">
        <f t="shared" si="2730"/>
        <v>8871.7000000000007</v>
      </c>
      <c r="AO1366" s="10">
        <f t="shared" si="2731"/>
        <v>9144.5</v>
      </c>
      <c r="AP1366" s="10">
        <f t="shared" si="2732"/>
        <v>9144.5</v>
      </c>
      <c r="AQ1366" s="10"/>
      <c r="AR1366" s="10"/>
      <c r="AS1366" s="10"/>
      <c r="AT1366" s="10">
        <f t="shared" si="2733"/>
        <v>8871.7000000000007</v>
      </c>
      <c r="AU1366" s="10">
        <f t="shared" si="2734"/>
        <v>9144.5</v>
      </c>
      <c r="AV1366" s="10">
        <f t="shared" si="2735"/>
        <v>9144.5</v>
      </c>
      <c r="AW1366" s="10"/>
      <c r="AX1366" s="10"/>
      <c r="AY1366" s="10"/>
      <c r="AZ1366" s="10">
        <f t="shared" si="2736"/>
        <v>8871.7000000000007</v>
      </c>
      <c r="BA1366" s="10"/>
      <c r="BB1366" s="65">
        <f t="shared" si="2683"/>
        <v>8871.7000000000007</v>
      </c>
      <c r="BC1366" s="10">
        <f t="shared" si="2737"/>
        <v>9144.5</v>
      </c>
      <c r="BD1366" s="10"/>
      <c r="BE1366" s="65">
        <f t="shared" si="2684"/>
        <v>9144.5</v>
      </c>
      <c r="BF1366" s="10">
        <f t="shared" si="2738"/>
        <v>9144.5</v>
      </c>
      <c r="BG1366" s="10"/>
      <c r="BH1366" s="65">
        <f t="shared" si="2685"/>
        <v>9144.5</v>
      </c>
      <c r="BI1366" s="10"/>
      <c r="BJ1366" s="20"/>
      <c r="BK1366" s="20"/>
    </row>
    <row r="1367" spans="1:63" ht="31.2" x14ac:dyDescent="0.3">
      <c r="A1367" s="58" t="s">
        <v>884</v>
      </c>
      <c r="B1367" s="59" t="s">
        <v>66</v>
      </c>
      <c r="C1367" s="58"/>
      <c r="D1367" s="58"/>
      <c r="E1367" s="60" t="s">
        <v>67</v>
      </c>
      <c r="F1367" s="10">
        <f t="shared" ref="F1367:K1367" si="2837">F1368</f>
        <v>22899.4</v>
      </c>
      <c r="G1367" s="10">
        <f t="shared" si="2837"/>
        <v>22626.6</v>
      </c>
      <c r="H1367" s="10">
        <f t="shared" si="2837"/>
        <v>22626.6</v>
      </c>
      <c r="I1367" s="10">
        <f t="shared" si="2837"/>
        <v>0</v>
      </c>
      <c r="J1367" s="10">
        <f t="shared" si="2837"/>
        <v>0</v>
      </c>
      <c r="K1367" s="10">
        <f t="shared" si="2837"/>
        <v>0</v>
      </c>
      <c r="L1367" s="10">
        <f t="shared" si="2832"/>
        <v>22899.4</v>
      </c>
      <c r="M1367" s="10">
        <f t="shared" si="2833"/>
        <v>22626.6</v>
      </c>
      <c r="N1367" s="10">
        <f t="shared" si="2834"/>
        <v>22626.6</v>
      </c>
      <c r="O1367" s="10">
        <f>O1368</f>
        <v>0</v>
      </c>
      <c r="P1367" s="10">
        <f>P1368</f>
        <v>0</v>
      </c>
      <c r="Q1367" s="10">
        <f>Q1368</f>
        <v>0</v>
      </c>
      <c r="R1367" s="10">
        <f t="shared" si="2718"/>
        <v>22899.4</v>
      </c>
      <c r="S1367" s="10">
        <f t="shared" si="2719"/>
        <v>22626.6</v>
      </c>
      <c r="T1367" s="10">
        <f t="shared" si="2720"/>
        <v>22626.6</v>
      </c>
      <c r="U1367" s="10">
        <f>U1368</f>
        <v>0</v>
      </c>
      <c r="V1367" s="10">
        <f>V1368</f>
        <v>0</v>
      </c>
      <c r="W1367" s="10">
        <f>W1368</f>
        <v>0</v>
      </c>
      <c r="X1367" s="10">
        <f t="shared" si="2721"/>
        <v>22899.4</v>
      </c>
      <c r="Y1367" s="10">
        <f t="shared" si="2722"/>
        <v>22626.6</v>
      </c>
      <c r="Z1367" s="10">
        <f t="shared" si="2723"/>
        <v>22626.6</v>
      </c>
      <c r="AA1367" s="10">
        <f>AA1368</f>
        <v>0</v>
      </c>
      <c r="AB1367" s="10">
        <f>AB1368</f>
        <v>0</v>
      </c>
      <c r="AC1367" s="10">
        <f>AC1368</f>
        <v>0</v>
      </c>
      <c r="AD1367" s="10">
        <f t="shared" si="2724"/>
        <v>22899.4</v>
      </c>
      <c r="AE1367" s="10">
        <f t="shared" si="2725"/>
        <v>22626.6</v>
      </c>
      <c r="AF1367" s="10">
        <f t="shared" si="2726"/>
        <v>22626.6</v>
      </c>
      <c r="AG1367" s="10">
        <f>AG1368</f>
        <v>0</v>
      </c>
      <c r="AH1367" s="10">
        <f t="shared" si="2727"/>
        <v>22899.4</v>
      </c>
      <c r="AI1367" s="10">
        <f t="shared" si="2728"/>
        <v>22626.6</v>
      </c>
      <c r="AJ1367" s="10">
        <f t="shared" si="2729"/>
        <v>22626.6</v>
      </c>
      <c r="AK1367" s="10">
        <f>AK1368</f>
        <v>0</v>
      </c>
      <c r="AL1367" s="10">
        <f>AL1368</f>
        <v>0</v>
      </c>
      <c r="AM1367" s="10">
        <f>AM1368</f>
        <v>0</v>
      </c>
      <c r="AN1367" s="10">
        <f t="shared" si="2730"/>
        <v>22899.4</v>
      </c>
      <c r="AO1367" s="10">
        <f t="shared" si="2731"/>
        <v>22626.6</v>
      </c>
      <c r="AP1367" s="10">
        <f t="shared" si="2732"/>
        <v>22626.6</v>
      </c>
      <c r="AQ1367" s="10">
        <f>AQ1368</f>
        <v>0</v>
      </c>
      <c r="AR1367" s="10">
        <f>AR1368</f>
        <v>0</v>
      </c>
      <c r="AS1367" s="10">
        <f>AS1368</f>
        <v>0</v>
      </c>
      <c r="AT1367" s="10">
        <f t="shared" si="2733"/>
        <v>22899.4</v>
      </c>
      <c r="AU1367" s="10">
        <f t="shared" si="2734"/>
        <v>22626.6</v>
      </c>
      <c r="AV1367" s="10">
        <f t="shared" si="2735"/>
        <v>22626.6</v>
      </c>
      <c r="AW1367" s="10">
        <f>AW1368</f>
        <v>0</v>
      </c>
      <c r="AX1367" s="10">
        <f>AX1368</f>
        <v>0</v>
      </c>
      <c r="AY1367" s="10">
        <f>AY1368</f>
        <v>0</v>
      </c>
      <c r="AZ1367" s="10">
        <f t="shared" si="2736"/>
        <v>22899.4</v>
      </c>
      <c r="BA1367" s="10">
        <f>BA1368</f>
        <v>0</v>
      </c>
      <c r="BB1367" s="65">
        <f t="shared" si="2683"/>
        <v>22899.4</v>
      </c>
      <c r="BC1367" s="10">
        <f t="shared" si="2737"/>
        <v>22626.6</v>
      </c>
      <c r="BD1367" s="10">
        <f>BD1368</f>
        <v>0</v>
      </c>
      <c r="BE1367" s="65">
        <f t="shared" si="2684"/>
        <v>22626.6</v>
      </c>
      <c r="BF1367" s="10">
        <f t="shared" si="2738"/>
        <v>22626.6</v>
      </c>
      <c r="BG1367" s="10">
        <f>BG1368</f>
        <v>0</v>
      </c>
      <c r="BH1367" s="65">
        <f t="shared" si="2685"/>
        <v>22626.6</v>
      </c>
      <c r="BI1367" s="10">
        <f>BI1368</f>
        <v>0</v>
      </c>
      <c r="BJ1367" s="20"/>
      <c r="BK1367" s="20"/>
    </row>
    <row r="1368" spans="1:63" x14ac:dyDescent="0.3">
      <c r="A1368" s="58" t="s">
        <v>884</v>
      </c>
      <c r="B1368" s="59">
        <v>200</v>
      </c>
      <c r="C1368" s="58" t="s">
        <v>242</v>
      </c>
      <c r="D1368" s="58" t="s">
        <v>327</v>
      </c>
      <c r="E1368" s="60" t="s">
        <v>879</v>
      </c>
      <c r="F1368" s="10">
        <v>22899.4</v>
      </c>
      <c r="G1368" s="10">
        <v>22626.6</v>
      </c>
      <c r="H1368" s="10">
        <v>22626.6</v>
      </c>
      <c r="I1368" s="10"/>
      <c r="J1368" s="10"/>
      <c r="K1368" s="10"/>
      <c r="L1368" s="10">
        <f t="shared" si="2832"/>
        <v>22899.4</v>
      </c>
      <c r="M1368" s="10">
        <f t="shared" si="2833"/>
        <v>22626.6</v>
      </c>
      <c r="N1368" s="10">
        <f t="shared" si="2834"/>
        <v>22626.6</v>
      </c>
      <c r="O1368" s="10"/>
      <c r="P1368" s="10"/>
      <c r="Q1368" s="10"/>
      <c r="R1368" s="10">
        <f t="shared" si="2718"/>
        <v>22899.4</v>
      </c>
      <c r="S1368" s="10">
        <f t="shared" si="2719"/>
        <v>22626.6</v>
      </c>
      <c r="T1368" s="10">
        <f t="shared" si="2720"/>
        <v>22626.6</v>
      </c>
      <c r="U1368" s="10"/>
      <c r="V1368" s="10"/>
      <c r="W1368" s="10"/>
      <c r="X1368" s="10">
        <f t="shared" si="2721"/>
        <v>22899.4</v>
      </c>
      <c r="Y1368" s="10">
        <f t="shared" si="2722"/>
        <v>22626.6</v>
      </c>
      <c r="Z1368" s="10">
        <f t="shared" si="2723"/>
        <v>22626.6</v>
      </c>
      <c r="AA1368" s="10"/>
      <c r="AB1368" s="10"/>
      <c r="AC1368" s="10"/>
      <c r="AD1368" s="10">
        <f t="shared" si="2724"/>
        <v>22899.4</v>
      </c>
      <c r="AE1368" s="10">
        <f t="shared" si="2725"/>
        <v>22626.6</v>
      </c>
      <c r="AF1368" s="10">
        <f t="shared" si="2726"/>
        <v>22626.6</v>
      </c>
      <c r="AG1368" s="10"/>
      <c r="AH1368" s="10">
        <f t="shared" si="2727"/>
        <v>22899.4</v>
      </c>
      <c r="AI1368" s="10">
        <f t="shared" si="2728"/>
        <v>22626.6</v>
      </c>
      <c r="AJ1368" s="10">
        <f t="shared" si="2729"/>
        <v>22626.6</v>
      </c>
      <c r="AK1368" s="10"/>
      <c r="AL1368" s="10"/>
      <c r="AM1368" s="10"/>
      <c r="AN1368" s="10">
        <f t="shared" si="2730"/>
        <v>22899.4</v>
      </c>
      <c r="AO1368" s="10">
        <f t="shared" si="2731"/>
        <v>22626.6</v>
      </c>
      <c r="AP1368" s="10">
        <f t="shared" si="2732"/>
        <v>22626.6</v>
      </c>
      <c r="AQ1368" s="10"/>
      <c r="AR1368" s="10"/>
      <c r="AS1368" s="10"/>
      <c r="AT1368" s="10">
        <f t="shared" si="2733"/>
        <v>22899.4</v>
      </c>
      <c r="AU1368" s="10">
        <f t="shared" si="2734"/>
        <v>22626.6</v>
      </c>
      <c r="AV1368" s="10">
        <f t="shared" si="2735"/>
        <v>22626.6</v>
      </c>
      <c r="AW1368" s="10"/>
      <c r="AX1368" s="10"/>
      <c r="AY1368" s="10"/>
      <c r="AZ1368" s="10">
        <f t="shared" si="2736"/>
        <v>22899.4</v>
      </c>
      <c r="BA1368" s="10"/>
      <c r="BB1368" s="65">
        <f t="shared" si="2683"/>
        <v>22899.4</v>
      </c>
      <c r="BC1368" s="10">
        <f t="shared" si="2737"/>
        <v>22626.6</v>
      </c>
      <c r="BD1368" s="10"/>
      <c r="BE1368" s="65">
        <f t="shared" si="2684"/>
        <v>22626.6</v>
      </c>
      <c r="BF1368" s="10">
        <f t="shared" si="2738"/>
        <v>22626.6</v>
      </c>
      <c r="BG1368" s="10"/>
      <c r="BH1368" s="65">
        <f t="shared" si="2685"/>
        <v>22626.6</v>
      </c>
      <c r="BI1368" s="10"/>
      <c r="BJ1368" s="20"/>
      <c r="BK1368" s="20"/>
    </row>
    <row r="1369" spans="1:63" ht="46.8" x14ac:dyDescent="0.3">
      <c r="A1369" s="58" t="s">
        <v>886</v>
      </c>
      <c r="B1369" s="59"/>
      <c r="C1369" s="58"/>
      <c r="D1369" s="58"/>
      <c r="E1369" s="61" t="s">
        <v>887</v>
      </c>
      <c r="F1369" s="10"/>
      <c r="G1369" s="10"/>
      <c r="H1369" s="10"/>
      <c r="I1369" s="10"/>
      <c r="J1369" s="10"/>
      <c r="K1369" s="10"/>
      <c r="L1369" s="10"/>
      <c r="M1369" s="10"/>
      <c r="N1369" s="10"/>
      <c r="O1369" s="10">
        <f t="shared" ref="O1369:O1370" si="2838">O1370</f>
        <v>3.3580000000000001</v>
      </c>
      <c r="P1369" s="10">
        <f t="shared" ref="P1369:P1370" si="2839">P1370</f>
        <v>0</v>
      </c>
      <c r="Q1369" s="10">
        <f t="shared" ref="Q1369:Q1370" si="2840">Q1370</f>
        <v>0</v>
      </c>
      <c r="R1369" s="10">
        <f t="shared" si="2718"/>
        <v>3.3580000000000001</v>
      </c>
      <c r="S1369" s="10">
        <f t="shared" si="2719"/>
        <v>0</v>
      </c>
      <c r="T1369" s="10">
        <f t="shared" si="2720"/>
        <v>0</v>
      </c>
      <c r="U1369" s="10">
        <f t="shared" ref="U1369:U1370" si="2841">U1370</f>
        <v>0</v>
      </c>
      <c r="V1369" s="10">
        <f t="shared" ref="V1369:V1370" si="2842">V1370</f>
        <v>0</v>
      </c>
      <c r="W1369" s="10">
        <f t="shared" ref="W1369:W1370" si="2843">W1370</f>
        <v>0</v>
      </c>
      <c r="X1369" s="10">
        <f t="shared" si="2721"/>
        <v>3.3580000000000001</v>
      </c>
      <c r="Y1369" s="10">
        <f t="shared" si="2722"/>
        <v>0</v>
      </c>
      <c r="Z1369" s="10">
        <f t="shared" si="2723"/>
        <v>0</v>
      </c>
      <c r="AA1369" s="10">
        <f t="shared" ref="AA1369:AA1370" si="2844">AA1370</f>
        <v>0</v>
      </c>
      <c r="AB1369" s="10">
        <f t="shared" ref="AB1369:AB1370" si="2845">AB1370</f>
        <v>0</v>
      </c>
      <c r="AC1369" s="10">
        <f t="shared" ref="AC1369:AC1370" si="2846">AC1370</f>
        <v>0</v>
      </c>
      <c r="AD1369" s="10">
        <f t="shared" si="2724"/>
        <v>3.3580000000000001</v>
      </c>
      <c r="AE1369" s="10">
        <f t="shared" si="2725"/>
        <v>0</v>
      </c>
      <c r="AF1369" s="10">
        <f t="shared" si="2726"/>
        <v>0</v>
      </c>
      <c r="AG1369" s="10">
        <f t="shared" ref="AG1369:AG1370" si="2847">AG1370</f>
        <v>0</v>
      </c>
      <c r="AH1369" s="10">
        <f t="shared" si="2727"/>
        <v>3.3580000000000001</v>
      </c>
      <c r="AI1369" s="10">
        <f t="shared" si="2728"/>
        <v>0</v>
      </c>
      <c r="AJ1369" s="10">
        <f t="shared" si="2729"/>
        <v>0</v>
      </c>
      <c r="AK1369" s="10">
        <f t="shared" ref="AK1369:AK1370" si="2848">AK1370</f>
        <v>0</v>
      </c>
      <c r="AL1369" s="10">
        <f t="shared" ref="AL1369:AL1370" si="2849">AL1370</f>
        <v>0</v>
      </c>
      <c r="AM1369" s="10">
        <f t="shared" ref="AM1369:AM1370" si="2850">AM1370</f>
        <v>0</v>
      </c>
      <c r="AN1369" s="10">
        <f t="shared" si="2730"/>
        <v>3.3580000000000001</v>
      </c>
      <c r="AO1369" s="10">
        <f t="shared" si="2731"/>
        <v>0</v>
      </c>
      <c r="AP1369" s="10">
        <f t="shared" si="2732"/>
        <v>0</v>
      </c>
      <c r="AQ1369" s="10">
        <f t="shared" ref="AQ1369:AQ1370" si="2851">AQ1370</f>
        <v>0</v>
      </c>
      <c r="AR1369" s="10">
        <f t="shared" ref="AR1369:AR1370" si="2852">AR1370</f>
        <v>0</v>
      </c>
      <c r="AS1369" s="10">
        <f t="shared" ref="AS1369:AS1370" si="2853">AS1370</f>
        <v>0</v>
      </c>
      <c r="AT1369" s="10">
        <f t="shared" si="2733"/>
        <v>3.3580000000000001</v>
      </c>
      <c r="AU1369" s="10">
        <f t="shared" si="2734"/>
        <v>0</v>
      </c>
      <c r="AV1369" s="10">
        <f t="shared" si="2735"/>
        <v>0</v>
      </c>
      <c r="AW1369" s="10">
        <f t="shared" ref="AW1369:AW1370" si="2854">AW1370</f>
        <v>0</v>
      </c>
      <c r="AX1369" s="10">
        <f t="shared" ref="AX1369:AX1370" si="2855">AX1370</f>
        <v>0</v>
      </c>
      <c r="AY1369" s="10">
        <f t="shared" ref="AY1369:AY1370" si="2856">AY1370</f>
        <v>0</v>
      </c>
      <c r="AZ1369" s="10">
        <f t="shared" si="2736"/>
        <v>3.3580000000000001</v>
      </c>
      <c r="BA1369" s="10">
        <f t="shared" ref="BA1369:BA1370" si="2857">BA1370</f>
        <v>0</v>
      </c>
      <c r="BB1369" s="65">
        <f t="shared" si="2683"/>
        <v>3.3580000000000001</v>
      </c>
      <c r="BC1369" s="10">
        <f t="shared" si="2737"/>
        <v>0</v>
      </c>
      <c r="BD1369" s="10">
        <f t="shared" ref="BD1369:BI1370" si="2858">BD1370</f>
        <v>0</v>
      </c>
      <c r="BE1369" s="65">
        <f t="shared" si="2684"/>
        <v>0</v>
      </c>
      <c r="BF1369" s="10">
        <f t="shared" si="2738"/>
        <v>0</v>
      </c>
      <c r="BG1369" s="10">
        <f t="shared" si="2858"/>
        <v>0</v>
      </c>
      <c r="BH1369" s="65">
        <f t="shared" si="2685"/>
        <v>0</v>
      </c>
      <c r="BI1369" s="10">
        <f t="shared" si="2858"/>
        <v>0</v>
      </c>
      <c r="BJ1369" s="20"/>
      <c r="BK1369" s="20"/>
    </row>
    <row r="1370" spans="1:63" ht="31.2" x14ac:dyDescent="0.3">
      <c r="A1370" s="58" t="s">
        <v>886</v>
      </c>
      <c r="B1370" s="59" t="s">
        <v>66</v>
      </c>
      <c r="C1370" s="58"/>
      <c r="D1370" s="58"/>
      <c r="E1370" s="60" t="s">
        <v>67</v>
      </c>
      <c r="F1370" s="10"/>
      <c r="G1370" s="10"/>
      <c r="H1370" s="10"/>
      <c r="I1370" s="10"/>
      <c r="J1370" s="10"/>
      <c r="K1370" s="10"/>
      <c r="L1370" s="10"/>
      <c r="M1370" s="10"/>
      <c r="N1370" s="10"/>
      <c r="O1370" s="10">
        <f t="shared" si="2838"/>
        <v>3.3580000000000001</v>
      </c>
      <c r="P1370" s="10">
        <f t="shared" si="2839"/>
        <v>0</v>
      </c>
      <c r="Q1370" s="10">
        <f t="shared" si="2840"/>
        <v>0</v>
      </c>
      <c r="R1370" s="10">
        <f t="shared" si="2718"/>
        <v>3.3580000000000001</v>
      </c>
      <c r="S1370" s="10">
        <f t="shared" si="2719"/>
        <v>0</v>
      </c>
      <c r="T1370" s="10">
        <f t="shared" si="2720"/>
        <v>0</v>
      </c>
      <c r="U1370" s="10">
        <f t="shared" si="2841"/>
        <v>0</v>
      </c>
      <c r="V1370" s="10">
        <f t="shared" si="2842"/>
        <v>0</v>
      </c>
      <c r="W1370" s="10">
        <f t="shared" si="2843"/>
        <v>0</v>
      </c>
      <c r="X1370" s="10">
        <f t="shared" si="2721"/>
        <v>3.3580000000000001</v>
      </c>
      <c r="Y1370" s="10">
        <f t="shared" si="2722"/>
        <v>0</v>
      </c>
      <c r="Z1370" s="10">
        <f t="shared" si="2723"/>
        <v>0</v>
      </c>
      <c r="AA1370" s="10">
        <f t="shared" si="2844"/>
        <v>0</v>
      </c>
      <c r="AB1370" s="10">
        <f t="shared" si="2845"/>
        <v>0</v>
      </c>
      <c r="AC1370" s="10">
        <f t="shared" si="2846"/>
        <v>0</v>
      </c>
      <c r="AD1370" s="10">
        <f t="shared" si="2724"/>
        <v>3.3580000000000001</v>
      </c>
      <c r="AE1370" s="10">
        <f t="shared" si="2725"/>
        <v>0</v>
      </c>
      <c r="AF1370" s="10">
        <f t="shared" si="2726"/>
        <v>0</v>
      </c>
      <c r="AG1370" s="10">
        <f t="shared" si="2847"/>
        <v>0</v>
      </c>
      <c r="AH1370" s="10">
        <f t="shared" si="2727"/>
        <v>3.3580000000000001</v>
      </c>
      <c r="AI1370" s="10">
        <f t="shared" si="2728"/>
        <v>0</v>
      </c>
      <c r="AJ1370" s="10">
        <f t="shared" si="2729"/>
        <v>0</v>
      </c>
      <c r="AK1370" s="10">
        <f t="shared" si="2848"/>
        <v>0</v>
      </c>
      <c r="AL1370" s="10">
        <f t="shared" si="2849"/>
        <v>0</v>
      </c>
      <c r="AM1370" s="10">
        <f t="shared" si="2850"/>
        <v>0</v>
      </c>
      <c r="AN1370" s="10">
        <f t="shared" si="2730"/>
        <v>3.3580000000000001</v>
      </c>
      <c r="AO1370" s="10">
        <f t="shared" si="2731"/>
        <v>0</v>
      </c>
      <c r="AP1370" s="10">
        <f t="shared" si="2732"/>
        <v>0</v>
      </c>
      <c r="AQ1370" s="10">
        <f t="shared" si="2851"/>
        <v>0</v>
      </c>
      <c r="AR1370" s="10">
        <f t="shared" si="2852"/>
        <v>0</v>
      </c>
      <c r="AS1370" s="10">
        <f t="shared" si="2853"/>
        <v>0</v>
      </c>
      <c r="AT1370" s="10">
        <f t="shared" si="2733"/>
        <v>3.3580000000000001</v>
      </c>
      <c r="AU1370" s="10">
        <f t="shared" si="2734"/>
        <v>0</v>
      </c>
      <c r="AV1370" s="10">
        <f t="shared" si="2735"/>
        <v>0</v>
      </c>
      <c r="AW1370" s="10">
        <f t="shared" si="2854"/>
        <v>0</v>
      </c>
      <c r="AX1370" s="10">
        <f t="shared" si="2855"/>
        <v>0</v>
      </c>
      <c r="AY1370" s="10">
        <f t="shared" si="2856"/>
        <v>0</v>
      </c>
      <c r="AZ1370" s="10">
        <f t="shared" si="2736"/>
        <v>3.3580000000000001</v>
      </c>
      <c r="BA1370" s="10">
        <f t="shared" si="2857"/>
        <v>0</v>
      </c>
      <c r="BB1370" s="65">
        <f t="shared" si="2683"/>
        <v>3.3580000000000001</v>
      </c>
      <c r="BC1370" s="10">
        <f t="shared" si="2737"/>
        <v>0</v>
      </c>
      <c r="BD1370" s="10">
        <f t="shared" si="2858"/>
        <v>0</v>
      </c>
      <c r="BE1370" s="65">
        <f t="shared" si="2684"/>
        <v>0</v>
      </c>
      <c r="BF1370" s="10">
        <f t="shared" si="2738"/>
        <v>0</v>
      </c>
      <c r="BG1370" s="10">
        <f t="shared" si="2858"/>
        <v>0</v>
      </c>
      <c r="BH1370" s="65">
        <f t="shared" si="2685"/>
        <v>0</v>
      </c>
      <c r="BI1370" s="10">
        <f t="shared" si="2858"/>
        <v>0</v>
      </c>
      <c r="BJ1370" s="20"/>
      <c r="BK1370" s="20"/>
    </row>
    <row r="1371" spans="1:63" x14ac:dyDescent="0.3">
      <c r="A1371" s="58" t="s">
        <v>886</v>
      </c>
      <c r="B1371" s="59">
        <v>200</v>
      </c>
      <c r="C1371" s="58" t="s">
        <v>242</v>
      </c>
      <c r="D1371" s="58" t="s">
        <v>327</v>
      </c>
      <c r="E1371" s="60" t="s">
        <v>879</v>
      </c>
      <c r="F1371" s="10"/>
      <c r="G1371" s="10"/>
      <c r="H1371" s="10"/>
      <c r="I1371" s="10"/>
      <c r="J1371" s="10"/>
      <c r="K1371" s="10"/>
      <c r="L1371" s="10"/>
      <c r="M1371" s="10"/>
      <c r="N1371" s="10"/>
      <c r="O1371" s="10">
        <v>3.3580000000000001</v>
      </c>
      <c r="P1371" s="10"/>
      <c r="Q1371" s="10"/>
      <c r="R1371" s="10">
        <f t="shared" si="2718"/>
        <v>3.3580000000000001</v>
      </c>
      <c r="S1371" s="10">
        <f t="shared" si="2719"/>
        <v>0</v>
      </c>
      <c r="T1371" s="10">
        <f t="shared" si="2720"/>
        <v>0</v>
      </c>
      <c r="U1371" s="10"/>
      <c r="V1371" s="10"/>
      <c r="W1371" s="10"/>
      <c r="X1371" s="10">
        <f t="shared" si="2721"/>
        <v>3.3580000000000001</v>
      </c>
      <c r="Y1371" s="10">
        <f t="shared" si="2722"/>
        <v>0</v>
      </c>
      <c r="Z1371" s="10">
        <f t="shared" si="2723"/>
        <v>0</v>
      </c>
      <c r="AA1371" s="10"/>
      <c r="AB1371" s="10"/>
      <c r="AC1371" s="10"/>
      <c r="AD1371" s="10">
        <f t="shared" si="2724"/>
        <v>3.3580000000000001</v>
      </c>
      <c r="AE1371" s="10">
        <f t="shared" si="2725"/>
        <v>0</v>
      </c>
      <c r="AF1371" s="10">
        <f t="shared" si="2726"/>
        <v>0</v>
      </c>
      <c r="AG1371" s="10"/>
      <c r="AH1371" s="10">
        <f t="shared" si="2727"/>
        <v>3.3580000000000001</v>
      </c>
      <c r="AI1371" s="10">
        <f t="shared" si="2728"/>
        <v>0</v>
      </c>
      <c r="AJ1371" s="10">
        <f t="shared" si="2729"/>
        <v>0</v>
      </c>
      <c r="AK1371" s="10"/>
      <c r="AL1371" s="10"/>
      <c r="AM1371" s="10"/>
      <c r="AN1371" s="10">
        <f t="shared" si="2730"/>
        <v>3.3580000000000001</v>
      </c>
      <c r="AO1371" s="10">
        <f t="shared" si="2731"/>
        <v>0</v>
      </c>
      <c r="AP1371" s="10">
        <f t="shared" si="2732"/>
        <v>0</v>
      </c>
      <c r="AQ1371" s="10"/>
      <c r="AR1371" s="10"/>
      <c r="AS1371" s="10"/>
      <c r="AT1371" s="10">
        <f t="shared" si="2733"/>
        <v>3.3580000000000001</v>
      </c>
      <c r="AU1371" s="10">
        <f t="shared" si="2734"/>
        <v>0</v>
      </c>
      <c r="AV1371" s="10">
        <f t="shared" si="2735"/>
        <v>0</v>
      </c>
      <c r="AW1371" s="10"/>
      <c r="AX1371" s="10"/>
      <c r="AY1371" s="10"/>
      <c r="AZ1371" s="10">
        <f t="shared" si="2736"/>
        <v>3.3580000000000001</v>
      </c>
      <c r="BA1371" s="10"/>
      <c r="BB1371" s="65">
        <f t="shared" si="2683"/>
        <v>3.3580000000000001</v>
      </c>
      <c r="BC1371" s="10">
        <f t="shared" si="2737"/>
        <v>0</v>
      </c>
      <c r="BD1371" s="10"/>
      <c r="BE1371" s="65">
        <f t="shared" si="2684"/>
        <v>0</v>
      </c>
      <c r="BF1371" s="10">
        <f t="shared" si="2738"/>
        <v>0</v>
      </c>
      <c r="BG1371" s="10"/>
      <c r="BH1371" s="65">
        <f t="shared" si="2685"/>
        <v>0</v>
      </c>
      <c r="BI1371" s="10"/>
      <c r="BJ1371" s="20"/>
      <c r="BK1371" s="20"/>
    </row>
    <row r="1372" spans="1:63" ht="62.4" x14ac:dyDescent="0.3">
      <c r="A1372" s="58" t="s">
        <v>888</v>
      </c>
      <c r="B1372" s="59"/>
      <c r="C1372" s="58"/>
      <c r="D1372" s="58"/>
      <c r="E1372" s="60" t="s">
        <v>889</v>
      </c>
      <c r="F1372" s="10">
        <f t="shared" ref="F1372:K1372" si="2859">F1373+F1378</f>
        <v>36385.9</v>
      </c>
      <c r="G1372" s="10">
        <f t="shared" si="2859"/>
        <v>37448.700000000004</v>
      </c>
      <c r="H1372" s="10">
        <f t="shared" si="2859"/>
        <v>37448.700000000004</v>
      </c>
      <c r="I1372" s="10">
        <f t="shared" si="2859"/>
        <v>0</v>
      </c>
      <c r="J1372" s="10">
        <f t="shared" si="2859"/>
        <v>0</v>
      </c>
      <c r="K1372" s="10">
        <f t="shared" si="2859"/>
        <v>0</v>
      </c>
      <c r="L1372" s="10">
        <f t="shared" si="2832"/>
        <v>36385.9</v>
      </c>
      <c r="M1372" s="10">
        <f t="shared" si="2833"/>
        <v>37448.700000000004</v>
      </c>
      <c r="N1372" s="10">
        <f t="shared" si="2834"/>
        <v>37448.700000000004</v>
      </c>
      <c r="O1372" s="10">
        <f>O1373+O1378</f>
        <v>4906.1000000000004</v>
      </c>
      <c r="P1372" s="10">
        <f>P1373+P1378</f>
        <v>5979.2</v>
      </c>
      <c r="Q1372" s="10">
        <f>Q1373+Q1378</f>
        <v>5979.2</v>
      </c>
      <c r="R1372" s="10">
        <f t="shared" si="2718"/>
        <v>41292</v>
      </c>
      <c r="S1372" s="10">
        <f t="shared" si="2719"/>
        <v>43427.9</v>
      </c>
      <c r="T1372" s="10">
        <f t="shared" si="2720"/>
        <v>43427.9</v>
      </c>
      <c r="U1372" s="10">
        <f>U1373+U1378</f>
        <v>0</v>
      </c>
      <c r="V1372" s="10">
        <f>V1373+V1378</f>
        <v>0</v>
      </c>
      <c r="W1372" s="10">
        <f>W1373+W1378</f>
        <v>0</v>
      </c>
      <c r="X1372" s="10">
        <f t="shared" si="2721"/>
        <v>41292</v>
      </c>
      <c r="Y1372" s="10">
        <f t="shared" si="2722"/>
        <v>43427.9</v>
      </c>
      <c r="Z1372" s="10">
        <f t="shared" si="2723"/>
        <v>43427.9</v>
      </c>
      <c r="AA1372" s="10">
        <f>AA1373+AA1378</f>
        <v>0</v>
      </c>
      <c r="AB1372" s="10">
        <f>AB1373+AB1378</f>
        <v>0</v>
      </c>
      <c r="AC1372" s="10">
        <f>AC1373+AC1378</f>
        <v>0</v>
      </c>
      <c r="AD1372" s="10">
        <f t="shared" si="2724"/>
        <v>41292</v>
      </c>
      <c r="AE1372" s="10">
        <f t="shared" si="2725"/>
        <v>43427.9</v>
      </c>
      <c r="AF1372" s="10">
        <f t="shared" si="2726"/>
        <v>43427.9</v>
      </c>
      <c r="AG1372" s="10">
        <f>AG1373+AG1378</f>
        <v>0</v>
      </c>
      <c r="AH1372" s="10">
        <f t="shared" si="2727"/>
        <v>41292</v>
      </c>
      <c r="AI1372" s="10">
        <f t="shared" si="2728"/>
        <v>43427.9</v>
      </c>
      <c r="AJ1372" s="10">
        <f t="shared" si="2729"/>
        <v>43427.9</v>
      </c>
      <c r="AK1372" s="10">
        <f>AK1373+AK1378</f>
        <v>0</v>
      </c>
      <c r="AL1372" s="10">
        <f>AL1373+AL1378</f>
        <v>0</v>
      </c>
      <c r="AM1372" s="10">
        <f>AM1373+AM1378</f>
        <v>0</v>
      </c>
      <c r="AN1372" s="10">
        <f t="shared" si="2730"/>
        <v>41292</v>
      </c>
      <c r="AO1372" s="10">
        <f t="shared" si="2731"/>
        <v>43427.9</v>
      </c>
      <c r="AP1372" s="10">
        <f t="shared" si="2732"/>
        <v>43427.9</v>
      </c>
      <c r="AQ1372" s="10">
        <f>AQ1373+AQ1378</f>
        <v>0</v>
      </c>
      <c r="AR1372" s="10">
        <f>AR1373+AR1378</f>
        <v>0</v>
      </c>
      <c r="AS1372" s="10">
        <f>AS1373+AS1378</f>
        <v>0</v>
      </c>
      <c r="AT1372" s="10">
        <f t="shared" si="2733"/>
        <v>41292</v>
      </c>
      <c r="AU1372" s="10">
        <f t="shared" si="2734"/>
        <v>43427.9</v>
      </c>
      <c r="AV1372" s="10">
        <f t="shared" si="2735"/>
        <v>43427.9</v>
      </c>
      <c r="AW1372" s="10">
        <f>AW1373+AW1378</f>
        <v>0</v>
      </c>
      <c r="AX1372" s="10">
        <f>AX1373+AX1378</f>
        <v>0</v>
      </c>
      <c r="AY1372" s="10">
        <f>AY1373+AY1378</f>
        <v>0</v>
      </c>
      <c r="AZ1372" s="10">
        <f t="shared" si="2736"/>
        <v>41292</v>
      </c>
      <c r="BA1372" s="10">
        <f>BA1373+BA1378</f>
        <v>0</v>
      </c>
      <c r="BB1372" s="65">
        <f t="shared" si="2683"/>
        <v>41292</v>
      </c>
      <c r="BC1372" s="10">
        <f t="shared" si="2737"/>
        <v>43427.9</v>
      </c>
      <c r="BD1372" s="10">
        <f>BD1373+BD1378</f>
        <v>0</v>
      </c>
      <c r="BE1372" s="65">
        <f t="shared" si="2684"/>
        <v>43427.9</v>
      </c>
      <c r="BF1372" s="10">
        <f t="shared" si="2738"/>
        <v>43427.9</v>
      </c>
      <c r="BG1372" s="10">
        <f>BG1373+BG1378</f>
        <v>0</v>
      </c>
      <c r="BH1372" s="65">
        <f t="shared" si="2685"/>
        <v>43427.9</v>
      </c>
      <c r="BI1372" s="10">
        <f>BI1373+BI1378</f>
        <v>0</v>
      </c>
      <c r="BJ1372" s="20"/>
      <c r="BK1372" s="20"/>
    </row>
    <row r="1373" spans="1:63" ht="31.2" x14ac:dyDescent="0.3">
      <c r="A1373" s="58" t="s">
        <v>890</v>
      </c>
      <c r="B1373" s="59"/>
      <c r="C1373" s="58"/>
      <c r="D1373" s="58"/>
      <c r="E1373" s="60" t="s">
        <v>176</v>
      </c>
      <c r="F1373" s="10">
        <f t="shared" ref="F1373:K1373" si="2860">F1374+F1376</f>
        <v>34904.9</v>
      </c>
      <c r="G1373" s="10">
        <f t="shared" si="2860"/>
        <v>35922.9</v>
      </c>
      <c r="H1373" s="10">
        <f t="shared" si="2860"/>
        <v>35922.9</v>
      </c>
      <c r="I1373" s="10">
        <f t="shared" si="2860"/>
        <v>0</v>
      </c>
      <c r="J1373" s="10">
        <f t="shared" si="2860"/>
        <v>0</v>
      </c>
      <c r="K1373" s="10">
        <f t="shared" si="2860"/>
        <v>0</v>
      </c>
      <c r="L1373" s="10">
        <f t="shared" si="2832"/>
        <v>34904.9</v>
      </c>
      <c r="M1373" s="10">
        <f t="shared" si="2833"/>
        <v>35922.9</v>
      </c>
      <c r="N1373" s="10">
        <f t="shared" si="2834"/>
        <v>35922.9</v>
      </c>
      <c r="O1373" s="10">
        <f>O1374+O1376</f>
        <v>4906.1000000000004</v>
      </c>
      <c r="P1373" s="10">
        <f>P1374+P1376</f>
        <v>5979.2</v>
      </c>
      <c r="Q1373" s="10">
        <f>Q1374+Q1376</f>
        <v>5979.2</v>
      </c>
      <c r="R1373" s="10">
        <f t="shared" si="2718"/>
        <v>39811</v>
      </c>
      <c r="S1373" s="10">
        <f t="shared" si="2719"/>
        <v>41902.1</v>
      </c>
      <c r="T1373" s="10">
        <f t="shared" si="2720"/>
        <v>41902.1</v>
      </c>
      <c r="U1373" s="10">
        <f>U1374+U1376</f>
        <v>0</v>
      </c>
      <c r="V1373" s="10">
        <f>V1374+V1376</f>
        <v>0</v>
      </c>
      <c r="W1373" s="10">
        <f>W1374+W1376</f>
        <v>0</v>
      </c>
      <c r="X1373" s="10">
        <f t="shared" si="2721"/>
        <v>39811</v>
      </c>
      <c r="Y1373" s="10">
        <f t="shared" si="2722"/>
        <v>41902.1</v>
      </c>
      <c r="Z1373" s="10">
        <f t="shared" si="2723"/>
        <v>41902.1</v>
      </c>
      <c r="AA1373" s="10">
        <f>AA1374+AA1376</f>
        <v>0</v>
      </c>
      <c r="AB1373" s="10">
        <f>AB1374+AB1376</f>
        <v>0</v>
      </c>
      <c r="AC1373" s="10">
        <f>AC1374+AC1376</f>
        <v>0</v>
      </c>
      <c r="AD1373" s="10">
        <f t="shared" si="2724"/>
        <v>39811</v>
      </c>
      <c r="AE1373" s="10">
        <f t="shared" si="2725"/>
        <v>41902.1</v>
      </c>
      <c r="AF1373" s="10">
        <f t="shared" si="2726"/>
        <v>41902.1</v>
      </c>
      <c r="AG1373" s="10">
        <f>AG1374+AG1376</f>
        <v>0</v>
      </c>
      <c r="AH1373" s="10">
        <f t="shared" si="2727"/>
        <v>39811</v>
      </c>
      <c r="AI1373" s="10">
        <f t="shared" si="2728"/>
        <v>41902.1</v>
      </c>
      <c r="AJ1373" s="10">
        <f t="shared" si="2729"/>
        <v>41902.1</v>
      </c>
      <c r="AK1373" s="10">
        <f>AK1374+AK1376</f>
        <v>0</v>
      </c>
      <c r="AL1373" s="10">
        <f>AL1374+AL1376</f>
        <v>0</v>
      </c>
      <c r="AM1373" s="10">
        <f>AM1374+AM1376</f>
        <v>0</v>
      </c>
      <c r="AN1373" s="10">
        <f t="shared" si="2730"/>
        <v>39811</v>
      </c>
      <c r="AO1373" s="10">
        <f t="shared" si="2731"/>
        <v>41902.1</v>
      </c>
      <c r="AP1373" s="10">
        <f t="shared" si="2732"/>
        <v>41902.1</v>
      </c>
      <c r="AQ1373" s="10">
        <f>AQ1374+AQ1376</f>
        <v>0</v>
      </c>
      <c r="AR1373" s="10">
        <f>AR1374+AR1376</f>
        <v>0</v>
      </c>
      <c r="AS1373" s="10">
        <f>AS1374+AS1376</f>
        <v>0</v>
      </c>
      <c r="AT1373" s="10">
        <f t="shared" si="2733"/>
        <v>39811</v>
      </c>
      <c r="AU1373" s="10">
        <f t="shared" si="2734"/>
        <v>41902.1</v>
      </c>
      <c r="AV1373" s="10">
        <f t="shared" si="2735"/>
        <v>41902.1</v>
      </c>
      <c r="AW1373" s="10">
        <f>AW1374+AW1376</f>
        <v>0</v>
      </c>
      <c r="AX1373" s="10">
        <f>AX1374+AX1376</f>
        <v>0</v>
      </c>
      <c r="AY1373" s="10">
        <f>AY1374+AY1376</f>
        <v>0</v>
      </c>
      <c r="AZ1373" s="10">
        <f t="shared" si="2736"/>
        <v>39811</v>
      </c>
      <c r="BA1373" s="10">
        <f>BA1374+BA1376</f>
        <v>0</v>
      </c>
      <c r="BB1373" s="65">
        <f t="shared" si="2683"/>
        <v>39811</v>
      </c>
      <c r="BC1373" s="10">
        <f t="shared" si="2737"/>
        <v>41902.1</v>
      </c>
      <c r="BD1373" s="10">
        <f>BD1374+BD1376</f>
        <v>0</v>
      </c>
      <c r="BE1373" s="65">
        <f t="shared" si="2684"/>
        <v>41902.1</v>
      </c>
      <c r="BF1373" s="10">
        <f t="shared" si="2738"/>
        <v>41902.1</v>
      </c>
      <c r="BG1373" s="10">
        <f>BG1374+BG1376</f>
        <v>0</v>
      </c>
      <c r="BH1373" s="65">
        <f t="shared" si="2685"/>
        <v>41902.1</v>
      </c>
      <c r="BI1373" s="10">
        <f>BI1374+BI1376</f>
        <v>0</v>
      </c>
      <c r="BJ1373" s="20"/>
      <c r="BK1373" s="20"/>
    </row>
    <row r="1374" spans="1:63" ht="78" x14ac:dyDescent="0.3">
      <c r="A1374" s="58" t="s">
        <v>890</v>
      </c>
      <c r="B1374" s="59" t="s">
        <v>148</v>
      </c>
      <c r="C1374" s="58"/>
      <c r="D1374" s="58"/>
      <c r="E1374" s="60" t="s">
        <v>149</v>
      </c>
      <c r="F1374" s="10">
        <f t="shared" ref="F1374:K1374" si="2861">F1375</f>
        <v>33247.9</v>
      </c>
      <c r="G1374" s="10">
        <f t="shared" si="2861"/>
        <v>34265.9</v>
      </c>
      <c r="H1374" s="10">
        <f t="shared" si="2861"/>
        <v>34265.9</v>
      </c>
      <c r="I1374" s="10">
        <f t="shared" si="2861"/>
        <v>0</v>
      </c>
      <c r="J1374" s="10">
        <f t="shared" si="2861"/>
        <v>0</v>
      </c>
      <c r="K1374" s="10">
        <f t="shared" si="2861"/>
        <v>0</v>
      </c>
      <c r="L1374" s="10">
        <f t="shared" si="2832"/>
        <v>33247.9</v>
      </c>
      <c r="M1374" s="10">
        <f t="shared" si="2833"/>
        <v>34265.9</v>
      </c>
      <c r="N1374" s="10">
        <f t="shared" si="2834"/>
        <v>34265.9</v>
      </c>
      <c r="O1374" s="10">
        <f>O1375</f>
        <v>4906.1000000000004</v>
      </c>
      <c r="P1374" s="10">
        <f>P1375</f>
        <v>5979.2</v>
      </c>
      <c r="Q1374" s="10">
        <f>Q1375</f>
        <v>5979.2</v>
      </c>
      <c r="R1374" s="10">
        <f t="shared" si="2718"/>
        <v>38154</v>
      </c>
      <c r="S1374" s="10">
        <f t="shared" si="2719"/>
        <v>40245.1</v>
      </c>
      <c r="T1374" s="10">
        <f t="shared" si="2720"/>
        <v>40245.1</v>
      </c>
      <c r="U1374" s="10">
        <f>U1375</f>
        <v>0</v>
      </c>
      <c r="V1374" s="10">
        <f>V1375</f>
        <v>0</v>
      </c>
      <c r="W1374" s="10">
        <f>W1375</f>
        <v>0</v>
      </c>
      <c r="X1374" s="10">
        <f t="shared" si="2721"/>
        <v>38154</v>
      </c>
      <c r="Y1374" s="10">
        <f t="shared" si="2722"/>
        <v>40245.1</v>
      </c>
      <c r="Z1374" s="10">
        <f t="shared" si="2723"/>
        <v>40245.1</v>
      </c>
      <c r="AA1374" s="10">
        <f>AA1375</f>
        <v>0</v>
      </c>
      <c r="AB1374" s="10">
        <f>AB1375</f>
        <v>0</v>
      </c>
      <c r="AC1374" s="10">
        <f>AC1375</f>
        <v>0</v>
      </c>
      <c r="AD1374" s="10">
        <f t="shared" si="2724"/>
        <v>38154</v>
      </c>
      <c r="AE1374" s="10">
        <f t="shared" si="2725"/>
        <v>40245.1</v>
      </c>
      <c r="AF1374" s="10">
        <f t="shared" si="2726"/>
        <v>40245.1</v>
      </c>
      <c r="AG1374" s="10">
        <f>AG1375</f>
        <v>0</v>
      </c>
      <c r="AH1374" s="10">
        <f t="shared" si="2727"/>
        <v>38154</v>
      </c>
      <c r="AI1374" s="10">
        <f t="shared" si="2728"/>
        <v>40245.1</v>
      </c>
      <c r="AJ1374" s="10">
        <f t="shared" si="2729"/>
        <v>40245.1</v>
      </c>
      <c r="AK1374" s="10">
        <f>AK1375</f>
        <v>0</v>
      </c>
      <c r="AL1374" s="10">
        <f>AL1375</f>
        <v>0</v>
      </c>
      <c r="AM1374" s="10">
        <f>AM1375</f>
        <v>0</v>
      </c>
      <c r="AN1374" s="10">
        <f t="shared" si="2730"/>
        <v>38154</v>
      </c>
      <c r="AO1374" s="10">
        <f t="shared" si="2731"/>
        <v>40245.1</v>
      </c>
      <c r="AP1374" s="10">
        <f t="shared" si="2732"/>
        <v>40245.1</v>
      </c>
      <c r="AQ1374" s="10">
        <f>AQ1375</f>
        <v>0</v>
      </c>
      <c r="AR1374" s="10">
        <f>AR1375</f>
        <v>0</v>
      </c>
      <c r="AS1374" s="10">
        <f>AS1375</f>
        <v>0</v>
      </c>
      <c r="AT1374" s="10">
        <f t="shared" si="2733"/>
        <v>38154</v>
      </c>
      <c r="AU1374" s="10">
        <f t="shared" si="2734"/>
        <v>40245.1</v>
      </c>
      <c r="AV1374" s="10">
        <f t="shared" si="2735"/>
        <v>40245.1</v>
      </c>
      <c r="AW1374" s="10">
        <f>AW1375</f>
        <v>0</v>
      </c>
      <c r="AX1374" s="10">
        <f>AX1375</f>
        <v>0</v>
      </c>
      <c r="AY1374" s="10">
        <f>AY1375</f>
        <v>0</v>
      </c>
      <c r="AZ1374" s="10">
        <f t="shared" si="2736"/>
        <v>38154</v>
      </c>
      <c r="BA1374" s="10">
        <f>BA1375</f>
        <v>0</v>
      </c>
      <c r="BB1374" s="65">
        <f t="shared" si="2683"/>
        <v>38154</v>
      </c>
      <c r="BC1374" s="10">
        <f t="shared" si="2737"/>
        <v>40245.1</v>
      </c>
      <c r="BD1374" s="10">
        <f>BD1375</f>
        <v>0</v>
      </c>
      <c r="BE1374" s="65">
        <f t="shared" si="2684"/>
        <v>40245.1</v>
      </c>
      <c r="BF1374" s="10">
        <f t="shared" si="2738"/>
        <v>40245.1</v>
      </c>
      <c r="BG1374" s="10">
        <f>BG1375</f>
        <v>0</v>
      </c>
      <c r="BH1374" s="65">
        <f t="shared" si="2685"/>
        <v>40245.1</v>
      </c>
      <c r="BI1374" s="10">
        <f>BI1375</f>
        <v>0</v>
      </c>
      <c r="BJ1374" s="20"/>
      <c r="BK1374" s="20"/>
    </row>
    <row r="1375" spans="1:63" ht="31.2" x14ac:dyDescent="0.3">
      <c r="A1375" s="58" t="s">
        <v>890</v>
      </c>
      <c r="B1375" s="59">
        <v>100</v>
      </c>
      <c r="C1375" s="58" t="s">
        <v>337</v>
      </c>
      <c r="D1375" s="58" t="s">
        <v>327</v>
      </c>
      <c r="E1375" s="60" t="s">
        <v>891</v>
      </c>
      <c r="F1375" s="10">
        <v>33247.9</v>
      </c>
      <c r="G1375" s="10">
        <v>34265.9</v>
      </c>
      <c r="H1375" s="10">
        <v>34265.9</v>
      </c>
      <c r="I1375" s="10"/>
      <c r="J1375" s="10"/>
      <c r="K1375" s="10"/>
      <c r="L1375" s="10">
        <f t="shared" si="2832"/>
        <v>33247.9</v>
      </c>
      <c r="M1375" s="10">
        <f t="shared" si="2833"/>
        <v>34265.9</v>
      </c>
      <c r="N1375" s="10">
        <f t="shared" si="2834"/>
        <v>34265.9</v>
      </c>
      <c r="O1375" s="10">
        <v>4906.1000000000004</v>
      </c>
      <c r="P1375" s="10">
        <v>5979.2</v>
      </c>
      <c r="Q1375" s="10">
        <v>5979.2</v>
      </c>
      <c r="R1375" s="10">
        <f t="shared" si="2718"/>
        <v>38154</v>
      </c>
      <c r="S1375" s="10">
        <f t="shared" si="2719"/>
        <v>40245.1</v>
      </c>
      <c r="T1375" s="10">
        <f t="shared" si="2720"/>
        <v>40245.1</v>
      </c>
      <c r="U1375" s="10"/>
      <c r="V1375" s="10"/>
      <c r="W1375" s="10"/>
      <c r="X1375" s="10">
        <f t="shared" si="2721"/>
        <v>38154</v>
      </c>
      <c r="Y1375" s="10">
        <f t="shared" si="2722"/>
        <v>40245.1</v>
      </c>
      <c r="Z1375" s="10">
        <f t="shared" si="2723"/>
        <v>40245.1</v>
      </c>
      <c r="AA1375" s="10"/>
      <c r="AB1375" s="10"/>
      <c r="AC1375" s="10"/>
      <c r="AD1375" s="10">
        <f t="shared" si="2724"/>
        <v>38154</v>
      </c>
      <c r="AE1375" s="10">
        <f t="shared" si="2725"/>
        <v>40245.1</v>
      </c>
      <c r="AF1375" s="10">
        <f t="shared" si="2726"/>
        <v>40245.1</v>
      </c>
      <c r="AG1375" s="10"/>
      <c r="AH1375" s="10">
        <f t="shared" si="2727"/>
        <v>38154</v>
      </c>
      <c r="AI1375" s="10">
        <f t="shared" si="2728"/>
        <v>40245.1</v>
      </c>
      <c r="AJ1375" s="10">
        <f t="shared" si="2729"/>
        <v>40245.1</v>
      </c>
      <c r="AK1375" s="10"/>
      <c r="AL1375" s="10"/>
      <c r="AM1375" s="10"/>
      <c r="AN1375" s="10">
        <f t="shared" si="2730"/>
        <v>38154</v>
      </c>
      <c r="AO1375" s="10">
        <f t="shared" si="2731"/>
        <v>40245.1</v>
      </c>
      <c r="AP1375" s="10">
        <f t="shared" si="2732"/>
        <v>40245.1</v>
      </c>
      <c r="AQ1375" s="10"/>
      <c r="AR1375" s="10"/>
      <c r="AS1375" s="10"/>
      <c r="AT1375" s="10">
        <f t="shared" si="2733"/>
        <v>38154</v>
      </c>
      <c r="AU1375" s="10">
        <f t="shared" si="2734"/>
        <v>40245.1</v>
      </c>
      <c r="AV1375" s="10">
        <f t="shared" si="2735"/>
        <v>40245.1</v>
      </c>
      <c r="AW1375" s="10"/>
      <c r="AX1375" s="10"/>
      <c r="AY1375" s="10"/>
      <c r="AZ1375" s="10">
        <f t="shared" si="2736"/>
        <v>38154</v>
      </c>
      <c r="BA1375" s="10"/>
      <c r="BB1375" s="65">
        <f t="shared" si="2683"/>
        <v>38154</v>
      </c>
      <c r="BC1375" s="10">
        <f t="shared" si="2737"/>
        <v>40245.1</v>
      </c>
      <c r="BD1375" s="10"/>
      <c r="BE1375" s="65">
        <f t="shared" si="2684"/>
        <v>40245.1</v>
      </c>
      <c r="BF1375" s="10">
        <f t="shared" si="2738"/>
        <v>40245.1</v>
      </c>
      <c r="BG1375" s="10"/>
      <c r="BH1375" s="65">
        <f t="shared" si="2685"/>
        <v>40245.1</v>
      </c>
      <c r="BI1375" s="10"/>
      <c r="BJ1375" s="20"/>
      <c r="BK1375" s="20"/>
    </row>
    <row r="1376" spans="1:63" ht="31.2" x14ac:dyDescent="0.3">
      <c r="A1376" s="58" t="s">
        <v>890</v>
      </c>
      <c r="B1376" s="59" t="s">
        <v>66</v>
      </c>
      <c r="C1376" s="58"/>
      <c r="D1376" s="58"/>
      <c r="E1376" s="60" t="s">
        <v>67</v>
      </c>
      <c r="F1376" s="10">
        <f t="shared" ref="F1376:K1376" si="2862">F1377</f>
        <v>1657</v>
      </c>
      <c r="G1376" s="10">
        <f t="shared" si="2862"/>
        <v>1657</v>
      </c>
      <c r="H1376" s="10">
        <f t="shared" si="2862"/>
        <v>1657</v>
      </c>
      <c r="I1376" s="10">
        <f t="shared" si="2862"/>
        <v>0</v>
      </c>
      <c r="J1376" s="10">
        <f t="shared" si="2862"/>
        <v>0</v>
      </c>
      <c r="K1376" s="10">
        <f t="shared" si="2862"/>
        <v>0</v>
      </c>
      <c r="L1376" s="10">
        <f t="shared" si="2832"/>
        <v>1657</v>
      </c>
      <c r="M1376" s="10">
        <f t="shared" si="2833"/>
        <v>1657</v>
      </c>
      <c r="N1376" s="10">
        <f t="shared" si="2834"/>
        <v>1657</v>
      </c>
      <c r="O1376" s="10">
        <f>O1377</f>
        <v>0</v>
      </c>
      <c r="P1376" s="10">
        <f>P1377</f>
        <v>0</v>
      </c>
      <c r="Q1376" s="10">
        <f>Q1377</f>
        <v>0</v>
      </c>
      <c r="R1376" s="10">
        <f t="shared" si="2718"/>
        <v>1657</v>
      </c>
      <c r="S1376" s="10">
        <f t="shared" si="2719"/>
        <v>1657</v>
      </c>
      <c r="T1376" s="10">
        <f t="shared" si="2720"/>
        <v>1657</v>
      </c>
      <c r="U1376" s="10">
        <f>U1377</f>
        <v>0</v>
      </c>
      <c r="V1376" s="10">
        <f>V1377</f>
        <v>0</v>
      </c>
      <c r="W1376" s="10">
        <f>W1377</f>
        <v>0</v>
      </c>
      <c r="X1376" s="10">
        <f t="shared" si="2721"/>
        <v>1657</v>
      </c>
      <c r="Y1376" s="10">
        <f t="shared" si="2722"/>
        <v>1657</v>
      </c>
      <c r="Z1376" s="10">
        <f t="shared" si="2723"/>
        <v>1657</v>
      </c>
      <c r="AA1376" s="10">
        <f>AA1377</f>
        <v>0</v>
      </c>
      <c r="AB1376" s="10">
        <f>AB1377</f>
        <v>0</v>
      </c>
      <c r="AC1376" s="10">
        <f>AC1377</f>
        <v>0</v>
      </c>
      <c r="AD1376" s="10">
        <f t="shared" si="2724"/>
        <v>1657</v>
      </c>
      <c r="AE1376" s="10">
        <f t="shared" si="2725"/>
        <v>1657</v>
      </c>
      <c r="AF1376" s="10">
        <f t="shared" si="2726"/>
        <v>1657</v>
      </c>
      <c r="AG1376" s="10">
        <f>AG1377</f>
        <v>0</v>
      </c>
      <c r="AH1376" s="10">
        <f t="shared" si="2727"/>
        <v>1657</v>
      </c>
      <c r="AI1376" s="10">
        <f t="shared" si="2728"/>
        <v>1657</v>
      </c>
      <c r="AJ1376" s="10">
        <f t="shared" si="2729"/>
        <v>1657</v>
      </c>
      <c r="AK1376" s="10">
        <f>AK1377</f>
        <v>0</v>
      </c>
      <c r="AL1376" s="10">
        <f>AL1377</f>
        <v>0</v>
      </c>
      <c r="AM1376" s="10">
        <f>AM1377</f>
        <v>0</v>
      </c>
      <c r="AN1376" s="10">
        <f t="shared" si="2730"/>
        <v>1657</v>
      </c>
      <c r="AO1376" s="10">
        <f t="shared" si="2731"/>
        <v>1657</v>
      </c>
      <c r="AP1376" s="10">
        <f t="shared" si="2732"/>
        <v>1657</v>
      </c>
      <c r="AQ1376" s="10">
        <f>AQ1377</f>
        <v>0</v>
      </c>
      <c r="AR1376" s="10">
        <f>AR1377</f>
        <v>0</v>
      </c>
      <c r="AS1376" s="10">
        <f>AS1377</f>
        <v>0</v>
      </c>
      <c r="AT1376" s="10">
        <f t="shared" si="2733"/>
        <v>1657</v>
      </c>
      <c r="AU1376" s="10">
        <f t="shared" si="2734"/>
        <v>1657</v>
      </c>
      <c r="AV1376" s="10">
        <f t="shared" si="2735"/>
        <v>1657</v>
      </c>
      <c r="AW1376" s="10">
        <f>AW1377</f>
        <v>0</v>
      </c>
      <c r="AX1376" s="10">
        <f>AX1377</f>
        <v>0</v>
      </c>
      <c r="AY1376" s="10">
        <f>AY1377</f>
        <v>0</v>
      </c>
      <c r="AZ1376" s="10">
        <f t="shared" si="2736"/>
        <v>1657</v>
      </c>
      <c r="BA1376" s="10">
        <f>BA1377</f>
        <v>0</v>
      </c>
      <c r="BB1376" s="65">
        <f t="shared" si="2683"/>
        <v>1657</v>
      </c>
      <c r="BC1376" s="10">
        <f t="shared" si="2737"/>
        <v>1657</v>
      </c>
      <c r="BD1376" s="10">
        <f>BD1377</f>
        <v>0</v>
      </c>
      <c r="BE1376" s="65">
        <f t="shared" si="2684"/>
        <v>1657</v>
      </c>
      <c r="BF1376" s="10">
        <f t="shared" si="2738"/>
        <v>1657</v>
      </c>
      <c r="BG1376" s="10">
        <f>BG1377</f>
        <v>0</v>
      </c>
      <c r="BH1376" s="65">
        <f t="shared" si="2685"/>
        <v>1657</v>
      </c>
      <c r="BI1376" s="10">
        <f>BI1377</f>
        <v>0</v>
      </c>
      <c r="BJ1376" s="20"/>
      <c r="BK1376" s="20"/>
    </row>
    <row r="1377" spans="1:68" ht="31.2" x14ac:dyDescent="0.3">
      <c r="A1377" s="58" t="s">
        <v>890</v>
      </c>
      <c r="B1377" s="59">
        <v>200</v>
      </c>
      <c r="C1377" s="58" t="s">
        <v>337</v>
      </c>
      <c r="D1377" s="58" t="s">
        <v>327</v>
      </c>
      <c r="E1377" s="60" t="s">
        <v>891</v>
      </c>
      <c r="F1377" s="10">
        <v>1657</v>
      </c>
      <c r="G1377" s="10">
        <v>1657</v>
      </c>
      <c r="H1377" s="10">
        <v>1657</v>
      </c>
      <c r="I1377" s="10"/>
      <c r="J1377" s="10"/>
      <c r="K1377" s="10"/>
      <c r="L1377" s="10">
        <f t="shared" si="2832"/>
        <v>1657</v>
      </c>
      <c r="M1377" s="10">
        <f t="shared" si="2833"/>
        <v>1657</v>
      </c>
      <c r="N1377" s="10">
        <f t="shared" si="2834"/>
        <v>1657</v>
      </c>
      <c r="O1377" s="10"/>
      <c r="P1377" s="10"/>
      <c r="Q1377" s="10"/>
      <c r="R1377" s="10">
        <f t="shared" si="2718"/>
        <v>1657</v>
      </c>
      <c r="S1377" s="10">
        <f t="shared" si="2719"/>
        <v>1657</v>
      </c>
      <c r="T1377" s="10">
        <f t="shared" si="2720"/>
        <v>1657</v>
      </c>
      <c r="U1377" s="10"/>
      <c r="V1377" s="10"/>
      <c r="W1377" s="10"/>
      <c r="X1377" s="10">
        <f t="shared" si="2721"/>
        <v>1657</v>
      </c>
      <c r="Y1377" s="10">
        <f t="shared" si="2722"/>
        <v>1657</v>
      </c>
      <c r="Z1377" s="10">
        <f t="shared" si="2723"/>
        <v>1657</v>
      </c>
      <c r="AA1377" s="10"/>
      <c r="AB1377" s="10"/>
      <c r="AC1377" s="10"/>
      <c r="AD1377" s="10">
        <f t="shared" si="2724"/>
        <v>1657</v>
      </c>
      <c r="AE1377" s="10">
        <f t="shared" si="2725"/>
        <v>1657</v>
      </c>
      <c r="AF1377" s="10">
        <f t="shared" si="2726"/>
        <v>1657</v>
      </c>
      <c r="AG1377" s="10"/>
      <c r="AH1377" s="10">
        <f t="shared" si="2727"/>
        <v>1657</v>
      </c>
      <c r="AI1377" s="10">
        <f t="shared" si="2728"/>
        <v>1657</v>
      </c>
      <c r="AJ1377" s="10">
        <f t="shared" si="2729"/>
        <v>1657</v>
      </c>
      <c r="AK1377" s="10"/>
      <c r="AL1377" s="10"/>
      <c r="AM1377" s="10"/>
      <c r="AN1377" s="10">
        <f t="shared" si="2730"/>
        <v>1657</v>
      </c>
      <c r="AO1377" s="10">
        <f t="shared" si="2731"/>
        <v>1657</v>
      </c>
      <c r="AP1377" s="10">
        <f t="shared" si="2732"/>
        <v>1657</v>
      </c>
      <c r="AQ1377" s="10"/>
      <c r="AR1377" s="10"/>
      <c r="AS1377" s="10"/>
      <c r="AT1377" s="10">
        <f t="shared" si="2733"/>
        <v>1657</v>
      </c>
      <c r="AU1377" s="10">
        <f t="shared" si="2734"/>
        <v>1657</v>
      </c>
      <c r="AV1377" s="10">
        <f t="shared" si="2735"/>
        <v>1657</v>
      </c>
      <c r="AW1377" s="10"/>
      <c r="AX1377" s="10"/>
      <c r="AY1377" s="10"/>
      <c r="AZ1377" s="10">
        <f t="shared" si="2736"/>
        <v>1657</v>
      </c>
      <c r="BA1377" s="10"/>
      <c r="BB1377" s="65">
        <f t="shared" si="2683"/>
        <v>1657</v>
      </c>
      <c r="BC1377" s="10">
        <f t="shared" si="2737"/>
        <v>1657</v>
      </c>
      <c r="BD1377" s="10"/>
      <c r="BE1377" s="65">
        <f t="shared" si="2684"/>
        <v>1657</v>
      </c>
      <c r="BF1377" s="10">
        <f t="shared" si="2738"/>
        <v>1657</v>
      </c>
      <c r="BG1377" s="10"/>
      <c r="BH1377" s="65">
        <f t="shared" si="2685"/>
        <v>1657</v>
      </c>
      <c r="BI1377" s="10"/>
      <c r="BJ1377" s="20"/>
      <c r="BK1377" s="20"/>
    </row>
    <row r="1378" spans="1:68" ht="62.4" x14ac:dyDescent="0.3">
      <c r="A1378" s="58" t="s">
        <v>892</v>
      </c>
      <c r="B1378" s="59"/>
      <c r="C1378" s="58"/>
      <c r="D1378" s="58"/>
      <c r="E1378" s="60" t="s">
        <v>893</v>
      </c>
      <c r="F1378" s="10">
        <f t="shared" ref="F1378:K1378" si="2863">F1379+F1381</f>
        <v>1481</v>
      </c>
      <c r="G1378" s="10">
        <f t="shared" si="2863"/>
        <v>1525.8</v>
      </c>
      <c r="H1378" s="10">
        <f t="shared" si="2863"/>
        <v>1525.8</v>
      </c>
      <c r="I1378" s="10">
        <f t="shared" si="2863"/>
        <v>0</v>
      </c>
      <c r="J1378" s="10">
        <f t="shared" si="2863"/>
        <v>0</v>
      </c>
      <c r="K1378" s="10">
        <f t="shared" si="2863"/>
        <v>0</v>
      </c>
      <c r="L1378" s="10">
        <f t="shared" si="2832"/>
        <v>1481</v>
      </c>
      <c r="M1378" s="10">
        <f t="shared" si="2833"/>
        <v>1525.8</v>
      </c>
      <c r="N1378" s="10">
        <f t="shared" si="2834"/>
        <v>1525.8</v>
      </c>
      <c r="O1378" s="10">
        <f>O1379+O1381</f>
        <v>0</v>
      </c>
      <c r="P1378" s="10">
        <f>P1379+P1381</f>
        <v>0</v>
      </c>
      <c r="Q1378" s="10">
        <f>Q1379+Q1381</f>
        <v>0</v>
      </c>
      <c r="R1378" s="10">
        <f t="shared" si="2718"/>
        <v>1481</v>
      </c>
      <c r="S1378" s="10">
        <f t="shared" si="2719"/>
        <v>1525.8</v>
      </c>
      <c r="T1378" s="10">
        <f t="shared" si="2720"/>
        <v>1525.8</v>
      </c>
      <c r="U1378" s="10">
        <f>U1379+U1381</f>
        <v>0</v>
      </c>
      <c r="V1378" s="10">
        <f>V1379+V1381</f>
        <v>0</v>
      </c>
      <c r="W1378" s="10">
        <f>W1379+W1381</f>
        <v>0</v>
      </c>
      <c r="X1378" s="10">
        <f t="shared" si="2721"/>
        <v>1481</v>
      </c>
      <c r="Y1378" s="10">
        <f t="shared" si="2722"/>
        <v>1525.8</v>
      </c>
      <c r="Z1378" s="10">
        <f t="shared" si="2723"/>
        <v>1525.8</v>
      </c>
      <c r="AA1378" s="10">
        <f>AA1379+AA1381</f>
        <v>0</v>
      </c>
      <c r="AB1378" s="10">
        <f>AB1379+AB1381</f>
        <v>0</v>
      </c>
      <c r="AC1378" s="10">
        <f>AC1379+AC1381</f>
        <v>0</v>
      </c>
      <c r="AD1378" s="10">
        <f t="shared" si="2724"/>
        <v>1481</v>
      </c>
      <c r="AE1378" s="10">
        <f t="shared" si="2725"/>
        <v>1525.8</v>
      </c>
      <c r="AF1378" s="10">
        <f t="shared" si="2726"/>
        <v>1525.8</v>
      </c>
      <c r="AG1378" s="10">
        <f>AG1379+AG1381</f>
        <v>0</v>
      </c>
      <c r="AH1378" s="10">
        <f t="shared" si="2727"/>
        <v>1481</v>
      </c>
      <c r="AI1378" s="10">
        <f t="shared" si="2728"/>
        <v>1525.8</v>
      </c>
      <c r="AJ1378" s="10">
        <f t="shared" si="2729"/>
        <v>1525.8</v>
      </c>
      <c r="AK1378" s="10">
        <f>AK1379+AK1381</f>
        <v>0</v>
      </c>
      <c r="AL1378" s="10">
        <f>AL1379+AL1381</f>
        <v>0</v>
      </c>
      <c r="AM1378" s="10">
        <f>AM1379+AM1381</f>
        <v>0</v>
      </c>
      <c r="AN1378" s="10">
        <f t="shared" si="2730"/>
        <v>1481</v>
      </c>
      <c r="AO1378" s="10">
        <f t="shared" si="2731"/>
        <v>1525.8</v>
      </c>
      <c r="AP1378" s="10">
        <f t="shared" si="2732"/>
        <v>1525.8</v>
      </c>
      <c r="AQ1378" s="10">
        <f>AQ1379+AQ1381</f>
        <v>0</v>
      </c>
      <c r="AR1378" s="10">
        <f>AR1379+AR1381</f>
        <v>0</v>
      </c>
      <c r="AS1378" s="10">
        <f>AS1379+AS1381</f>
        <v>0</v>
      </c>
      <c r="AT1378" s="10">
        <f t="shared" si="2733"/>
        <v>1481</v>
      </c>
      <c r="AU1378" s="10">
        <f t="shared" si="2734"/>
        <v>1525.8</v>
      </c>
      <c r="AV1378" s="10">
        <f t="shared" si="2735"/>
        <v>1525.8</v>
      </c>
      <c r="AW1378" s="10">
        <f>AW1379+AW1381</f>
        <v>0</v>
      </c>
      <c r="AX1378" s="10">
        <f>AX1379+AX1381</f>
        <v>0</v>
      </c>
      <c r="AY1378" s="10">
        <f>AY1379+AY1381</f>
        <v>0</v>
      </c>
      <c r="AZ1378" s="10">
        <f t="shared" si="2736"/>
        <v>1481</v>
      </c>
      <c r="BA1378" s="10">
        <f>BA1379+BA1381</f>
        <v>0</v>
      </c>
      <c r="BB1378" s="65">
        <f t="shared" si="2683"/>
        <v>1481</v>
      </c>
      <c r="BC1378" s="10">
        <f t="shared" si="2737"/>
        <v>1525.8</v>
      </c>
      <c r="BD1378" s="10">
        <f>BD1379+BD1381</f>
        <v>0</v>
      </c>
      <c r="BE1378" s="65">
        <f t="shared" si="2684"/>
        <v>1525.8</v>
      </c>
      <c r="BF1378" s="10">
        <f t="shared" si="2738"/>
        <v>1525.8</v>
      </c>
      <c r="BG1378" s="10">
        <f>BG1379+BG1381</f>
        <v>0</v>
      </c>
      <c r="BH1378" s="65">
        <f t="shared" si="2685"/>
        <v>1525.8</v>
      </c>
      <c r="BI1378" s="10">
        <f>BI1379+BI1381</f>
        <v>0</v>
      </c>
      <c r="BJ1378" s="20"/>
      <c r="BK1378" s="20"/>
    </row>
    <row r="1379" spans="1:68" ht="78" x14ac:dyDescent="0.3">
      <c r="A1379" s="58" t="s">
        <v>892</v>
      </c>
      <c r="B1379" s="59" t="s">
        <v>148</v>
      </c>
      <c r="C1379" s="58"/>
      <c r="D1379" s="58"/>
      <c r="E1379" s="60" t="s">
        <v>149</v>
      </c>
      <c r="F1379" s="10">
        <f t="shared" ref="F1379:K1379" si="2864">F1380</f>
        <v>1231</v>
      </c>
      <c r="G1379" s="10">
        <f t="shared" si="2864"/>
        <v>1275.8</v>
      </c>
      <c r="H1379" s="10">
        <f t="shared" si="2864"/>
        <v>1275.8</v>
      </c>
      <c r="I1379" s="10">
        <f t="shared" si="2864"/>
        <v>0</v>
      </c>
      <c r="J1379" s="10">
        <f t="shared" si="2864"/>
        <v>0</v>
      </c>
      <c r="K1379" s="10">
        <f t="shared" si="2864"/>
        <v>0</v>
      </c>
      <c r="L1379" s="10">
        <f t="shared" si="2832"/>
        <v>1231</v>
      </c>
      <c r="M1379" s="10">
        <f t="shared" si="2833"/>
        <v>1275.8</v>
      </c>
      <c r="N1379" s="10">
        <f t="shared" si="2834"/>
        <v>1275.8</v>
      </c>
      <c r="O1379" s="10">
        <f>O1380</f>
        <v>0</v>
      </c>
      <c r="P1379" s="10">
        <f>P1380</f>
        <v>0</v>
      </c>
      <c r="Q1379" s="10">
        <f>Q1380</f>
        <v>0</v>
      </c>
      <c r="R1379" s="10">
        <f t="shared" si="2718"/>
        <v>1231</v>
      </c>
      <c r="S1379" s="10">
        <f t="shared" si="2719"/>
        <v>1275.8</v>
      </c>
      <c r="T1379" s="10">
        <f t="shared" si="2720"/>
        <v>1275.8</v>
      </c>
      <c r="U1379" s="10">
        <f>U1380</f>
        <v>0</v>
      </c>
      <c r="V1379" s="10">
        <f>V1380</f>
        <v>0</v>
      </c>
      <c r="W1379" s="10">
        <f>W1380</f>
        <v>0</v>
      </c>
      <c r="X1379" s="10">
        <f t="shared" si="2721"/>
        <v>1231</v>
      </c>
      <c r="Y1379" s="10">
        <f t="shared" si="2722"/>
        <v>1275.8</v>
      </c>
      <c r="Z1379" s="10">
        <f t="shared" si="2723"/>
        <v>1275.8</v>
      </c>
      <c r="AA1379" s="10">
        <f>AA1380</f>
        <v>0</v>
      </c>
      <c r="AB1379" s="10">
        <f>AB1380</f>
        <v>0</v>
      </c>
      <c r="AC1379" s="10">
        <f>AC1380</f>
        <v>0</v>
      </c>
      <c r="AD1379" s="10">
        <f t="shared" si="2724"/>
        <v>1231</v>
      </c>
      <c r="AE1379" s="10">
        <f t="shared" si="2725"/>
        <v>1275.8</v>
      </c>
      <c r="AF1379" s="10">
        <f t="shared" si="2726"/>
        <v>1275.8</v>
      </c>
      <c r="AG1379" s="10">
        <f>AG1380</f>
        <v>0</v>
      </c>
      <c r="AH1379" s="10">
        <f t="shared" si="2727"/>
        <v>1231</v>
      </c>
      <c r="AI1379" s="10">
        <f t="shared" si="2728"/>
        <v>1275.8</v>
      </c>
      <c r="AJ1379" s="10">
        <f t="shared" si="2729"/>
        <v>1275.8</v>
      </c>
      <c r="AK1379" s="10">
        <f>AK1380</f>
        <v>0</v>
      </c>
      <c r="AL1379" s="10">
        <f>AL1380</f>
        <v>0</v>
      </c>
      <c r="AM1379" s="10">
        <f>AM1380</f>
        <v>0</v>
      </c>
      <c r="AN1379" s="10">
        <f t="shared" si="2730"/>
        <v>1231</v>
      </c>
      <c r="AO1379" s="10">
        <f t="shared" si="2731"/>
        <v>1275.8</v>
      </c>
      <c r="AP1379" s="10">
        <f t="shared" si="2732"/>
        <v>1275.8</v>
      </c>
      <c r="AQ1379" s="10">
        <f>AQ1380</f>
        <v>0</v>
      </c>
      <c r="AR1379" s="10">
        <f>AR1380</f>
        <v>0</v>
      </c>
      <c r="AS1379" s="10">
        <f>AS1380</f>
        <v>0</v>
      </c>
      <c r="AT1379" s="10">
        <f t="shared" si="2733"/>
        <v>1231</v>
      </c>
      <c r="AU1379" s="10">
        <f t="shared" si="2734"/>
        <v>1275.8</v>
      </c>
      <c r="AV1379" s="10">
        <f t="shared" si="2735"/>
        <v>1275.8</v>
      </c>
      <c r="AW1379" s="10">
        <f>AW1380</f>
        <v>0</v>
      </c>
      <c r="AX1379" s="10">
        <f>AX1380</f>
        <v>0</v>
      </c>
      <c r="AY1379" s="10">
        <f>AY1380</f>
        <v>0</v>
      </c>
      <c r="AZ1379" s="10">
        <f t="shared" si="2736"/>
        <v>1231</v>
      </c>
      <c r="BA1379" s="10">
        <f>BA1380</f>
        <v>0</v>
      </c>
      <c r="BB1379" s="65">
        <f t="shared" ref="BB1379:BB1390" si="2865">AZ1379+BA1379</f>
        <v>1231</v>
      </c>
      <c r="BC1379" s="10">
        <f t="shared" si="2737"/>
        <v>1275.8</v>
      </c>
      <c r="BD1379" s="10">
        <f>BD1380</f>
        <v>0</v>
      </c>
      <c r="BE1379" s="65">
        <f t="shared" ref="BE1379:BE1390" si="2866">BC1379+BD1379</f>
        <v>1275.8</v>
      </c>
      <c r="BF1379" s="10">
        <f t="shared" si="2738"/>
        <v>1275.8</v>
      </c>
      <c r="BG1379" s="10">
        <f>BG1380</f>
        <v>0</v>
      </c>
      <c r="BH1379" s="65">
        <f t="shared" ref="BH1379:BH1390" si="2867">BF1379+BG1379</f>
        <v>1275.8</v>
      </c>
      <c r="BI1379" s="10">
        <f>BI1380</f>
        <v>0</v>
      </c>
      <c r="BJ1379" s="20"/>
      <c r="BK1379" s="20"/>
    </row>
    <row r="1380" spans="1:68" ht="31.2" x14ac:dyDescent="0.3">
      <c r="A1380" s="58" t="s">
        <v>892</v>
      </c>
      <c r="B1380" s="59">
        <v>100</v>
      </c>
      <c r="C1380" s="58" t="s">
        <v>337</v>
      </c>
      <c r="D1380" s="58" t="s">
        <v>327</v>
      </c>
      <c r="E1380" s="60" t="s">
        <v>891</v>
      </c>
      <c r="F1380" s="10">
        <v>1231</v>
      </c>
      <c r="G1380" s="10">
        <v>1275.8</v>
      </c>
      <c r="H1380" s="10">
        <v>1275.8</v>
      </c>
      <c r="I1380" s="10"/>
      <c r="J1380" s="10"/>
      <c r="K1380" s="10"/>
      <c r="L1380" s="10">
        <f t="shared" si="2832"/>
        <v>1231</v>
      </c>
      <c r="M1380" s="10">
        <f t="shared" si="2833"/>
        <v>1275.8</v>
      </c>
      <c r="N1380" s="10">
        <f t="shared" si="2834"/>
        <v>1275.8</v>
      </c>
      <c r="O1380" s="10"/>
      <c r="P1380" s="10"/>
      <c r="Q1380" s="10"/>
      <c r="R1380" s="10">
        <f t="shared" si="2718"/>
        <v>1231</v>
      </c>
      <c r="S1380" s="10">
        <f t="shared" si="2719"/>
        <v>1275.8</v>
      </c>
      <c r="T1380" s="10">
        <f t="shared" si="2720"/>
        <v>1275.8</v>
      </c>
      <c r="U1380" s="10"/>
      <c r="V1380" s="10"/>
      <c r="W1380" s="10"/>
      <c r="X1380" s="10">
        <f t="shared" si="2721"/>
        <v>1231</v>
      </c>
      <c r="Y1380" s="10">
        <f t="shared" si="2722"/>
        <v>1275.8</v>
      </c>
      <c r="Z1380" s="10">
        <f t="shared" si="2723"/>
        <v>1275.8</v>
      </c>
      <c r="AA1380" s="10"/>
      <c r="AB1380" s="10"/>
      <c r="AC1380" s="10"/>
      <c r="AD1380" s="10">
        <f t="shared" si="2724"/>
        <v>1231</v>
      </c>
      <c r="AE1380" s="10">
        <f t="shared" si="2725"/>
        <v>1275.8</v>
      </c>
      <c r="AF1380" s="10">
        <f t="shared" si="2726"/>
        <v>1275.8</v>
      </c>
      <c r="AG1380" s="10"/>
      <c r="AH1380" s="10">
        <f t="shared" si="2727"/>
        <v>1231</v>
      </c>
      <c r="AI1380" s="10">
        <f t="shared" si="2728"/>
        <v>1275.8</v>
      </c>
      <c r="AJ1380" s="10">
        <f t="shared" si="2729"/>
        <v>1275.8</v>
      </c>
      <c r="AK1380" s="10"/>
      <c r="AL1380" s="10"/>
      <c r="AM1380" s="10"/>
      <c r="AN1380" s="10">
        <f t="shared" si="2730"/>
        <v>1231</v>
      </c>
      <c r="AO1380" s="10">
        <f t="shared" si="2731"/>
        <v>1275.8</v>
      </c>
      <c r="AP1380" s="10">
        <f t="shared" si="2732"/>
        <v>1275.8</v>
      </c>
      <c r="AQ1380" s="10"/>
      <c r="AR1380" s="10"/>
      <c r="AS1380" s="10"/>
      <c r="AT1380" s="10">
        <f t="shared" si="2733"/>
        <v>1231</v>
      </c>
      <c r="AU1380" s="10">
        <f t="shared" si="2734"/>
        <v>1275.8</v>
      </c>
      <c r="AV1380" s="10">
        <f t="shared" si="2735"/>
        <v>1275.8</v>
      </c>
      <c r="AW1380" s="10"/>
      <c r="AX1380" s="10"/>
      <c r="AY1380" s="10"/>
      <c r="AZ1380" s="10">
        <f t="shared" si="2736"/>
        <v>1231</v>
      </c>
      <c r="BA1380" s="10"/>
      <c r="BB1380" s="65">
        <f t="shared" si="2865"/>
        <v>1231</v>
      </c>
      <c r="BC1380" s="10">
        <f t="shared" si="2737"/>
        <v>1275.8</v>
      </c>
      <c r="BD1380" s="10"/>
      <c r="BE1380" s="65">
        <f t="shared" si="2866"/>
        <v>1275.8</v>
      </c>
      <c r="BF1380" s="10">
        <f t="shared" si="2738"/>
        <v>1275.8</v>
      </c>
      <c r="BG1380" s="10"/>
      <c r="BH1380" s="65">
        <f t="shared" si="2867"/>
        <v>1275.8</v>
      </c>
      <c r="BI1380" s="10"/>
      <c r="BJ1380" s="20"/>
      <c r="BK1380" s="20"/>
    </row>
    <row r="1381" spans="1:68" ht="31.2" x14ac:dyDescent="0.3">
      <c r="A1381" s="58" t="s">
        <v>892</v>
      </c>
      <c r="B1381" s="59" t="s">
        <v>66</v>
      </c>
      <c r="C1381" s="58"/>
      <c r="D1381" s="58"/>
      <c r="E1381" s="60" t="s">
        <v>67</v>
      </c>
      <c r="F1381" s="10">
        <f t="shared" ref="F1381:K1381" si="2868">F1382</f>
        <v>250</v>
      </c>
      <c r="G1381" s="10">
        <f t="shared" si="2868"/>
        <v>250</v>
      </c>
      <c r="H1381" s="10">
        <f t="shared" si="2868"/>
        <v>250</v>
      </c>
      <c r="I1381" s="10">
        <f t="shared" si="2868"/>
        <v>0</v>
      </c>
      <c r="J1381" s="10">
        <f t="shared" si="2868"/>
        <v>0</v>
      </c>
      <c r="K1381" s="10">
        <f t="shared" si="2868"/>
        <v>0</v>
      </c>
      <c r="L1381" s="10">
        <f t="shared" si="2832"/>
        <v>250</v>
      </c>
      <c r="M1381" s="10">
        <f t="shared" si="2833"/>
        <v>250</v>
      </c>
      <c r="N1381" s="10">
        <f t="shared" si="2834"/>
        <v>250</v>
      </c>
      <c r="O1381" s="10">
        <f>O1382</f>
        <v>0</v>
      </c>
      <c r="P1381" s="10">
        <f>P1382</f>
        <v>0</v>
      </c>
      <c r="Q1381" s="10">
        <f>Q1382</f>
        <v>0</v>
      </c>
      <c r="R1381" s="10">
        <f t="shared" si="2718"/>
        <v>250</v>
      </c>
      <c r="S1381" s="10">
        <f t="shared" si="2719"/>
        <v>250</v>
      </c>
      <c r="T1381" s="10">
        <f t="shared" si="2720"/>
        <v>250</v>
      </c>
      <c r="U1381" s="10">
        <f>U1382</f>
        <v>0</v>
      </c>
      <c r="V1381" s="10">
        <f>V1382</f>
        <v>0</v>
      </c>
      <c r="W1381" s="10">
        <f>W1382</f>
        <v>0</v>
      </c>
      <c r="X1381" s="10">
        <f t="shared" si="2721"/>
        <v>250</v>
      </c>
      <c r="Y1381" s="10">
        <f t="shared" si="2722"/>
        <v>250</v>
      </c>
      <c r="Z1381" s="10">
        <f t="shared" si="2723"/>
        <v>250</v>
      </c>
      <c r="AA1381" s="10">
        <f>AA1382</f>
        <v>0</v>
      </c>
      <c r="AB1381" s="10">
        <f>AB1382</f>
        <v>0</v>
      </c>
      <c r="AC1381" s="10">
        <f>AC1382</f>
        <v>0</v>
      </c>
      <c r="AD1381" s="10">
        <f t="shared" si="2724"/>
        <v>250</v>
      </c>
      <c r="AE1381" s="10">
        <f t="shared" si="2725"/>
        <v>250</v>
      </c>
      <c r="AF1381" s="10">
        <f t="shared" si="2726"/>
        <v>250</v>
      </c>
      <c r="AG1381" s="10">
        <f>AG1382</f>
        <v>0</v>
      </c>
      <c r="AH1381" s="10">
        <f t="shared" si="2727"/>
        <v>250</v>
      </c>
      <c r="AI1381" s="10">
        <f t="shared" si="2728"/>
        <v>250</v>
      </c>
      <c r="AJ1381" s="10">
        <f t="shared" si="2729"/>
        <v>250</v>
      </c>
      <c r="AK1381" s="10">
        <f>AK1382</f>
        <v>0</v>
      </c>
      <c r="AL1381" s="10">
        <f>AL1382</f>
        <v>0</v>
      </c>
      <c r="AM1381" s="10">
        <f>AM1382</f>
        <v>0</v>
      </c>
      <c r="AN1381" s="10">
        <f t="shared" si="2730"/>
        <v>250</v>
      </c>
      <c r="AO1381" s="10">
        <f t="shared" si="2731"/>
        <v>250</v>
      </c>
      <c r="AP1381" s="10">
        <f t="shared" si="2732"/>
        <v>250</v>
      </c>
      <c r="AQ1381" s="10">
        <f>AQ1382</f>
        <v>0</v>
      </c>
      <c r="AR1381" s="10">
        <f>AR1382</f>
        <v>0</v>
      </c>
      <c r="AS1381" s="10">
        <f>AS1382</f>
        <v>0</v>
      </c>
      <c r="AT1381" s="10">
        <f t="shared" si="2733"/>
        <v>250</v>
      </c>
      <c r="AU1381" s="10">
        <f t="shared" si="2734"/>
        <v>250</v>
      </c>
      <c r="AV1381" s="10">
        <f t="shared" si="2735"/>
        <v>250</v>
      </c>
      <c r="AW1381" s="10">
        <f>AW1382</f>
        <v>0</v>
      </c>
      <c r="AX1381" s="10">
        <f>AX1382</f>
        <v>0</v>
      </c>
      <c r="AY1381" s="10">
        <f>AY1382</f>
        <v>0</v>
      </c>
      <c r="AZ1381" s="10">
        <f t="shared" si="2736"/>
        <v>250</v>
      </c>
      <c r="BA1381" s="10">
        <f>BA1382</f>
        <v>0</v>
      </c>
      <c r="BB1381" s="65">
        <f t="shared" si="2865"/>
        <v>250</v>
      </c>
      <c r="BC1381" s="10">
        <f t="shared" si="2737"/>
        <v>250</v>
      </c>
      <c r="BD1381" s="10">
        <f>BD1382</f>
        <v>0</v>
      </c>
      <c r="BE1381" s="65">
        <f t="shared" si="2866"/>
        <v>250</v>
      </c>
      <c r="BF1381" s="10">
        <f t="shared" si="2738"/>
        <v>250</v>
      </c>
      <c r="BG1381" s="10">
        <f>BG1382</f>
        <v>0</v>
      </c>
      <c r="BH1381" s="65">
        <f t="shared" si="2867"/>
        <v>250</v>
      </c>
      <c r="BI1381" s="10">
        <f>BI1382</f>
        <v>0</v>
      </c>
      <c r="BJ1381" s="20"/>
      <c r="BK1381" s="20"/>
    </row>
    <row r="1382" spans="1:68" ht="31.2" x14ac:dyDescent="0.3">
      <c r="A1382" s="58" t="s">
        <v>892</v>
      </c>
      <c r="B1382" s="59" t="s">
        <v>66</v>
      </c>
      <c r="C1382" s="58" t="s">
        <v>337</v>
      </c>
      <c r="D1382" s="58" t="s">
        <v>327</v>
      </c>
      <c r="E1382" s="60" t="s">
        <v>891</v>
      </c>
      <c r="F1382" s="10">
        <v>250</v>
      </c>
      <c r="G1382" s="10">
        <v>250</v>
      </c>
      <c r="H1382" s="10">
        <v>250</v>
      </c>
      <c r="I1382" s="10"/>
      <c r="J1382" s="10"/>
      <c r="K1382" s="10"/>
      <c r="L1382" s="10">
        <f t="shared" si="2832"/>
        <v>250</v>
      </c>
      <c r="M1382" s="10">
        <f t="shared" si="2833"/>
        <v>250</v>
      </c>
      <c r="N1382" s="10">
        <f t="shared" si="2834"/>
        <v>250</v>
      </c>
      <c r="O1382" s="10"/>
      <c r="P1382" s="10"/>
      <c r="Q1382" s="10"/>
      <c r="R1382" s="10">
        <f t="shared" si="2718"/>
        <v>250</v>
      </c>
      <c r="S1382" s="10">
        <f t="shared" si="2719"/>
        <v>250</v>
      </c>
      <c r="T1382" s="10">
        <f t="shared" si="2720"/>
        <v>250</v>
      </c>
      <c r="U1382" s="10"/>
      <c r="V1382" s="10"/>
      <c r="W1382" s="10"/>
      <c r="X1382" s="10">
        <f t="shared" si="2721"/>
        <v>250</v>
      </c>
      <c r="Y1382" s="10">
        <f t="shared" si="2722"/>
        <v>250</v>
      </c>
      <c r="Z1382" s="10">
        <f t="shared" si="2723"/>
        <v>250</v>
      </c>
      <c r="AA1382" s="10"/>
      <c r="AB1382" s="10"/>
      <c r="AC1382" s="10"/>
      <c r="AD1382" s="10">
        <f t="shared" si="2724"/>
        <v>250</v>
      </c>
      <c r="AE1382" s="10">
        <f t="shared" si="2725"/>
        <v>250</v>
      </c>
      <c r="AF1382" s="10">
        <f t="shared" si="2726"/>
        <v>250</v>
      </c>
      <c r="AG1382" s="10"/>
      <c r="AH1382" s="10">
        <f t="shared" si="2727"/>
        <v>250</v>
      </c>
      <c r="AI1382" s="10">
        <f t="shared" si="2728"/>
        <v>250</v>
      </c>
      <c r="AJ1382" s="10">
        <f t="shared" si="2729"/>
        <v>250</v>
      </c>
      <c r="AK1382" s="10"/>
      <c r="AL1382" s="10"/>
      <c r="AM1382" s="10"/>
      <c r="AN1382" s="10">
        <f t="shared" si="2730"/>
        <v>250</v>
      </c>
      <c r="AO1382" s="10">
        <f t="shared" si="2731"/>
        <v>250</v>
      </c>
      <c r="AP1382" s="10">
        <f t="shared" si="2732"/>
        <v>250</v>
      </c>
      <c r="AQ1382" s="10"/>
      <c r="AR1382" s="10"/>
      <c r="AS1382" s="10"/>
      <c r="AT1382" s="10">
        <f t="shared" si="2733"/>
        <v>250</v>
      </c>
      <c r="AU1382" s="10">
        <f t="shared" si="2734"/>
        <v>250</v>
      </c>
      <c r="AV1382" s="10">
        <f t="shared" si="2735"/>
        <v>250</v>
      </c>
      <c r="AW1382" s="10"/>
      <c r="AX1382" s="10"/>
      <c r="AY1382" s="10"/>
      <c r="AZ1382" s="10">
        <f t="shared" si="2736"/>
        <v>250</v>
      </c>
      <c r="BA1382" s="10"/>
      <c r="BB1382" s="65">
        <f t="shared" si="2865"/>
        <v>250</v>
      </c>
      <c r="BC1382" s="10">
        <f t="shared" si="2737"/>
        <v>250</v>
      </c>
      <c r="BD1382" s="10"/>
      <c r="BE1382" s="65">
        <f t="shared" si="2866"/>
        <v>250</v>
      </c>
      <c r="BF1382" s="10">
        <f t="shared" si="2738"/>
        <v>250</v>
      </c>
      <c r="BG1382" s="10"/>
      <c r="BH1382" s="65">
        <f t="shared" si="2867"/>
        <v>250</v>
      </c>
      <c r="BI1382" s="10"/>
      <c r="BJ1382" s="20"/>
      <c r="BK1382" s="20"/>
    </row>
    <row r="1383" spans="1:68" s="66" customFormat="1" ht="31.2" x14ac:dyDescent="0.3">
      <c r="A1383" s="52" t="s">
        <v>894</v>
      </c>
      <c r="B1383" s="53"/>
      <c r="C1383" s="52"/>
      <c r="D1383" s="52"/>
      <c r="E1383" s="54" t="s">
        <v>895</v>
      </c>
      <c r="F1383" s="14">
        <f t="shared" ref="F1383:K1383" si="2869">F1384+F1389+F1399+F1424</f>
        <v>1947034.9000000001</v>
      </c>
      <c r="G1383" s="14">
        <f t="shared" si="2869"/>
        <v>1766170.3</v>
      </c>
      <c r="H1383" s="14">
        <f t="shared" si="2869"/>
        <v>1887164.3</v>
      </c>
      <c r="I1383" s="14">
        <f t="shared" si="2869"/>
        <v>0</v>
      </c>
      <c r="J1383" s="14">
        <f t="shared" si="2869"/>
        <v>0</v>
      </c>
      <c r="K1383" s="14">
        <f t="shared" si="2869"/>
        <v>0</v>
      </c>
      <c r="L1383" s="14">
        <f t="shared" si="2832"/>
        <v>1947034.9000000001</v>
      </c>
      <c r="M1383" s="14">
        <f t="shared" si="2833"/>
        <v>1766170.3</v>
      </c>
      <c r="N1383" s="14">
        <f t="shared" si="2834"/>
        <v>1887164.3</v>
      </c>
      <c r="O1383" s="14">
        <f>O1384+O1389+O1399+O1424</f>
        <v>363578.22807999997</v>
      </c>
      <c r="P1383" s="14">
        <f>P1384+P1389+P1399+P1424</f>
        <v>25737.3</v>
      </c>
      <c r="Q1383" s="14">
        <f>Q1384+Q1389+Q1399+Q1424</f>
        <v>-205285.99000000002</v>
      </c>
      <c r="R1383" s="14">
        <f t="shared" si="2718"/>
        <v>2310613.1280800002</v>
      </c>
      <c r="S1383" s="14">
        <f t="shared" si="2719"/>
        <v>1791907.6</v>
      </c>
      <c r="T1383" s="14">
        <f t="shared" si="2720"/>
        <v>1681878.31</v>
      </c>
      <c r="U1383" s="14">
        <f>U1384+U1389+U1399+U1424</f>
        <v>38759.345560000002</v>
      </c>
      <c r="V1383" s="14">
        <f>V1384+V1389+V1399+V1424</f>
        <v>0</v>
      </c>
      <c r="W1383" s="14">
        <f>W1384+W1389+W1399+W1424</f>
        <v>0</v>
      </c>
      <c r="X1383" s="14">
        <f t="shared" si="2721"/>
        <v>2349372.47364</v>
      </c>
      <c r="Y1383" s="14">
        <f t="shared" si="2722"/>
        <v>1791907.6</v>
      </c>
      <c r="Z1383" s="14">
        <f t="shared" si="2723"/>
        <v>1681878.31</v>
      </c>
      <c r="AA1383" s="14">
        <f>AA1384+AA1389+AA1399+AA1424</f>
        <v>609208.56999999995</v>
      </c>
      <c r="AB1383" s="14">
        <f>AB1384+AB1389+AB1399+AB1424</f>
        <v>0</v>
      </c>
      <c r="AC1383" s="14">
        <f>AC1384+AC1389+AC1399+AC1424</f>
        <v>0</v>
      </c>
      <c r="AD1383" s="14">
        <f t="shared" si="2724"/>
        <v>2958581.0436399998</v>
      </c>
      <c r="AE1383" s="14">
        <f t="shared" si="2725"/>
        <v>1791907.6</v>
      </c>
      <c r="AF1383" s="14">
        <f t="shared" si="2726"/>
        <v>1681878.31</v>
      </c>
      <c r="AG1383" s="14">
        <f>AG1384+AG1389+AG1399+AG1424</f>
        <v>0</v>
      </c>
      <c r="AH1383" s="14">
        <f t="shared" si="2727"/>
        <v>2958581.0436399998</v>
      </c>
      <c r="AI1383" s="14">
        <f t="shared" si="2728"/>
        <v>1791907.6</v>
      </c>
      <c r="AJ1383" s="14">
        <f t="shared" si="2729"/>
        <v>1681878.31</v>
      </c>
      <c r="AK1383" s="14">
        <f>AK1384+AK1389+AK1399+AK1424</f>
        <v>5765.2979999999998</v>
      </c>
      <c r="AL1383" s="14">
        <f>AL1384+AL1389+AL1399+AL1424</f>
        <v>0</v>
      </c>
      <c r="AM1383" s="14">
        <f>AM1384+AM1389+AM1399+AM1424</f>
        <v>0</v>
      </c>
      <c r="AN1383" s="14">
        <f t="shared" si="2730"/>
        <v>2964346.3416399998</v>
      </c>
      <c r="AO1383" s="14">
        <f t="shared" si="2731"/>
        <v>1791907.6</v>
      </c>
      <c r="AP1383" s="14">
        <f t="shared" si="2732"/>
        <v>1681878.31</v>
      </c>
      <c r="AQ1383" s="14">
        <f>AQ1384+AQ1389+AQ1399+AQ1424</f>
        <v>46931.813000000002</v>
      </c>
      <c r="AR1383" s="14">
        <f>AR1384+AR1389+AR1399+AR1424</f>
        <v>0</v>
      </c>
      <c r="AS1383" s="14">
        <f>AS1384+AS1389+AS1399+AS1424</f>
        <v>0</v>
      </c>
      <c r="AT1383" s="14">
        <f t="shared" si="2733"/>
        <v>3011278.1546399998</v>
      </c>
      <c r="AU1383" s="14">
        <f t="shared" si="2734"/>
        <v>1791907.6</v>
      </c>
      <c r="AV1383" s="14">
        <f t="shared" si="2735"/>
        <v>1681878.31</v>
      </c>
      <c r="AW1383" s="14">
        <f>AW1384+AW1389+AW1399+AW1424</f>
        <v>42275.92</v>
      </c>
      <c r="AX1383" s="14">
        <f>AX1384+AX1389+AX1399+AX1424</f>
        <v>0</v>
      </c>
      <c r="AY1383" s="14">
        <f>AY1384+AY1389+AY1399+AY1424</f>
        <v>0</v>
      </c>
      <c r="AZ1383" s="14">
        <f t="shared" si="2736"/>
        <v>3053554.0746399998</v>
      </c>
      <c r="BA1383" s="14">
        <f>BA1384+BA1389+BA1399+BA1424</f>
        <v>969.08699999999999</v>
      </c>
      <c r="BB1383" s="63">
        <f t="shared" si="2865"/>
        <v>3054523.1616399996</v>
      </c>
      <c r="BC1383" s="14">
        <f t="shared" si="2737"/>
        <v>1791907.6</v>
      </c>
      <c r="BD1383" s="14">
        <f>BD1384+BD1389+BD1399+BD1424</f>
        <v>0</v>
      </c>
      <c r="BE1383" s="63">
        <f t="shared" si="2866"/>
        <v>1791907.6</v>
      </c>
      <c r="BF1383" s="14">
        <f t="shared" si="2738"/>
        <v>1681878.31</v>
      </c>
      <c r="BG1383" s="14">
        <f>BG1384+BG1389+BG1399+BG1424</f>
        <v>0</v>
      </c>
      <c r="BH1383" s="63">
        <f t="shared" si="2867"/>
        <v>1681878.31</v>
      </c>
      <c r="BI1383" s="14">
        <f>BI1384+BI1389+BI1399+BI1424</f>
        <v>0</v>
      </c>
      <c r="BJ1383" s="15"/>
      <c r="BK1383" s="15"/>
      <c r="BL1383" s="11"/>
      <c r="BM1383" s="11"/>
      <c r="BN1383" s="11"/>
      <c r="BO1383" s="11"/>
      <c r="BP1383" s="11"/>
    </row>
    <row r="1384" spans="1:68" s="67" customFormat="1" ht="31.2" x14ac:dyDescent="0.3">
      <c r="A1384" s="55" t="s">
        <v>896</v>
      </c>
      <c r="B1384" s="56"/>
      <c r="C1384" s="55"/>
      <c r="D1384" s="55"/>
      <c r="E1384" s="57" t="s">
        <v>381</v>
      </c>
      <c r="F1384" s="17">
        <f t="shared" ref="F1384:F1397" si="2870">F1385</f>
        <v>448017.6</v>
      </c>
      <c r="G1384" s="17">
        <f t="shared" ref="G1384:G1397" si="2871">G1385</f>
        <v>0</v>
      </c>
      <c r="H1384" s="17">
        <f t="shared" ref="H1384:H1397" si="2872">H1385</f>
        <v>0</v>
      </c>
      <c r="I1384" s="17">
        <f t="shared" ref="I1384:I1397" si="2873">I1385</f>
        <v>0</v>
      </c>
      <c r="J1384" s="17">
        <f t="shared" ref="J1384:J1397" si="2874">J1385</f>
        <v>0</v>
      </c>
      <c r="K1384" s="17">
        <f t="shared" ref="K1384:K1397" si="2875">K1385</f>
        <v>0</v>
      </c>
      <c r="L1384" s="17">
        <f t="shared" si="2832"/>
        <v>448017.6</v>
      </c>
      <c r="M1384" s="17">
        <f t="shared" si="2833"/>
        <v>0</v>
      </c>
      <c r="N1384" s="17">
        <f t="shared" si="2834"/>
        <v>0</v>
      </c>
      <c r="O1384" s="17">
        <f t="shared" ref="O1384:O1397" si="2876">O1385</f>
        <v>0</v>
      </c>
      <c r="P1384" s="17">
        <f t="shared" ref="P1384:P1397" si="2877">P1385</f>
        <v>0</v>
      </c>
      <c r="Q1384" s="17">
        <f t="shared" ref="Q1384:Q1397" si="2878">Q1385</f>
        <v>0</v>
      </c>
      <c r="R1384" s="17">
        <f t="shared" si="2718"/>
        <v>448017.6</v>
      </c>
      <c r="S1384" s="17">
        <f t="shared" si="2719"/>
        <v>0</v>
      </c>
      <c r="T1384" s="17">
        <f t="shared" si="2720"/>
        <v>0</v>
      </c>
      <c r="U1384" s="17">
        <f t="shared" ref="U1384:U1389" si="2879">U1385</f>
        <v>0</v>
      </c>
      <c r="V1384" s="17">
        <f t="shared" ref="V1384:V1389" si="2880">V1385</f>
        <v>0</v>
      </c>
      <c r="W1384" s="17">
        <f t="shared" ref="W1384:W1389" si="2881">W1385</f>
        <v>0</v>
      </c>
      <c r="X1384" s="17">
        <f t="shared" si="2721"/>
        <v>448017.6</v>
      </c>
      <c r="Y1384" s="17">
        <f t="shared" si="2722"/>
        <v>0</v>
      </c>
      <c r="Z1384" s="17">
        <f t="shared" si="2723"/>
        <v>0</v>
      </c>
      <c r="AA1384" s="17">
        <f t="shared" ref="AA1384:AA1389" si="2882">AA1385</f>
        <v>0</v>
      </c>
      <c r="AB1384" s="17">
        <f t="shared" ref="AB1384:AB1389" si="2883">AB1385</f>
        <v>0</v>
      </c>
      <c r="AC1384" s="17">
        <f t="shared" ref="AC1384:AC1389" si="2884">AC1385</f>
        <v>0</v>
      </c>
      <c r="AD1384" s="17">
        <f t="shared" si="2724"/>
        <v>448017.6</v>
      </c>
      <c r="AE1384" s="17">
        <f t="shared" si="2725"/>
        <v>0</v>
      </c>
      <c r="AF1384" s="17">
        <f t="shared" si="2726"/>
        <v>0</v>
      </c>
      <c r="AG1384" s="17">
        <f t="shared" ref="AG1384:AG1389" si="2885">AG1385</f>
        <v>0</v>
      </c>
      <c r="AH1384" s="17">
        <f t="shared" si="2727"/>
        <v>448017.6</v>
      </c>
      <c r="AI1384" s="17">
        <f t="shared" si="2728"/>
        <v>0</v>
      </c>
      <c r="AJ1384" s="17">
        <f t="shared" si="2729"/>
        <v>0</v>
      </c>
      <c r="AK1384" s="17">
        <f t="shared" ref="AK1384:AK1389" si="2886">AK1385</f>
        <v>0</v>
      </c>
      <c r="AL1384" s="17">
        <f t="shared" ref="AL1384:AL1389" si="2887">AL1385</f>
        <v>0</v>
      </c>
      <c r="AM1384" s="17">
        <f t="shared" ref="AM1384:AM1389" si="2888">AM1385</f>
        <v>0</v>
      </c>
      <c r="AN1384" s="17">
        <f t="shared" si="2730"/>
        <v>448017.6</v>
      </c>
      <c r="AO1384" s="17">
        <f t="shared" si="2731"/>
        <v>0</v>
      </c>
      <c r="AP1384" s="17">
        <f t="shared" si="2732"/>
        <v>0</v>
      </c>
      <c r="AQ1384" s="17">
        <f t="shared" ref="AQ1384:AQ1389" si="2889">AQ1385</f>
        <v>0</v>
      </c>
      <c r="AR1384" s="17">
        <f t="shared" ref="AR1384:AR1389" si="2890">AR1385</f>
        <v>0</v>
      </c>
      <c r="AS1384" s="17">
        <f t="shared" ref="AS1384:AS1389" si="2891">AS1385</f>
        <v>0</v>
      </c>
      <c r="AT1384" s="17">
        <f t="shared" si="2733"/>
        <v>448017.6</v>
      </c>
      <c r="AU1384" s="17">
        <f t="shared" si="2734"/>
        <v>0</v>
      </c>
      <c r="AV1384" s="17">
        <f t="shared" si="2735"/>
        <v>0</v>
      </c>
      <c r="AW1384" s="17">
        <f t="shared" ref="AW1384:AW1389" si="2892">AW1385</f>
        <v>0</v>
      </c>
      <c r="AX1384" s="17">
        <f t="shared" ref="AX1384:AX1389" si="2893">AX1385</f>
        <v>0</v>
      </c>
      <c r="AY1384" s="17">
        <f t="shared" ref="AY1384:AY1389" si="2894">AY1385</f>
        <v>0</v>
      </c>
      <c r="AZ1384" s="17">
        <f t="shared" si="2736"/>
        <v>448017.6</v>
      </c>
      <c r="BA1384" s="17">
        <f t="shared" ref="BA1384:BA1389" si="2895">BA1385</f>
        <v>0</v>
      </c>
      <c r="BB1384" s="64">
        <f t="shared" si="2865"/>
        <v>448017.6</v>
      </c>
      <c r="BC1384" s="17">
        <f t="shared" si="2737"/>
        <v>0</v>
      </c>
      <c r="BD1384" s="17">
        <f t="shared" ref="BD1384:BI1389" si="2896">BD1385</f>
        <v>0</v>
      </c>
      <c r="BE1384" s="64">
        <f t="shared" si="2866"/>
        <v>0</v>
      </c>
      <c r="BF1384" s="17">
        <f t="shared" si="2738"/>
        <v>0</v>
      </c>
      <c r="BG1384" s="17">
        <f t="shared" si="2896"/>
        <v>0</v>
      </c>
      <c r="BH1384" s="64">
        <f t="shared" si="2867"/>
        <v>0</v>
      </c>
      <c r="BI1384" s="17">
        <f t="shared" si="2896"/>
        <v>0</v>
      </c>
      <c r="BJ1384" s="18"/>
      <c r="BK1384" s="18"/>
      <c r="BL1384" s="16"/>
      <c r="BM1384" s="16"/>
      <c r="BN1384" s="16"/>
      <c r="BO1384" s="16"/>
      <c r="BP1384" s="16"/>
    </row>
    <row r="1385" spans="1:68" ht="46.8" x14ac:dyDescent="0.3">
      <c r="A1385" s="58" t="s">
        <v>897</v>
      </c>
      <c r="B1385" s="59"/>
      <c r="C1385" s="58"/>
      <c r="D1385" s="58"/>
      <c r="E1385" s="60" t="s">
        <v>898</v>
      </c>
      <c r="F1385" s="10">
        <f t="shared" si="2870"/>
        <v>448017.6</v>
      </c>
      <c r="G1385" s="10">
        <f t="shared" si="2871"/>
        <v>0</v>
      </c>
      <c r="H1385" s="10">
        <f t="shared" si="2872"/>
        <v>0</v>
      </c>
      <c r="I1385" s="10">
        <f t="shared" si="2873"/>
        <v>0</v>
      </c>
      <c r="J1385" s="10">
        <f t="shared" si="2874"/>
        <v>0</v>
      </c>
      <c r="K1385" s="10">
        <f t="shared" si="2875"/>
        <v>0</v>
      </c>
      <c r="L1385" s="10">
        <f t="shared" si="2832"/>
        <v>448017.6</v>
      </c>
      <c r="M1385" s="10">
        <f t="shared" si="2833"/>
        <v>0</v>
      </c>
      <c r="N1385" s="10">
        <f t="shared" si="2834"/>
        <v>0</v>
      </c>
      <c r="O1385" s="10">
        <f t="shared" si="2876"/>
        <v>0</v>
      </c>
      <c r="P1385" s="10">
        <f t="shared" si="2877"/>
        <v>0</v>
      </c>
      <c r="Q1385" s="10">
        <f t="shared" si="2878"/>
        <v>0</v>
      </c>
      <c r="R1385" s="10">
        <f t="shared" si="2718"/>
        <v>448017.6</v>
      </c>
      <c r="S1385" s="10">
        <f t="shared" si="2719"/>
        <v>0</v>
      </c>
      <c r="T1385" s="10">
        <f t="shared" si="2720"/>
        <v>0</v>
      </c>
      <c r="U1385" s="10">
        <f t="shared" si="2879"/>
        <v>0</v>
      </c>
      <c r="V1385" s="10">
        <f t="shared" si="2880"/>
        <v>0</v>
      </c>
      <c r="W1385" s="10">
        <f t="shared" si="2881"/>
        <v>0</v>
      </c>
      <c r="X1385" s="10">
        <f t="shared" si="2721"/>
        <v>448017.6</v>
      </c>
      <c r="Y1385" s="10">
        <f t="shared" si="2722"/>
        <v>0</v>
      </c>
      <c r="Z1385" s="10">
        <f t="shared" si="2723"/>
        <v>0</v>
      </c>
      <c r="AA1385" s="10">
        <f t="shared" si="2882"/>
        <v>0</v>
      </c>
      <c r="AB1385" s="10">
        <f t="shared" si="2883"/>
        <v>0</v>
      </c>
      <c r="AC1385" s="10">
        <f t="shared" si="2884"/>
        <v>0</v>
      </c>
      <c r="AD1385" s="10">
        <f t="shared" si="2724"/>
        <v>448017.6</v>
      </c>
      <c r="AE1385" s="10">
        <f t="shared" si="2725"/>
        <v>0</v>
      </c>
      <c r="AF1385" s="10">
        <f t="shared" si="2726"/>
        <v>0</v>
      </c>
      <c r="AG1385" s="10">
        <f t="shared" si="2885"/>
        <v>0</v>
      </c>
      <c r="AH1385" s="10">
        <f t="shared" si="2727"/>
        <v>448017.6</v>
      </c>
      <c r="AI1385" s="10">
        <f t="shared" si="2728"/>
        <v>0</v>
      </c>
      <c r="AJ1385" s="10">
        <f t="shared" si="2729"/>
        <v>0</v>
      </c>
      <c r="AK1385" s="10">
        <f t="shared" si="2886"/>
        <v>0</v>
      </c>
      <c r="AL1385" s="10">
        <f t="shared" si="2887"/>
        <v>0</v>
      </c>
      <c r="AM1385" s="10">
        <f t="shared" si="2888"/>
        <v>0</v>
      </c>
      <c r="AN1385" s="10">
        <f t="shared" si="2730"/>
        <v>448017.6</v>
      </c>
      <c r="AO1385" s="10">
        <f t="shared" si="2731"/>
        <v>0</v>
      </c>
      <c r="AP1385" s="10">
        <f t="shared" si="2732"/>
        <v>0</v>
      </c>
      <c r="AQ1385" s="10">
        <f t="shared" si="2889"/>
        <v>0</v>
      </c>
      <c r="AR1385" s="10">
        <f t="shared" si="2890"/>
        <v>0</v>
      </c>
      <c r="AS1385" s="10">
        <f t="shared" si="2891"/>
        <v>0</v>
      </c>
      <c r="AT1385" s="10">
        <f t="shared" si="2733"/>
        <v>448017.6</v>
      </c>
      <c r="AU1385" s="10">
        <f t="shared" si="2734"/>
        <v>0</v>
      </c>
      <c r="AV1385" s="10">
        <f t="shared" si="2735"/>
        <v>0</v>
      </c>
      <c r="AW1385" s="10">
        <f t="shared" si="2892"/>
        <v>0</v>
      </c>
      <c r="AX1385" s="10">
        <f t="shared" si="2893"/>
        <v>0</v>
      </c>
      <c r="AY1385" s="10">
        <f t="shared" si="2894"/>
        <v>0</v>
      </c>
      <c r="AZ1385" s="10">
        <f t="shared" si="2736"/>
        <v>448017.6</v>
      </c>
      <c r="BA1385" s="10">
        <f t="shared" si="2895"/>
        <v>0</v>
      </c>
      <c r="BB1385" s="65">
        <f t="shared" si="2865"/>
        <v>448017.6</v>
      </c>
      <c r="BC1385" s="10">
        <f t="shared" si="2737"/>
        <v>0</v>
      </c>
      <c r="BD1385" s="10">
        <f t="shared" si="2896"/>
        <v>0</v>
      </c>
      <c r="BE1385" s="65">
        <f t="shared" si="2866"/>
        <v>0</v>
      </c>
      <c r="BF1385" s="10">
        <f t="shared" si="2738"/>
        <v>0</v>
      </c>
      <c r="BG1385" s="10">
        <f t="shared" si="2896"/>
        <v>0</v>
      </c>
      <c r="BH1385" s="65">
        <f t="shared" si="2867"/>
        <v>0</v>
      </c>
      <c r="BI1385" s="10">
        <f t="shared" si="2896"/>
        <v>0</v>
      </c>
      <c r="BJ1385" s="20"/>
      <c r="BK1385" s="20"/>
    </row>
    <row r="1386" spans="1:68" ht="46.8" x14ac:dyDescent="0.3">
      <c r="A1386" s="58" t="s">
        <v>899</v>
      </c>
      <c r="B1386" s="59"/>
      <c r="C1386" s="58"/>
      <c r="D1386" s="58"/>
      <c r="E1386" s="60" t="s">
        <v>900</v>
      </c>
      <c r="F1386" s="10">
        <f t="shared" si="2870"/>
        <v>448017.6</v>
      </c>
      <c r="G1386" s="10">
        <f t="shared" si="2871"/>
        <v>0</v>
      </c>
      <c r="H1386" s="10">
        <f t="shared" si="2872"/>
        <v>0</v>
      </c>
      <c r="I1386" s="10">
        <f t="shared" si="2873"/>
        <v>0</v>
      </c>
      <c r="J1386" s="10">
        <f t="shared" si="2874"/>
        <v>0</v>
      </c>
      <c r="K1386" s="10">
        <f t="shared" si="2875"/>
        <v>0</v>
      </c>
      <c r="L1386" s="10">
        <f t="shared" si="2832"/>
        <v>448017.6</v>
      </c>
      <c r="M1386" s="10">
        <f t="shared" si="2833"/>
        <v>0</v>
      </c>
      <c r="N1386" s="10">
        <f t="shared" si="2834"/>
        <v>0</v>
      </c>
      <c r="O1386" s="10">
        <f t="shared" si="2876"/>
        <v>0</v>
      </c>
      <c r="P1386" s="10">
        <f t="shared" si="2877"/>
        <v>0</v>
      </c>
      <c r="Q1386" s="10">
        <f t="shared" si="2878"/>
        <v>0</v>
      </c>
      <c r="R1386" s="10">
        <f t="shared" si="2718"/>
        <v>448017.6</v>
      </c>
      <c r="S1386" s="10">
        <f t="shared" si="2719"/>
        <v>0</v>
      </c>
      <c r="T1386" s="10">
        <f t="shared" si="2720"/>
        <v>0</v>
      </c>
      <c r="U1386" s="10">
        <f t="shared" si="2879"/>
        <v>0</v>
      </c>
      <c r="V1386" s="10">
        <f t="shared" si="2880"/>
        <v>0</v>
      </c>
      <c r="W1386" s="10">
        <f t="shared" si="2881"/>
        <v>0</v>
      </c>
      <c r="X1386" s="10">
        <f t="shared" si="2721"/>
        <v>448017.6</v>
      </c>
      <c r="Y1386" s="10">
        <f t="shared" si="2722"/>
        <v>0</v>
      </c>
      <c r="Z1386" s="10">
        <f t="shared" si="2723"/>
        <v>0</v>
      </c>
      <c r="AA1386" s="10">
        <f t="shared" si="2882"/>
        <v>0</v>
      </c>
      <c r="AB1386" s="10">
        <f t="shared" si="2883"/>
        <v>0</v>
      </c>
      <c r="AC1386" s="10">
        <f t="shared" si="2884"/>
        <v>0</v>
      </c>
      <c r="AD1386" s="10">
        <f t="shared" si="2724"/>
        <v>448017.6</v>
      </c>
      <c r="AE1386" s="10">
        <f t="shared" si="2725"/>
        <v>0</v>
      </c>
      <c r="AF1386" s="10">
        <f t="shared" si="2726"/>
        <v>0</v>
      </c>
      <c r="AG1386" s="10">
        <f t="shared" si="2885"/>
        <v>0</v>
      </c>
      <c r="AH1386" s="10">
        <f t="shared" si="2727"/>
        <v>448017.6</v>
      </c>
      <c r="AI1386" s="10">
        <f t="shared" si="2728"/>
        <v>0</v>
      </c>
      <c r="AJ1386" s="10">
        <f t="shared" si="2729"/>
        <v>0</v>
      </c>
      <c r="AK1386" s="10">
        <f t="shared" si="2886"/>
        <v>0</v>
      </c>
      <c r="AL1386" s="10">
        <f t="shared" si="2887"/>
        <v>0</v>
      </c>
      <c r="AM1386" s="10">
        <f t="shared" si="2888"/>
        <v>0</v>
      </c>
      <c r="AN1386" s="10">
        <f t="shared" si="2730"/>
        <v>448017.6</v>
      </c>
      <c r="AO1386" s="10">
        <f t="shared" si="2731"/>
        <v>0</v>
      </c>
      <c r="AP1386" s="10">
        <f t="shared" si="2732"/>
        <v>0</v>
      </c>
      <c r="AQ1386" s="10">
        <f t="shared" si="2889"/>
        <v>0</v>
      </c>
      <c r="AR1386" s="10">
        <f t="shared" si="2890"/>
        <v>0</v>
      </c>
      <c r="AS1386" s="10">
        <f t="shared" si="2891"/>
        <v>0</v>
      </c>
      <c r="AT1386" s="10">
        <f t="shared" si="2733"/>
        <v>448017.6</v>
      </c>
      <c r="AU1386" s="10">
        <f t="shared" si="2734"/>
        <v>0</v>
      </c>
      <c r="AV1386" s="10">
        <f t="shared" si="2735"/>
        <v>0</v>
      </c>
      <c r="AW1386" s="10">
        <f t="shared" si="2892"/>
        <v>0</v>
      </c>
      <c r="AX1386" s="10">
        <f t="shared" si="2893"/>
        <v>0</v>
      </c>
      <c r="AY1386" s="10">
        <f t="shared" si="2894"/>
        <v>0</v>
      </c>
      <c r="AZ1386" s="10">
        <f t="shared" si="2736"/>
        <v>448017.6</v>
      </c>
      <c r="BA1386" s="10">
        <f t="shared" si="2895"/>
        <v>0</v>
      </c>
      <c r="BB1386" s="65">
        <f t="shared" si="2865"/>
        <v>448017.6</v>
      </c>
      <c r="BC1386" s="10">
        <f t="shared" si="2737"/>
        <v>0</v>
      </c>
      <c r="BD1386" s="10">
        <f t="shared" si="2896"/>
        <v>0</v>
      </c>
      <c r="BE1386" s="65">
        <f t="shared" si="2866"/>
        <v>0</v>
      </c>
      <c r="BF1386" s="10">
        <f t="shared" si="2738"/>
        <v>0</v>
      </c>
      <c r="BG1386" s="10">
        <f t="shared" si="2896"/>
        <v>0</v>
      </c>
      <c r="BH1386" s="65">
        <f t="shared" si="2867"/>
        <v>0</v>
      </c>
      <c r="BI1386" s="10">
        <f t="shared" si="2896"/>
        <v>0</v>
      </c>
      <c r="BJ1386" s="20"/>
      <c r="BK1386" s="20"/>
    </row>
    <row r="1387" spans="1:68" ht="46.8" x14ac:dyDescent="0.3">
      <c r="A1387" s="58" t="s">
        <v>899</v>
      </c>
      <c r="B1387" s="59" t="s">
        <v>35</v>
      </c>
      <c r="C1387" s="58"/>
      <c r="D1387" s="58"/>
      <c r="E1387" s="60" t="s">
        <v>36</v>
      </c>
      <c r="F1387" s="10">
        <f t="shared" si="2870"/>
        <v>448017.6</v>
      </c>
      <c r="G1387" s="10">
        <f t="shared" si="2871"/>
        <v>0</v>
      </c>
      <c r="H1387" s="10">
        <f t="shared" si="2872"/>
        <v>0</v>
      </c>
      <c r="I1387" s="10">
        <f t="shared" si="2873"/>
        <v>0</v>
      </c>
      <c r="J1387" s="10">
        <f t="shared" si="2874"/>
        <v>0</v>
      </c>
      <c r="K1387" s="10">
        <f t="shared" si="2875"/>
        <v>0</v>
      </c>
      <c r="L1387" s="10">
        <f t="shared" si="2832"/>
        <v>448017.6</v>
      </c>
      <c r="M1387" s="10">
        <f t="shared" si="2833"/>
        <v>0</v>
      </c>
      <c r="N1387" s="10">
        <f t="shared" si="2834"/>
        <v>0</v>
      </c>
      <c r="O1387" s="10">
        <f t="shared" si="2876"/>
        <v>0</v>
      </c>
      <c r="P1387" s="10">
        <f t="shared" si="2877"/>
        <v>0</v>
      </c>
      <c r="Q1387" s="10">
        <f t="shared" si="2878"/>
        <v>0</v>
      </c>
      <c r="R1387" s="10">
        <f t="shared" si="2718"/>
        <v>448017.6</v>
      </c>
      <c r="S1387" s="10">
        <f t="shared" si="2719"/>
        <v>0</v>
      </c>
      <c r="T1387" s="10">
        <f t="shared" si="2720"/>
        <v>0</v>
      </c>
      <c r="U1387" s="10">
        <f t="shared" si="2879"/>
        <v>0</v>
      </c>
      <c r="V1387" s="10">
        <f t="shared" si="2880"/>
        <v>0</v>
      </c>
      <c r="W1387" s="10">
        <f t="shared" si="2881"/>
        <v>0</v>
      </c>
      <c r="X1387" s="10">
        <f t="shared" si="2721"/>
        <v>448017.6</v>
      </c>
      <c r="Y1387" s="10">
        <f t="shared" si="2722"/>
        <v>0</v>
      </c>
      <c r="Z1387" s="10">
        <f t="shared" si="2723"/>
        <v>0</v>
      </c>
      <c r="AA1387" s="10">
        <f t="shared" si="2882"/>
        <v>0</v>
      </c>
      <c r="AB1387" s="10">
        <f t="shared" si="2883"/>
        <v>0</v>
      </c>
      <c r="AC1387" s="10">
        <f t="shared" si="2884"/>
        <v>0</v>
      </c>
      <c r="AD1387" s="10">
        <f t="shared" si="2724"/>
        <v>448017.6</v>
      </c>
      <c r="AE1387" s="10">
        <f t="shared" si="2725"/>
        <v>0</v>
      </c>
      <c r="AF1387" s="10">
        <f t="shared" si="2726"/>
        <v>0</v>
      </c>
      <c r="AG1387" s="10">
        <f t="shared" si="2885"/>
        <v>0</v>
      </c>
      <c r="AH1387" s="10">
        <f t="shared" si="2727"/>
        <v>448017.6</v>
      </c>
      <c r="AI1387" s="10">
        <f t="shared" si="2728"/>
        <v>0</v>
      </c>
      <c r="AJ1387" s="10">
        <f t="shared" si="2729"/>
        <v>0</v>
      </c>
      <c r="AK1387" s="10">
        <f t="shared" si="2886"/>
        <v>0</v>
      </c>
      <c r="AL1387" s="10">
        <f t="shared" si="2887"/>
        <v>0</v>
      </c>
      <c r="AM1387" s="10">
        <f t="shared" si="2888"/>
        <v>0</v>
      </c>
      <c r="AN1387" s="10">
        <f t="shared" si="2730"/>
        <v>448017.6</v>
      </c>
      <c r="AO1387" s="10">
        <f t="shared" si="2731"/>
        <v>0</v>
      </c>
      <c r="AP1387" s="10">
        <f t="shared" si="2732"/>
        <v>0</v>
      </c>
      <c r="AQ1387" s="10">
        <f t="shared" si="2889"/>
        <v>0</v>
      </c>
      <c r="AR1387" s="10">
        <f t="shared" si="2890"/>
        <v>0</v>
      </c>
      <c r="AS1387" s="10">
        <f t="shared" si="2891"/>
        <v>0</v>
      </c>
      <c r="AT1387" s="10">
        <f t="shared" si="2733"/>
        <v>448017.6</v>
      </c>
      <c r="AU1387" s="10">
        <f t="shared" si="2734"/>
        <v>0</v>
      </c>
      <c r="AV1387" s="10">
        <f t="shared" si="2735"/>
        <v>0</v>
      </c>
      <c r="AW1387" s="10">
        <f t="shared" si="2892"/>
        <v>0</v>
      </c>
      <c r="AX1387" s="10">
        <f t="shared" si="2893"/>
        <v>0</v>
      </c>
      <c r="AY1387" s="10">
        <f t="shared" si="2894"/>
        <v>0</v>
      </c>
      <c r="AZ1387" s="10">
        <f t="shared" si="2736"/>
        <v>448017.6</v>
      </c>
      <c r="BA1387" s="10">
        <f t="shared" si="2895"/>
        <v>0</v>
      </c>
      <c r="BB1387" s="65">
        <f t="shared" si="2865"/>
        <v>448017.6</v>
      </c>
      <c r="BC1387" s="10">
        <f t="shared" si="2737"/>
        <v>0</v>
      </c>
      <c r="BD1387" s="10">
        <f t="shared" si="2896"/>
        <v>0</v>
      </c>
      <c r="BE1387" s="65">
        <f t="shared" si="2866"/>
        <v>0</v>
      </c>
      <c r="BF1387" s="10">
        <f t="shared" si="2738"/>
        <v>0</v>
      </c>
      <c r="BG1387" s="10">
        <f t="shared" si="2896"/>
        <v>0</v>
      </c>
      <c r="BH1387" s="65">
        <f t="shared" si="2867"/>
        <v>0</v>
      </c>
      <c r="BI1387" s="10">
        <f t="shared" si="2896"/>
        <v>0</v>
      </c>
      <c r="BJ1387" s="20"/>
      <c r="BK1387" s="20"/>
    </row>
    <row r="1388" spans="1:68" x14ac:dyDescent="0.3">
      <c r="A1388" s="58" t="s">
        <v>899</v>
      </c>
      <c r="B1388" s="59">
        <v>400</v>
      </c>
      <c r="C1388" s="58" t="s">
        <v>327</v>
      </c>
      <c r="D1388" s="58" t="s">
        <v>37</v>
      </c>
      <c r="E1388" s="60" t="s">
        <v>735</v>
      </c>
      <c r="F1388" s="10">
        <v>448017.6</v>
      </c>
      <c r="G1388" s="10">
        <v>0</v>
      </c>
      <c r="H1388" s="10">
        <v>0</v>
      </c>
      <c r="I1388" s="10"/>
      <c r="J1388" s="10"/>
      <c r="K1388" s="10"/>
      <c r="L1388" s="10">
        <f t="shared" si="2832"/>
        <v>448017.6</v>
      </c>
      <c r="M1388" s="10">
        <f t="shared" si="2833"/>
        <v>0</v>
      </c>
      <c r="N1388" s="10">
        <f t="shared" si="2834"/>
        <v>0</v>
      </c>
      <c r="O1388" s="10"/>
      <c r="P1388" s="10"/>
      <c r="Q1388" s="10"/>
      <c r="R1388" s="10">
        <f t="shared" si="2718"/>
        <v>448017.6</v>
      </c>
      <c r="S1388" s="10">
        <f t="shared" si="2719"/>
        <v>0</v>
      </c>
      <c r="T1388" s="10">
        <f t="shared" si="2720"/>
        <v>0</v>
      </c>
      <c r="U1388" s="10"/>
      <c r="V1388" s="10"/>
      <c r="W1388" s="10"/>
      <c r="X1388" s="10">
        <f t="shared" si="2721"/>
        <v>448017.6</v>
      </c>
      <c r="Y1388" s="10">
        <f t="shared" si="2722"/>
        <v>0</v>
      </c>
      <c r="Z1388" s="10">
        <f t="shared" si="2723"/>
        <v>0</v>
      </c>
      <c r="AA1388" s="10"/>
      <c r="AB1388" s="10"/>
      <c r="AC1388" s="10"/>
      <c r="AD1388" s="10">
        <f t="shared" si="2724"/>
        <v>448017.6</v>
      </c>
      <c r="AE1388" s="10">
        <f t="shared" si="2725"/>
        <v>0</v>
      </c>
      <c r="AF1388" s="10">
        <f t="shared" si="2726"/>
        <v>0</v>
      </c>
      <c r="AG1388" s="10"/>
      <c r="AH1388" s="10">
        <f t="shared" si="2727"/>
        <v>448017.6</v>
      </c>
      <c r="AI1388" s="10">
        <f t="shared" si="2728"/>
        <v>0</v>
      </c>
      <c r="AJ1388" s="10">
        <f t="shared" si="2729"/>
        <v>0</v>
      </c>
      <c r="AK1388" s="10"/>
      <c r="AL1388" s="10"/>
      <c r="AM1388" s="10"/>
      <c r="AN1388" s="10">
        <f t="shared" si="2730"/>
        <v>448017.6</v>
      </c>
      <c r="AO1388" s="10">
        <f t="shared" si="2731"/>
        <v>0</v>
      </c>
      <c r="AP1388" s="10">
        <f t="shared" si="2732"/>
        <v>0</v>
      </c>
      <c r="AQ1388" s="10"/>
      <c r="AR1388" s="10"/>
      <c r="AS1388" s="10"/>
      <c r="AT1388" s="10">
        <f t="shared" si="2733"/>
        <v>448017.6</v>
      </c>
      <c r="AU1388" s="10">
        <f t="shared" si="2734"/>
        <v>0</v>
      </c>
      <c r="AV1388" s="10">
        <f t="shared" si="2735"/>
        <v>0</v>
      </c>
      <c r="AW1388" s="10"/>
      <c r="AX1388" s="10"/>
      <c r="AY1388" s="10"/>
      <c r="AZ1388" s="10">
        <f t="shared" si="2736"/>
        <v>448017.6</v>
      </c>
      <c r="BA1388" s="10"/>
      <c r="BB1388" s="65">
        <f t="shared" si="2865"/>
        <v>448017.6</v>
      </c>
      <c r="BC1388" s="10">
        <f t="shared" si="2737"/>
        <v>0</v>
      </c>
      <c r="BD1388" s="10"/>
      <c r="BE1388" s="65">
        <f t="shared" si="2866"/>
        <v>0</v>
      </c>
      <c r="BF1388" s="10">
        <f t="shared" si="2738"/>
        <v>0</v>
      </c>
      <c r="BG1388" s="10"/>
      <c r="BH1388" s="65">
        <f t="shared" si="2867"/>
        <v>0</v>
      </c>
      <c r="BI1388" s="10"/>
      <c r="BJ1388" s="20"/>
      <c r="BK1388" s="20"/>
    </row>
    <row r="1389" spans="1:68" s="67" customFormat="1" ht="31.2" x14ac:dyDescent="0.3">
      <c r="A1389" s="55" t="s">
        <v>901</v>
      </c>
      <c r="B1389" s="56"/>
      <c r="C1389" s="55"/>
      <c r="D1389" s="55"/>
      <c r="E1389" s="57" t="s">
        <v>263</v>
      </c>
      <c r="F1389" s="17">
        <f t="shared" si="2870"/>
        <v>0</v>
      </c>
      <c r="G1389" s="17">
        <f t="shared" si="2871"/>
        <v>583791</v>
      </c>
      <c r="H1389" s="17">
        <f t="shared" si="2872"/>
        <v>0</v>
      </c>
      <c r="I1389" s="17">
        <f t="shared" si="2873"/>
        <v>0</v>
      </c>
      <c r="J1389" s="17">
        <f t="shared" si="2874"/>
        <v>0</v>
      </c>
      <c r="K1389" s="17">
        <f t="shared" si="2875"/>
        <v>0</v>
      </c>
      <c r="L1389" s="17">
        <f t="shared" si="2832"/>
        <v>0</v>
      </c>
      <c r="M1389" s="17">
        <f t="shared" si="2833"/>
        <v>583791</v>
      </c>
      <c r="N1389" s="17">
        <f t="shared" si="2834"/>
        <v>0</v>
      </c>
      <c r="O1389" s="17">
        <f t="shared" si="2876"/>
        <v>87800.088699999993</v>
      </c>
      <c r="P1389" s="17">
        <f t="shared" si="2877"/>
        <v>0</v>
      </c>
      <c r="Q1389" s="17">
        <f t="shared" si="2878"/>
        <v>0</v>
      </c>
      <c r="R1389" s="17">
        <f t="shared" si="2718"/>
        <v>87800.088699999993</v>
      </c>
      <c r="S1389" s="17">
        <f t="shared" si="2719"/>
        <v>583791</v>
      </c>
      <c r="T1389" s="17">
        <f t="shared" si="2720"/>
        <v>0</v>
      </c>
      <c r="U1389" s="17">
        <f t="shared" si="2879"/>
        <v>-87800.088699999993</v>
      </c>
      <c r="V1389" s="17">
        <f t="shared" si="2880"/>
        <v>0</v>
      </c>
      <c r="W1389" s="17">
        <f t="shared" si="2881"/>
        <v>0</v>
      </c>
      <c r="X1389" s="17">
        <f t="shared" si="2721"/>
        <v>0</v>
      </c>
      <c r="Y1389" s="17">
        <f t="shared" si="2722"/>
        <v>583791</v>
      </c>
      <c r="Z1389" s="17">
        <f t="shared" si="2723"/>
        <v>0</v>
      </c>
      <c r="AA1389" s="17">
        <f t="shared" si="2882"/>
        <v>0</v>
      </c>
      <c r="AB1389" s="17">
        <f t="shared" si="2883"/>
        <v>0</v>
      </c>
      <c r="AC1389" s="17">
        <f t="shared" si="2884"/>
        <v>0</v>
      </c>
      <c r="AD1389" s="17">
        <f t="shared" si="2724"/>
        <v>0</v>
      </c>
      <c r="AE1389" s="17">
        <f t="shared" si="2725"/>
        <v>583791</v>
      </c>
      <c r="AF1389" s="17">
        <f t="shared" si="2726"/>
        <v>0</v>
      </c>
      <c r="AG1389" s="17">
        <f t="shared" si="2885"/>
        <v>0</v>
      </c>
      <c r="AH1389" s="17">
        <f t="shared" si="2727"/>
        <v>0</v>
      </c>
      <c r="AI1389" s="17">
        <f t="shared" si="2728"/>
        <v>583791</v>
      </c>
      <c r="AJ1389" s="17">
        <f t="shared" si="2729"/>
        <v>0</v>
      </c>
      <c r="AK1389" s="17">
        <f t="shared" si="2886"/>
        <v>0</v>
      </c>
      <c r="AL1389" s="17">
        <f t="shared" si="2887"/>
        <v>0</v>
      </c>
      <c r="AM1389" s="17">
        <f t="shared" si="2888"/>
        <v>0</v>
      </c>
      <c r="AN1389" s="17">
        <f t="shared" si="2730"/>
        <v>0</v>
      </c>
      <c r="AO1389" s="17">
        <f t="shared" si="2731"/>
        <v>583791</v>
      </c>
      <c r="AP1389" s="17">
        <f t="shared" si="2732"/>
        <v>0</v>
      </c>
      <c r="AQ1389" s="17">
        <f t="shared" si="2889"/>
        <v>0</v>
      </c>
      <c r="AR1389" s="17">
        <f t="shared" si="2890"/>
        <v>0</v>
      </c>
      <c r="AS1389" s="17">
        <f t="shared" si="2891"/>
        <v>0</v>
      </c>
      <c r="AT1389" s="17">
        <f t="shared" si="2733"/>
        <v>0</v>
      </c>
      <c r="AU1389" s="17">
        <f t="shared" si="2734"/>
        <v>583791</v>
      </c>
      <c r="AV1389" s="17">
        <f t="shared" si="2735"/>
        <v>0</v>
      </c>
      <c r="AW1389" s="17">
        <f t="shared" si="2892"/>
        <v>0</v>
      </c>
      <c r="AX1389" s="17">
        <f t="shared" si="2893"/>
        <v>0</v>
      </c>
      <c r="AY1389" s="17">
        <f t="shared" si="2894"/>
        <v>0</v>
      </c>
      <c r="AZ1389" s="17">
        <f t="shared" si="2736"/>
        <v>0</v>
      </c>
      <c r="BA1389" s="17">
        <f t="shared" si="2895"/>
        <v>0</v>
      </c>
      <c r="BB1389" s="64">
        <f t="shared" si="2865"/>
        <v>0</v>
      </c>
      <c r="BC1389" s="17">
        <f t="shared" si="2737"/>
        <v>583791</v>
      </c>
      <c r="BD1389" s="17">
        <f t="shared" si="2896"/>
        <v>0</v>
      </c>
      <c r="BE1389" s="64">
        <f t="shared" si="2866"/>
        <v>583791</v>
      </c>
      <c r="BF1389" s="17">
        <f t="shared" si="2738"/>
        <v>0</v>
      </c>
      <c r="BG1389" s="17">
        <f t="shared" si="2896"/>
        <v>0</v>
      </c>
      <c r="BH1389" s="64">
        <f t="shared" si="2867"/>
        <v>0</v>
      </c>
      <c r="BI1389" s="17">
        <f t="shared" si="2896"/>
        <v>0</v>
      </c>
      <c r="BJ1389" s="18"/>
      <c r="BK1389" s="18"/>
      <c r="BL1389" s="16"/>
      <c r="BM1389" s="16"/>
      <c r="BN1389" s="16"/>
      <c r="BO1389" s="16"/>
      <c r="BP1389" s="16"/>
    </row>
    <row r="1390" spans="1:68" ht="46.8" x14ac:dyDescent="0.3">
      <c r="A1390" s="58" t="s">
        <v>902</v>
      </c>
      <c r="B1390" s="59"/>
      <c r="C1390" s="58"/>
      <c r="D1390" s="58"/>
      <c r="E1390" s="60" t="s">
        <v>903</v>
      </c>
      <c r="F1390" s="10">
        <f t="shared" ref="F1390:K1390" si="2897">F1396</f>
        <v>0</v>
      </c>
      <c r="G1390" s="10">
        <f t="shared" si="2897"/>
        <v>583791</v>
      </c>
      <c r="H1390" s="10">
        <f t="shared" si="2897"/>
        <v>0</v>
      </c>
      <c r="I1390" s="10">
        <f t="shared" si="2897"/>
        <v>0</v>
      </c>
      <c r="J1390" s="10">
        <f t="shared" si="2897"/>
        <v>0</v>
      </c>
      <c r="K1390" s="10">
        <f t="shared" si="2897"/>
        <v>0</v>
      </c>
      <c r="L1390" s="10">
        <f t="shared" si="2832"/>
        <v>0</v>
      </c>
      <c r="M1390" s="10">
        <f t="shared" si="2833"/>
        <v>583791</v>
      </c>
      <c r="N1390" s="10">
        <f t="shared" si="2834"/>
        <v>0</v>
      </c>
      <c r="O1390" s="10">
        <f>O1396+O1391</f>
        <v>87800.088699999993</v>
      </c>
      <c r="P1390" s="10">
        <f>P1396+P1391</f>
        <v>0</v>
      </c>
      <c r="Q1390" s="10">
        <f>Q1396+Q1391</f>
        <v>0</v>
      </c>
      <c r="R1390" s="10">
        <f t="shared" ref="R1390:R1453" si="2898">L1390+O1390</f>
        <v>87800.088699999993</v>
      </c>
      <c r="S1390" s="10">
        <f t="shared" ref="S1390:S1453" si="2899">M1390+P1390</f>
        <v>583791</v>
      </c>
      <c r="T1390" s="10">
        <f t="shared" ref="T1390:T1453" si="2900">N1390+Q1390</f>
        <v>0</v>
      </c>
      <c r="U1390" s="10">
        <f>U1396+U1391</f>
        <v>-87800.088699999993</v>
      </c>
      <c r="V1390" s="10">
        <f>V1396+V1391</f>
        <v>0</v>
      </c>
      <c r="W1390" s="10">
        <f>W1396+W1391</f>
        <v>0</v>
      </c>
      <c r="X1390" s="10">
        <f t="shared" ref="X1390:X1453" si="2901">R1390+U1390</f>
        <v>0</v>
      </c>
      <c r="Y1390" s="10">
        <f t="shared" ref="Y1390:Y1453" si="2902">S1390+V1390</f>
        <v>583791</v>
      </c>
      <c r="Z1390" s="10">
        <f t="shared" ref="Z1390:Z1453" si="2903">T1390+W1390</f>
        <v>0</v>
      </c>
      <c r="AA1390" s="10">
        <f>AA1396+AA1391</f>
        <v>0</v>
      </c>
      <c r="AB1390" s="10">
        <f>AB1396+AB1391</f>
        <v>0</v>
      </c>
      <c r="AC1390" s="10">
        <f>AC1396+AC1391</f>
        <v>0</v>
      </c>
      <c r="AD1390" s="10">
        <f t="shared" ref="AD1390:AD1453" si="2904">X1390+AA1390</f>
        <v>0</v>
      </c>
      <c r="AE1390" s="10">
        <f t="shared" ref="AE1390:AE1453" si="2905">Y1390+AB1390</f>
        <v>583791</v>
      </c>
      <c r="AF1390" s="10">
        <f t="shared" ref="AF1390:AF1453" si="2906">Z1390+AC1390</f>
        <v>0</v>
      </c>
      <c r="AG1390" s="10">
        <f>AG1396+AG1391</f>
        <v>0</v>
      </c>
      <c r="AH1390" s="10">
        <f t="shared" ref="AH1390:AH1453" si="2907">AD1390+AG1390</f>
        <v>0</v>
      </c>
      <c r="AI1390" s="10">
        <f t="shared" ref="AI1390:AI1453" si="2908">AE1390</f>
        <v>583791</v>
      </c>
      <c r="AJ1390" s="10">
        <f t="shared" ref="AJ1390:AJ1453" si="2909">AF1390</f>
        <v>0</v>
      </c>
      <c r="AK1390" s="10">
        <f>AK1396+AK1391</f>
        <v>0</v>
      </c>
      <c r="AL1390" s="10">
        <f>AL1396+AL1391</f>
        <v>0</v>
      </c>
      <c r="AM1390" s="10">
        <f>AM1396+AM1391</f>
        <v>0</v>
      </c>
      <c r="AN1390" s="10">
        <f t="shared" ref="AN1390:AN1453" si="2910">AH1390+AK1390</f>
        <v>0</v>
      </c>
      <c r="AO1390" s="10">
        <f t="shared" ref="AO1390:AO1453" si="2911">AI1390+AL1390</f>
        <v>583791</v>
      </c>
      <c r="AP1390" s="10">
        <f t="shared" ref="AP1390:AP1453" si="2912">AJ1390+AM1390</f>
        <v>0</v>
      </c>
      <c r="AQ1390" s="10">
        <f>AQ1396+AQ1391</f>
        <v>0</v>
      </c>
      <c r="AR1390" s="10">
        <f>AR1396+AR1391</f>
        <v>0</v>
      </c>
      <c r="AS1390" s="10">
        <f>AS1396+AS1391</f>
        <v>0</v>
      </c>
      <c r="AT1390" s="10">
        <f t="shared" ref="AT1390:AT1453" si="2913">AN1390+AQ1390</f>
        <v>0</v>
      </c>
      <c r="AU1390" s="10">
        <f t="shared" ref="AU1390:AU1453" si="2914">AO1390+AR1390</f>
        <v>583791</v>
      </c>
      <c r="AV1390" s="10">
        <f t="shared" ref="AV1390:AV1453" si="2915">AP1390+AS1390</f>
        <v>0</v>
      </c>
      <c r="AW1390" s="10">
        <f>AW1396+AW1391</f>
        <v>0</v>
      </c>
      <c r="AX1390" s="10">
        <f>AX1396+AX1391</f>
        <v>0</v>
      </c>
      <c r="AY1390" s="10">
        <f>AY1396+AY1391</f>
        <v>0</v>
      </c>
      <c r="AZ1390" s="10">
        <f t="shared" ref="AZ1390:AZ1453" si="2916">AT1390+AW1390</f>
        <v>0</v>
      </c>
      <c r="BA1390" s="10">
        <f>BA1396+BA1391</f>
        <v>0</v>
      </c>
      <c r="BB1390" s="65">
        <f t="shared" si="2865"/>
        <v>0</v>
      </c>
      <c r="BC1390" s="10">
        <f t="shared" ref="BC1390:BC1453" si="2917">AU1390+AX1390</f>
        <v>583791</v>
      </c>
      <c r="BD1390" s="10">
        <f>BD1396+BD1391</f>
        <v>0</v>
      </c>
      <c r="BE1390" s="65">
        <f t="shared" si="2866"/>
        <v>583791</v>
      </c>
      <c r="BF1390" s="10">
        <f t="shared" ref="BF1390:BF1453" si="2918">AV1390+AY1390</f>
        <v>0</v>
      </c>
      <c r="BG1390" s="10">
        <f>BG1396+BG1391</f>
        <v>0</v>
      </c>
      <c r="BH1390" s="65">
        <f t="shared" si="2867"/>
        <v>0</v>
      </c>
      <c r="BI1390" s="10">
        <f>BI1396+BI1391</f>
        <v>0</v>
      </c>
      <c r="BJ1390" s="20"/>
      <c r="BK1390" s="20"/>
    </row>
    <row r="1391" spans="1:68" s="1" customFormat="1" ht="62.4" hidden="1" x14ac:dyDescent="0.3">
      <c r="A1391" s="7" t="s">
        <v>904</v>
      </c>
      <c r="B1391" s="8"/>
      <c r="C1391" s="7"/>
      <c r="D1391" s="7"/>
      <c r="E1391" s="21" t="s">
        <v>905</v>
      </c>
      <c r="F1391" s="10"/>
      <c r="G1391" s="10"/>
      <c r="H1391" s="10"/>
      <c r="I1391" s="10"/>
      <c r="J1391" s="10"/>
      <c r="K1391" s="10"/>
      <c r="L1391" s="10"/>
      <c r="M1391" s="10"/>
      <c r="N1391" s="10"/>
      <c r="O1391" s="10">
        <f>O1392+O1394</f>
        <v>87800.088699999993</v>
      </c>
      <c r="P1391" s="10">
        <f>P1392+P1394</f>
        <v>0</v>
      </c>
      <c r="Q1391" s="10">
        <f>Q1392+Q1394</f>
        <v>0</v>
      </c>
      <c r="R1391" s="10">
        <f t="shared" si="2898"/>
        <v>87800.088699999993</v>
      </c>
      <c r="S1391" s="10">
        <f t="shared" si="2899"/>
        <v>0</v>
      </c>
      <c r="T1391" s="10">
        <f t="shared" si="2900"/>
        <v>0</v>
      </c>
      <c r="U1391" s="10">
        <f>U1392+U1394</f>
        <v>-87800.088699999993</v>
      </c>
      <c r="V1391" s="10">
        <f>V1392+V1394</f>
        <v>0</v>
      </c>
      <c r="W1391" s="10">
        <f>W1392+W1394</f>
        <v>0</v>
      </c>
      <c r="X1391" s="10">
        <f t="shared" si="2901"/>
        <v>0</v>
      </c>
      <c r="Y1391" s="10">
        <f t="shared" si="2902"/>
        <v>0</v>
      </c>
      <c r="Z1391" s="10">
        <f t="shared" si="2903"/>
        <v>0</v>
      </c>
      <c r="AA1391" s="10">
        <f>AA1392+AA1394</f>
        <v>0</v>
      </c>
      <c r="AB1391" s="10">
        <f>AB1392+AB1394</f>
        <v>0</v>
      </c>
      <c r="AC1391" s="10">
        <f>AC1392+AC1394</f>
        <v>0</v>
      </c>
      <c r="AD1391" s="10">
        <f t="shared" si="2904"/>
        <v>0</v>
      </c>
      <c r="AE1391" s="10">
        <f t="shared" si="2905"/>
        <v>0</v>
      </c>
      <c r="AF1391" s="10">
        <f t="shared" si="2906"/>
        <v>0</v>
      </c>
      <c r="AG1391" s="10">
        <f>AG1392+AG1394</f>
        <v>0</v>
      </c>
      <c r="AH1391" s="10">
        <f t="shared" si="2907"/>
        <v>0</v>
      </c>
      <c r="AI1391" s="10">
        <f t="shared" si="2908"/>
        <v>0</v>
      </c>
      <c r="AJ1391" s="10">
        <f t="shared" si="2909"/>
        <v>0</v>
      </c>
      <c r="AK1391" s="10">
        <f>AK1392+AK1394</f>
        <v>0</v>
      </c>
      <c r="AL1391" s="10">
        <f>AL1392+AL1394</f>
        <v>0</v>
      </c>
      <c r="AM1391" s="10">
        <f>AM1392+AM1394</f>
        <v>0</v>
      </c>
      <c r="AN1391" s="10">
        <f t="shared" si="2910"/>
        <v>0</v>
      </c>
      <c r="AO1391" s="10">
        <f t="shared" si="2911"/>
        <v>0</v>
      </c>
      <c r="AP1391" s="10">
        <f t="shared" si="2912"/>
        <v>0</v>
      </c>
      <c r="AQ1391" s="10">
        <f>AQ1392+AQ1394</f>
        <v>0</v>
      </c>
      <c r="AR1391" s="10">
        <f>AR1392+AR1394</f>
        <v>0</v>
      </c>
      <c r="AS1391" s="10">
        <f>AS1392+AS1394</f>
        <v>0</v>
      </c>
      <c r="AT1391" s="10">
        <f t="shared" si="2913"/>
        <v>0</v>
      </c>
      <c r="AU1391" s="10">
        <f t="shared" si="2914"/>
        <v>0</v>
      </c>
      <c r="AV1391" s="10">
        <f t="shared" si="2915"/>
        <v>0</v>
      </c>
      <c r="AW1391" s="10">
        <f>AW1392+AW1394</f>
        <v>0</v>
      </c>
      <c r="AX1391" s="10">
        <f>AX1392+AX1394</f>
        <v>0</v>
      </c>
      <c r="AY1391" s="10">
        <f>AY1392+AY1394</f>
        <v>0</v>
      </c>
      <c r="AZ1391" s="10">
        <f t="shared" si="2916"/>
        <v>0</v>
      </c>
      <c r="BA1391" s="10">
        <f>BA1392+BA1394</f>
        <v>0</v>
      </c>
      <c r="BB1391" s="10"/>
      <c r="BC1391" s="10">
        <f t="shared" si="2917"/>
        <v>0</v>
      </c>
      <c r="BD1391" s="10">
        <f>BD1392+BD1394</f>
        <v>0</v>
      </c>
      <c r="BE1391" s="10"/>
      <c r="BF1391" s="10">
        <f t="shared" si="2918"/>
        <v>0</v>
      </c>
      <c r="BG1391" s="10">
        <f>BG1392+BG1394</f>
        <v>0</v>
      </c>
      <c r="BH1391" s="10"/>
      <c r="BI1391" s="10">
        <f>BI1392+BI1394</f>
        <v>0</v>
      </c>
      <c r="BJ1391" s="20">
        <v>0</v>
      </c>
      <c r="BK1391" s="20"/>
    </row>
    <row r="1392" spans="1:68" s="1" customFormat="1" ht="46.8" hidden="1" x14ac:dyDescent="0.3">
      <c r="A1392" s="7" t="s">
        <v>904</v>
      </c>
      <c r="B1392" s="8" t="s">
        <v>35</v>
      </c>
      <c r="C1392" s="7"/>
      <c r="D1392" s="7"/>
      <c r="E1392" s="19" t="s">
        <v>36</v>
      </c>
      <c r="F1392" s="10"/>
      <c r="G1392" s="10"/>
      <c r="H1392" s="10"/>
      <c r="I1392" s="10"/>
      <c r="J1392" s="10"/>
      <c r="K1392" s="10"/>
      <c r="L1392" s="10"/>
      <c r="M1392" s="10"/>
      <c r="N1392" s="10"/>
      <c r="O1392" s="10">
        <f>O1393</f>
        <v>85702.688699999999</v>
      </c>
      <c r="P1392" s="10">
        <f>P1393</f>
        <v>0</v>
      </c>
      <c r="Q1392" s="10">
        <f>Q1393</f>
        <v>0</v>
      </c>
      <c r="R1392" s="10">
        <f t="shared" si="2898"/>
        <v>85702.688699999999</v>
      </c>
      <c r="S1392" s="10">
        <f t="shared" si="2899"/>
        <v>0</v>
      </c>
      <c r="T1392" s="10">
        <f t="shared" si="2900"/>
        <v>0</v>
      </c>
      <c r="U1392" s="10">
        <f>U1393</f>
        <v>-85702.688699999999</v>
      </c>
      <c r="V1392" s="10">
        <f>V1393</f>
        <v>0</v>
      </c>
      <c r="W1392" s="10">
        <f>W1393</f>
        <v>0</v>
      </c>
      <c r="X1392" s="10">
        <f t="shared" si="2901"/>
        <v>0</v>
      </c>
      <c r="Y1392" s="10">
        <f t="shared" si="2902"/>
        <v>0</v>
      </c>
      <c r="Z1392" s="10">
        <f t="shared" si="2903"/>
        <v>0</v>
      </c>
      <c r="AA1392" s="10">
        <f>AA1393</f>
        <v>0</v>
      </c>
      <c r="AB1392" s="10">
        <f>AB1393</f>
        <v>0</v>
      </c>
      <c r="AC1392" s="10">
        <f>AC1393</f>
        <v>0</v>
      </c>
      <c r="AD1392" s="10">
        <f t="shared" si="2904"/>
        <v>0</v>
      </c>
      <c r="AE1392" s="10">
        <f t="shared" si="2905"/>
        <v>0</v>
      </c>
      <c r="AF1392" s="10">
        <f t="shared" si="2906"/>
        <v>0</v>
      </c>
      <c r="AG1392" s="10">
        <f>AG1393</f>
        <v>0</v>
      </c>
      <c r="AH1392" s="10">
        <f t="shared" si="2907"/>
        <v>0</v>
      </c>
      <c r="AI1392" s="10">
        <f t="shared" si="2908"/>
        <v>0</v>
      </c>
      <c r="AJ1392" s="10">
        <f t="shared" si="2909"/>
        <v>0</v>
      </c>
      <c r="AK1392" s="10">
        <f>AK1393</f>
        <v>0</v>
      </c>
      <c r="AL1392" s="10">
        <f>AL1393</f>
        <v>0</v>
      </c>
      <c r="AM1392" s="10">
        <f>AM1393</f>
        <v>0</v>
      </c>
      <c r="AN1392" s="10">
        <f t="shared" si="2910"/>
        <v>0</v>
      </c>
      <c r="AO1392" s="10">
        <f t="shared" si="2911"/>
        <v>0</v>
      </c>
      <c r="AP1392" s="10">
        <f t="shared" si="2912"/>
        <v>0</v>
      </c>
      <c r="AQ1392" s="10">
        <f>AQ1393</f>
        <v>0</v>
      </c>
      <c r="AR1392" s="10">
        <f>AR1393</f>
        <v>0</v>
      </c>
      <c r="AS1392" s="10">
        <f>AS1393</f>
        <v>0</v>
      </c>
      <c r="AT1392" s="10">
        <f t="shared" si="2913"/>
        <v>0</v>
      </c>
      <c r="AU1392" s="10">
        <f t="shared" si="2914"/>
        <v>0</v>
      </c>
      <c r="AV1392" s="10">
        <f t="shared" si="2915"/>
        <v>0</v>
      </c>
      <c r="AW1392" s="10">
        <f>AW1393</f>
        <v>0</v>
      </c>
      <c r="AX1392" s="10">
        <f>AX1393</f>
        <v>0</v>
      </c>
      <c r="AY1392" s="10">
        <f>AY1393</f>
        <v>0</v>
      </c>
      <c r="AZ1392" s="10">
        <f t="shared" si="2916"/>
        <v>0</v>
      </c>
      <c r="BA1392" s="10">
        <f>BA1393</f>
        <v>0</v>
      </c>
      <c r="BB1392" s="10"/>
      <c r="BC1392" s="10">
        <f t="shared" si="2917"/>
        <v>0</v>
      </c>
      <c r="BD1392" s="10">
        <f>BD1393</f>
        <v>0</v>
      </c>
      <c r="BE1392" s="10"/>
      <c r="BF1392" s="10">
        <f t="shared" si="2918"/>
        <v>0</v>
      </c>
      <c r="BG1392" s="10">
        <f>BG1393</f>
        <v>0</v>
      </c>
      <c r="BH1392" s="10"/>
      <c r="BI1392" s="10">
        <f>BI1393</f>
        <v>0</v>
      </c>
      <c r="BJ1392" s="20">
        <v>0</v>
      </c>
      <c r="BK1392" s="20"/>
    </row>
    <row r="1393" spans="1:68" s="1" customFormat="1" hidden="1" x14ac:dyDescent="0.3">
      <c r="A1393" s="7" t="s">
        <v>904</v>
      </c>
      <c r="B1393" s="8">
        <v>400</v>
      </c>
      <c r="C1393" s="7" t="s">
        <v>327</v>
      </c>
      <c r="D1393" s="7" t="s">
        <v>37</v>
      </c>
      <c r="E1393" s="19" t="s">
        <v>735</v>
      </c>
      <c r="F1393" s="10"/>
      <c r="G1393" s="10"/>
      <c r="H1393" s="10"/>
      <c r="I1393" s="10"/>
      <c r="J1393" s="10"/>
      <c r="K1393" s="10"/>
      <c r="L1393" s="10"/>
      <c r="M1393" s="10"/>
      <c r="N1393" s="10"/>
      <c r="O1393" s="10">
        <v>85702.688699999999</v>
      </c>
      <c r="P1393" s="10"/>
      <c r="Q1393" s="10"/>
      <c r="R1393" s="10">
        <f t="shared" si="2898"/>
        <v>85702.688699999999</v>
      </c>
      <c r="S1393" s="10">
        <f t="shared" si="2899"/>
        <v>0</v>
      </c>
      <c r="T1393" s="10">
        <f t="shared" si="2900"/>
        <v>0</v>
      </c>
      <c r="U1393" s="10">
        <v>-85702.688699999999</v>
      </c>
      <c r="V1393" s="10"/>
      <c r="W1393" s="10"/>
      <c r="X1393" s="10">
        <f t="shared" si="2901"/>
        <v>0</v>
      </c>
      <c r="Y1393" s="10">
        <f t="shared" si="2902"/>
        <v>0</v>
      </c>
      <c r="Z1393" s="10">
        <f t="shared" si="2903"/>
        <v>0</v>
      </c>
      <c r="AA1393" s="10"/>
      <c r="AB1393" s="10"/>
      <c r="AC1393" s="10"/>
      <c r="AD1393" s="10">
        <f t="shared" si="2904"/>
        <v>0</v>
      </c>
      <c r="AE1393" s="10">
        <f t="shared" si="2905"/>
        <v>0</v>
      </c>
      <c r="AF1393" s="10">
        <f t="shared" si="2906"/>
        <v>0</v>
      </c>
      <c r="AG1393" s="10"/>
      <c r="AH1393" s="10">
        <f t="shared" si="2907"/>
        <v>0</v>
      </c>
      <c r="AI1393" s="10">
        <f t="shared" si="2908"/>
        <v>0</v>
      </c>
      <c r="AJ1393" s="10">
        <f t="shared" si="2909"/>
        <v>0</v>
      </c>
      <c r="AK1393" s="10"/>
      <c r="AL1393" s="10"/>
      <c r="AM1393" s="10"/>
      <c r="AN1393" s="10">
        <f t="shared" si="2910"/>
        <v>0</v>
      </c>
      <c r="AO1393" s="10">
        <f t="shared" si="2911"/>
        <v>0</v>
      </c>
      <c r="AP1393" s="10">
        <f t="shared" si="2912"/>
        <v>0</v>
      </c>
      <c r="AQ1393" s="10"/>
      <c r="AR1393" s="10"/>
      <c r="AS1393" s="10"/>
      <c r="AT1393" s="10">
        <f t="shared" si="2913"/>
        <v>0</v>
      </c>
      <c r="AU1393" s="10">
        <f t="shared" si="2914"/>
        <v>0</v>
      </c>
      <c r="AV1393" s="10">
        <f t="shared" si="2915"/>
        <v>0</v>
      </c>
      <c r="AW1393" s="10"/>
      <c r="AX1393" s="10"/>
      <c r="AY1393" s="10"/>
      <c r="AZ1393" s="10">
        <f t="shared" si="2916"/>
        <v>0</v>
      </c>
      <c r="BA1393" s="10"/>
      <c r="BB1393" s="10"/>
      <c r="BC1393" s="10">
        <f t="shared" si="2917"/>
        <v>0</v>
      </c>
      <c r="BD1393" s="10"/>
      <c r="BE1393" s="10"/>
      <c r="BF1393" s="10">
        <f t="shared" si="2918"/>
        <v>0</v>
      </c>
      <c r="BG1393" s="10"/>
      <c r="BH1393" s="10"/>
      <c r="BI1393" s="10"/>
      <c r="BJ1393" s="20">
        <v>0</v>
      </c>
      <c r="BK1393" s="20"/>
    </row>
    <row r="1394" spans="1:68" s="1" customFormat="1" hidden="1" x14ac:dyDescent="0.3">
      <c r="A1394" s="7" t="s">
        <v>904</v>
      </c>
      <c r="B1394" s="8" t="s">
        <v>52</v>
      </c>
      <c r="C1394" s="7"/>
      <c r="D1394" s="7"/>
      <c r="E1394" s="19" t="s">
        <v>53</v>
      </c>
      <c r="F1394" s="10"/>
      <c r="G1394" s="10"/>
      <c r="H1394" s="10"/>
      <c r="I1394" s="10"/>
      <c r="J1394" s="10"/>
      <c r="K1394" s="10"/>
      <c r="L1394" s="10"/>
      <c r="M1394" s="10"/>
      <c r="N1394" s="10"/>
      <c r="O1394" s="10">
        <f>O1395</f>
        <v>2097.4</v>
      </c>
      <c r="P1394" s="10">
        <f>P1395</f>
        <v>0</v>
      </c>
      <c r="Q1394" s="10">
        <f>Q1395</f>
        <v>0</v>
      </c>
      <c r="R1394" s="10">
        <f t="shared" si="2898"/>
        <v>2097.4</v>
      </c>
      <c r="S1394" s="10">
        <f t="shared" si="2899"/>
        <v>0</v>
      </c>
      <c r="T1394" s="10">
        <f t="shared" si="2900"/>
        <v>0</v>
      </c>
      <c r="U1394" s="10">
        <f>U1395</f>
        <v>-2097.4</v>
      </c>
      <c r="V1394" s="10">
        <f>V1395</f>
        <v>0</v>
      </c>
      <c r="W1394" s="10">
        <f>W1395</f>
        <v>0</v>
      </c>
      <c r="X1394" s="10">
        <f t="shared" si="2901"/>
        <v>0</v>
      </c>
      <c r="Y1394" s="10">
        <f t="shared" si="2902"/>
        <v>0</v>
      </c>
      <c r="Z1394" s="10">
        <f t="shared" si="2903"/>
        <v>0</v>
      </c>
      <c r="AA1394" s="10">
        <f>AA1395</f>
        <v>0</v>
      </c>
      <c r="AB1394" s="10">
        <f>AB1395</f>
        <v>0</v>
      </c>
      <c r="AC1394" s="10">
        <f>AC1395</f>
        <v>0</v>
      </c>
      <c r="AD1394" s="10">
        <f t="shared" si="2904"/>
        <v>0</v>
      </c>
      <c r="AE1394" s="10">
        <f t="shared" si="2905"/>
        <v>0</v>
      </c>
      <c r="AF1394" s="10">
        <f t="shared" si="2906"/>
        <v>0</v>
      </c>
      <c r="AG1394" s="10">
        <f>AG1395</f>
        <v>0</v>
      </c>
      <c r="AH1394" s="10">
        <f t="shared" si="2907"/>
        <v>0</v>
      </c>
      <c r="AI1394" s="10">
        <f t="shared" si="2908"/>
        <v>0</v>
      </c>
      <c r="AJ1394" s="10">
        <f t="shared" si="2909"/>
        <v>0</v>
      </c>
      <c r="AK1394" s="10">
        <f>AK1395</f>
        <v>0</v>
      </c>
      <c r="AL1394" s="10">
        <f>AL1395</f>
        <v>0</v>
      </c>
      <c r="AM1394" s="10">
        <f>AM1395</f>
        <v>0</v>
      </c>
      <c r="AN1394" s="10">
        <f t="shared" si="2910"/>
        <v>0</v>
      </c>
      <c r="AO1394" s="10">
        <f t="shared" si="2911"/>
        <v>0</v>
      </c>
      <c r="AP1394" s="10">
        <f t="shared" si="2912"/>
        <v>0</v>
      </c>
      <c r="AQ1394" s="10">
        <f>AQ1395</f>
        <v>0</v>
      </c>
      <c r="AR1394" s="10">
        <f>AR1395</f>
        <v>0</v>
      </c>
      <c r="AS1394" s="10">
        <f>AS1395</f>
        <v>0</v>
      </c>
      <c r="AT1394" s="10">
        <f t="shared" si="2913"/>
        <v>0</v>
      </c>
      <c r="AU1394" s="10">
        <f t="shared" si="2914"/>
        <v>0</v>
      </c>
      <c r="AV1394" s="10">
        <f t="shared" si="2915"/>
        <v>0</v>
      </c>
      <c r="AW1394" s="10">
        <f>AW1395</f>
        <v>0</v>
      </c>
      <c r="AX1394" s="10">
        <f>AX1395</f>
        <v>0</v>
      </c>
      <c r="AY1394" s="10">
        <f>AY1395</f>
        <v>0</v>
      </c>
      <c r="AZ1394" s="10">
        <f t="shared" si="2916"/>
        <v>0</v>
      </c>
      <c r="BA1394" s="10">
        <f>BA1395</f>
        <v>0</v>
      </c>
      <c r="BB1394" s="10"/>
      <c r="BC1394" s="10">
        <f t="shared" si="2917"/>
        <v>0</v>
      </c>
      <c r="BD1394" s="10">
        <f>BD1395</f>
        <v>0</v>
      </c>
      <c r="BE1394" s="10"/>
      <c r="BF1394" s="10">
        <f t="shared" si="2918"/>
        <v>0</v>
      </c>
      <c r="BG1394" s="10">
        <f>BG1395</f>
        <v>0</v>
      </c>
      <c r="BH1394" s="10"/>
      <c r="BI1394" s="10">
        <f>BI1395</f>
        <v>0</v>
      </c>
      <c r="BJ1394" s="20">
        <v>0</v>
      </c>
      <c r="BK1394" s="20"/>
    </row>
    <row r="1395" spans="1:68" s="1" customFormat="1" hidden="1" x14ac:dyDescent="0.3">
      <c r="A1395" s="7" t="s">
        <v>904</v>
      </c>
      <c r="B1395" s="8">
        <v>800</v>
      </c>
      <c r="C1395" s="7" t="s">
        <v>327</v>
      </c>
      <c r="D1395" s="7" t="s">
        <v>37</v>
      </c>
      <c r="E1395" s="19" t="s">
        <v>735</v>
      </c>
      <c r="F1395" s="10"/>
      <c r="G1395" s="10"/>
      <c r="H1395" s="10"/>
      <c r="I1395" s="10"/>
      <c r="J1395" s="10"/>
      <c r="K1395" s="10"/>
      <c r="L1395" s="10"/>
      <c r="M1395" s="10"/>
      <c r="N1395" s="10"/>
      <c r="O1395" s="10">
        <v>2097.4</v>
      </c>
      <c r="P1395" s="10"/>
      <c r="Q1395" s="10"/>
      <c r="R1395" s="10">
        <f t="shared" si="2898"/>
        <v>2097.4</v>
      </c>
      <c r="S1395" s="10">
        <f t="shared" si="2899"/>
        <v>0</v>
      </c>
      <c r="T1395" s="10">
        <f t="shared" si="2900"/>
        <v>0</v>
      </c>
      <c r="U1395" s="10">
        <v>-2097.4</v>
      </c>
      <c r="V1395" s="10"/>
      <c r="W1395" s="10"/>
      <c r="X1395" s="10">
        <f t="shared" si="2901"/>
        <v>0</v>
      </c>
      <c r="Y1395" s="10">
        <f t="shared" si="2902"/>
        <v>0</v>
      </c>
      <c r="Z1395" s="10">
        <f t="shared" si="2903"/>
        <v>0</v>
      </c>
      <c r="AA1395" s="10"/>
      <c r="AB1395" s="10"/>
      <c r="AC1395" s="10"/>
      <c r="AD1395" s="10">
        <f t="shared" si="2904"/>
        <v>0</v>
      </c>
      <c r="AE1395" s="10">
        <f t="shared" si="2905"/>
        <v>0</v>
      </c>
      <c r="AF1395" s="10">
        <f t="shared" si="2906"/>
        <v>0</v>
      </c>
      <c r="AG1395" s="10"/>
      <c r="AH1395" s="10">
        <f t="shared" si="2907"/>
        <v>0</v>
      </c>
      <c r="AI1395" s="10">
        <f t="shared" si="2908"/>
        <v>0</v>
      </c>
      <c r="AJ1395" s="10">
        <f t="shared" si="2909"/>
        <v>0</v>
      </c>
      <c r="AK1395" s="10"/>
      <c r="AL1395" s="10"/>
      <c r="AM1395" s="10"/>
      <c r="AN1395" s="10">
        <f t="shared" si="2910"/>
        <v>0</v>
      </c>
      <c r="AO1395" s="10">
        <f t="shared" si="2911"/>
        <v>0</v>
      </c>
      <c r="AP1395" s="10">
        <f t="shared" si="2912"/>
        <v>0</v>
      </c>
      <c r="AQ1395" s="10"/>
      <c r="AR1395" s="10"/>
      <c r="AS1395" s="10"/>
      <c r="AT1395" s="10">
        <f t="shared" si="2913"/>
        <v>0</v>
      </c>
      <c r="AU1395" s="10">
        <f t="shared" si="2914"/>
        <v>0</v>
      </c>
      <c r="AV1395" s="10">
        <f t="shared" si="2915"/>
        <v>0</v>
      </c>
      <c r="AW1395" s="10"/>
      <c r="AX1395" s="10"/>
      <c r="AY1395" s="10"/>
      <c r="AZ1395" s="10">
        <f t="shared" si="2916"/>
        <v>0</v>
      </c>
      <c r="BA1395" s="10"/>
      <c r="BB1395" s="10"/>
      <c r="BC1395" s="10">
        <f t="shared" si="2917"/>
        <v>0</v>
      </c>
      <c r="BD1395" s="10"/>
      <c r="BE1395" s="10"/>
      <c r="BF1395" s="10">
        <f t="shared" si="2918"/>
        <v>0</v>
      </c>
      <c r="BG1395" s="10"/>
      <c r="BH1395" s="10"/>
      <c r="BI1395" s="10"/>
      <c r="BJ1395" s="20">
        <v>0</v>
      </c>
      <c r="BK1395" s="20"/>
    </row>
    <row r="1396" spans="1:68" ht="62.4" x14ac:dyDescent="0.3">
      <c r="A1396" s="58" t="s">
        <v>906</v>
      </c>
      <c r="B1396" s="59"/>
      <c r="C1396" s="58"/>
      <c r="D1396" s="58"/>
      <c r="E1396" s="60" t="s">
        <v>907</v>
      </c>
      <c r="F1396" s="10">
        <f t="shared" si="2870"/>
        <v>0</v>
      </c>
      <c r="G1396" s="10">
        <f t="shared" si="2871"/>
        <v>583791</v>
      </c>
      <c r="H1396" s="10">
        <f t="shared" si="2872"/>
        <v>0</v>
      </c>
      <c r="I1396" s="10">
        <f t="shared" si="2873"/>
        <v>0</v>
      </c>
      <c r="J1396" s="10">
        <f t="shared" si="2874"/>
        <v>0</v>
      </c>
      <c r="K1396" s="10">
        <f t="shared" si="2875"/>
        <v>0</v>
      </c>
      <c r="L1396" s="10">
        <f t="shared" si="2832"/>
        <v>0</v>
      </c>
      <c r="M1396" s="10">
        <f t="shared" si="2833"/>
        <v>583791</v>
      </c>
      <c r="N1396" s="10">
        <f t="shared" si="2834"/>
        <v>0</v>
      </c>
      <c r="O1396" s="10">
        <f t="shared" si="2876"/>
        <v>0</v>
      </c>
      <c r="P1396" s="10">
        <f t="shared" si="2877"/>
        <v>0</v>
      </c>
      <c r="Q1396" s="10">
        <f t="shared" si="2878"/>
        <v>0</v>
      </c>
      <c r="R1396" s="10">
        <f t="shared" si="2898"/>
        <v>0</v>
      </c>
      <c r="S1396" s="10">
        <f t="shared" si="2899"/>
        <v>583791</v>
      </c>
      <c r="T1396" s="10">
        <f t="shared" si="2900"/>
        <v>0</v>
      </c>
      <c r="U1396" s="10">
        <f t="shared" ref="U1396:U1397" si="2919">U1397</f>
        <v>0</v>
      </c>
      <c r="V1396" s="10">
        <f t="shared" ref="V1396:V1397" si="2920">V1397</f>
        <v>0</v>
      </c>
      <c r="W1396" s="10">
        <f t="shared" ref="W1396:W1397" si="2921">W1397</f>
        <v>0</v>
      </c>
      <c r="X1396" s="10">
        <f t="shared" si="2901"/>
        <v>0</v>
      </c>
      <c r="Y1396" s="10">
        <f t="shared" si="2902"/>
        <v>583791</v>
      </c>
      <c r="Z1396" s="10">
        <f t="shared" si="2903"/>
        <v>0</v>
      </c>
      <c r="AA1396" s="10">
        <f t="shared" ref="AA1396:AA1397" si="2922">AA1397</f>
        <v>0</v>
      </c>
      <c r="AB1396" s="10">
        <f t="shared" ref="AB1396:AB1397" si="2923">AB1397</f>
        <v>0</v>
      </c>
      <c r="AC1396" s="10">
        <f t="shared" ref="AC1396:AC1397" si="2924">AC1397</f>
        <v>0</v>
      </c>
      <c r="AD1396" s="10">
        <f t="shared" si="2904"/>
        <v>0</v>
      </c>
      <c r="AE1396" s="10">
        <f t="shared" si="2905"/>
        <v>583791</v>
      </c>
      <c r="AF1396" s="10">
        <f t="shared" si="2906"/>
        <v>0</v>
      </c>
      <c r="AG1396" s="10">
        <f t="shared" ref="AG1396:AG1397" si="2925">AG1397</f>
        <v>0</v>
      </c>
      <c r="AH1396" s="10">
        <f t="shared" si="2907"/>
        <v>0</v>
      </c>
      <c r="AI1396" s="10">
        <f t="shared" si="2908"/>
        <v>583791</v>
      </c>
      <c r="AJ1396" s="10">
        <f t="shared" si="2909"/>
        <v>0</v>
      </c>
      <c r="AK1396" s="10">
        <f t="shared" ref="AK1396:AK1397" si="2926">AK1397</f>
        <v>0</v>
      </c>
      <c r="AL1396" s="10">
        <f t="shared" ref="AL1396:AL1397" si="2927">AL1397</f>
        <v>0</v>
      </c>
      <c r="AM1396" s="10">
        <f t="shared" ref="AM1396:AM1397" si="2928">AM1397</f>
        <v>0</v>
      </c>
      <c r="AN1396" s="10">
        <f t="shared" si="2910"/>
        <v>0</v>
      </c>
      <c r="AO1396" s="10">
        <f t="shared" si="2911"/>
        <v>583791</v>
      </c>
      <c r="AP1396" s="10">
        <f t="shared" si="2912"/>
        <v>0</v>
      </c>
      <c r="AQ1396" s="10">
        <f t="shared" ref="AQ1396:AQ1397" si="2929">AQ1397</f>
        <v>0</v>
      </c>
      <c r="AR1396" s="10">
        <f t="shared" ref="AR1396:AR1397" si="2930">AR1397</f>
        <v>0</v>
      </c>
      <c r="AS1396" s="10">
        <f t="shared" ref="AS1396:AS1397" si="2931">AS1397</f>
        <v>0</v>
      </c>
      <c r="AT1396" s="10">
        <f t="shared" si="2913"/>
        <v>0</v>
      </c>
      <c r="AU1396" s="10">
        <f t="shared" si="2914"/>
        <v>583791</v>
      </c>
      <c r="AV1396" s="10">
        <f t="shared" si="2915"/>
        <v>0</v>
      </c>
      <c r="AW1396" s="10">
        <f t="shared" ref="AW1396:AW1397" si="2932">AW1397</f>
        <v>0</v>
      </c>
      <c r="AX1396" s="10">
        <f t="shared" ref="AX1396:AX1397" si="2933">AX1397</f>
        <v>0</v>
      </c>
      <c r="AY1396" s="10">
        <f t="shared" ref="AY1396:AY1397" si="2934">AY1397</f>
        <v>0</v>
      </c>
      <c r="AZ1396" s="10">
        <f t="shared" si="2916"/>
        <v>0</v>
      </c>
      <c r="BA1396" s="10">
        <f t="shared" ref="BA1396:BA1397" si="2935">BA1397</f>
        <v>0</v>
      </c>
      <c r="BB1396" s="65">
        <f t="shared" ref="BB1396:BB1459" si="2936">AZ1396+BA1396</f>
        <v>0</v>
      </c>
      <c r="BC1396" s="10">
        <f t="shared" si="2917"/>
        <v>583791</v>
      </c>
      <c r="BD1396" s="10">
        <f t="shared" ref="BD1396:BI1397" si="2937">BD1397</f>
        <v>0</v>
      </c>
      <c r="BE1396" s="65">
        <f t="shared" ref="BE1396:BE1459" si="2938">BC1396+BD1396</f>
        <v>583791</v>
      </c>
      <c r="BF1396" s="10">
        <f t="shared" si="2918"/>
        <v>0</v>
      </c>
      <c r="BG1396" s="10">
        <f t="shared" si="2937"/>
        <v>0</v>
      </c>
      <c r="BH1396" s="65">
        <f t="shared" ref="BH1396:BH1459" si="2939">BF1396+BG1396</f>
        <v>0</v>
      </c>
      <c r="BI1396" s="10">
        <f t="shared" si="2937"/>
        <v>0</v>
      </c>
      <c r="BJ1396" s="20"/>
      <c r="BK1396" s="20"/>
    </row>
    <row r="1397" spans="1:68" ht="46.8" x14ac:dyDescent="0.3">
      <c r="A1397" s="58" t="s">
        <v>906</v>
      </c>
      <c r="B1397" s="59" t="s">
        <v>35</v>
      </c>
      <c r="C1397" s="58"/>
      <c r="D1397" s="58"/>
      <c r="E1397" s="60" t="s">
        <v>36</v>
      </c>
      <c r="F1397" s="10">
        <f t="shared" si="2870"/>
        <v>0</v>
      </c>
      <c r="G1397" s="10">
        <f t="shared" si="2871"/>
        <v>583791</v>
      </c>
      <c r="H1397" s="10">
        <f t="shared" si="2872"/>
        <v>0</v>
      </c>
      <c r="I1397" s="10">
        <f t="shared" si="2873"/>
        <v>0</v>
      </c>
      <c r="J1397" s="10">
        <f t="shared" si="2874"/>
        <v>0</v>
      </c>
      <c r="K1397" s="10">
        <f t="shared" si="2875"/>
        <v>0</v>
      </c>
      <c r="L1397" s="10">
        <f t="shared" si="2832"/>
        <v>0</v>
      </c>
      <c r="M1397" s="10">
        <f t="shared" si="2833"/>
        <v>583791</v>
      </c>
      <c r="N1397" s="10">
        <f t="shared" si="2834"/>
        <v>0</v>
      </c>
      <c r="O1397" s="10">
        <f t="shared" si="2876"/>
        <v>0</v>
      </c>
      <c r="P1397" s="10">
        <f t="shared" si="2877"/>
        <v>0</v>
      </c>
      <c r="Q1397" s="10">
        <f t="shared" si="2878"/>
        <v>0</v>
      </c>
      <c r="R1397" s="10">
        <f t="shared" si="2898"/>
        <v>0</v>
      </c>
      <c r="S1397" s="10">
        <f t="shared" si="2899"/>
        <v>583791</v>
      </c>
      <c r="T1397" s="10">
        <f t="shared" si="2900"/>
        <v>0</v>
      </c>
      <c r="U1397" s="10">
        <f t="shared" si="2919"/>
        <v>0</v>
      </c>
      <c r="V1397" s="10">
        <f t="shared" si="2920"/>
        <v>0</v>
      </c>
      <c r="W1397" s="10">
        <f t="shared" si="2921"/>
        <v>0</v>
      </c>
      <c r="X1397" s="10">
        <f t="shared" si="2901"/>
        <v>0</v>
      </c>
      <c r="Y1397" s="10">
        <f t="shared" si="2902"/>
        <v>583791</v>
      </c>
      <c r="Z1397" s="10">
        <f t="shared" si="2903"/>
        <v>0</v>
      </c>
      <c r="AA1397" s="10">
        <f t="shared" si="2922"/>
        <v>0</v>
      </c>
      <c r="AB1397" s="10">
        <f t="shared" si="2923"/>
        <v>0</v>
      </c>
      <c r="AC1397" s="10">
        <f t="shared" si="2924"/>
        <v>0</v>
      </c>
      <c r="AD1397" s="10">
        <f t="shared" si="2904"/>
        <v>0</v>
      </c>
      <c r="AE1397" s="10">
        <f t="shared" si="2905"/>
        <v>583791</v>
      </c>
      <c r="AF1397" s="10">
        <f t="shared" si="2906"/>
        <v>0</v>
      </c>
      <c r="AG1397" s="10">
        <f t="shared" si="2925"/>
        <v>0</v>
      </c>
      <c r="AH1397" s="10">
        <f t="shared" si="2907"/>
        <v>0</v>
      </c>
      <c r="AI1397" s="10">
        <f t="shared" si="2908"/>
        <v>583791</v>
      </c>
      <c r="AJ1397" s="10">
        <f t="shared" si="2909"/>
        <v>0</v>
      </c>
      <c r="AK1397" s="10">
        <f t="shared" si="2926"/>
        <v>0</v>
      </c>
      <c r="AL1397" s="10">
        <f t="shared" si="2927"/>
        <v>0</v>
      </c>
      <c r="AM1397" s="10">
        <f t="shared" si="2928"/>
        <v>0</v>
      </c>
      <c r="AN1397" s="10">
        <f t="shared" si="2910"/>
        <v>0</v>
      </c>
      <c r="AO1397" s="10">
        <f t="shared" si="2911"/>
        <v>583791</v>
      </c>
      <c r="AP1397" s="10">
        <f t="shared" si="2912"/>
        <v>0</v>
      </c>
      <c r="AQ1397" s="10">
        <f t="shared" si="2929"/>
        <v>0</v>
      </c>
      <c r="AR1397" s="10">
        <f t="shared" si="2930"/>
        <v>0</v>
      </c>
      <c r="AS1397" s="10">
        <f t="shared" si="2931"/>
        <v>0</v>
      </c>
      <c r="AT1397" s="10">
        <f t="shared" si="2913"/>
        <v>0</v>
      </c>
      <c r="AU1397" s="10">
        <f t="shared" si="2914"/>
        <v>583791</v>
      </c>
      <c r="AV1397" s="10">
        <f t="shared" si="2915"/>
        <v>0</v>
      </c>
      <c r="AW1397" s="10">
        <f t="shared" si="2932"/>
        <v>0</v>
      </c>
      <c r="AX1397" s="10">
        <f t="shared" si="2933"/>
        <v>0</v>
      </c>
      <c r="AY1397" s="10">
        <f t="shared" si="2934"/>
        <v>0</v>
      </c>
      <c r="AZ1397" s="10">
        <f t="shared" si="2916"/>
        <v>0</v>
      </c>
      <c r="BA1397" s="10">
        <f t="shared" si="2935"/>
        <v>0</v>
      </c>
      <c r="BB1397" s="65">
        <f t="shared" si="2936"/>
        <v>0</v>
      </c>
      <c r="BC1397" s="10">
        <f t="shared" si="2917"/>
        <v>583791</v>
      </c>
      <c r="BD1397" s="10">
        <f t="shared" si="2937"/>
        <v>0</v>
      </c>
      <c r="BE1397" s="65">
        <f t="shared" si="2938"/>
        <v>583791</v>
      </c>
      <c r="BF1397" s="10">
        <f t="shared" si="2918"/>
        <v>0</v>
      </c>
      <c r="BG1397" s="10">
        <f t="shared" si="2937"/>
        <v>0</v>
      </c>
      <c r="BH1397" s="65">
        <f t="shared" si="2939"/>
        <v>0</v>
      </c>
      <c r="BI1397" s="10">
        <f t="shared" si="2937"/>
        <v>0</v>
      </c>
      <c r="BJ1397" s="20"/>
      <c r="BK1397" s="20"/>
    </row>
    <row r="1398" spans="1:68" x14ac:dyDescent="0.3">
      <c r="A1398" s="58" t="s">
        <v>906</v>
      </c>
      <c r="B1398" s="59">
        <v>400</v>
      </c>
      <c r="C1398" s="58" t="s">
        <v>327</v>
      </c>
      <c r="D1398" s="58" t="s">
        <v>37</v>
      </c>
      <c r="E1398" s="60" t="s">
        <v>735</v>
      </c>
      <c r="F1398" s="10">
        <v>0</v>
      </c>
      <c r="G1398" s="10">
        <v>583791</v>
      </c>
      <c r="H1398" s="10">
        <v>0</v>
      </c>
      <c r="I1398" s="10"/>
      <c r="J1398" s="10"/>
      <c r="K1398" s="10"/>
      <c r="L1398" s="10">
        <f t="shared" si="2832"/>
        <v>0</v>
      </c>
      <c r="M1398" s="10">
        <f t="shared" si="2833"/>
        <v>583791</v>
      </c>
      <c r="N1398" s="10">
        <f t="shared" si="2834"/>
        <v>0</v>
      </c>
      <c r="O1398" s="10"/>
      <c r="P1398" s="10"/>
      <c r="Q1398" s="10"/>
      <c r="R1398" s="10">
        <f t="shared" si="2898"/>
        <v>0</v>
      </c>
      <c r="S1398" s="10">
        <f t="shared" si="2899"/>
        <v>583791</v>
      </c>
      <c r="T1398" s="10">
        <f t="shared" si="2900"/>
        <v>0</v>
      </c>
      <c r="U1398" s="10"/>
      <c r="V1398" s="10"/>
      <c r="W1398" s="10"/>
      <c r="X1398" s="10">
        <f t="shared" si="2901"/>
        <v>0</v>
      </c>
      <c r="Y1398" s="10">
        <f t="shared" si="2902"/>
        <v>583791</v>
      </c>
      <c r="Z1398" s="10">
        <f t="shared" si="2903"/>
        <v>0</v>
      </c>
      <c r="AA1398" s="10"/>
      <c r="AB1398" s="10"/>
      <c r="AC1398" s="10"/>
      <c r="AD1398" s="10">
        <f t="shared" si="2904"/>
        <v>0</v>
      </c>
      <c r="AE1398" s="10">
        <f t="shared" si="2905"/>
        <v>583791</v>
      </c>
      <c r="AF1398" s="10">
        <f t="shared" si="2906"/>
        <v>0</v>
      </c>
      <c r="AG1398" s="10"/>
      <c r="AH1398" s="10">
        <f t="shared" si="2907"/>
        <v>0</v>
      </c>
      <c r="AI1398" s="10">
        <f t="shared" si="2908"/>
        <v>583791</v>
      </c>
      <c r="AJ1398" s="10">
        <f t="shared" si="2909"/>
        <v>0</v>
      </c>
      <c r="AK1398" s="10"/>
      <c r="AL1398" s="10"/>
      <c r="AM1398" s="10"/>
      <c r="AN1398" s="10">
        <f t="shared" si="2910"/>
        <v>0</v>
      </c>
      <c r="AO1398" s="10">
        <f t="shared" si="2911"/>
        <v>583791</v>
      </c>
      <c r="AP1398" s="10">
        <f t="shared" si="2912"/>
        <v>0</v>
      </c>
      <c r="AQ1398" s="10"/>
      <c r="AR1398" s="10"/>
      <c r="AS1398" s="10"/>
      <c r="AT1398" s="10">
        <f t="shared" si="2913"/>
        <v>0</v>
      </c>
      <c r="AU1398" s="10">
        <f t="shared" si="2914"/>
        <v>583791</v>
      </c>
      <c r="AV1398" s="10">
        <f t="shared" si="2915"/>
        <v>0</v>
      </c>
      <c r="AW1398" s="10"/>
      <c r="AX1398" s="10"/>
      <c r="AY1398" s="10"/>
      <c r="AZ1398" s="10">
        <f t="shared" si="2916"/>
        <v>0</v>
      </c>
      <c r="BA1398" s="10"/>
      <c r="BB1398" s="65">
        <f t="shared" si="2936"/>
        <v>0</v>
      </c>
      <c r="BC1398" s="10">
        <f t="shared" si="2917"/>
        <v>583791</v>
      </c>
      <c r="BD1398" s="10"/>
      <c r="BE1398" s="65">
        <f t="shared" si="2938"/>
        <v>583791</v>
      </c>
      <c r="BF1398" s="10">
        <f t="shared" si="2918"/>
        <v>0</v>
      </c>
      <c r="BG1398" s="10"/>
      <c r="BH1398" s="65">
        <f t="shared" si="2939"/>
        <v>0</v>
      </c>
      <c r="BI1398" s="10"/>
      <c r="BJ1398" s="20"/>
      <c r="BK1398" s="20"/>
    </row>
    <row r="1399" spans="1:68" s="67" customFormat="1" x14ac:dyDescent="0.3">
      <c r="A1399" s="55" t="s">
        <v>908</v>
      </c>
      <c r="B1399" s="56"/>
      <c r="C1399" s="55"/>
      <c r="D1399" s="55"/>
      <c r="E1399" s="57" t="s">
        <v>30</v>
      </c>
      <c r="F1399" s="17">
        <f t="shared" ref="F1399:K1399" si="2940">F1400+F1409</f>
        <v>1213505.5</v>
      </c>
      <c r="G1399" s="17">
        <f t="shared" si="2940"/>
        <v>897583.3</v>
      </c>
      <c r="H1399" s="17">
        <f t="shared" si="2940"/>
        <v>1572368.3</v>
      </c>
      <c r="I1399" s="17">
        <f t="shared" si="2940"/>
        <v>0</v>
      </c>
      <c r="J1399" s="17">
        <f t="shared" si="2940"/>
        <v>0</v>
      </c>
      <c r="K1399" s="17">
        <f t="shared" si="2940"/>
        <v>0</v>
      </c>
      <c r="L1399" s="17">
        <f t="shared" si="2832"/>
        <v>1213505.5</v>
      </c>
      <c r="M1399" s="17">
        <f t="shared" si="2833"/>
        <v>897583.3</v>
      </c>
      <c r="N1399" s="17">
        <f t="shared" si="2834"/>
        <v>1572368.3</v>
      </c>
      <c r="O1399" s="17">
        <f>O1400+O1409</f>
        <v>248246.24638</v>
      </c>
      <c r="P1399" s="17">
        <f>P1400+P1409</f>
        <v>0</v>
      </c>
      <c r="Q1399" s="17">
        <f>Q1400+Q1409</f>
        <v>-231023.29</v>
      </c>
      <c r="R1399" s="17">
        <f t="shared" si="2898"/>
        <v>1461751.7463799999</v>
      </c>
      <c r="S1399" s="17">
        <f t="shared" si="2899"/>
        <v>897583.3</v>
      </c>
      <c r="T1399" s="17">
        <f t="shared" si="2900"/>
        <v>1341345.01</v>
      </c>
      <c r="U1399" s="17">
        <f>U1400+U1409</f>
        <v>126559.43425999999</v>
      </c>
      <c r="V1399" s="17">
        <f>V1400+V1409</f>
        <v>0</v>
      </c>
      <c r="W1399" s="17">
        <f>W1400+W1409</f>
        <v>0</v>
      </c>
      <c r="X1399" s="17">
        <f t="shared" si="2901"/>
        <v>1588311.1806399999</v>
      </c>
      <c r="Y1399" s="17">
        <f t="shared" si="2902"/>
        <v>897583.3</v>
      </c>
      <c r="Z1399" s="17">
        <f t="shared" si="2903"/>
        <v>1341345.01</v>
      </c>
      <c r="AA1399" s="17">
        <f>AA1400+AA1409</f>
        <v>609208.56999999995</v>
      </c>
      <c r="AB1399" s="17">
        <f>AB1400+AB1409</f>
        <v>0</v>
      </c>
      <c r="AC1399" s="17">
        <f>AC1400+AC1409</f>
        <v>0</v>
      </c>
      <c r="AD1399" s="17">
        <f t="shared" si="2904"/>
        <v>2197519.7506399998</v>
      </c>
      <c r="AE1399" s="17">
        <f t="shared" si="2905"/>
        <v>897583.3</v>
      </c>
      <c r="AF1399" s="17">
        <f t="shared" si="2906"/>
        <v>1341345.01</v>
      </c>
      <c r="AG1399" s="17">
        <f>AG1400+AG1409</f>
        <v>0</v>
      </c>
      <c r="AH1399" s="17">
        <f t="shared" si="2907"/>
        <v>2197519.7506399998</v>
      </c>
      <c r="AI1399" s="17">
        <f t="shared" si="2908"/>
        <v>897583.3</v>
      </c>
      <c r="AJ1399" s="17">
        <f t="shared" si="2909"/>
        <v>1341345.01</v>
      </c>
      <c r="AK1399" s="17">
        <f>AK1400+AK1409</f>
        <v>0</v>
      </c>
      <c r="AL1399" s="17">
        <f>AL1400+AL1409</f>
        <v>0</v>
      </c>
      <c r="AM1399" s="17">
        <f>AM1400+AM1409</f>
        <v>0</v>
      </c>
      <c r="AN1399" s="17">
        <f t="shared" si="2910"/>
        <v>2197519.7506399998</v>
      </c>
      <c r="AO1399" s="17">
        <f t="shared" si="2911"/>
        <v>897583.3</v>
      </c>
      <c r="AP1399" s="17">
        <f t="shared" si="2912"/>
        <v>1341345.01</v>
      </c>
      <c r="AQ1399" s="17">
        <f>AQ1400+AQ1409</f>
        <v>46931.813000000002</v>
      </c>
      <c r="AR1399" s="17">
        <f>AR1400+AR1409</f>
        <v>0</v>
      </c>
      <c r="AS1399" s="17">
        <f>AS1400+AS1409</f>
        <v>0</v>
      </c>
      <c r="AT1399" s="17">
        <f t="shared" si="2913"/>
        <v>2244451.5636399998</v>
      </c>
      <c r="AU1399" s="17">
        <f t="shared" si="2914"/>
        <v>897583.3</v>
      </c>
      <c r="AV1399" s="17">
        <f t="shared" si="2915"/>
        <v>1341345.01</v>
      </c>
      <c r="AW1399" s="17">
        <f>AW1400+AW1409</f>
        <v>22379.144</v>
      </c>
      <c r="AX1399" s="17">
        <f>AX1400+AX1409</f>
        <v>0</v>
      </c>
      <c r="AY1399" s="17">
        <f>AY1400+AY1409</f>
        <v>0</v>
      </c>
      <c r="AZ1399" s="17">
        <f t="shared" si="2916"/>
        <v>2266830.7076399997</v>
      </c>
      <c r="BA1399" s="17">
        <f>BA1400+BA1409</f>
        <v>969.08699999999999</v>
      </c>
      <c r="BB1399" s="64">
        <f t="shared" si="2936"/>
        <v>2267799.7946399995</v>
      </c>
      <c r="BC1399" s="17">
        <f t="shared" si="2917"/>
        <v>897583.3</v>
      </c>
      <c r="BD1399" s="17">
        <f>BD1400+BD1409</f>
        <v>0</v>
      </c>
      <c r="BE1399" s="64">
        <f t="shared" si="2938"/>
        <v>897583.3</v>
      </c>
      <c r="BF1399" s="17">
        <f t="shared" si="2918"/>
        <v>1341345.01</v>
      </c>
      <c r="BG1399" s="17">
        <f>BG1400+BG1409</f>
        <v>0</v>
      </c>
      <c r="BH1399" s="64">
        <f t="shared" si="2939"/>
        <v>1341345.01</v>
      </c>
      <c r="BI1399" s="17">
        <f>BI1400+BI1409</f>
        <v>0</v>
      </c>
      <c r="BJ1399" s="18"/>
      <c r="BK1399" s="18"/>
      <c r="BL1399" s="16"/>
      <c r="BM1399" s="16"/>
      <c r="BN1399" s="16"/>
      <c r="BO1399" s="16"/>
      <c r="BP1399" s="16"/>
    </row>
    <row r="1400" spans="1:68" ht="46.8" x14ac:dyDescent="0.3">
      <c r="A1400" s="58" t="s">
        <v>909</v>
      </c>
      <c r="B1400" s="59"/>
      <c r="C1400" s="58"/>
      <c r="D1400" s="58"/>
      <c r="E1400" s="60" t="s">
        <v>910</v>
      </c>
      <c r="F1400" s="10">
        <f t="shared" ref="F1400:F1402" si="2941">F1401</f>
        <v>600000</v>
      </c>
      <c r="G1400" s="10">
        <f t="shared" ref="G1400:G1402" si="2942">G1401</f>
        <v>216209</v>
      </c>
      <c r="H1400" s="10">
        <f t="shared" ref="H1400:H1402" si="2943">H1401</f>
        <v>800000</v>
      </c>
      <c r="I1400" s="10">
        <f t="shared" ref="I1400:I1402" si="2944">I1401</f>
        <v>0</v>
      </c>
      <c r="J1400" s="10">
        <f t="shared" ref="J1400:J1402" si="2945">J1401</f>
        <v>0</v>
      </c>
      <c r="K1400" s="10">
        <f t="shared" ref="K1400:K1402" si="2946">K1401</f>
        <v>0</v>
      </c>
      <c r="L1400" s="10">
        <f t="shared" si="2832"/>
        <v>600000</v>
      </c>
      <c r="M1400" s="10">
        <f t="shared" si="2833"/>
        <v>216209</v>
      </c>
      <c r="N1400" s="10">
        <f t="shared" si="2834"/>
        <v>800000</v>
      </c>
      <c r="O1400" s="10">
        <f t="shared" ref="O1400:O1404" si="2947">O1401</f>
        <v>248246.24638</v>
      </c>
      <c r="P1400" s="10">
        <f t="shared" ref="P1400:P1404" si="2948">P1401</f>
        <v>0</v>
      </c>
      <c r="Q1400" s="10">
        <f t="shared" ref="Q1400:Q1404" si="2949">Q1401</f>
        <v>-231023.29</v>
      </c>
      <c r="R1400" s="10">
        <f t="shared" si="2898"/>
        <v>848246.24638000003</v>
      </c>
      <c r="S1400" s="10">
        <f t="shared" si="2899"/>
        <v>216209</v>
      </c>
      <c r="T1400" s="10">
        <f t="shared" si="2900"/>
        <v>568976.71</v>
      </c>
      <c r="U1400" s="10">
        <f>U1401</f>
        <v>126559.43425999999</v>
      </c>
      <c r="V1400" s="10">
        <f>V1401</f>
        <v>0</v>
      </c>
      <c r="W1400" s="10">
        <f>W1401</f>
        <v>0</v>
      </c>
      <c r="X1400" s="10">
        <f t="shared" si="2901"/>
        <v>974805.68064000004</v>
      </c>
      <c r="Y1400" s="10">
        <f t="shared" si="2902"/>
        <v>216209</v>
      </c>
      <c r="Z1400" s="10">
        <f t="shared" si="2903"/>
        <v>568976.71</v>
      </c>
      <c r="AA1400" s="10">
        <f>AA1401</f>
        <v>609208.56999999995</v>
      </c>
      <c r="AB1400" s="10">
        <f>AB1401</f>
        <v>0</v>
      </c>
      <c r="AC1400" s="10">
        <f>AC1401</f>
        <v>0</v>
      </c>
      <c r="AD1400" s="10">
        <f t="shared" si="2904"/>
        <v>1584014.25064</v>
      </c>
      <c r="AE1400" s="10">
        <f t="shared" si="2905"/>
        <v>216209</v>
      </c>
      <c r="AF1400" s="10">
        <f t="shared" si="2906"/>
        <v>568976.71</v>
      </c>
      <c r="AG1400" s="10">
        <f>AG1401</f>
        <v>0</v>
      </c>
      <c r="AH1400" s="10">
        <f t="shared" si="2907"/>
        <v>1584014.25064</v>
      </c>
      <c r="AI1400" s="10">
        <f t="shared" si="2908"/>
        <v>216209</v>
      </c>
      <c r="AJ1400" s="10">
        <f t="shared" si="2909"/>
        <v>568976.71</v>
      </c>
      <c r="AK1400" s="10">
        <f>AK1401</f>
        <v>0</v>
      </c>
      <c r="AL1400" s="10">
        <f>AL1401</f>
        <v>0</v>
      </c>
      <c r="AM1400" s="10">
        <f>AM1401</f>
        <v>0</v>
      </c>
      <c r="AN1400" s="10">
        <f t="shared" si="2910"/>
        <v>1584014.25064</v>
      </c>
      <c r="AO1400" s="10">
        <f t="shared" si="2911"/>
        <v>216209</v>
      </c>
      <c r="AP1400" s="10">
        <f t="shared" si="2912"/>
        <v>568976.71</v>
      </c>
      <c r="AQ1400" s="10">
        <f>AQ1401</f>
        <v>46931.813000000002</v>
      </c>
      <c r="AR1400" s="10">
        <f>AR1401</f>
        <v>0</v>
      </c>
      <c r="AS1400" s="10">
        <f>AS1401</f>
        <v>0</v>
      </c>
      <c r="AT1400" s="10">
        <f t="shared" si="2913"/>
        <v>1630946.0636400001</v>
      </c>
      <c r="AU1400" s="10">
        <f t="shared" si="2914"/>
        <v>216209</v>
      </c>
      <c r="AV1400" s="10">
        <f t="shared" si="2915"/>
        <v>568976.71</v>
      </c>
      <c r="AW1400" s="10">
        <f>AW1401+AW1406</f>
        <v>22379.144</v>
      </c>
      <c r="AX1400" s="10">
        <f>AX1401+AX1406</f>
        <v>0</v>
      </c>
      <c r="AY1400" s="10">
        <f>AY1401+AY1406</f>
        <v>0</v>
      </c>
      <c r="AZ1400" s="10">
        <f t="shared" si="2916"/>
        <v>1653325.2076400002</v>
      </c>
      <c r="BA1400" s="10">
        <f>BA1401+BA1406</f>
        <v>969.08699999999999</v>
      </c>
      <c r="BB1400" s="65">
        <f t="shared" si="2936"/>
        <v>1654294.2946400002</v>
      </c>
      <c r="BC1400" s="10">
        <f t="shared" si="2917"/>
        <v>216209</v>
      </c>
      <c r="BD1400" s="10">
        <f>BD1401+BD1406</f>
        <v>0</v>
      </c>
      <c r="BE1400" s="65">
        <f t="shared" si="2938"/>
        <v>216209</v>
      </c>
      <c r="BF1400" s="10">
        <f t="shared" si="2918"/>
        <v>568976.71</v>
      </c>
      <c r="BG1400" s="10">
        <f>BG1401+BG1406</f>
        <v>0</v>
      </c>
      <c r="BH1400" s="65">
        <f t="shared" si="2939"/>
        <v>568976.71</v>
      </c>
      <c r="BI1400" s="10">
        <f>BI1401+BI1406</f>
        <v>0</v>
      </c>
      <c r="BJ1400" s="20"/>
      <c r="BK1400" s="20"/>
    </row>
    <row r="1401" spans="1:68" ht="31.2" x14ac:dyDescent="0.3">
      <c r="A1401" s="58" t="s">
        <v>911</v>
      </c>
      <c r="B1401" s="59"/>
      <c r="C1401" s="58"/>
      <c r="D1401" s="58"/>
      <c r="E1401" s="60" t="s">
        <v>912</v>
      </c>
      <c r="F1401" s="10">
        <f t="shared" si="2941"/>
        <v>600000</v>
      </c>
      <c r="G1401" s="10">
        <f t="shared" si="2942"/>
        <v>216209</v>
      </c>
      <c r="H1401" s="10">
        <f t="shared" si="2943"/>
        <v>800000</v>
      </c>
      <c r="I1401" s="10">
        <f t="shared" si="2944"/>
        <v>0</v>
      </c>
      <c r="J1401" s="10">
        <f t="shared" si="2945"/>
        <v>0</v>
      </c>
      <c r="K1401" s="10">
        <f t="shared" si="2946"/>
        <v>0</v>
      </c>
      <c r="L1401" s="10">
        <f t="shared" si="2832"/>
        <v>600000</v>
      </c>
      <c r="M1401" s="10">
        <f t="shared" si="2833"/>
        <v>216209</v>
      </c>
      <c r="N1401" s="10">
        <f t="shared" si="2834"/>
        <v>800000</v>
      </c>
      <c r="O1401" s="10">
        <f>O1402+O1404</f>
        <v>248246.24638</v>
      </c>
      <c r="P1401" s="10">
        <f>P1402+P1404</f>
        <v>0</v>
      </c>
      <c r="Q1401" s="10">
        <f>Q1402+Q1404</f>
        <v>-231023.29</v>
      </c>
      <c r="R1401" s="10">
        <f t="shared" si="2898"/>
        <v>848246.24638000003</v>
      </c>
      <c r="S1401" s="10">
        <f t="shared" si="2899"/>
        <v>216209</v>
      </c>
      <c r="T1401" s="10">
        <f t="shared" si="2900"/>
        <v>568976.71</v>
      </c>
      <c r="U1401" s="10">
        <f>U1402+U1404</f>
        <v>126559.43425999999</v>
      </c>
      <c r="V1401" s="10">
        <f>V1402+V1404</f>
        <v>0</v>
      </c>
      <c r="W1401" s="10">
        <f>W1402+W1404</f>
        <v>0</v>
      </c>
      <c r="X1401" s="10">
        <f t="shared" si="2901"/>
        <v>974805.68064000004</v>
      </c>
      <c r="Y1401" s="10">
        <f t="shared" si="2902"/>
        <v>216209</v>
      </c>
      <c r="Z1401" s="10">
        <f t="shared" si="2903"/>
        <v>568976.71</v>
      </c>
      <c r="AA1401" s="10">
        <f>AA1402+AA1404</f>
        <v>609208.56999999995</v>
      </c>
      <c r="AB1401" s="10">
        <f>AB1402+AB1404</f>
        <v>0</v>
      </c>
      <c r="AC1401" s="10">
        <f>AC1402+AC1404</f>
        <v>0</v>
      </c>
      <c r="AD1401" s="10">
        <f t="shared" si="2904"/>
        <v>1584014.25064</v>
      </c>
      <c r="AE1401" s="10">
        <f t="shared" si="2905"/>
        <v>216209</v>
      </c>
      <c r="AF1401" s="10">
        <f t="shared" si="2906"/>
        <v>568976.71</v>
      </c>
      <c r="AG1401" s="10">
        <f>AG1402+AG1404</f>
        <v>0</v>
      </c>
      <c r="AH1401" s="10">
        <f t="shared" si="2907"/>
        <v>1584014.25064</v>
      </c>
      <c r="AI1401" s="10">
        <f t="shared" si="2908"/>
        <v>216209</v>
      </c>
      <c r="AJ1401" s="10">
        <f t="shared" si="2909"/>
        <v>568976.71</v>
      </c>
      <c r="AK1401" s="10">
        <f>AK1402+AK1404</f>
        <v>0</v>
      </c>
      <c r="AL1401" s="10">
        <f>AL1402+AL1404</f>
        <v>0</v>
      </c>
      <c r="AM1401" s="10">
        <f>AM1402+AM1404</f>
        <v>0</v>
      </c>
      <c r="AN1401" s="10">
        <f t="shared" si="2910"/>
        <v>1584014.25064</v>
      </c>
      <c r="AO1401" s="10">
        <f t="shared" si="2911"/>
        <v>216209</v>
      </c>
      <c r="AP1401" s="10">
        <f t="shared" si="2912"/>
        <v>568976.71</v>
      </c>
      <c r="AQ1401" s="10">
        <f>AQ1402+AQ1404</f>
        <v>46931.813000000002</v>
      </c>
      <c r="AR1401" s="10">
        <f>AR1402+AR1404</f>
        <v>0</v>
      </c>
      <c r="AS1401" s="10">
        <f>AS1402+AS1404</f>
        <v>0</v>
      </c>
      <c r="AT1401" s="10">
        <f t="shared" si="2913"/>
        <v>1630946.0636400001</v>
      </c>
      <c r="AU1401" s="10">
        <f t="shared" si="2914"/>
        <v>216209</v>
      </c>
      <c r="AV1401" s="10">
        <f t="shared" si="2915"/>
        <v>568976.71</v>
      </c>
      <c r="AW1401" s="10">
        <f>AW1402+AW1404</f>
        <v>-117620.856</v>
      </c>
      <c r="AX1401" s="10">
        <f>AX1402+AX1404</f>
        <v>-140000</v>
      </c>
      <c r="AY1401" s="10">
        <f>AY1402+AY1404</f>
        <v>-140000</v>
      </c>
      <c r="AZ1401" s="10">
        <f t="shared" si="2916"/>
        <v>1513325.2076400002</v>
      </c>
      <c r="BA1401" s="10">
        <f>BA1402+BA1404</f>
        <v>969.08699999999999</v>
      </c>
      <c r="BB1401" s="65">
        <f t="shared" si="2936"/>
        <v>1514294.2946400002</v>
      </c>
      <c r="BC1401" s="10">
        <f t="shared" si="2917"/>
        <v>76209</v>
      </c>
      <c r="BD1401" s="10">
        <f>BD1402+BD1404</f>
        <v>0</v>
      </c>
      <c r="BE1401" s="65">
        <f t="shared" si="2938"/>
        <v>76209</v>
      </c>
      <c r="BF1401" s="10">
        <f t="shared" si="2918"/>
        <v>428976.70999999996</v>
      </c>
      <c r="BG1401" s="10">
        <f>BG1402+BG1404</f>
        <v>0</v>
      </c>
      <c r="BH1401" s="65">
        <f t="shared" si="2939"/>
        <v>428976.70999999996</v>
      </c>
      <c r="BI1401" s="10">
        <f>BI1402+BI1404</f>
        <v>0</v>
      </c>
      <c r="BJ1401" s="20"/>
      <c r="BK1401" s="20"/>
    </row>
    <row r="1402" spans="1:68" ht="46.8" x14ac:dyDescent="0.3">
      <c r="A1402" s="58" t="s">
        <v>911</v>
      </c>
      <c r="B1402" s="59" t="s">
        <v>35</v>
      </c>
      <c r="C1402" s="58"/>
      <c r="D1402" s="58"/>
      <c r="E1402" s="60" t="s">
        <v>36</v>
      </c>
      <c r="F1402" s="10">
        <f t="shared" si="2941"/>
        <v>600000</v>
      </c>
      <c r="G1402" s="10">
        <f t="shared" si="2942"/>
        <v>216209</v>
      </c>
      <c r="H1402" s="10">
        <f t="shared" si="2943"/>
        <v>800000</v>
      </c>
      <c r="I1402" s="10">
        <f t="shared" si="2944"/>
        <v>0</v>
      </c>
      <c r="J1402" s="10">
        <f t="shared" si="2945"/>
        <v>0</v>
      </c>
      <c r="K1402" s="10">
        <f t="shared" si="2946"/>
        <v>0</v>
      </c>
      <c r="L1402" s="10">
        <f t="shared" si="2832"/>
        <v>600000</v>
      </c>
      <c r="M1402" s="10">
        <f t="shared" si="2833"/>
        <v>216209</v>
      </c>
      <c r="N1402" s="10">
        <f t="shared" si="2834"/>
        <v>800000</v>
      </c>
      <c r="O1402" s="10">
        <f t="shared" si="2947"/>
        <v>247939.55937999999</v>
      </c>
      <c r="P1402" s="10">
        <f t="shared" si="2948"/>
        <v>0</v>
      </c>
      <c r="Q1402" s="10">
        <f t="shared" si="2949"/>
        <v>-231023.29</v>
      </c>
      <c r="R1402" s="10">
        <f t="shared" si="2898"/>
        <v>847939.55937999999</v>
      </c>
      <c r="S1402" s="10">
        <f t="shared" si="2899"/>
        <v>216209</v>
      </c>
      <c r="T1402" s="10">
        <f t="shared" si="2900"/>
        <v>568976.71</v>
      </c>
      <c r="U1402" s="10">
        <f>U1403</f>
        <v>126559.43425999999</v>
      </c>
      <c r="V1402" s="10">
        <f>V1403</f>
        <v>0</v>
      </c>
      <c r="W1402" s="10">
        <f>W1403</f>
        <v>0</v>
      </c>
      <c r="X1402" s="10">
        <f t="shared" si="2901"/>
        <v>974498.99364</v>
      </c>
      <c r="Y1402" s="10">
        <f t="shared" si="2902"/>
        <v>216209</v>
      </c>
      <c r="Z1402" s="10">
        <f t="shared" si="2903"/>
        <v>568976.71</v>
      </c>
      <c r="AA1402" s="10">
        <f>AA1403</f>
        <v>609208.56999999995</v>
      </c>
      <c r="AB1402" s="10">
        <f>AB1403</f>
        <v>0</v>
      </c>
      <c r="AC1402" s="10">
        <f>AC1403</f>
        <v>0</v>
      </c>
      <c r="AD1402" s="10">
        <f t="shared" si="2904"/>
        <v>1583707.5636399998</v>
      </c>
      <c r="AE1402" s="10">
        <f t="shared" si="2905"/>
        <v>216209</v>
      </c>
      <c r="AF1402" s="10">
        <f t="shared" si="2906"/>
        <v>568976.71</v>
      </c>
      <c r="AG1402" s="10">
        <f>AG1403</f>
        <v>0</v>
      </c>
      <c r="AH1402" s="10">
        <f t="shared" si="2907"/>
        <v>1583707.5636399998</v>
      </c>
      <c r="AI1402" s="10">
        <f t="shared" si="2908"/>
        <v>216209</v>
      </c>
      <c r="AJ1402" s="10">
        <f t="shared" si="2909"/>
        <v>568976.71</v>
      </c>
      <c r="AK1402" s="10">
        <f>AK1403</f>
        <v>0</v>
      </c>
      <c r="AL1402" s="10">
        <f>AL1403</f>
        <v>0</v>
      </c>
      <c r="AM1402" s="10">
        <f>AM1403</f>
        <v>0</v>
      </c>
      <c r="AN1402" s="10">
        <f t="shared" si="2910"/>
        <v>1583707.5636399998</v>
      </c>
      <c r="AO1402" s="10">
        <f t="shared" si="2911"/>
        <v>216209</v>
      </c>
      <c r="AP1402" s="10">
        <f t="shared" si="2912"/>
        <v>568976.71</v>
      </c>
      <c r="AQ1402" s="10">
        <f>AQ1403</f>
        <v>46931.813000000002</v>
      </c>
      <c r="AR1402" s="10">
        <f>AR1403</f>
        <v>0</v>
      </c>
      <c r="AS1402" s="10">
        <f>AS1403</f>
        <v>0</v>
      </c>
      <c r="AT1402" s="10">
        <f t="shared" si="2913"/>
        <v>1630639.3766399999</v>
      </c>
      <c r="AU1402" s="10">
        <f t="shared" si="2914"/>
        <v>216209</v>
      </c>
      <c r="AV1402" s="10">
        <f t="shared" si="2915"/>
        <v>568976.71</v>
      </c>
      <c r="AW1402" s="10">
        <f>AW1403</f>
        <v>-121773.626</v>
      </c>
      <c r="AX1402" s="10">
        <f>AX1403</f>
        <v>-140000</v>
      </c>
      <c r="AY1402" s="10">
        <f>AY1403</f>
        <v>-140000</v>
      </c>
      <c r="AZ1402" s="10">
        <f t="shared" si="2916"/>
        <v>1508865.75064</v>
      </c>
      <c r="BA1402" s="10">
        <f>BA1403</f>
        <v>969.08699999999999</v>
      </c>
      <c r="BB1402" s="65">
        <f t="shared" si="2936"/>
        <v>1509834.83764</v>
      </c>
      <c r="BC1402" s="10">
        <f t="shared" si="2917"/>
        <v>76209</v>
      </c>
      <c r="BD1402" s="10">
        <f>BD1403</f>
        <v>0</v>
      </c>
      <c r="BE1402" s="65">
        <f t="shared" si="2938"/>
        <v>76209</v>
      </c>
      <c r="BF1402" s="10">
        <f t="shared" si="2918"/>
        <v>428976.70999999996</v>
      </c>
      <c r="BG1402" s="10">
        <f>BG1403</f>
        <v>0</v>
      </c>
      <c r="BH1402" s="65">
        <f t="shared" si="2939"/>
        <v>428976.70999999996</v>
      </c>
      <c r="BI1402" s="10">
        <f>BI1403</f>
        <v>0</v>
      </c>
      <c r="BJ1402" s="20"/>
      <c r="BK1402" s="20"/>
    </row>
    <row r="1403" spans="1:68" x14ac:dyDescent="0.3">
      <c r="A1403" s="58" t="s">
        <v>911</v>
      </c>
      <c r="B1403" s="59">
        <v>400</v>
      </c>
      <c r="C1403" s="58" t="s">
        <v>327</v>
      </c>
      <c r="D1403" s="58" t="s">
        <v>37</v>
      </c>
      <c r="E1403" s="60" t="s">
        <v>735</v>
      </c>
      <c r="F1403" s="10">
        <v>600000</v>
      </c>
      <c r="G1403" s="10">
        <v>216209</v>
      </c>
      <c r="H1403" s="10">
        <v>800000</v>
      </c>
      <c r="I1403" s="10"/>
      <c r="J1403" s="10"/>
      <c r="K1403" s="10"/>
      <c r="L1403" s="10">
        <f t="shared" si="2832"/>
        <v>600000</v>
      </c>
      <c r="M1403" s="10">
        <f t="shared" si="2833"/>
        <v>216209</v>
      </c>
      <c r="N1403" s="10">
        <f t="shared" si="2834"/>
        <v>800000</v>
      </c>
      <c r="O1403" s="10">
        <f>16916.26938+204092.618+26930.672</f>
        <v>247939.55937999999</v>
      </c>
      <c r="P1403" s="10"/>
      <c r="Q1403" s="10">
        <v>-231023.29</v>
      </c>
      <c r="R1403" s="10">
        <f t="shared" si="2898"/>
        <v>847939.55937999999</v>
      </c>
      <c r="S1403" s="10">
        <f t="shared" si="2899"/>
        <v>216209</v>
      </c>
      <c r="T1403" s="10">
        <f t="shared" si="2900"/>
        <v>568976.71</v>
      </c>
      <c r="U1403" s="10">
        <f>87800.0887+38759.34556</f>
        <v>126559.43425999999</v>
      </c>
      <c r="V1403" s="10"/>
      <c r="W1403" s="10"/>
      <c r="X1403" s="10">
        <f t="shared" si="2901"/>
        <v>974498.99364</v>
      </c>
      <c r="Y1403" s="10">
        <f t="shared" si="2902"/>
        <v>216209</v>
      </c>
      <c r="Z1403" s="10">
        <f t="shared" si="2903"/>
        <v>568976.71</v>
      </c>
      <c r="AA1403" s="10">
        <v>609208.56999999995</v>
      </c>
      <c r="AB1403" s="10"/>
      <c r="AC1403" s="10"/>
      <c r="AD1403" s="10">
        <f t="shared" si="2904"/>
        <v>1583707.5636399998</v>
      </c>
      <c r="AE1403" s="10">
        <f t="shared" si="2905"/>
        <v>216209</v>
      </c>
      <c r="AF1403" s="10">
        <f t="shared" si="2906"/>
        <v>568976.71</v>
      </c>
      <c r="AG1403" s="10"/>
      <c r="AH1403" s="10">
        <f t="shared" si="2907"/>
        <v>1583707.5636399998</v>
      </c>
      <c r="AI1403" s="10">
        <f t="shared" si="2908"/>
        <v>216209</v>
      </c>
      <c r="AJ1403" s="10">
        <f t="shared" si="2909"/>
        <v>568976.71</v>
      </c>
      <c r="AK1403" s="10"/>
      <c r="AL1403" s="10"/>
      <c r="AM1403" s="10"/>
      <c r="AN1403" s="10">
        <f t="shared" si="2910"/>
        <v>1583707.5636399998</v>
      </c>
      <c r="AO1403" s="10">
        <f t="shared" si="2911"/>
        <v>216209</v>
      </c>
      <c r="AP1403" s="10">
        <f t="shared" si="2912"/>
        <v>568976.71</v>
      </c>
      <c r="AQ1403" s="10">
        <v>46931.813000000002</v>
      </c>
      <c r="AR1403" s="10"/>
      <c r="AS1403" s="10"/>
      <c r="AT1403" s="10">
        <f t="shared" si="2913"/>
        <v>1630639.3766399999</v>
      </c>
      <c r="AU1403" s="10">
        <f t="shared" si="2914"/>
        <v>216209</v>
      </c>
      <c r="AV1403" s="10">
        <f t="shared" si="2915"/>
        <v>568976.71</v>
      </c>
      <c r="AW1403" s="10">
        <f>18226.374-140000</f>
        <v>-121773.626</v>
      </c>
      <c r="AX1403" s="10">
        <v>-140000</v>
      </c>
      <c r="AY1403" s="10">
        <v>-140000</v>
      </c>
      <c r="AZ1403" s="39">
        <f t="shared" si="2916"/>
        <v>1508865.75064</v>
      </c>
      <c r="BA1403" s="39">
        <f>954.087+15</f>
        <v>969.08699999999999</v>
      </c>
      <c r="BB1403" s="65">
        <f t="shared" si="2936"/>
        <v>1509834.83764</v>
      </c>
      <c r="BC1403" s="39">
        <f t="shared" si="2917"/>
        <v>76209</v>
      </c>
      <c r="BD1403" s="39"/>
      <c r="BE1403" s="65">
        <f t="shared" si="2938"/>
        <v>76209</v>
      </c>
      <c r="BF1403" s="39">
        <f t="shared" si="2918"/>
        <v>428976.70999999996</v>
      </c>
      <c r="BG1403" s="39"/>
      <c r="BH1403" s="65">
        <f t="shared" si="2939"/>
        <v>428976.70999999996</v>
      </c>
      <c r="BI1403" s="10"/>
      <c r="BJ1403" s="20"/>
      <c r="BK1403" s="20"/>
      <c r="BL1403" s="40"/>
      <c r="BM1403" s="40"/>
      <c r="BN1403" s="40"/>
      <c r="BO1403" s="40"/>
      <c r="BP1403" s="40"/>
    </row>
    <row r="1404" spans="1:68" x14ac:dyDescent="0.3">
      <c r="A1404" s="58" t="s">
        <v>911</v>
      </c>
      <c r="B1404" s="59" t="s">
        <v>52</v>
      </c>
      <c r="C1404" s="58"/>
      <c r="D1404" s="58"/>
      <c r="E1404" s="60" t="s">
        <v>53</v>
      </c>
      <c r="F1404" s="10"/>
      <c r="G1404" s="10"/>
      <c r="H1404" s="10"/>
      <c r="I1404" s="10"/>
      <c r="J1404" s="10"/>
      <c r="K1404" s="10"/>
      <c r="L1404" s="10"/>
      <c r="M1404" s="10"/>
      <c r="N1404" s="10"/>
      <c r="O1404" s="10">
        <f t="shared" si="2947"/>
        <v>306.68700000000001</v>
      </c>
      <c r="P1404" s="10">
        <f t="shared" si="2948"/>
        <v>0</v>
      </c>
      <c r="Q1404" s="10">
        <f t="shared" si="2949"/>
        <v>0</v>
      </c>
      <c r="R1404" s="10">
        <f t="shared" si="2898"/>
        <v>306.68700000000001</v>
      </c>
      <c r="S1404" s="10">
        <f t="shared" si="2899"/>
        <v>0</v>
      </c>
      <c r="T1404" s="10">
        <f t="shared" si="2900"/>
        <v>0</v>
      </c>
      <c r="U1404" s="10">
        <f>U1405</f>
        <v>0</v>
      </c>
      <c r="V1404" s="10">
        <f>V1405</f>
        <v>0</v>
      </c>
      <c r="W1404" s="10">
        <f>W1405</f>
        <v>0</v>
      </c>
      <c r="X1404" s="10">
        <f t="shared" si="2901"/>
        <v>306.68700000000001</v>
      </c>
      <c r="Y1404" s="10">
        <f t="shared" si="2902"/>
        <v>0</v>
      </c>
      <c r="Z1404" s="10">
        <f t="shared" si="2903"/>
        <v>0</v>
      </c>
      <c r="AA1404" s="10">
        <f>AA1405</f>
        <v>0</v>
      </c>
      <c r="AB1404" s="10">
        <f>AB1405</f>
        <v>0</v>
      </c>
      <c r="AC1404" s="10">
        <f>AC1405</f>
        <v>0</v>
      </c>
      <c r="AD1404" s="10">
        <f t="shared" si="2904"/>
        <v>306.68700000000001</v>
      </c>
      <c r="AE1404" s="10">
        <f t="shared" si="2905"/>
        <v>0</v>
      </c>
      <c r="AF1404" s="10">
        <f t="shared" si="2906"/>
        <v>0</v>
      </c>
      <c r="AG1404" s="10">
        <f>AG1405</f>
        <v>0</v>
      </c>
      <c r="AH1404" s="10">
        <f t="shared" si="2907"/>
        <v>306.68700000000001</v>
      </c>
      <c r="AI1404" s="10">
        <f t="shared" si="2908"/>
        <v>0</v>
      </c>
      <c r="AJ1404" s="10">
        <f t="shared" si="2909"/>
        <v>0</v>
      </c>
      <c r="AK1404" s="10">
        <f>AK1405</f>
        <v>0</v>
      </c>
      <c r="AL1404" s="10">
        <f>AL1405</f>
        <v>0</v>
      </c>
      <c r="AM1404" s="10">
        <f>AM1405</f>
        <v>0</v>
      </c>
      <c r="AN1404" s="10">
        <f t="shared" si="2910"/>
        <v>306.68700000000001</v>
      </c>
      <c r="AO1404" s="10">
        <f t="shared" si="2911"/>
        <v>0</v>
      </c>
      <c r="AP1404" s="10">
        <f t="shared" si="2912"/>
        <v>0</v>
      </c>
      <c r="AQ1404" s="10">
        <f>AQ1405</f>
        <v>0</v>
      </c>
      <c r="AR1404" s="10">
        <f>AR1405</f>
        <v>0</v>
      </c>
      <c r="AS1404" s="10">
        <f>AS1405</f>
        <v>0</v>
      </c>
      <c r="AT1404" s="10">
        <f t="shared" si="2913"/>
        <v>306.68700000000001</v>
      </c>
      <c r="AU1404" s="10">
        <f t="shared" si="2914"/>
        <v>0</v>
      </c>
      <c r="AV1404" s="10">
        <f t="shared" si="2915"/>
        <v>0</v>
      </c>
      <c r="AW1404" s="10">
        <f>AW1405</f>
        <v>4152.7700000000004</v>
      </c>
      <c r="AX1404" s="10">
        <f>AX1405</f>
        <v>0</v>
      </c>
      <c r="AY1404" s="10">
        <f>AY1405</f>
        <v>0</v>
      </c>
      <c r="AZ1404" s="10">
        <f t="shared" si="2916"/>
        <v>4459.4570000000003</v>
      </c>
      <c r="BA1404" s="10">
        <f>BA1405</f>
        <v>0</v>
      </c>
      <c r="BB1404" s="65">
        <f t="shared" si="2936"/>
        <v>4459.4570000000003</v>
      </c>
      <c r="BC1404" s="10">
        <f t="shared" si="2917"/>
        <v>0</v>
      </c>
      <c r="BD1404" s="10">
        <f>BD1405</f>
        <v>0</v>
      </c>
      <c r="BE1404" s="65">
        <f t="shared" si="2938"/>
        <v>0</v>
      </c>
      <c r="BF1404" s="10">
        <f t="shared" si="2918"/>
        <v>0</v>
      </c>
      <c r="BG1404" s="10">
        <f>BG1405</f>
        <v>0</v>
      </c>
      <c r="BH1404" s="65">
        <f t="shared" si="2939"/>
        <v>0</v>
      </c>
      <c r="BI1404" s="10">
        <f>BI1405</f>
        <v>0</v>
      </c>
      <c r="BJ1404" s="20"/>
      <c r="BK1404" s="20"/>
    </row>
    <row r="1405" spans="1:68" x14ac:dyDescent="0.3">
      <c r="A1405" s="58" t="s">
        <v>911</v>
      </c>
      <c r="B1405" s="59">
        <v>800</v>
      </c>
      <c r="C1405" s="58" t="s">
        <v>327</v>
      </c>
      <c r="D1405" s="58" t="s">
        <v>37</v>
      </c>
      <c r="E1405" s="60" t="s">
        <v>735</v>
      </c>
      <c r="F1405" s="10"/>
      <c r="G1405" s="10"/>
      <c r="H1405" s="10"/>
      <c r="I1405" s="10"/>
      <c r="J1405" s="10"/>
      <c r="K1405" s="10"/>
      <c r="L1405" s="10"/>
      <c r="M1405" s="10"/>
      <c r="N1405" s="10"/>
      <c r="O1405" s="10">
        <f>306.687</f>
        <v>306.68700000000001</v>
      </c>
      <c r="P1405" s="10"/>
      <c r="Q1405" s="10"/>
      <c r="R1405" s="10">
        <f t="shared" si="2898"/>
        <v>306.68700000000001</v>
      </c>
      <c r="S1405" s="10">
        <f t="shared" si="2899"/>
        <v>0</v>
      </c>
      <c r="T1405" s="10">
        <f t="shared" si="2900"/>
        <v>0</v>
      </c>
      <c r="U1405" s="10"/>
      <c r="V1405" s="10"/>
      <c r="W1405" s="10"/>
      <c r="X1405" s="10">
        <f t="shared" si="2901"/>
        <v>306.68700000000001</v>
      </c>
      <c r="Y1405" s="10">
        <f t="shared" si="2902"/>
        <v>0</v>
      </c>
      <c r="Z1405" s="10">
        <f t="shared" si="2903"/>
        <v>0</v>
      </c>
      <c r="AA1405" s="10"/>
      <c r="AB1405" s="10"/>
      <c r="AC1405" s="10"/>
      <c r="AD1405" s="10">
        <f t="shared" si="2904"/>
        <v>306.68700000000001</v>
      </c>
      <c r="AE1405" s="10">
        <f t="shared" si="2905"/>
        <v>0</v>
      </c>
      <c r="AF1405" s="10">
        <f t="shared" si="2906"/>
        <v>0</v>
      </c>
      <c r="AG1405" s="10"/>
      <c r="AH1405" s="10">
        <f t="shared" si="2907"/>
        <v>306.68700000000001</v>
      </c>
      <c r="AI1405" s="10">
        <f t="shared" si="2908"/>
        <v>0</v>
      </c>
      <c r="AJ1405" s="10">
        <f t="shared" si="2909"/>
        <v>0</v>
      </c>
      <c r="AK1405" s="10"/>
      <c r="AL1405" s="10"/>
      <c r="AM1405" s="10"/>
      <c r="AN1405" s="10">
        <f t="shared" si="2910"/>
        <v>306.68700000000001</v>
      </c>
      <c r="AO1405" s="10">
        <f t="shared" si="2911"/>
        <v>0</v>
      </c>
      <c r="AP1405" s="10">
        <f t="shared" si="2912"/>
        <v>0</v>
      </c>
      <c r="AQ1405" s="10"/>
      <c r="AR1405" s="10"/>
      <c r="AS1405" s="10"/>
      <c r="AT1405" s="10">
        <f t="shared" si="2913"/>
        <v>306.68700000000001</v>
      </c>
      <c r="AU1405" s="10">
        <f t="shared" si="2914"/>
        <v>0</v>
      </c>
      <c r="AV1405" s="10">
        <f t="shared" si="2915"/>
        <v>0</v>
      </c>
      <c r="AW1405" s="10">
        <v>4152.7700000000004</v>
      </c>
      <c r="AX1405" s="10"/>
      <c r="AY1405" s="10"/>
      <c r="AZ1405" s="10">
        <f t="shared" si="2916"/>
        <v>4459.4570000000003</v>
      </c>
      <c r="BA1405" s="10"/>
      <c r="BB1405" s="65">
        <f t="shared" si="2936"/>
        <v>4459.4570000000003</v>
      </c>
      <c r="BC1405" s="10">
        <f t="shared" si="2917"/>
        <v>0</v>
      </c>
      <c r="BD1405" s="10"/>
      <c r="BE1405" s="65">
        <f t="shared" si="2938"/>
        <v>0</v>
      </c>
      <c r="BF1405" s="10">
        <f t="shared" si="2918"/>
        <v>0</v>
      </c>
      <c r="BG1405" s="10"/>
      <c r="BH1405" s="65">
        <f t="shared" si="2939"/>
        <v>0</v>
      </c>
      <c r="BI1405" s="10"/>
      <c r="BJ1405" s="20"/>
      <c r="BK1405" s="20"/>
    </row>
    <row r="1406" spans="1:68" ht="124.8" x14ac:dyDescent="0.3">
      <c r="A1406" s="58" t="s">
        <v>913</v>
      </c>
      <c r="B1406" s="59"/>
      <c r="C1406" s="58"/>
      <c r="D1406" s="58"/>
      <c r="E1406" s="61" t="s">
        <v>914</v>
      </c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>
        <f t="shared" ref="AW1406:AW1407" si="2950">AW1407</f>
        <v>140000</v>
      </c>
      <c r="AX1406" s="10">
        <f t="shared" ref="AX1406:AX1407" si="2951">AX1407</f>
        <v>140000</v>
      </c>
      <c r="AY1406" s="10">
        <f t="shared" ref="AY1406:AY1407" si="2952">AY1407</f>
        <v>140000</v>
      </c>
      <c r="AZ1406" s="10">
        <f t="shared" si="2916"/>
        <v>140000</v>
      </c>
      <c r="BA1406" s="10">
        <f t="shared" ref="BA1406:BA1407" si="2953">BA1407</f>
        <v>0</v>
      </c>
      <c r="BB1406" s="65">
        <f t="shared" si="2936"/>
        <v>140000</v>
      </c>
      <c r="BC1406" s="10">
        <f t="shared" si="2917"/>
        <v>140000</v>
      </c>
      <c r="BD1406" s="10">
        <f t="shared" ref="BD1406:BI1407" si="2954">BD1407</f>
        <v>0</v>
      </c>
      <c r="BE1406" s="65">
        <f t="shared" si="2938"/>
        <v>140000</v>
      </c>
      <c r="BF1406" s="10">
        <f t="shared" si="2918"/>
        <v>140000</v>
      </c>
      <c r="BG1406" s="10">
        <f t="shared" si="2954"/>
        <v>0</v>
      </c>
      <c r="BH1406" s="65">
        <f t="shared" si="2939"/>
        <v>140000</v>
      </c>
      <c r="BI1406" s="10">
        <f t="shared" si="2954"/>
        <v>0</v>
      </c>
      <c r="BJ1406" s="20"/>
      <c r="BK1406" s="20"/>
    </row>
    <row r="1407" spans="1:68" ht="46.8" x14ac:dyDescent="0.3">
      <c r="A1407" s="58" t="s">
        <v>913</v>
      </c>
      <c r="B1407" s="59" t="s">
        <v>35</v>
      </c>
      <c r="C1407" s="58"/>
      <c r="D1407" s="58"/>
      <c r="E1407" s="60" t="s">
        <v>36</v>
      </c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>
        <f t="shared" si="2950"/>
        <v>140000</v>
      </c>
      <c r="AX1407" s="10">
        <f t="shared" si="2951"/>
        <v>140000</v>
      </c>
      <c r="AY1407" s="10">
        <f t="shared" si="2952"/>
        <v>140000</v>
      </c>
      <c r="AZ1407" s="10">
        <f t="shared" si="2916"/>
        <v>140000</v>
      </c>
      <c r="BA1407" s="10">
        <f t="shared" si="2953"/>
        <v>0</v>
      </c>
      <c r="BB1407" s="65">
        <f t="shared" si="2936"/>
        <v>140000</v>
      </c>
      <c r="BC1407" s="10">
        <f t="shared" si="2917"/>
        <v>140000</v>
      </c>
      <c r="BD1407" s="10">
        <f t="shared" si="2954"/>
        <v>0</v>
      </c>
      <c r="BE1407" s="65">
        <f t="shared" si="2938"/>
        <v>140000</v>
      </c>
      <c r="BF1407" s="10">
        <f t="shared" si="2918"/>
        <v>140000</v>
      </c>
      <c r="BG1407" s="10">
        <f t="shared" si="2954"/>
        <v>0</v>
      </c>
      <c r="BH1407" s="65">
        <f t="shared" si="2939"/>
        <v>140000</v>
      </c>
      <c r="BI1407" s="10">
        <f t="shared" si="2954"/>
        <v>0</v>
      </c>
      <c r="BJ1407" s="20"/>
      <c r="BK1407" s="20"/>
    </row>
    <row r="1408" spans="1:68" x14ac:dyDescent="0.3">
      <c r="A1408" s="58" t="s">
        <v>913</v>
      </c>
      <c r="B1408" s="59">
        <v>400</v>
      </c>
      <c r="C1408" s="58" t="s">
        <v>327</v>
      </c>
      <c r="D1408" s="58" t="s">
        <v>37</v>
      </c>
      <c r="E1408" s="60" t="s">
        <v>735</v>
      </c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>
        <v>140000</v>
      </c>
      <c r="AX1408" s="10">
        <v>140000</v>
      </c>
      <c r="AY1408" s="10">
        <v>140000</v>
      </c>
      <c r="AZ1408" s="10">
        <f t="shared" si="2916"/>
        <v>140000</v>
      </c>
      <c r="BA1408" s="10"/>
      <c r="BB1408" s="65">
        <f t="shared" si="2936"/>
        <v>140000</v>
      </c>
      <c r="BC1408" s="10">
        <f t="shared" si="2917"/>
        <v>140000</v>
      </c>
      <c r="BD1408" s="10"/>
      <c r="BE1408" s="65">
        <f t="shared" si="2938"/>
        <v>140000</v>
      </c>
      <c r="BF1408" s="10">
        <f t="shared" si="2918"/>
        <v>140000</v>
      </c>
      <c r="BG1408" s="10"/>
      <c r="BH1408" s="65">
        <f t="shared" si="2939"/>
        <v>140000</v>
      </c>
      <c r="BI1408" s="10"/>
      <c r="BJ1408" s="20"/>
      <c r="BK1408" s="20"/>
    </row>
    <row r="1409" spans="1:68" ht="46.8" x14ac:dyDescent="0.3">
      <c r="A1409" s="58" t="s">
        <v>915</v>
      </c>
      <c r="B1409" s="59"/>
      <c r="C1409" s="58"/>
      <c r="D1409" s="58"/>
      <c r="E1409" s="60" t="s">
        <v>916</v>
      </c>
      <c r="F1409" s="10">
        <f t="shared" ref="F1409:K1409" si="2955">F1410+F1413+F1416+F1421</f>
        <v>613505.5</v>
      </c>
      <c r="G1409" s="10">
        <f t="shared" si="2955"/>
        <v>681374.3</v>
      </c>
      <c r="H1409" s="10">
        <f t="shared" si="2955"/>
        <v>772368.3</v>
      </c>
      <c r="I1409" s="10">
        <f t="shared" si="2955"/>
        <v>0</v>
      </c>
      <c r="J1409" s="10">
        <f t="shared" si="2955"/>
        <v>0</v>
      </c>
      <c r="K1409" s="10">
        <f t="shared" si="2955"/>
        <v>0</v>
      </c>
      <c r="L1409" s="10">
        <f t="shared" si="2832"/>
        <v>613505.5</v>
      </c>
      <c r="M1409" s="10">
        <f t="shared" si="2833"/>
        <v>681374.3</v>
      </c>
      <c r="N1409" s="10">
        <f t="shared" si="2834"/>
        <v>772368.3</v>
      </c>
      <c r="O1409" s="10">
        <f>O1410+O1413+O1416+O1421</f>
        <v>0</v>
      </c>
      <c r="P1409" s="10">
        <f>P1410+P1413+P1416+P1421</f>
        <v>0</v>
      </c>
      <c r="Q1409" s="10">
        <f>Q1410+Q1413+Q1416+Q1421</f>
        <v>0</v>
      </c>
      <c r="R1409" s="10">
        <f t="shared" si="2898"/>
        <v>613505.5</v>
      </c>
      <c r="S1409" s="10">
        <f t="shared" si="2899"/>
        <v>681374.3</v>
      </c>
      <c r="T1409" s="10">
        <f t="shared" si="2900"/>
        <v>772368.3</v>
      </c>
      <c r="U1409" s="10">
        <f>U1410+U1413+U1416+U1421</f>
        <v>0</v>
      </c>
      <c r="V1409" s="10">
        <f>V1410+V1413+V1416+V1421</f>
        <v>0</v>
      </c>
      <c r="W1409" s="10">
        <f>W1410+W1413+W1416+W1421</f>
        <v>0</v>
      </c>
      <c r="X1409" s="10">
        <f t="shared" si="2901"/>
        <v>613505.5</v>
      </c>
      <c r="Y1409" s="10">
        <f t="shared" si="2902"/>
        <v>681374.3</v>
      </c>
      <c r="Z1409" s="10">
        <f t="shared" si="2903"/>
        <v>772368.3</v>
      </c>
      <c r="AA1409" s="10">
        <f>AA1410+AA1413+AA1416+AA1421</f>
        <v>0</v>
      </c>
      <c r="AB1409" s="10">
        <f>AB1410+AB1413+AB1416+AB1421</f>
        <v>0</v>
      </c>
      <c r="AC1409" s="10">
        <f>AC1410+AC1413+AC1416+AC1421</f>
        <v>0</v>
      </c>
      <c r="AD1409" s="10">
        <f t="shared" si="2904"/>
        <v>613505.5</v>
      </c>
      <c r="AE1409" s="10">
        <f t="shared" si="2905"/>
        <v>681374.3</v>
      </c>
      <c r="AF1409" s="10">
        <f t="shared" si="2906"/>
        <v>772368.3</v>
      </c>
      <c r="AG1409" s="10">
        <f>AG1410+AG1413+AG1416+AG1421</f>
        <v>0</v>
      </c>
      <c r="AH1409" s="10">
        <f t="shared" si="2907"/>
        <v>613505.5</v>
      </c>
      <c r="AI1409" s="10">
        <f t="shared" si="2908"/>
        <v>681374.3</v>
      </c>
      <c r="AJ1409" s="10">
        <f t="shared" si="2909"/>
        <v>772368.3</v>
      </c>
      <c r="AK1409" s="10">
        <f>AK1410+AK1413+AK1416+AK1421</f>
        <v>0</v>
      </c>
      <c r="AL1409" s="10">
        <f>AL1410+AL1413+AL1416+AL1421</f>
        <v>0</v>
      </c>
      <c r="AM1409" s="10">
        <f>AM1410+AM1413+AM1416+AM1421</f>
        <v>0</v>
      </c>
      <c r="AN1409" s="10">
        <f t="shared" si="2910"/>
        <v>613505.5</v>
      </c>
      <c r="AO1409" s="10">
        <f t="shared" si="2911"/>
        <v>681374.3</v>
      </c>
      <c r="AP1409" s="10">
        <f t="shared" si="2912"/>
        <v>772368.3</v>
      </c>
      <c r="AQ1409" s="10">
        <f>AQ1410+AQ1413+AQ1416+AQ1421</f>
        <v>0</v>
      </c>
      <c r="AR1409" s="10">
        <f>AR1410+AR1413+AR1416+AR1421</f>
        <v>0</v>
      </c>
      <c r="AS1409" s="10">
        <f>AS1410+AS1413+AS1416+AS1421</f>
        <v>0</v>
      </c>
      <c r="AT1409" s="10">
        <f t="shared" si="2913"/>
        <v>613505.5</v>
      </c>
      <c r="AU1409" s="10">
        <f t="shared" si="2914"/>
        <v>681374.3</v>
      </c>
      <c r="AV1409" s="10">
        <f t="shared" si="2915"/>
        <v>772368.3</v>
      </c>
      <c r="AW1409" s="10">
        <f>AW1410+AW1413+AW1416+AW1421</f>
        <v>0</v>
      </c>
      <c r="AX1409" s="10">
        <f>AX1410+AX1413+AX1416+AX1421</f>
        <v>0</v>
      </c>
      <c r="AY1409" s="10">
        <f>AY1410+AY1413+AY1416+AY1421</f>
        <v>0</v>
      </c>
      <c r="AZ1409" s="10">
        <f t="shared" si="2916"/>
        <v>613505.5</v>
      </c>
      <c r="BA1409" s="10">
        <f>BA1410+BA1413+BA1416+BA1421</f>
        <v>0</v>
      </c>
      <c r="BB1409" s="65">
        <f t="shared" si="2936"/>
        <v>613505.5</v>
      </c>
      <c r="BC1409" s="10">
        <f t="shared" si="2917"/>
        <v>681374.3</v>
      </c>
      <c r="BD1409" s="10">
        <f>BD1410+BD1413+BD1416+BD1421</f>
        <v>0</v>
      </c>
      <c r="BE1409" s="65">
        <f t="shared" si="2938"/>
        <v>681374.3</v>
      </c>
      <c r="BF1409" s="10">
        <f t="shared" si="2918"/>
        <v>772368.3</v>
      </c>
      <c r="BG1409" s="10">
        <f>BG1410+BG1413+BG1416+BG1421</f>
        <v>0</v>
      </c>
      <c r="BH1409" s="65">
        <f t="shared" si="2939"/>
        <v>772368.3</v>
      </c>
      <c r="BI1409" s="10">
        <f>BI1410+BI1413+BI1416+BI1421</f>
        <v>0</v>
      </c>
      <c r="BJ1409" s="20"/>
      <c r="BK1409" s="20"/>
    </row>
    <row r="1410" spans="1:68" ht="62.4" x14ac:dyDescent="0.3">
      <c r="A1410" s="58" t="s">
        <v>917</v>
      </c>
      <c r="B1410" s="59"/>
      <c r="C1410" s="58"/>
      <c r="D1410" s="58"/>
      <c r="E1410" s="60" t="s">
        <v>918</v>
      </c>
      <c r="F1410" s="10">
        <f t="shared" ref="F1410:F1414" si="2956">F1411</f>
        <v>4433.2</v>
      </c>
      <c r="G1410" s="10">
        <f t="shared" ref="G1410:G1414" si="2957">G1411</f>
        <v>6008.2999999999993</v>
      </c>
      <c r="H1410" s="10">
        <f t="shared" ref="H1410:H1414" si="2958">H1411</f>
        <v>6900.9</v>
      </c>
      <c r="I1410" s="10">
        <f t="shared" ref="I1410:I1414" si="2959">I1411</f>
        <v>0</v>
      </c>
      <c r="J1410" s="10">
        <f t="shared" ref="J1410:J1414" si="2960">J1411</f>
        <v>0</v>
      </c>
      <c r="K1410" s="10">
        <f t="shared" ref="K1410:K1414" si="2961">K1411</f>
        <v>0</v>
      </c>
      <c r="L1410" s="10">
        <f t="shared" si="2832"/>
        <v>4433.2</v>
      </c>
      <c r="M1410" s="10">
        <f t="shared" si="2833"/>
        <v>6008.2999999999993</v>
      </c>
      <c r="N1410" s="10">
        <f t="shared" si="2834"/>
        <v>6900.9</v>
      </c>
      <c r="O1410" s="10">
        <f t="shared" ref="O1410:O1414" si="2962">O1411</f>
        <v>0</v>
      </c>
      <c r="P1410" s="10">
        <f t="shared" ref="P1410:P1414" si="2963">P1411</f>
        <v>0</v>
      </c>
      <c r="Q1410" s="10">
        <f t="shared" ref="Q1410:Q1414" si="2964">Q1411</f>
        <v>0</v>
      </c>
      <c r="R1410" s="10">
        <f t="shared" si="2898"/>
        <v>4433.2</v>
      </c>
      <c r="S1410" s="10">
        <f t="shared" si="2899"/>
        <v>6008.2999999999993</v>
      </c>
      <c r="T1410" s="10">
        <f t="shared" si="2900"/>
        <v>6900.9</v>
      </c>
      <c r="U1410" s="10">
        <f t="shared" ref="U1410:U1414" si="2965">U1411</f>
        <v>0</v>
      </c>
      <c r="V1410" s="10">
        <f t="shared" ref="V1410:V1414" si="2966">V1411</f>
        <v>0</v>
      </c>
      <c r="W1410" s="10">
        <f t="shared" ref="W1410:W1414" si="2967">W1411</f>
        <v>0</v>
      </c>
      <c r="X1410" s="10">
        <f t="shared" si="2901"/>
        <v>4433.2</v>
      </c>
      <c r="Y1410" s="10">
        <f t="shared" si="2902"/>
        <v>6008.2999999999993</v>
      </c>
      <c r="Z1410" s="10">
        <f t="shared" si="2903"/>
        <v>6900.9</v>
      </c>
      <c r="AA1410" s="10">
        <f t="shared" ref="AA1410:AA1414" si="2968">AA1411</f>
        <v>0</v>
      </c>
      <c r="AB1410" s="10">
        <f t="shared" ref="AB1410:AB1414" si="2969">AB1411</f>
        <v>0</v>
      </c>
      <c r="AC1410" s="10">
        <f t="shared" ref="AC1410:AC1414" si="2970">AC1411</f>
        <v>0</v>
      </c>
      <c r="AD1410" s="10">
        <f t="shared" si="2904"/>
        <v>4433.2</v>
      </c>
      <c r="AE1410" s="10">
        <f t="shared" si="2905"/>
        <v>6008.2999999999993</v>
      </c>
      <c r="AF1410" s="10">
        <f t="shared" si="2906"/>
        <v>6900.9</v>
      </c>
      <c r="AG1410" s="10">
        <f t="shared" ref="AG1410:AG1414" si="2971">AG1411</f>
        <v>0</v>
      </c>
      <c r="AH1410" s="10">
        <f t="shared" si="2907"/>
        <v>4433.2</v>
      </c>
      <c r="AI1410" s="10">
        <f t="shared" si="2908"/>
        <v>6008.2999999999993</v>
      </c>
      <c r="AJ1410" s="10">
        <f t="shared" si="2909"/>
        <v>6900.9</v>
      </c>
      <c r="AK1410" s="10">
        <f t="shared" ref="AK1410:AK1414" si="2972">AK1411</f>
        <v>0</v>
      </c>
      <c r="AL1410" s="10">
        <f t="shared" ref="AL1410:AL1414" si="2973">AL1411</f>
        <v>0</v>
      </c>
      <c r="AM1410" s="10">
        <f t="shared" ref="AM1410:AM1414" si="2974">AM1411</f>
        <v>0</v>
      </c>
      <c r="AN1410" s="10">
        <f t="shared" si="2910"/>
        <v>4433.2</v>
      </c>
      <c r="AO1410" s="10">
        <f t="shared" si="2911"/>
        <v>6008.2999999999993</v>
      </c>
      <c r="AP1410" s="10">
        <f t="shared" si="2912"/>
        <v>6900.9</v>
      </c>
      <c r="AQ1410" s="10">
        <f t="shared" ref="AQ1410:AQ1414" si="2975">AQ1411</f>
        <v>0</v>
      </c>
      <c r="AR1410" s="10">
        <f t="shared" ref="AR1410:AR1414" si="2976">AR1411</f>
        <v>0</v>
      </c>
      <c r="AS1410" s="10">
        <f t="shared" ref="AS1410:AS1414" si="2977">AS1411</f>
        <v>0</v>
      </c>
      <c r="AT1410" s="10">
        <f t="shared" si="2913"/>
        <v>4433.2</v>
      </c>
      <c r="AU1410" s="10">
        <f t="shared" si="2914"/>
        <v>6008.2999999999993</v>
      </c>
      <c r="AV1410" s="10">
        <f t="shared" si="2915"/>
        <v>6900.9</v>
      </c>
      <c r="AW1410" s="10">
        <f t="shared" ref="AW1410:AW1414" si="2978">AW1411</f>
        <v>0</v>
      </c>
      <c r="AX1410" s="10">
        <f t="shared" ref="AX1410:AX1414" si="2979">AX1411</f>
        <v>0</v>
      </c>
      <c r="AY1410" s="10">
        <f t="shared" ref="AY1410:AY1414" si="2980">AY1411</f>
        <v>0</v>
      </c>
      <c r="AZ1410" s="10">
        <f t="shared" si="2916"/>
        <v>4433.2</v>
      </c>
      <c r="BA1410" s="10">
        <f t="shared" ref="BA1410:BA1414" si="2981">BA1411</f>
        <v>0</v>
      </c>
      <c r="BB1410" s="65">
        <f t="shared" si="2936"/>
        <v>4433.2</v>
      </c>
      <c r="BC1410" s="10">
        <f t="shared" si="2917"/>
        <v>6008.2999999999993</v>
      </c>
      <c r="BD1410" s="10">
        <f t="shared" ref="BD1410:BI1414" si="2982">BD1411</f>
        <v>0</v>
      </c>
      <c r="BE1410" s="65">
        <f t="shared" si="2938"/>
        <v>6008.2999999999993</v>
      </c>
      <c r="BF1410" s="10">
        <f t="shared" si="2918"/>
        <v>6900.9</v>
      </c>
      <c r="BG1410" s="10">
        <f t="shared" si="2982"/>
        <v>0</v>
      </c>
      <c r="BH1410" s="65">
        <f t="shared" si="2939"/>
        <v>6900.9</v>
      </c>
      <c r="BI1410" s="10">
        <f t="shared" si="2982"/>
        <v>0</v>
      </c>
      <c r="BJ1410" s="20"/>
      <c r="BK1410" s="20"/>
    </row>
    <row r="1411" spans="1:68" ht="31.2" x14ac:dyDescent="0.3">
      <c r="A1411" s="58" t="s">
        <v>917</v>
      </c>
      <c r="B1411" s="59" t="s">
        <v>66</v>
      </c>
      <c r="C1411" s="58"/>
      <c r="D1411" s="58"/>
      <c r="E1411" s="60" t="s">
        <v>67</v>
      </c>
      <c r="F1411" s="10">
        <f t="shared" si="2956"/>
        <v>4433.2</v>
      </c>
      <c r="G1411" s="10">
        <f t="shared" si="2957"/>
        <v>6008.2999999999993</v>
      </c>
      <c r="H1411" s="10">
        <f t="shared" si="2958"/>
        <v>6900.9</v>
      </c>
      <c r="I1411" s="10">
        <f t="shared" si="2959"/>
        <v>0</v>
      </c>
      <c r="J1411" s="10">
        <f t="shared" si="2960"/>
        <v>0</v>
      </c>
      <c r="K1411" s="10">
        <f t="shared" si="2961"/>
        <v>0</v>
      </c>
      <c r="L1411" s="10">
        <f t="shared" si="2832"/>
        <v>4433.2</v>
      </c>
      <c r="M1411" s="10">
        <f t="shared" si="2833"/>
        <v>6008.2999999999993</v>
      </c>
      <c r="N1411" s="10">
        <f t="shared" si="2834"/>
        <v>6900.9</v>
      </c>
      <c r="O1411" s="10">
        <f t="shared" si="2962"/>
        <v>0</v>
      </c>
      <c r="P1411" s="10">
        <f t="shared" si="2963"/>
        <v>0</v>
      </c>
      <c r="Q1411" s="10">
        <f t="shared" si="2964"/>
        <v>0</v>
      </c>
      <c r="R1411" s="10">
        <f t="shared" si="2898"/>
        <v>4433.2</v>
      </c>
      <c r="S1411" s="10">
        <f t="shared" si="2899"/>
        <v>6008.2999999999993</v>
      </c>
      <c r="T1411" s="10">
        <f t="shared" si="2900"/>
        <v>6900.9</v>
      </c>
      <c r="U1411" s="10">
        <f t="shared" si="2965"/>
        <v>0</v>
      </c>
      <c r="V1411" s="10">
        <f t="shared" si="2966"/>
        <v>0</v>
      </c>
      <c r="W1411" s="10">
        <f t="shared" si="2967"/>
        <v>0</v>
      </c>
      <c r="X1411" s="10">
        <f t="shared" si="2901"/>
        <v>4433.2</v>
      </c>
      <c r="Y1411" s="10">
        <f t="shared" si="2902"/>
        <v>6008.2999999999993</v>
      </c>
      <c r="Z1411" s="10">
        <f t="shared" si="2903"/>
        <v>6900.9</v>
      </c>
      <c r="AA1411" s="10">
        <f t="shared" si="2968"/>
        <v>0</v>
      </c>
      <c r="AB1411" s="10">
        <f t="shared" si="2969"/>
        <v>0</v>
      </c>
      <c r="AC1411" s="10">
        <f t="shared" si="2970"/>
        <v>0</v>
      </c>
      <c r="AD1411" s="10">
        <f t="shared" si="2904"/>
        <v>4433.2</v>
      </c>
      <c r="AE1411" s="10">
        <f t="shared" si="2905"/>
        <v>6008.2999999999993</v>
      </c>
      <c r="AF1411" s="10">
        <f t="shared" si="2906"/>
        <v>6900.9</v>
      </c>
      <c r="AG1411" s="10">
        <f t="shared" si="2971"/>
        <v>0</v>
      </c>
      <c r="AH1411" s="10">
        <f t="shared" si="2907"/>
        <v>4433.2</v>
      </c>
      <c r="AI1411" s="10">
        <f t="shared" si="2908"/>
        <v>6008.2999999999993</v>
      </c>
      <c r="AJ1411" s="10">
        <f t="shared" si="2909"/>
        <v>6900.9</v>
      </c>
      <c r="AK1411" s="10">
        <f t="shared" si="2972"/>
        <v>0</v>
      </c>
      <c r="AL1411" s="10">
        <f t="shared" si="2973"/>
        <v>0</v>
      </c>
      <c r="AM1411" s="10">
        <f t="shared" si="2974"/>
        <v>0</v>
      </c>
      <c r="AN1411" s="10">
        <f t="shared" si="2910"/>
        <v>4433.2</v>
      </c>
      <c r="AO1411" s="10">
        <f t="shared" si="2911"/>
        <v>6008.2999999999993</v>
      </c>
      <c r="AP1411" s="10">
        <f t="shared" si="2912"/>
        <v>6900.9</v>
      </c>
      <c r="AQ1411" s="10">
        <f t="shared" si="2975"/>
        <v>0</v>
      </c>
      <c r="AR1411" s="10">
        <f t="shared" si="2976"/>
        <v>0</v>
      </c>
      <c r="AS1411" s="10">
        <f t="shared" si="2977"/>
        <v>0</v>
      </c>
      <c r="AT1411" s="10">
        <f t="shared" si="2913"/>
        <v>4433.2</v>
      </c>
      <c r="AU1411" s="10">
        <f t="shared" si="2914"/>
        <v>6008.2999999999993</v>
      </c>
      <c r="AV1411" s="10">
        <f t="shared" si="2915"/>
        <v>6900.9</v>
      </c>
      <c r="AW1411" s="10">
        <f t="shared" si="2978"/>
        <v>0</v>
      </c>
      <c r="AX1411" s="10">
        <f t="shared" si="2979"/>
        <v>0</v>
      </c>
      <c r="AY1411" s="10">
        <f t="shared" si="2980"/>
        <v>0</v>
      </c>
      <c r="AZ1411" s="10">
        <f t="shared" si="2916"/>
        <v>4433.2</v>
      </c>
      <c r="BA1411" s="10">
        <f t="shared" si="2981"/>
        <v>0</v>
      </c>
      <c r="BB1411" s="65">
        <f t="shared" si="2936"/>
        <v>4433.2</v>
      </c>
      <c r="BC1411" s="10">
        <f t="shared" si="2917"/>
        <v>6008.2999999999993</v>
      </c>
      <c r="BD1411" s="10">
        <f t="shared" si="2982"/>
        <v>0</v>
      </c>
      <c r="BE1411" s="65">
        <f t="shared" si="2938"/>
        <v>6008.2999999999993</v>
      </c>
      <c r="BF1411" s="10">
        <f t="shared" si="2918"/>
        <v>6900.9</v>
      </c>
      <c r="BG1411" s="10">
        <f t="shared" si="2982"/>
        <v>0</v>
      </c>
      <c r="BH1411" s="65">
        <f t="shared" si="2939"/>
        <v>6900.9</v>
      </c>
      <c r="BI1411" s="10">
        <f t="shared" si="2982"/>
        <v>0</v>
      </c>
      <c r="BJ1411" s="20"/>
      <c r="BK1411" s="20"/>
    </row>
    <row r="1412" spans="1:68" x14ac:dyDescent="0.3">
      <c r="A1412" s="58" t="s">
        <v>917</v>
      </c>
      <c r="B1412" s="59">
        <v>200</v>
      </c>
      <c r="C1412" s="58" t="s">
        <v>107</v>
      </c>
      <c r="D1412" s="58" t="s">
        <v>337</v>
      </c>
      <c r="E1412" s="60" t="s">
        <v>338</v>
      </c>
      <c r="F1412" s="10">
        <v>4433.2</v>
      </c>
      <c r="G1412" s="10">
        <v>6008.2999999999993</v>
      </c>
      <c r="H1412" s="10">
        <v>6900.9</v>
      </c>
      <c r="I1412" s="10"/>
      <c r="J1412" s="10"/>
      <c r="K1412" s="10"/>
      <c r="L1412" s="10">
        <f t="shared" si="2832"/>
        <v>4433.2</v>
      </c>
      <c r="M1412" s="10">
        <f t="shared" si="2833"/>
        <v>6008.2999999999993</v>
      </c>
      <c r="N1412" s="10">
        <f t="shared" si="2834"/>
        <v>6900.9</v>
      </c>
      <c r="O1412" s="10"/>
      <c r="P1412" s="10"/>
      <c r="Q1412" s="10"/>
      <c r="R1412" s="10">
        <f t="shared" si="2898"/>
        <v>4433.2</v>
      </c>
      <c r="S1412" s="10">
        <f t="shared" si="2899"/>
        <v>6008.2999999999993</v>
      </c>
      <c r="T1412" s="10">
        <f t="shared" si="2900"/>
        <v>6900.9</v>
      </c>
      <c r="U1412" s="10"/>
      <c r="V1412" s="10"/>
      <c r="W1412" s="10"/>
      <c r="X1412" s="10">
        <f t="shared" si="2901"/>
        <v>4433.2</v>
      </c>
      <c r="Y1412" s="10">
        <f t="shared" si="2902"/>
        <v>6008.2999999999993</v>
      </c>
      <c r="Z1412" s="10">
        <f t="shared" si="2903"/>
        <v>6900.9</v>
      </c>
      <c r="AA1412" s="10"/>
      <c r="AB1412" s="10"/>
      <c r="AC1412" s="10"/>
      <c r="AD1412" s="10">
        <f t="shared" si="2904"/>
        <v>4433.2</v>
      </c>
      <c r="AE1412" s="10">
        <f t="shared" si="2905"/>
        <v>6008.2999999999993</v>
      </c>
      <c r="AF1412" s="10">
        <f t="shared" si="2906"/>
        <v>6900.9</v>
      </c>
      <c r="AG1412" s="10"/>
      <c r="AH1412" s="10">
        <f t="shared" si="2907"/>
        <v>4433.2</v>
      </c>
      <c r="AI1412" s="10">
        <f t="shared" si="2908"/>
        <v>6008.2999999999993</v>
      </c>
      <c r="AJ1412" s="10">
        <f t="shared" si="2909"/>
        <v>6900.9</v>
      </c>
      <c r="AK1412" s="10"/>
      <c r="AL1412" s="10"/>
      <c r="AM1412" s="10"/>
      <c r="AN1412" s="10">
        <f t="shared" si="2910"/>
        <v>4433.2</v>
      </c>
      <c r="AO1412" s="10">
        <f t="shared" si="2911"/>
        <v>6008.2999999999993</v>
      </c>
      <c r="AP1412" s="10">
        <f t="shared" si="2912"/>
        <v>6900.9</v>
      </c>
      <c r="AQ1412" s="10"/>
      <c r="AR1412" s="10"/>
      <c r="AS1412" s="10"/>
      <c r="AT1412" s="10">
        <f t="shared" si="2913"/>
        <v>4433.2</v>
      </c>
      <c r="AU1412" s="10">
        <f t="shared" si="2914"/>
        <v>6008.2999999999993</v>
      </c>
      <c r="AV1412" s="10">
        <f t="shared" si="2915"/>
        <v>6900.9</v>
      </c>
      <c r="AW1412" s="10"/>
      <c r="AX1412" s="10"/>
      <c r="AY1412" s="10"/>
      <c r="AZ1412" s="10">
        <f t="shared" si="2916"/>
        <v>4433.2</v>
      </c>
      <c r="BA1412" s="10"/>
      <c r="BB1412" s="65">
        <f t="shared" si="2936"/>
        <v>4433.2</v>
      </c>
      <c r="BC1412" s="10">
        <f t="shared" si="2917"/>
        <v>6008.2999999999993</v>
      </c>
      <c r="BD1412" s="10"/>
      <c r="BE1412" s="65">
        <f t="shared" si="2938"/>
        <v>6008.2999999999993</v>
      </c>
      <c r="BF1412" s="10">
        <f t="shared" si="2918"/>
        <v>6900.9</v>
      </c>
      <c r="BG1412" s="10"/>
      <c r="BH1412" s="65">
        <f t="shared" si="2939"/>
        <v>6900.9</v>
      </c>
      <c r="BI1412" s="10"/>
      <c r="BJ1412" s="20"/>
      <c r="BK1412" s="20"/>
    </row>
    <row r="1413" spans="1:68" ht="124.8" x14ac:dyDescent="0.3">
      <c r="A1413" s="58" t="s">
        <v>919</v>
      </c>
      <c r="B1413" s="59"/>
      <c r="C1413" s="58"/>
      <c r="D1413" s="58"/>
      <c r="E1413" s="60" t="s">
        <v>920</v>
      </c>
      <c r="F1413" s="10">
        <f t="shared" si="2956"/>
        <v>314478.40000000002</v>
      </c>
      <c r="G1413" s="10">
        <f t="shared" si="2957"/>
        <v>379275.5</v>
      </c>
      <c r="H1413" s="10">
        <f t="shared" si="2958"/>
        <v>469030.9</v>
      </c>
      <c r="I1413" s="10">
        <f t="shared" si="2959"/>
        <v>0</v>
      </c>
      <c r="J1413" s="10">
        <f t="shared" si="2960"/>
        <v>0</v>
      </c>
      <c r="K1413" s="10">
        <f t="shared" si="2961"/>
        <v>0</v>
      </c>
      <c r="L1413" s="10">
        <f t="shared" si="2832"/>
        <v>314478.40000000002</v>
      </c>
      <c r="M1413" s="10">
        <f t="shared" si="2833"/>
        <v>379275.5</v>
      </c>
      <c r="N1413" s="10">
        <f t="shared" si="2834"/>
        <v>469030.9</v>
      </c>
      <c r="O1413" s="10">
        <f t="shared" si="2962"/>
        <v>0</v>
      </c>
      <c r="P1413" s="10">
        <f t="shared" si="2963"/>
        <v>0</v>
      </c>
      <c r="Q1413" s="10">
        <f t="shared" si="2964"/>
        <v>0</v>
      </c>
      <c r="R1413" s="10">
        <f t="shared" si="2898"/>
        <v>314478.40000000002</v>
      </c>
      <c r="S1413" s="10">
        <f t="shared" si="2899"/>
        <v>379275.5</v>
      </c>
      <c r="T1413" s="10">
        <f t="shared" si="2900"/>
        <v>469030.9</v>
      </c>
      <c r="U1413" s="10">
        <f t="shared" si="2965"/>
        <v>0</v>
      </c>
      <c r="V1413" s="10">
        <f t="shared" si="2966"/>
        <v>0</v>
      </c>
      <c r="W1413" s="10">
        <f t="shared" si="2967"/>
        <v>0</v>
      </c>
      <c r="X1413" s="10">
        <f t="shared" si="2901"/>
        <v>314478.40000000002</v>
      </c>
      <c r="Y1413" s="10">
        <f t="shared" si="2902"/>
        <v>379275.5</v>
      </c>
      <c r="Z1413" s="10">
        <f t="shared" si="2903"/>
        <v>469030.9</v>
      </c>
      <c r="AA1413" s="10">
        <f t="shared" si="2968"/>
        <v>0</v>
      </c>
      <c r="AB1413" s="10">
        <f t="shared" si="2969"/>
        <v>0</v>
      </c>
      <c r="AC1413" s="10">
        <f t="shared" si="2970"/>
        <v>0</v>
      </c>
      <c r="AD1413" s="10">
        <f t="shared" si="2904"/>
        <v>314478.40000000002</v>
      </c>
      <c r="AE1413" s="10">
        <f t="shared" si="2905"/>
        <v>379275.5</v>
      </c>
      <c r="AF1413" s="10">
        <f t="shared" si="2906"/>
        <v>469030.9</v>
      </c>
      <c r="AG1413" s="10">
        <f t="shared" si="2971"/>
        <v>0</v>
      </c>
      <c r="AH1413" s="10">
        <f t="shared" si="2907"/>
        <v>314478.40000000002</v>
      </c>
      <c r="AI1413" s="10">
        <f t="shared" si="2908"/>
        <v>379275.5</v>
      </c>
      <c r="AJ1413" s="10">
        <f t="shared" si="2909"/>
        <v>469030.9</v>
      </c>
      <c r="AK1413" s="10">
        <f t="shared" si="2972"/>
        <v>0</v>
      </c>
      <c r="AL1413" s="10">
        <f t="shared" si="2973"/>
        <v>0</v>
      </c>
      <c r="AM1413" s="10">
        <f t="shared" si="2974"/>
        <v>0</v>
      </c>
      <c r="AN1413" s="10">
        <f t="shared" si="2910"/>
        <v>314478.40000000002</v>
      </c>
      <c r="AO1413" s="10">
        <f t="shared" si="2911"/>
        <v>379275.5</v>
      </c>
      <c r="AP1413" s="10">
        <f t="shared" si="2912"/>
        <v>469030.9</v>
      </c>
      <c r="AQ1413" s="10">
        <f t="shared" si="2975"/>
        <v>0</v>
      </c>
      <c r="AR1413" s="10">
        <f t="shared" si="2976"/>
        <v>0</v>
      </c>
      <c r="AS1413" s="10">
        <f t="shared" si="2977"/>
        <v>0</v>
      </c>
      <c r="AT1413" s="10">
        <f t="shared" si="2913"/>
        <v>314478.40000000002</v>
      </c>
      <c r="AU1413" s="10">
        <f t="shared" si="2914"/>
        <v>379275.5</v>
      </c>
      <c r="AV1413" s="10">
        <f t="shared" si="2915"/>
        <v>469030.9</v>
      </c>
      <c r="AW1413" s="10">
        <f t="shared" si="2978"/>
        <v>0</v>
      </c>
      <c r="AX1413" s="10">
        <f t="shared" si="2979"/>
        <v>0</v>
      </c>
      <c r="AY1413" s="10">
        <f t="shared" si="2980"/>
        <v>0</v>
      </c>
      <c r="AZ1413" s="10">
        <f t="shared" si="2916"/>
        <v>314478.40000000002</v>
      </c>
      <c r="BA1413" s="10">
        <f t="shared" si="2981"/>
        <v>0</v>
      </c>
      <c r="BB1413" s="65">
        <f t="shared" si="2936"/>
        <v>314478.40000000002</v>
      </c>
      <c r="BC1413" s="10">
        <f t="shared" si="2917"/>
        <v>379275.5</v>
      </c>
      <c r="BD1413" s="10">
        <f t="shared" si="2982"/>
        <v>0</v>
      </c>
      <c r="BE1413" s="65">
        <f t="shared" si="2938"/>
        <v>379275.5</v>
      </c>
      <c r="BF1413" s="10">
        <f t="shared" si="2918"/>
        <v>469030.9</v>
      </c>
      <c r="BG1413" s="10">
        <f t="shared" si="2982"/>
        <v>0</v>
      </c>
      <c r="BH1413" s="65">
        <f t="shared" si="2939"/>
        <v>469030.9</v>
      </c>
      <c r="BI1413" s="10">
        <f t="shared" si="2982"/>
        <v>0</v>
      </c>
      <c r="BJ1413" s="20"/>
      <c r="BK1413" s="20"/>
    </row>
    <row r="1414" spans="1:68" ht="46.8" x14ac:dyDescent="0.3">
      <c r="A1414" s="58" t="s">
        <v>919</v>
      </c>
      <c r="B1414" s="59" t="s">
        <v>35</v>
      </c>
      <c r="C1414" s="58"/>
      <c r="D1414" s="58"/>
      <c r="E1414" s="60" t="s">
        <v>36</v>
      </c>
      <c r="F1414" s="10">
        <f t="shared" si="2956"/>
        <v>314478.40000000002</v>
      </c>
      <c r="G1414" s="10">
        <f t="shared" si="2957"/>
        <v>379275.5</v>
      </c>
      <c r="H1414" s="10">
        <f t="shared" si="2958"/>
        <v>469030.9</v>
      </c>
      <c r="I1414" s="10">
        <f t="shared" si="2959"/>
        <v>0</v>
      </c>
      <c r="J1414" s="10">
        <f t="shared" si="2960"/>
        <v>0</v>
      </c>
      <c r="K1414" s="10">
        <f t="shared" si="2961"/>
        <v>0</v>
      </c>
      <c r="L1414" s="10">
        <f t="shared" si="2832"/>
        <v>314478.40000000002</v>
      </c>
      <c r="M1414" s="10">
        <f t="shared" si="2833"/>
        <v>379275.5</v>
      </c>
      <c r="N1414" s="10">
        <f t="shared" si="2834"/>
        <v>469030.9</v>
      </c>
      <c r="O1414" s="10">
        <f t="shared" si="2962"/>
        <v>0</v>
      </c>
      <c r="P1414" s="10">
        <f t="shared" si="2963"/>
        <v>0</v>
      </c>
      <c r="Q1414" s="10">
        <f t="shared" si="2964"/>
        <v>0</v>
      </c>
      <c r="R1414" s="10">
        <f t="shared" si="2898"/>
        <v>314478.40000000002</v>
      </c>
      <c r="S1414" s="10">
        <f t="shared" si="2899"/>
        <v>379275.5</v>
      </c>
      <c r="T1414" s="10">
        <f t="shared" si="2900"/>
        <v>469030.9</v>
      </c>
      <c r="U1414" s="10">
        <f t="shared" si="2965"/>
        <v>0</v>
      </c>
      <c r="V1414" s="10">
        <f t="shared" si="2966"/>
        <v>0</v>
      </c>
      <c r="W1414" s="10">
        <f t="shared" si="2967"/>
        <v>0</v>
      </c>
      <c r="X1414" s="10">
        <f t="shared" si="2901"/>
        <v>314478.40000000002</v>
      </c>
      <c r="Y1414" s="10">
        <f t="shared" si="2902"/>
        <v>379275.5</v>
      </c>
      <c r="Z1414" s="10">
        <f t="shared" si="2903"/>
        <v>469030.9</v>
      </c>
      <c r="AA1414" s="10">
        <f t="shared" si="2968"/>
        <v>0</v>
      </c>
      <c r="AB1414" s="10">
        <f t="shared" si="2969"/>
        <v>0</v>
      </c>
      <c r="AC1414" s="10">
        <f t="shared" si="2970"/>
        <v>0</v>
      </c>
      <c r="AD1414" s="10">
        <f t="shared" si="2904"/>
        <v>314478.40000000002</v>
      </c>
      <c r="AE1414" s="10">
        <f t="shared" si="2905"/>
        <v>379275.5</v>
      </c>
      <c r="AF1414" s="10">
        <f t="shared" si="2906"/>
        <v>469030.9</v>
      </c>
      <c r="AG1414" s="10">
        <f t="shared" si="2971"/>
        <v>0</v>
      </c>
      <c r="AH1414" s="10">
        <f t="shared" si="2907"/>
        <v>314478.40000000002</v>
      </c>
      <c r="AI1414" s="10">
        <f t="shared" si="2908"/>
        <v>379275.5</v>
      </c>
      <c r="AJ1414" s="10">
        <f t="shared" si="2909"/>
        <v>469030.9</v>
      </c>
      <c r="AK1414" s="10">
        <f t="shared" si="2972"/>
        <v>0</v>
      </c>
      <c r="AL1414" s="10">
        <f t="shared" si="2973"/>
        <v>0</v>
      </c>
      <c r="AM1414" s="10">
        <f t="shared" si="2974"/>
        <v>0</v>
      </c>
      <c r="AN1414" s="10">
        <f t="shared" si="2910"/>
        <v>314478.40000000002</v>
      </c>
      <c r="AO1414" s="10">
        <f t="shared" si="2911"/>
        <v>379275.5</v>
      </c>
      <c r="AP1414" s="10">
        <f t="shared" si="2912"/>
        <v>469030.9</v>
      </c>
      <c r="AQ1414" s="10">
        <f t="shared" si="2975"/>
        <v>0</v>
      </c>
      <c r="AR1414" s="10">
        <f t="shared" si="2976"/>
        <v>0</v>
      </c>
      <c r="AS1414" s="10">
        <f t="shared" si="2977"/>
        <v>0</v>
      </c>
      <c r="AT1414" s="10">
        <f t="shared" si="2913"/>
        <v>314478.40000000002</v>
      </c>
      <c r="AU1414" s="10">
        <f t="shared" si="2914"/>
        <v>379275.5</v>
      </c>
      <c r="AV1414" s="10">
        <f t="shared" si="2915"/>
        <v>469030.9</v>
      </c>
      <c r="AW1414" s="10">
        <f t="shared" si="2978"/>
        <v>0</v>
      </c>
      <c r="AX1414" s="10">
        <f t="shared" si="2979"/>
        <v>0</v>
      </c>
      <c r="AY1414" s="10">
        <f t="shared" si="2980"/>
        <v>0</v>
      </c>
      <c r="AZ1414" s="10">
        <f t="shared" si="2916"/>
        <v>314478.40000000002</v>
      </c>
      <c r="BA1414" s="10">
        <f t="shared" si="2981"/>
        <v>0</v>
      </c>
      <c r="BB1414" s="65">
        <f t="shared" si="2936"/>
        <v>314478.40000000002</v>
      </c>
      <c r="BC1414" s="10">
        <f t="shared" si="2917"/>
        <v>379275.5</v>
      </c>
      <c r="BD1414" s="10">
        <f t="shared" si="2982"/>
        <v>0</v>
      </c>
      <c r="BE1414" s="65">
        <f t="shared" si="2938"/>
        <v>379275.5</v>
      </c>
      <c r="BF1414" s="10">
        <f t="shared" si="2918"/>
        <v>469030.9</v>
      </c>
      <c r="BG1414" s="10">
        <f t="shared" si="2982"/>
        <v>0</v>
      </c>
      <c r="BH1414" s="65">
        <f t="shared" si="2939"/>
        <v>469030.9</v>
      </c>
      <c r="BI1414" s="10">
        <f t="shared" si="2982"/>
        <v>0</v>
      </c>
      <c r="BJ1414" s="20"/>
      <c r="BK1414" s="20"/>
    </row>
    <row r="1415" spans="1:68" x14ac:dyDescent="0.3">
      <c r="A1415" s="58" t="s">
        <v>919</v>
      </c>
      <c r="B1415" s="59">
        <v>400</v>
      </c>
      <c r="C1415" s="58" t="s">
        <v>107</v>
      </c>
      <c r="D1415" s="58" t="s">
        <v>242</v>
      </c>
      <c r="E1415" s="60" t="s">
        <v>433</v>
      </c>
      <c r="F1415" s="10">
        <v>314478.40000000002</v>
      </c>
      <c r="G1415" s="10">
        <v>379275.5</v>
      </c>
      <c r="H1415" s="10">
        <v>469030.9</v>
      </c>
      <c r="I1415" s="10"/>
      <c r="J1415" s="10"/>
      <c r="K1415" s="10"/>
      <c r="L1415" s="10">
        <f t="shared" si="2832"/>
        <v>314478.40000000002</v>
      </c>
      <c r="M1415" s="10">
        <f t="shared" si="2833"/>
        <v>379275.5</v>
      </c>
      <c r="N1415" s="10">
        <f t="shared" si="2834"/>
        <v>469030.9</v>
      </c>
      <c r="O1415" s="10"/>
      <c r="P1415" s="10"/>
      <c r="Q1415" s="10"/>
      <c r="R1415" s="10">
        <f t="shared" si="2898"/>
        <v>314478.40000000002</v>
      </c>
      <c r="S1415" s="10">
        <f t="shared" si="2899"/>
        <v>379275.5</v>
      </c>
      <c r="T1415" s="10">
        <f t="shared" si="2900"/>
        <v>469030.9</v>
      </c>
      <c r="U1415" s="10"/>
      <c r="V1415" s="10"/>
      <c r="W1415" s="10"/>
      <c r="X1415" s="10">
        <f t="shared" si="2901"/>
        <v>314478.40000000002</v>
      </c>
      <c r="Y1415" s="10">
        <f t="shared" si="2902"/>
        <v>379275.5</v>
      </c>
      <c r="Z1415" s="10">
        <f t="shared" si="2903"/>
        <v>469030.9</v>
      </c>
      <c r="AA1415" s="10"/>
      <c r="AB1415" s="10"/>
      <c r="AC1415" s="10"/>
      <c r="AD1415" s="10">
        <f t="shared" si="2904"/>
        <v>314478.40000000002</v>
      </c>
      <c r="AE1415" s="10">
        <f t="shared" si="2905"/>
        <v>379275.5</v>
      </c>
      <c r="AF1415" s="10">
        <f t="shared" si="2906"/>
        <v>469030.9</v>
      </c>
      <c r="AG1415" s="10"/>
      <c r="AH1415" s="10">
        <f t="shared" si="2907"/>
        <v>314478.40000000002</v>
      </c>
      <c r="AI1415" s="10">
        <f t="shared" si="2908"/>
        <v>379275.5</v>
      </c>
      <c r="AJ1415" s="10">
        <f t="shared" si="2909"/>
        <v>469030.9</v>
      </c>
      <c r="AK1415" s="10"/>
      <c r="AL1415" s="10"/>
      <c r="AM1415" s="10"/>
      <c r="AN1415" s="10">
        <f t="shared" si="2910"/>
        <v>314478.40000000002</v>
      </c>
      <c r="AO1415" s="10">
        <f t="shared" si="2911"/>
        <v>379275.5</v>
      </c>
      <c r="AP1415" s="10">
        <f t="shared" si="2912"/>
        <v>469030.9</v>
      </c>
      <c r="AQ1415" s="10"/>
      <c r="AR1415" s="10"/>
      <c r="AS1415" s="10"/>
      <c r="AT1415" s="10">
        <f t="shared" si="2913"/>
        <v>314478.40000000002</v>
      </c>
      <c r="AU1415" s="10">
        <f t="shared" si="2914"/>
        <v>379275.5</v>
      </c>
      <c r="AV1415" s="10">
        <f t="shared" si="2915"/>
        <v>469030.9</v>
      </c>
      <c r="AW1415" s="10"/>
      <c r="AX1415" s="10"/>
      <c r="AY1415" s="10"/>
      <c r="AZ1415" s="10">
        <f t="shared" si="2916"/>
        <v>314478.40000000002</v>
      </c>
      <c r="BA1415" s="10"/>
      <c r="BB1415" s="65">
        <f t="shared" si="2936"/>
        <v>314478.40000000002</v>
      </c>
      <c r="BC1415" s="10">
        <f t="shared" si="2917"/>
        <v>379275.5</v>
      </c>
      <c r="BD1415" s="10"/>
      <c r="BE1415" s="65">
        <f t="shared" si="2938"/>
        <v>379275.5</v>
      </c>
      <c r="BF1415" s="10">
        <f t="shared" si="2918"/>
        <v>469030.9</v>
      </c>
      <c r="BG1415" s="10"/>
      <c r="BH1415" s="65">
        <f t="shared" si="2939"/>
        <v>469030.9</v>
      </c>
      <c r="BI1415" s="10"/>
      <c r="BJ1415" s="20"/>
      <c r="BK1415" s="20"/>
    </row>
    <row r="1416" spans="1:68" ht="93.6" x14ac:dyDescent="0.3">
      <c r="A1416" s="58" t="s">
        <v>921</v>
      </c>
      <c r="B1416" s="59"/>
      <c r="C1416" s="58"/>
      <c r="D1416" s="58"/>
      <c r="E1416" s="60" t="s">
        <v>922</v>
      </c>
      <c r="F1416" s="10">
        <f t="shared" ref="F1416:K1416" si="2983">F1417+F1419</f>
        <v>4198.9000000000005</v>
      </c>
      <c r="G1416" s="10">
        <f t="shared" si="2983"/>
        <v>4151.5999999999995</v>
      </c>
      <c r="H1416" s="10">
        <f t="shared" si="2983"/>
        <v>4497.6000000000004</v>
      </c>
      <c r="I1416" s="10">
        <f t="shared" si="2983"/>
        <v>0</v>
      </c>
      <c r="J1416" s="10">
        <f t="shared" si="2983"/>
        <v>0</v>
      </c>
      <c r="K1416" s="10">
        <f t="shared" si="2983"/>
        <v>0</v>
      </c>
      <c r="L1416" s="10">
        <f t="shared" si="2832"/>
        <v>4198.9000000000005</v>
      </c>
      <c r="M1416" s="10">
        <f t="shared" si="2833"/>
        <v>4151.5999999999995</v>
      </c>
      <c r="N1416" s="10">
        <f t="shared" si="2834"/>
        <v>4497.6000000000004</v>
      </c>
      <c r="O1416" s="10">
        <f>O1417+O1419</f>
        <v>0</v>
      </c>
      <c r="P1416" s="10">
        <f>P1417+P1419</f>
        <v>0</v>
      </c>
      <c r="Q1416" s="10">
        <f>Q1417+Q1419</f>
        <v>0</v>
      </c>
      <c r="R1416" s="10">
        <f t="shared" si="2898"/>
        <v>4198.9000000000005</v>
      </c>
      <c r="S1416" s="10">
        <f t="shared" si="2899"/>
        <v>4151.5999999999995</v>
      </c>
      <c r="T1416" s="10">
        <f t="shared" si="2900"/>
        <v>4497.6000000000004</v>
      </c>
      <c r="U1416" s="10">
        <f>U1417+U1419</f>
        <v>0</v>
      </c>
      <c r="V1416" s="10">
        <f>V1417+V1419</f>
        <v>0</v>
      </c>
      <c r="W1416" s="10">
        <f>W1417+W1419</f>
        <v>0</v>
      </c>
      <c r="X1416" s="10">
        <f t="shared" si="2901"/>
        <v>4198.9000000000005</v>
      </c>
      <c r="Y1416" s="10">
        <f t="shared" si="2902"/>
        <v>4151.5999999999995</v>
      </c>
      <c r="Z1416" s="10">
        <f t="shared" si="2903"/>
        <v>4497.6000000000004</v>
      </c>
      <c r="AA1416" s="10">
        <f>AA1417+AA1419</f>
        <v>0</v>
      </c>
      <c r="AB1416" s="10">
        <f>AB1417+AB1419</f>
        <v>0</v>
      </c>
      <c r="AC1416" s="10">
        <f>AC1417+AC1419</f>
        <v>0</v>
      </c>
      <c r="AD1416" s="10">
        <f t="shared" si="2904"/>
        <v>4198.9000000000005</v>
      </c>
      <c r="AE1416" s="10">
        <f t="shared" si="2905"/>
        <v>4151.5999999999995</v>
      </c>
      <c r="AF1416" s="10">
        <f t="shared" si="2906"/>
        <v>4497.6000000000004</v>
      </c>
      <c r="AG1416" s="10">
        <f>AG1417+AG1419</f>
        <v>0</v>
      </c>
      <c r="AH1416" s="10">
        <f t="shared" si="2907"/>
        <v>4198.9000000000005</v>
      </c>
      <c r="AI1416" s="10">
        <f t="shared" si="2908"/>
        <v>4151.5999999999995</v>
      </c>
      <c r="AJ1416" s="10">
        <f t="shared" si="2909"/>
        <v>4497.6000000000004</v>
      </c>
      <c r="AK1416" s="10">
        <f>AK1417+AK1419</f>
        <v>0</v>
      </c>
      <c r="AL1416" s="10">
        <f>AL1417+AL1419</f>
        <v>0</v>
      </c>
      <c r="AM1416" s="10">
        <f>AM1417+AM1419</f>
        <v>0</v>
      </c>
      <c r="AN1416" s="10">
        <f t="shared" si="2910"/>
        <v>4198.9000000000005</v>
      </c>
      <c r="AO1416" s="10">
        <f t="shared" si="2911"/>
        <v>4151.5999999999995</v>
      </c>
      <c r="AP1416" s="10">
        <f t="shared" si="2912"/>
        <v>4497.6000000000004</v>
      </c>
      <c r="AQ1416" s="10">
        <f>AQ1417+AQ1419</f>
        <v>0</v>
      </c>
      <c r="AR1416" s="10">
        <f>AR1417+AR1419</f>
        <v>0</v>
      </c>
      <c r="AS1416" s="10">
        <f>AS1417+AS1419</f>
        <v>0</v>
      </c>
      <c r="AT1416" s="10">
        <f t="shared" si="2913"/>
        <v>4198.9000000000005</v>
      </c>
      <c r="AU1416" s="10">
        <f t="shared" si="2914"/>
        <v>4151.5999999999995</v>
      </c>
      <c r="AV1416" s="10">
        <f t="shared" si="2915"/>
        <v>4497.6000000000004</v>
      </c>
      <c r="AW1416" s="10">
        <f>AW1417+AW1419</f>
        <v>0</v>
      </c>
      <c r="AX1416" s="10">
        <f>AX1417+AX1419</f>
        <v>0</v>
      </c>
      <c r="AY1416" s="10">
        <f>AY1417+AY1419</f>
        <v>0</v>
      </c>
      <c r="AZ1416" s="10">
        <f t="shared" si="2916"/>
        <v>4198.9000000000005</v>
      </c>
      <c r="BA1416" s="10">
        <f>BA1417+BA1419</f>
        <v>0</v>
      </c>
      <c r="BB1416" s="65">
        <f t="shared" si="2936"/>
        <v>4198.9000000000005</v>
      </c>
      <c r="BC1416" s="10">
        <f t="shared" si="2917"/>
        <v>4151.5999999999995</v>
      </c>
      <c r="BD1416" s="10">
        <f>BD1417+BD1419</f>
        <v>0</v>
      </c>
      <c r="BE1416" s="65">
        <f t="shared" si="2938"/>
        <v>4151.5999999999995</v>
      </c>
      <c r="BF1416" s="10">
        <f t="shared" si="2918"/>
        <v>4497.6000000000004</v>
      </c>
      <c r="BG1416" s="10">
        <f>BG1417+BG1419</f>
        <v>0</v>
      </c>
      <c r="BH1416" s="65">
        <f t="shared" si="2939"/>
        <v>4497.6000000000004</v>
      </c>
      <c r="BI1416" s="10">
        <f>BI1417+BI1419</f>
        <v>0</v>
      </c>
      <c r="BJ1416" s="20"/>
      <c r="BK1416" s="20"/>
    </row>
    <row r="1417" spans="1:68" ht="78" x14ac:dyDescent="0.3">
      <c r="A1417" s="58" t="s">
        <v>921</v>
      </c>
      <c r="B1417" s="59" t="s">
        <v>148</v>
      </c>
      <c r="C1417" s="58"/>
      <c r="D1417" s="58"/>
      <c r="E1417" s="60" t="s">
        <v>149</v>
      </c>
      <c r="F1417" s="10">
        <f t="shared" ref="F1417:K1417" si="2984">F1418</f>
        <v>4087.8</v>
      </c>
      <c r="G1417" s="10">
        <f t="shared" si="2984"/>
        <v>4044.8999999999996</v>
      </c>
      <c r="H1417" s="10">
        <f t="shared" si="2984"/>
        <v>4382</v>
      </c>
      <c r="I1417" s="10">
        <f t="shared" si="2984"/>
        <v>0</v>
      </c>
      <c r="J1417" s="10">
        <f t="shared" si="2984"/>
        <v>0</v>
      </c>
      <c r="K1417" s="10">
        <f t="shared" si="2984"/>
        <v>0</v>
      </c>
      <c r="L1417" s="10">
        <f t="shared" si="2832"/>
        <v>4087.8</v>
      </c>
      <c r="M1417" s="10">
        <f t="shared" si="2833"/>
        <v>4044.8999999999996</v>
      </c>
      <c r="N1417" s="10">
        <f t="shared" si="2834"/>
        <v>4382</v>
      </c>
      <c r="O1417" s="10">
        <f>O1418</f>
        <v>0</v>
      </c>
      <c r="P1417" s="10">
        <f>P1418</f>
        <v>0</v>
      </c>
      <c r="Q1417" s="10">
        <f>Q1418</f>
        <v>0</v>
      </c>
      <c r="R1417" s="10">
        <f t="shared" si="2898"/>
        <v>4087.8</v>
      </c>
      <c r="S1417" s="10">
        <f t="shared" si="2899"/>
        <v>4044.8999999999996</v>
      </c>
      <c r="T1417" s="10">
        <f t="shared" si="2900"/>
        <v>4382</v>
      </c>
      <c r="U1417" s="10">
        <f>U1418</f>
        <v>0</v>
      </c>
      <c r="V1417" s="10">
        <f>V1418</f>
        <v>0</v>
      </c>
      <c r="W1417" s="10">
        <f>W1418</f>
        <v>0</v>
      </c>
      <c r="X1417" s="10">
        <f t="shared" si="2901"/>
        <v>4087.8</v>
      </c>
      <c r="Y1417" s="10">
        <f t="shared" si="2902"/>
        <v>4044.8999999999996</v>
      </c>
      <c r="Z1417" s="10">
        <f t="shared" si="2903"/>
        <v>4382</v>
      </c>
      <c r="AA1417" s="10">
        <f>AA1418</f>
        <v>0</v>
      </c>
      <c r="AB1417" s="10">
        <f>AB1418</f>
        <v>0</v>
      </c>
      <c r="AC1417" s="10">
        <f>AC1418</f>
        <v>0</v>
      </c>
      <c r="AD1417" s="10">
        <f t="shared" si="2904"/>
        <v>4087.8</v>
      </c>
      <c r="AE1417" s="10">
        <f t="shared" si="2905"/>
        <v>4044.8999999999996</v>
      </c>
      <c r="AF1417" s="10">
        <f t="shared" si="2906"/>
        <v>4382</v>
      </c>
      <c r="AG1417" s="10">
        <f>AG1418</f>
        <v>0</v>
      </c>
      <c r="AH1417" s="10">
        <f t="shared" si="2907"/>
        <v>4087.8</v>
      </c>
      <c r="AI1417" s="10">
        <f t="shared" si="2908"/>
        <v>4044.8999999999996</v>
      </c>
      <c r="AJ1417" s="10">
        <f t="shared" si="2909"/>
        <v>4382</v>
      </c>
      <c r="AK1417" s="10">
        <f>AK1418</f>
        <v>0</v>
      </c>
      <c r="AL1417" s="10">
        <f>AL1418</f>
        <v>0</v>
      </c>
      <c r="AM1417" s="10">
        <f>AM1418</f>
        <v>0</v>
      </c>
      <c r="AN1417" s="10">
        <f t="shared" si="2910"/>
        <v>4087.8</v>
      </c>
      <c r="AO1417" s="10">
        <f t="shared" si="2911"/>
        <v>4044.8999999999996</v>
      </c>
      <c r="AP1417" s="10">
        <f t="shared" si="2912"/>
        <v>4382</v>
      </c>
      <c r="AQ1417" s="10">
        <f>AQ1418</f>
        <v>0</v>
      </c>
      <c r="AR1417" s="10">
        <f>AR1418</f>
        <v>0</v>
      </c>
      <c r="AS1417" s="10">
        <f>AS1418</f>
        <v>0</v>
      </c>
      <c r="AT1417" s="10">
        <f t="shared" si="2913"/>
        <v>4087.8</v>
      </c>
      <c r="AU1417" s="10">
        <f t="shared" si="2914"/>
        <v>4044.8999999999996</v>
      </c>
      <c r="AV1417" s="10">
        <f t="shared" si="2915"/>
        <v>4382</v>
      </c>
      <c r="AW1417" s="10">
        <f>AW1418</f>
        <v>0</v>
      </c>
      <c r="AX1417" s="10">
        <f>AX1418</f>
        <v>0</v>
      </c>
      <c r="AY1417" s="10">
        <f>AY1418</f>
        <v>0</v>
      </c>
      <c r="AZ1417" s="10">
        <f t="shared" si="2916"/>
        <v>4087.8</v>
      </c>
      <c r="BA1417" s="10">
        <f>BA1418</f>
        <v>0</v>
      </c>
      <c r="BB1417" s="65">
        <f t="shared" si="2936"/>
        <v>4087.8</v>
      </c>
      <c r="BC1417" s="10">
        <f t="shared" si="2917"/>
        <v>4044.8999999999996</v>
      </c>
      <c r="BD1417" s="10">
        <f>BD1418</f>
        <v>0</v>
      </c>
      <c r="BE1417" s="65">
        <f t="shared" si="2938"/>
        <v>4044.8999999999996</v>
      </c>
      <c r="BF1417" s="10">
        <f t="shared" si="2918"/>
        <v>4382</v>
      </c>
      <c r="BG1417" s="10">
        <f>BG1418</f>
        <v>0</v>
      </c>
      <c r="BH1417" s="65">
        <f t="shared" si="2939"/>
        <v>4382</v>
      </c>
      <c r="BI1417" s="10">
        <f>BI1418</f>
        <v>0</v>
      </c>
      <c r="BJ1417" s="20"/>
      <c r="BK1417" s="20"/>
    </row>
    <row r="1418" spans="1:68" x14ac:dyDescent="0.3">
      <c r="A1418" s="58" t="s">
        <v>921</v>
      </c>
      <c r="B1418" s="59">
        <v>100</v>
      </c>
      <c r="C1418" s="58" t="s">
        <v>107</v>
      </c>
      <c r="D1418" s="58" t="s">
        <v>337</v>
      </c>
      <c r="E1418" s="60" t="s">
        <v>338</v>
      </c>
      <c r="F1418" s="10">
        <v>4087.8</v>
      </c>
      <c r="G1418" s="10">
        <v>4044.8999999999996</v>
      </c>
      <c r="H1418" s="10">
        <v>4382</v>
      </c>
      <c r="I1418" s="10"/>
      <c r="J1418" s="10"/>
      <c r="K1418" s="10"/>
      <c r="L1418" s="10">
        <f t="shared" si="2832"/>
        <v>4087.8</v>
      </c>
      <c r="M1418" s="10">
        <f t="shared" si="2833"/>
        <v>4044.8999999999996</v>
      </c>
      <c r="N1418" s="10">
        <f t="shared" si="2834"/>
        <v>4382</v>
      </c>
      <c r="O1418" s="10"/>
      <c r="P1418" s="10"/>
      <c r="Q1418" s="10"/>
      <c r="R1418" s="10">
        <f t="shared" si="2898"/>
        <v>4087.8</v>
      </c>
      <c r="S1418" s="10">
        <f t="shared" si="2899"/>
        <v>4044.8999999999996</v>
      </c>
      <c r="T1418" s="10">
        <f t="shared" si="2900"/>
        <v>4382</v>
      </c>
      <c r="U1418" s="10"/>
      <c r="V1418" s="10"/>
      <c r="W1418" s="10"/>
      <c r="X1418" s="10">
        <f t="shared" si="2901"/>
        <v>4087.8</v>
      </c>
      <c r="Y1418" s="10">
        <f t="shared" si="2902"/>
        <v>4044.8999999999996</v>
      </c>
      <c r="Z1418" s="10">
        <f t="shared" si="2903"/>
        <v>4382</v>
      </c>
      <c r="AA1418" s="10"/>
      <c r="AB1418" s="10"/>
      <c r="AC1418" s="10"/>
      <c r="AD1418" s="10">
        <f t="shared" si="2904"/>
        <v>4087.8</v>
      </c>
      <c r="AE1418" s="10">
        <f t="shared" si="2905"/>
        <v>4044.8999999999996</v>
      </c>
      <c r="AF1418" s="10">
        <f t="shared" si="2906"/>
        <v>4382</v>
      </c>
      <c r="AG1418" s="10"/>
      <c r="AH1418" s="10">
        <f t="shared" si="2907"/>
        <v>4087.8</v>
      </c>
      <c r="AI1418" s="10">
        <f t="shared" si="2908"/>
        <v>4044.8999999999996</v>
      </c>
      <c r="AJ1418" s="10">
        <f t="shared" si="2909"/>
        <v>4382</v>
      </c>
      <c r="AK1418" s="10"/>
      <c r="AL1418" s="10"/>
      <c r="AM1418" s="10"/>
      <c r="AN1418" s="10">
        <f t="shared" si="2910"/>
        <v>4087.8</v>
      </c>
      <c r="AO1418" s="10">
        <f t="shared" si="2911"/>
        <v>4044.8999999999996</v>
      </c>
      <c r="AP1418" s="10">
        <f t="shared" si="2912"/>
        <v>4382</v>
      </c>
      <c r="AQ1418" s="10"/>
      <c r="AR1418" s="10"/>
      <c r="AS1418" s="10"/>
      <c r="AT1418" s="10">
        <f t="shared" si="2913"/>
        <v>4087.8</v>
      </c>
      <c r="AU1418" s="10">
        <f t="shared" si="2914"/>
        <v>4044.8999999999996</v>
      </c>
      <c r="AV1418" s="10">
        <f t="shared" si="2915"/>
        <v>4382</v>
      </c>
      <c r="AW1418" s="10"/>
      <c r="AX1418" s="10"/>
      <c r="AY1418" s="10"/>
      <c r="AZ1418" s="10">
        <f t="shared" si="2916"/>
        <v>4087.8</v>
      </c>
      <c r="BA1418" s="10"/>
      <c r="BB1418" s="65">
        <f t="shared" si="2936"/>
        <v>4087.8</v>
      </c>
      <c r="BC1418" s="10">
        <f t="shared" si="2917"/>
        <v>4044.8999999999996</v>
      </c>
      <c r="BD1418" s="10"/>
      <c r="BE1418" s="65">
        <f t="shared" si="2938"/>
        <v>4044.8999999999996</v>
      </c>
      <c r="BF1418" s="10">
        <f t="shared" si="2918"/>
        <v>4382</v>
      </c>
      <c r="BG1418" s="10"/>
      <c r="BH1418" s="65">
        <f t="shared" si="2939"/>
        <v>4382</v>
      </c>
      <c r="BI1418" s="10"/>
      <c r="BJ1418" s="20"/>
      <c r="BK1418" s="20"/>
    </row>
    <row r="1419" spans="1:68" ht="31.2" x14ac:dyDescent="0.3">
      <c r="A1419" s="58" t="s">
        <v>921</v>
      </c>
      <c r="B1419" s="59" t="s">
        <v>66</v>
      </c>
      <c r="C1419" s="58"/>
      <c r="D1419" s="58"/>
      <c r="E1419" s="60" t="s">
        <v>67</v>
      </c>
      <c r="F1419" s="10">
        <f t="shared" ref="F1419:K1419" si="2985">F1420</f>
        <v>111.1</v>
      </c>
      <c r="G1419" s="10">
        <f t="shared" si="2985"/>
        <v>106.7</v>
      </c>
      <c r="H1419" s="10">
        <f t="shared" si="2985"/>
        <v>115.6</v>
      </c>
      <c r="I1419" s="10">
        <f t="shared" si="2985"/>
        <v>0</v>
      </c>
      <c r="J1419" s="10">
        <f t="shared" si="2985"/>
        <v>0</v>
      </c>
      <c r="K1419" s="10">
        <f t="shared" si="2985"/>
        <v>0</v>
      </c>
      <c r="L1419" s="10">
        <f t="shared" si="2832"/>
        <v>111.1</v>
      </c>
      <c r="M1419" s="10">
        <f t="shared" si="2833"/>
        <v>106.7</v>
      </c>
      <c r="N1419" s="10">
        <f t="shared" si="2834"/>
        <v>115.6</v>
      </c>
      <c r="O1419" s="10">
        <f>O1420</f>
        <v>0</v>
      </c>
      <c r="P1419" s="10">
        <f>P1420</f>
        <v>0</v>
      </c>
      <c r="Q1419" s="10">
        <f>Q1420</f>
        <v>0</v>
      </c>
      <c r="R1419" s="10">
        <f t="shared" si="2898"/>
        <v>111.1</v>
      </c>
      <c r="S1419" s="10">
        <f t="shared" si="2899"/>
        <v>106.7</v>
      </c>
      <c r="T1419" s="10">
        <f t="shared" si="2900"/>
        <v>115.6</v>
      </c>
      <c r="U1419" s="10">
        <f>U1420</f>
        <v>0</v>
      </c>
      <c r="V1419" s="10">
        <f>V1420</f>
        <v>0</v>
      </c>
      <c r="W1419" s="10">
        <f>W1420</f>
        <v>0</v>
      </c>
      <c r="X1419" s="10">
        <f t="shared" si="2901"/>
        <v>111.1</v>
      </c>
      <c r="Y1419" s="10">
        <f t="shared" si="2902"/>
        <v>106.7</v>
      </c>
      <c r="Z1419" s="10">
        <f t="shared" si="2903"/>
        <v>115.6</v>
      </c>
      <c r="AA1419" s="10">
        <f>AA1420</f>
        <v>0</v>
      </c>
      <c r="AB1419" s="10">
        <f>AB1420</f>
        <v>0</v>
      </c>
      <c r="AC1419" s="10">
        <f>AC1420</f>
        <v>0</v>
      </c>
      <c r="AD1419" s="10">
        <f t="shared" si="2904"/>
        <v>111.1</v>
      </c>
      <c r="AE1419" s="10">
        <f t="shared" si="2905"/>
        <v>106.7</v>
      </c>
      <c r="AF1419" s="10">
        <f t="shared" si="2906"/>
        <v>115.6</v>
      </c>
      <c r="AG1419" s="10">
        <f>AG1420</f>
        <v>0</v>
      </c>
      <c r="AH1419" s="10">
        <f t="shared" si="2907"/>
        <v>111.1</v>
      </c>
      <c r="AI1419" s="10">
        <f t="shared" si="2908"/>
        <v>106.7</v>
      </c>
      <c r="AJ1419" s="10">
        <f t="shared" si="2909"/>
        <v>115.6</v>
      </c>
      <c r="AK1419" s="10">
        <f>AK1420</f>
        <v>0</v>
      </c>
      <c r="AL1419" s="10">
        <f>AL1420</f>
        <v>0</v>
      </c>
      <c r="AM1419" s="10">
        <f>AM1420</f>
        <v>0</v>
      </c>
      <c r="AN1419" s="10">
        <f t="shared" si="2910"/>
        <v>111.1</v>
      </c>
      <c r="AO1419" s="10">
        <f t="shared" si="2911"/>
        <v>106.7</v>
      </c>
      <c r="AP1419" s="10">
        <f t="shared" si="2912"/>
        <v>115.6</v>
      </c>
      <c r="AQ1419" s="10">
        <f>AQ1420</f>
        <v>0</v>
      </c>
      <c r="AR1419" s="10">
        <f>AR1420</f>
        <v>0</v>
      </c>
      <c r="AS1419" s="10">
        <f>AS1420</f>
        <v>0</v>
      </c>
      <c r="AT1419" s="10">
        <f t="shared" si="2913"/>
        <v>111.1</v>
      </c>
      <c r="AU1419" s="10">
        <f t="shared" si="2914"/>
        <v>106.7</v>
      </c>
      <c r="AV1419" s="10">
        <f t="shared" si="2915"/>
        <v>115.6</v>
      </c>
      <c r="AW1419" s="10">
        <f>AW1420</f>
        <v>0</v>
      </c>
      <c r="AX1419" s="10">
        <f>AX1420</f>
        <v>0</v>
      </c>
      <c r="AY1419" s="10">
        <f>AY1420</f>
        <v>0</v>
      </c>
      <c r="AZ1419" s="10">
        <f t="shared" si="2916"/>
        <v>111.1</v>
      </c>
      <c r="BA1419" s="10">
        <f>BA1420</f>
        <v>0</v>
      </c>
      <c r="BB1419" s="65">
        <f t="shared" si="2936"/>
        <v>111.1</v>
      </c>
      <c r="BC1419" s="10">
        <f t="shared" si="2917"/>
        <v>106.7</v>
      </c>
      <c r="BD1419" s="10">
        <f>BD1420</f>
        <v>0</v>
      </c>
      <c r="BE1419" s="65">
        <f t="shared" si="2938"/>
        <v>106.7</v>
      </c>
      <c r="BF1419" s="10">
        <f t="shared" si="2918"/>
        <v>115.6</v>
      </c>
      <c r="BG1419" s="10">
        <f>BG1420</f>
        <v>0</v>
      </c>
      <c r="BH1419" s="65">
        <f t="shared" si="2939"/>
        <v>115.6</v>
      </c>
      <c r="BI1419" s="10">
        <f>BI1420</f>
        <v>0</v>
      </c>
      <c r="BJ1419" s="20"/>
      <c r="BK1419" s="20"/>
    </row>
    <row r="1420" spans="1:68" x14ac:dyDescent="0.3">
      <c r="A1420" s="58" t="s">
        <v>921</v>
      </c>
      <c r="B1420" s="59">
        <v>200</v>
      </c>
      <c r="C1420" s="58" t="s">
        <v>107</v>
      </c>
      <c r="D1420" s="58" t="s">
        <v>337</v>
      </c>
      <c r="E1420" s="60" t="s">
        <v>338</v>
      </c>
      <c r="F1420" s="10">
        <v>111.1</v>
      </c>
      <c r="G1420" s="10">
        <v>106.7</v>
      </c>
      <c r="H1420" s="10">
        <v>115.6</v>
      </c>
      <c r="I1420" s="10"/>
      <c r="J1420" s="10"/>
      <c r="K1420" s="10"/>
      <c r="L1420" s="10">
        <f t="shared" si="2832"/>
        <v>111.1</v>
      </c>
      <c r="M1420" s="10">
        <f t="shared" si="2833"/>
        <v>106.7</v>
      </c>
      <c r="N1420" s="10">
        <f t="shared" si="2834"/>
        <v>115.6</v>
      </c>
      <c r="O1420" s="10"/>
      <c r="P1420" s="10"/>
      <c r="Q1420" s="10"/>
      <c r="R1420" s="10">
        <f t="shared" si="2898"/>
        <v>111.1</v>
      </c>
      <c r="S1420" s="10">
        <f t="shared" si="2899"/>
        <v>106.7</v>
      </c>
      <c r="T1420" s="10">
        <f t="shared" si="2900"/>
        <v>115.6</v>
      </c>
      <c r="U1420" s="10"/>
      <c r="V1420" s="10"/>
      <c r="W1420" s="10"/>
      <c r="X1420" s="10">
        <f t="shared" si="2901"/>
        <v>111.1</v>
      </c>
      <c r="Y1420" s="10">
        <f t="shared" si="2902"/>
        <v>106.7</v>
      </c>
      <c r="Z1420" s="10">
        <f t="shared" si="2903"/>
        <v>115.6</v>
      </c>
      <c r="AA1420" s="10"/>
      <c r="AB1420" s="10"/>
      <c r="AC1420" s="10"/>
      <c r="AD1420" s="10">
        <f t="shared" si="2904"/>
        <v>111.1</v>
      </c>
      <c r="AE1420" s="10">
        <f t="shared" si="2905"/>
        <v>106.7</v>
      </c>
      <c r="AF1420" s="10">
        <f t="shared" si="2906"/>
        <v>115.6</v>
      </c>
      <c r="AG1420" s="10"/>
      <c r="AH1420" s="10">
        <f t="shared" si="2907"/>
        <v>111.1</v>
      </c>
      <c r="AI1420" s="10">
        <f t="shared" si="2908"/>
        <v>106.7</v>
      </c>
      <c r="AJ1420" s="10">
        <f t="shared" si="2909"/>
        <v>115.6</v>
      </c>
      <c r="AK1420" s="10"/>
      <c r="AL1420" s="10"/>
      <c r="AM1420" s="10"/>
      <c r="AN1420" s="10">
        <f t="shared" si="2910"/>
        <v>111.1</v>
      </c>
      <c r="AO1420" s="10">
        <f t="shared" si="2911"/>
        <v>106.7</v>
      </c>
      <c r="AP1420" s="10">
        <f t="shared" si="2912"/>
        <v>115.6</v>
      </c>
      <c r="AQ1420" s="10"/>
      <c r="AR1420" s="10"/>
      <c r="AS1420" s="10"/>
      <c r="AT1420" s="10">
        <f t="shared" si="2913"/>
        <v>111.1</v>
      </c>
      <c r="AU1420" s="10">
        <f t="shared" si="2914"/>
        <v>106.7</v>
      </c>
      <c r="AV1420" s="10">
        <f t="shared" si="2915"/>
        <v>115.6</v>
      </c>
      <c r="AW1420" s="10"/>
      <c r="AX1420" s="10"/>
      <c r="AY1420" s="10"/>
      <c r="AZ1420" s="10">
        <f t="shared" si="2916"/>
        <v>111.1</v>
      </c>
      <c r="BA1420" s="10"/>
      <c r="BB1420" s="65">
        <f t="shared" si="2936"/>
        <v>111.1</v>
      </c>
      <c r="BC1420" s="10">
        <f t="shared" si="2917"/>
        <v>106.7</v>
      </c>
      <c r="BD1420" s="10"/>
      <c r="BE1420" s="65">
        <f t="shared" si="2938"/>
        <v>106.7</v>
      </c>
      <c r="BF1420" s="10">
        <f t="shared" si="2918"/>
        <v>115.6</v>
      </c>
      <c r="BG1420" s="10"/>
      <c r="BH1420" s="65">
        <f t="shared" si="2939"/>
        <v>115.6</v>
      </c>
      <c r="BI1420" s="10"/>
      <c r="BJ1420" s="20"/>
      <c r="BK1420" s="20"/>
    </row>
    <row r="1421" spans="1:68" ht="62.4" x14ac:dyDescent="0.3">
      <c r="A1421" s="58" t="s">
        <v>923</v>
      </c>
      <c r="B1421" s="59"/>
      <c r="C1421" s="58"/>
      <c r="D1421" s="58"/>
      <c r="E1421" s="60" t="s">
        <v>924</v>
      </c>
      <c r="F1421" s="10">
        <f t="shared" ref="F1421:F1422" si="2986">F1422</f>
        <v>290395</v>
      </c>
      <c r="G1421" s="10">
        <f t="shared" ref="G1421:G1422" si="2987">G1422</f>
        <v>291938.90000000002</v>
      </c>
      <c r="H1421" s="10">
        <f t="shared" ref="H1421:H1422" si="2988">H1422</f>
        <v>291938.90000000002</v>
      </c>
      <c r="I1421" s="10">
        <f t="shared" ref="I1421:I1422" si="2989">I1422</f>
        <v>0</v>
      </c>
      <c r="J1421" s="10">
        <f t="shared" ref="J1421:J1422" si="2990">J1422</f>
        <v>0</v>
      </c>
      <c r="K1421" s="10">
        <f t="shared" ref="K1421:K1422" si="2991">K1422</f>
        <v>0</v>
      </c>
      <c r="L1421" s="10">
        <f t="shared" si="2832"/>
        <v>290395</v>
      </c>
      <c r="M1421" s="10">
        <f t="shared" si="2833"/>
        <v>291938.90000000002</v>
      </c>
      <c r="N1421" s="10">
        <f t="shared" si="2834"/>
        <v>291938.90000000002</v>
      </c>
      <c r="O1421" s="10">
        <f t="shared" ref="O1421:O1422" si="2992">O1422</f>
        <v>0</v>
      </c>
      <c r="P1421" s="10">
        <f t="shared" ref="P1421:P1422" si="2993">P1422</f>
        <v>0</v>
      </c>
      <c r="Q1421" s="10">
        <f t="shared" ref="Q1421:Q1422" si="2994">Q1422</f>
        <v>0</v>
      </c>
      <c r="R1421" s="10">
        <f t="shared" si="2898"/>
        <v>290395</v>
      </c>
      <c r="S1421" s="10">
        <f t="shared" si="2899"/>
        <v>291938.90000000002</v>
      </c>
      <c r="T1421" s="10">
        <f t="shared" si="2900"/>
        <v>291938.90000000002</v>
      </c>
      <c r="U1421" s="10">
        <f t="shared" ref="U1421:U1422" si="2995">U1422</f>
        <v>0</v>
      </c>
      <c r="V1421" s="10">
        <f t="shared" ref="V1421:V1422" si="2996">V1422</f>
        <v>0</v>
      </c>
      <c r="W1421" s="10">
        <f t="shared" ref="W1421:W1422" si="2997">W1422</f>
        <v>0</v>
      </c>
      <c r="X1421" s="10">
        <f t="shared" si="2901"/>
        <v>290395</v>
      </c>
      <c r="Y1421" s="10">
        <f t="shared" si="2902"/>
        <v>291938.90000000002</v>
      </c>
      <c r="Z1421" s="10">
        <f t="shared" si="2903"/>
        <v>291938.90000000002</v>
      </c>
      <c r="AA1421" s="10">
        <f t="shared" ref="AA1421:AA1422" si="2998">AA1422</f>
        <v>0</v>
      </c>
      <c r="AB1421" s="10">
        <f t="shared" ref="AB1421:AB1422" si="2999">AB1422</f>
        <v>0</v>
      </c>
      <c r="AC1421" s="10">
        <f t="shared" ref="AC1421:AC1422" si="3000">AC1422</f>
        <v>0</v>
      </c>
      <c r="AD1421" s="10">
        <f t="shared" si="2904"/>
        <v>290395</v>
      </c>
      <c r="AE1421" s="10">
        <f t="shared" si="2905"/>
        <v>291938.90000000002</v>
      </c>
      <c r="AF1421" s="10">
        <f t="shared" si="2906"/>
        <v>291938.90000000002</v>
      </c>
      <c r="AG1421" s="10">
        <f t="shared" ref="AG1421:AG1422" si="3001">AG1422</f>
        <v>0</v>
      </c>
      <c r="AH1421" s="10">
        <f t="shared" si="2907"/>
        <v>290395</v>
      </c>
      <c r="AI1421" s="10">
        <f t="shared" si="2908"/>
        <v>291938.90000000002</v>
      </c>
      <c r="AJ1421" s="10">
        <f t="shared" si="2909"/>
        <v>291938.90000000002</v>
      </c>
      <c r="AK1421" s="10">
        <f t="shared" ref="AK1421:AK1422" si="3002">AK1422</f>
        <v>0</v>
      </c>
      <c r="AL1421" s="10">
        <f t="shared" ref="AL1421:AL1422" si="3003">AL1422</f>
        <v>0</v>
      </c>
      <c r="AM1421" s="10">
        <f t="shared" ref="AM1421:AM1422" si="3004">AM1422</f>
        <v>0</v>
      </c>
      <c r="AN1421" s="10">
        <f t="shared" si="2910"/>
        <v>290395</v>
      </c>
      <c r="AO1421" s="10">
        <f t="shared" si="2911"/>
        <v>291938.90000000002</v>
      </c>
      <c r="AP1421" s="10">
        <f t="shared" si="2912"/>
        <v>291938.90000000002</v>
      </c>
      <c r="AQ1421" s="10">
        <f t="shared" ref="AQ1421:AQ1422" si="3005">AQ1422</f>
        <v>0</v>
      </c>
      <c r="AR1421" s="10">
        <f t="shared" ref="AR1421:AR1422" si="3006">AR1422</f>
        <v>0</v>
      </c>
      <c r="AS1421" s="10">
        <f t="shared" ref="AS1421:AS1422" si="3007">AS1422</f>
        <v>0</v>
      </c>
      <c r="AT1421" s="10">
        <f t="shared" si="2913"/>
        <v>290395</v>
      </c>
      <c r="AU1421" s="10">
        <f t="shared" si="2914"/>
        <v>291938.90000000002</v>
      </c>
      <c r="AV1421" s="10">
        <f t="shared" si="2915"/>
        <v>291938.90000000002</v>
      </c>
      <c r="AW1421" s="10">
        <f t="shared" ref="AW1421:AW1422" si="3008">AW1422</f>
        <v>0</v>
      </c>
      <c r="AX1421" s="10">
        <f t="shared" ref="AX1421:AX1422" si="3009">AX1422</f>
        <v>0</v>
      </c>
      <c r="AY1421" s="10">
        <f t="shared" ref="AY1421:AY1422" si="3010">AY1422</f>
        <v>0</v>
      </c>
      <c r="AZ1421" s="10">
        <f t="shared" si="2916"/>
        <v>290395</v>
      </c>
      <c r="BA1421" s="10">
        <f t="shared" ref="BA1421:BA1422" si="3011">BA1422</f>
        <v>0</v>
      </c>
      <c r="BB1421" s="65">
        <f t="shared" si="2936"/>
        <v>290395</v>
      </c>
      <c r="BC1421" s="10">
        <f t="shared" si="2917"/>
        <v>291938.90000000002</v>
      </c>
      <c r="BD1421" s="10">
        <f t="shared" ref="BD1421:BI1422" si="3012">BD1422</f>
        <v>0</v>
      </c>
      <c r="BE1421" s="65">
        <f t="shared" si="2938"/>
        <v>291938.90000000002</v>
      </c>
      <c r="BF1421" s="10">
        <f t="shared" si="2918"/>
        <v>291938.90000000002</v>
      </c>
      <c r="BG1421" s="10">
        <f t="shared" si="3012"/>
        <v>0</v>
      </c>
      <c r="BH1421" s="65">
        <f t="shared" si="2939"/>
        <v>291938.90000000002</v>
      </c>
      <c r="BI1421" s="10">
        <f t="shared" si="3012"/>
        <v>0</v>
      </c>
      <c r="BJ1421" s="20"/>
      <c r="BK1421" s="20"/>
    </row>
    <row r="1422" spans="1:68" ht="46.8" x14ac:dyDescent="0.3">
      <c r="A1422" s="58" t="s">
        <v>923</v>
      </c>
      <c r="B1422" s="59" t="s">
        <v>35</v>
      </c>
      <c r="C1422" s="58"/>
      <c r="D1422" s="58"/>
      <c r="E1422" s="60" t="s">
        <v>36</v>
      </c>
      <c r="F1422" s="10">
        <f t="shared" si="2986"/>
        <v>290395</v>
      </c>
      <c r="G1422" s="10">
        <f t="shared" si="2987"/>
        <v>291938.90000000002</v>
      </c>
      <c r="H1422" s="10">
        <f t="shared" si="2988"/>
        <v>291938.90000000002</v>
      </c>
      <c r="I1422" s="10">
        <f t="shared" si="2989"/>
        <v>0</v>
      </c>
      <c r="J1422" s="10">
        <f t="shared" si="2990"/>
        <v>0</v>
      </c>
      <c r="K1422" s="10">
        <f t="shared" si="2991"/>
        <v>0</v>
      </c>
      <c r="L1422" s="10">
        <f t="shared" si="2832"/>
        <v>290395</v>
      </c>
      <c r="M1422" s="10">
        <f t="shared" si="2833"/>
        <v>291938.90000000002</v>
      </c>
      <c r="N1422" s="10">
        <f t="shared" si="2834"/>
        <v>291938.90000000002</v>
      </c>
      <c r="O1422" s="10">
        <f t="shared" si="2992"/>
        <v>0</v>
      </c>
      <c r="P1422" s="10">
        <f t="shared" si="2993"/>
        <v>0</v>
      </c>
      <c r="Q1422" s="10">
        <f t="shared" si="2994"/>
        <v>0</v>
      </c>
      <c r="R1422" s="10">
        <f t="shared" si="2898"/>
        <v>290395</v>
      </c>
      <c r="S1422" s="10">
        <f t="shared" si="2899"/>
        <v>291938.90000000002</v>
      </c>
      <c r="T1422" s="10">
        <f t="shared" si="2900"/>
        <v>291938.90000000002</v>
      </c>
      <c r="U1422" s="10">
        <f t="shared" si="2995"/>
        <v>0</v>
      </c>
      <c r="V1422" s="10">
        <f t="shared" si="2996"/>
        <v>0</v>
      </c>
      <c r="W1422" s="10">
        <f t="shared" si="2997"/>
        <v>0</v>
      </c>
      <c r="X1422" s="10">
        <f t="shared" si="2901"/>
        <v>290395</v>
      </c>
      <c r="Y1422" s="10">
        <f t="shared" si="2902"/>
        <v>291938.90000000002</v>
      </c>
      <c r="Z1422" s="10">
        <f t="shared" si="2903"/>
        <v>291938.90000000002</v>
      </c>
      <c r="AA1422" s="10">
        <f t="shared" si="2998"/>
        <v>0</v>
      </c>
      <c r="AB1422" s="10">
        <f t="shared" si="2999"/>
        <v>0</v>
      </c>
      <c r="AC1422" s="10">
        <f t="shared" si="3000"/>
        <v>0</v>
      </c>
      <c r="AD1422" s="10">
        <f t="shared" si="2904"/>
        <v>290395</v>
      </c>
      <c r="AE1422" s="10">
        <f t="shared" si="2905"/>
        <v>291938.90000000002</v>
      </c>
      <c r="AF1422" s="10">
        <f t="shared" si="2906"/>
        <v>291938.90000000002</v>
      </c>
      <c r="AG1422" s="10">
        <f t="shared" si="3001"/>
        <v>0</v>
      </c>
      <c r="AH1422" s="10">
        <f t="shared" si="2907"/>
        <v>290395</v>
      </c>
      <c r="AI1422" s="10">
        <f t="shared" si="2908"/>
        <v>291938.90000000002</v>
      </c>
      <c r="AJ1422" s="10">
        <f t="shared" si="2909"/>
        <v>291938.90000000002</v>
      </c>
      <c r="AK1422" s="10">
        <f t="shared" si="3002"/>
        <v>0</v>
      </c>
      <c r="AL1422" s="10">
        <f t="shared" si="3003"/>
        <v>0</v>
      </c>
      <c r="AM1422" s="10">
        <f t="shared" si="3004"/>
        <v>0</v>
      </c>
      <c r="AN1422" s="10">
        <f t="shared" si="2910"/>
        <v>290395</v>
      </c>
      <c r="AO1422" s="10">
        <f t="shared" si="2911"/>
        <v>291938.90000000002</v>
      </c>
      <c r="AP1422" s="10">
        <f t="shared" si="2912"/>
        <v>291938.90000000002</v>
      </c>
      <c r="AQ1422" s="10">
        <f t="shared" si="3005"/>
        <v>0</v>
      </c>
      <c r="AR1422" s="10">
        <f t="shared" si="3006"/>
        <v>0</v>
      </c>
      <c r="AS1422" s="10">
        <f t="shared" si="3007"/>
        <v>0</v>
      </c>
      <c r="AT1422" s="10">
        <f t="shared" si="2913"/>
        <v>290395</v>
      </c>
      <c r="AU1422" s="10">
        <f t="shared" si="2914"/>
        <v>291938.90000000002</v>
      </c>
      <c r="AV1422" s="10">
        <f t="shared" si="2915"/>
        <v>291938.90000000002</v>
      </c>
      <c r="AW1422" s="10">
        <f t="shared" si="3008"/>
        <v>0</v>
      </c>
      <c r="AX1422" s="10">
        <f t="shared" si="3009"/>
        <v>0</v>
      </c>
      <c r="AY1422" s="10">
        <f t="shared" si="3010"/>
        <v>0</v>
      </c>
      <c r="AZ1422" s="10">
        <f t="shared" si="2916"/>
        <v>290395</v>
      </c>
      <c r="BA1422" s="10">
        <f t="shared" si="3011"/>
        <v>0</v>
      </c>
      <c r="BB1422" s="65">
        <f t="shared" si="2936"/>
        <v>290395</v>
      </c>
      <c r="BC1422" s="10">
        <f t="shared" si="2917"/>
        <v>291938.90000000002</v>
      </c>
      <c r="BD1422" s="10">
        <f t="shared" si="3012"/>
        <v>0</v>
      </c>
      <c r="BE1422" s="65">
        <f t="shared" si="2938"/>
        <v>291938.90000000002</v>
      </c>
      <c r="BF1422" s="10">
        <f t="shared" si="2918"/>
        <v>291938.90000000002</v>
      </c>
      <c r="BG1422" s="10">
        <f t="shared" si="3012"/>
        <v>0</v>
      </c>
      <c r="BH1422" s="65">
        <f t="shared" si="2939"/>
        <v>291938.90000000002</v>
      </c>
      <c r="BI1422" s="10">
        <f t="shared" si="3012"/>
        <v>0</v>
      </c>
      <c r="BJ1422" s="20"/>
      <c r="BK1422" s="20"/>
    </row>
    <row r="1423" spans="1:68" x14ac:dyDescent="0.3">
      <c r="A1423" s="58" t="s">
        <v>923</v>
      </c>
      <c r="B1423" s="59">
        <v>400</v>
      </c>
      <c r="C1423" s="58" t="s">
        <v>107</v>
      </c>
      <c r="D1423" s="58" t="s">
        <v>242</v>
      </c>
      <c r="E1423" s="60" t="s">
        <v>433</v>
      </c>
      <c r="F1423" s="10">
        <v>290395</v>
      </c>
      <c r="G1423" s="10">
        <v>291938.90000000002</v>
      </c>
      <c r="H1423" s="10">
        <v>291938.90000000002</v>
      </c>
      <c r="I1423" s="10"/>
      <c r="J1423" s="10"/>
      <c r="K1423" s="10"/>
      <c r="L1423" s="10">
        <f t="shared" si="2832"/>
        <v>290395</v>
      </c>
      <c r="M1423" s="10">
        <f t="shared" si="2833"/>
        <v>291938.90000000002</v>
      </c>
      <c r="N1423" s="10">
        <f t="shared" si="2834"/>
        <v>291938.90000000002</v>
      </c>
      <c r="O1423" s="10"/>
      <c r="P1423" s="10"/>
      <c r="Q1423" s="10"/>
      <c r="R1423" s="10">
        <f t="shared" si="2898"/>
        <v>290395</v>
      </c>
      <c r="S1423" s="10">
        <f t="shared" si="2899"/>
        <v>291938.90000000002</v>
      </c>
      <c r="T1423" s="10">
        <f t="shared" si="2900"/>
        <v>291938.90000000002</v>
      </c>
      <c r="U1423" s="10"/>
      <c r="V1423" s="10"/>
      <c r="W1423" s="10"/>
      <c r="X1423" s="10">
        <f t="shared" si="2901"/>
        <v>290395</v>
      </c>
      <c r="Y1423" s="10">
        <f t="shared" si="2902"/>
        <v>291938.90000000002</v>
      </c>
      <c r="Z1423" s="10">
        <f t="shared" si="2903"/>
        <v>291938.90000000002</v>
      </c>
      <c r="AA1423" s="10"/>
      <c r="AB1423" s="10"/>
      <c r="AC1423" s="10"/>
      <c r="AD1423" s="10">
        <f t="shared" si="2904"/>
        <v>290395</v>
      </c>
      <c r="AE1423" s="10">
        <f t="shared" si="2905"/>
        <v>291938.90000000002</v>
      </c>
      <c r="AF1423" s="10">
        <f t="shared" si="2906"/>
        <v>291938.90000000002</v>
      </c>
      <c r="AG1423" s="10"/>
      <c r="AH1423" s="10">
        <f t="shared" si="2907"/>
        <v>290395</v>
      </c>
      <c r="AI1423" s="10">
        <f t="shared" si="2908"/>
        <v>291938.90000000002</v>
      </c>
      <c r="AJ1423" s="10">
        <f t="shared" si="2909"/>
        <v>291938.90000000002</v>
      </c>
      <c r="AK1423" s="10"/>
      <c r="AL1423" s="10"/>
      <c r="AM1423" s="10"/>
      <c r="AN1423" s="10">
        <f t="shared" si="2910"/>
        <v>290395</v>
      </c>
      <c r="AO1423" s="10">
        <f t="shared" si="2911"/>
        <v>291938.90000000002</v>
      </c>
      <c r="AP1423" s="10">
        <f t="shared" si="2912"/>
        <v>291938.90000000002</v>
      </c>
      <c r="AQ1423" s="10"/>
      <c r="AR1423" s="10"/>
      <c r="AS1423" s="10"/>
      <c r="AT1423" s="10">
        <f t="shared" si="2913"/>
        <v>290395</v>
      </c>
      <c r="AU1423" s="10">
        <f t="shared" si="2914"/>
        <v>291938.90000000002</v>
      </c>
      <c r="AV1423" s="10">
        <f t="shared" si="2915"/>
        <v>291938.90000000002</v>
      </c>
      <c r="AW1423" s="10"/>
      <c r="AX1423" s="10"/>
      <c r="AY1423" s="10"/>
      <c r="AZ1423" s="10">
        <f t="shared" si="2916"/>
        <v>290395</v>
      </c>
      <c r="BA1423" s="10"/>
      <c r="BB1423" s="65">
        <f t="shared" si="2936"/>
        <v>290395</v>
      </c>
      <c r="BC1423" s="10">
        <f t="shared" si="2917"/>
        <v>291938.90000000002</v>
      </c>
      <c r="BD1423" s="10"/>
      <c r="BE1423" s="65">
        <f t="shared" si="2938"/>
        <v>291938.90000000002</v>
      </c>
      <c r="BF1423" s="10">
        <f t="shared" si="2918"/>
        <v>291938.90000000002</v>
      </c>
      <c r="BG1423" s="10"/>
      <c r="BH1423" s="65">
        <f t="shared" si="2939"/>
        <v>291938.90000000002</v>
      </c>
      <c r="BI1423" s="10"/>
      <c r="BJ1423" s="20"/>
      <c r="BK1423" s="20"/>
    </row>
    <row r="1424" spans="1:68" s="67" customFormat="1" x14ac:dyDescent="0.3">
      <c r="A1424" s="55" t="s">
        <v>925</v>
      </c>
      <c r="B1424" s="56"/>
      <c r="C1424" s="55"/>
      <c r="D1424" s="55"/>
      <c r="E1424" s="57" t="s">
        <v>61</v>
      </c>
      <c r="F1424" s="17">
        <f t="shared" ref="F1424:K1424" si="3013">F1425+F1434+F1444</f>
        <v>285511.80000000005</v>
      </c>
      <c r="G1424" s="17">
        <f t="shared" si="3013"/>
        <v>284796</v>
      </c>
      <c r="H1424" s="17">
        <f t="shared" si="3013"/>
        <v>314796</v>
      </c>
      <c r="I1424" s="17">
        <f t="shared" si="3013"/>
        <v>0</v>
      </c>
      <c r="J1424" s="17">
        <f t="shared" si="3013"/>
        <v>0</v>
      </c>
      <c r="K1424" s="17">
        <f t="shared" si="3013"/>
        <v>0</v>
      </c>
      <c r="L1424" s="17">
        <f t="shared" si="2832"/>
        <v>285511.80000000005</v>
      </c>
      <c r="M1424" s="17">
        <f t="shared" si="2833"/>
        <v>284796</v>
      </c>
      <c r="N1424" s="17">
        <f t="shared" si="2834"/>
        <v>314796</v>
      </c>
      <c r="O1424" s="17">
        <f>O1425+O1434+O1444</f>
        <v>27531.893</v>
      </c>
      <c r="P1424" s="17">
        <f>P1425+P1434+P1444</f>
        <v>25737.3</v>
      </c>
      <c r="Q1424" s="17">
        <f>Q1425+Q1434+Q1444</f>
        <v>25737.3</v>
      </c>
      <c r="R1424" s="17">
        <f t="shared" si="2898"/>
        <v>313043.69300000003</v>
      </c>
      <c r="S1424" s="17">
        <f t="shared" si="2899"/>
        <v>310533.3</v>
      </c>
      <c r="T1424" s="17">
        <f t="shared" si="2900"/>
        <v>340533.3</v>
      </c>
      <c r="U1424" s="17">
        <f>U1425+U1434+U1444</f>
        <v>0</v>
      </c>
      <c r="V1424" s="17">
        <f>V1425+V1434+V1444</f>
        <v>0</v>
      </c>
      <c r="W1424" s="17">
        <f>W1425+W1434+W1444</f>
        <v>0</v>
      </c>
      <c r="X1424" s="17">
        <f t="shared" si="2901"/>
        <v>313043.69300000003</v>
      </c>
      <c r="Y1424" s="17">
        <f t="shared" si="2902"/>
        <v>310533.3</v>
      </c>
      <c r="Z1424" s="17">
        <f t="shared" si="2903"/>
        <v>340533.3</v>
      </c>
      <c r="AA1424" s="17">
        <f>AA1425+AA1434+AA1444</f>
        <v>0</v>
      </c>
      <c r="AB1424" s="17">
        <f>AB1425+AB1434+AB1444</f>
        <v>0</v>
      </c>
      <c r="AC1424" s="17">
        <f>AC1425+AC1434+AC1444</f>
        <v>0</v>
      </c>
      <c r="AD1424" s="17">
        <f t="shared" si="2904"/>
        <v>313043.69300000003</v>
      </c>
      <c r="AE1424" s="17">
        <f t="shared" si="2905"/>
        <v>310533.3</v>
      </c>
      <c r="AF1424" s="17">
        <f t="shared" si="2906"/>
        <v>340533.3</v>
      </c>
      <c r="AG1424" s="17">
        <f>AG1425+AG1434+AG1444</f>
        <v>0</v>
      </c>
      <c r="AH1424" s="17">
        <f t="shared" si="2907"/>
        <v>313043.69300000003</v>
      </c>
      <c r="AI1424" s="17">
        <f t="shared" si="2908"/>
        <v>310533.3</v>
      </c>
      <c r="AJ1424" s="17">
        <f t="shared" si="2909"/>
        <v>340533.3</v>
      </c>
      <c r="AK1424" s="17">
        <f>AK1425+AK1434+AK1444</f>
        <v>5765.2979999999998</v>
      </c>
      <c r="AL1424" s="17">
        <f>AL1425+AL1434+AL1444</f>
        <v>0</v>
      </c>
      <c r="AM1424" s="17">
        <f>AM1425+AM1434+AM1444</f>
        <v>0</v>
      </c>
      <c r="AN1424" s="17">
        <f t="shared" si="2910"/>
        <v>318808.99100000004</v>
      </c>
      <c r="AO1424" s="17">
        <f t="shared" si="2911"/>
        <v>310533.3</v>
      </c>
      <c r="AP1424" s="17">
        <f t="shared" si="2912"/>
        <v>340533.3</v>
      </c>
      <c r="AQ1424" s="17">
        <f>AQ1425+AQ1434+AQ1444</f>
        <v>0</v>
      </c>
      <c r="AR1424" s="17">
        <f>AR1425+AR1434+AR1444</f>
        <v>0</v>
      </c>
      <c r="AS1424" s="17">
        <f>AS1425+AS1434+AS1444</f>
        <v>0</v>
      </c>
      <c r="AT1424" s="17">
        <f t="shared" si="2913"/>
        <v>318808.99100000004</v>
      </c>
      <c r="AU1424" s="17">
        <f t="shared" si="2914"/>
        <v>310533.3</v>
      </c>
      <c r="AV1424" s="17">
        <f t="shared" si="2915"/>
        <v>340533.3</v>
      </c>
      <c r="AW1424" s="17">
        <f>AW1425+AW1434+AW1444</f>
        <v>19896.775999999998</v>
      </c>
      <c r="AX1424" s="17">
        <f>AX1425+AX1434+AX1444</f>
        <v>0</v>
      </c>
      <c r="AY1424" s="17">
        <f>AY1425+AY1434+AY1444</f>
        <v>0</v>
      </c>
      <c r="AZ1424" s="17">
        <f t="shared" si="2916"/>
        <v>338705.76700000005</v>
      </c>
      <c r="BA1424" s="17">
        <f>BA1425+BA1434+BA1444</f>
        <v>0</v>
      </c>
      <c r="BB1424" s="64">
        <f t="shared" si="2936"/>
        <v>338705.76700000005</v>
      </c>
      <c r="BC1424" s="17">
        <f t="shared" si="2917"/>
        <v>310533.3</v>
      </c>
      <c r="BD1424" s="17">
        <f>BD1425+BD1434+BD1444</f>
        <v>0</v>
      </c>
      <c r="BE1424" s="64">
        <f t="shared" si="2938"/>
        <v>310533.3</v>
      </c>
      <c r="BF1424" s="17">
        <f t="shared" si="2918"/>
        <v>340533.3</v>
      </c>
      <c r="BG1424" s="17">
        <f>BG1425+BG1434+BG1444</f>
        <v>0</v>
      </c>
      <c r="BH1424" s="64">
        <f t="shared" si="2939"/>
        <v>340533.3</v>
      </c>
      <c r="BI1424" s="17">
        <f>BI1425+BI1434+BI1444</f>
        <v>0</v>
      </c>
      <c r="BJ1424" s="18"/>
      <c r="BK1424" s="18"/>
      <c r="BL1424" s="16"/>
      <c r="BM1424" s="16"/>
      <c r="BN1424" s="16"/>
      <c r="BO1424" s="16"/>
      <c r="BP1424" s="16"/>
    </row>
    <row r="1425" spans="1:63" ht="46.8" x14ac:dyDescent="0.3">
      <c r="A1425" s="58" t="s">
        <v>926</v>
      </c>
      <c r="B1425" s="59"/>
      <c r="C1425" s="58"/>
      <c r="D1425" s="58"/>
      <c r="E1425" s="60" t="s">
        <v>927</v>
      </c>
      <c r="F1425" s="10">
        <f t="shared" ref="F1425:K1425" si="3014">F1426+F1431</f>
        <v>74622.3</v>
      </c>
      <c r="G1425" s="10">
        <f t="shared" si="3014"/>
        <v>70108.2</v>
      </c>
      <c r="H1425" s="10">
        <f t="shared" si="3014"/>
        <v>100108.20000000001</v>
      </c>
      <c r="I1425" s="10">
        <f t="shared" si="3014"/>
        <v>0</v>
      </c>
      <c r="J1425" s="10">
        <f t="shared" si="3014"/>
        <v>0</v>
      </c>
      <c r="K1425" s="10">
        <f t="shared" si="3014"/>
        <v>0</v>
      </c>
      <c r="L1425" s="10">
        <f t="shared" si="2832"/>
        <v>74622.3</v>
      </c>
      <c r="M1425" s="10">
        <f t="shared" si="2833"/>
        <v>70108.2</v>
      </c>
      <c r="N1425" s="10">
        <f t="shared" si="2834"/>
        <v>100108.20000000001</v>
      </c>
      <c r="O1425" s="10">
        <f>O1426+O1431</f>
        <v>6426.1930000000002</v>
      </c>
      <c r="P1425" s="10">
        <f>P1426+P1431</f>
        <v>0</v>
      </c>
      <c r="Q1425" s="10">
        <f>Q1426+Q1431</f>
        <v>0</v>
      </c>
      <c r="R1425" s="10">
        <f t="shared" si="2898"/>
        <v>81048.493000000002</v>
      </c>
      <c r="S1425" s="10">
        <f t="shared" si="2899"/>
        <v>70108.2</v>
      </c>
      <c r="T1425" s="10">
        <f t="shared" si="2900"/>
        <v>100108.20000000001</v>
      </c>
      <c r="U1425" s="10">
        <f>U1426+U1431</f>
        <v>0</v>
      </c>
      <c r="V1425" s="10">
        <f>V1426+V1431</f>
        <v>0</v>
      </c>
      <c r="W1425" s="10">
        <f>W1426+W1431</f>
        <v>0</v>
      </c>
      <c r="X1425" s="10">
        <f t="shared" si="2901"/>
        <v>81048.493000000002</v>
      </c>
      <c r="Y1425" s="10">
        <f t="shared" si="2902"/>
        <v>70108.2</v>
      </c>
      <c r="Z1425" s="10">
        <f t="shared" si="2903"/>
        <v>100108.20000000001</v>
      </c>
      <c r="AA1425" s="10">
        <f>AA1426+AA1431</f>
        <v>0</v>
      </c>
      <c r="AB1425" s="10">
        <f>AB1426+AB1431</f>
        <v>0</v>
      </c>
      <c r="AC1425" s="10">
        <f>AC1426+AC1431</f>
        <v>0</v>
      </c>
      <c r="AD1425" s="10">
        <f t="shared" si="2904"/>
        <v>81048.493000000002</v>
      </c>
      <c r="AE1425" s="10">
        <f t="shared" si="2905"/>
        <v>70108.2</v>
      </c>
      <c r="AF1425" s="10">
        <f t="shared" si="2906"/>
        <v>100108.20000000001</v>
      </c>
      <c r="AG1425" s="10">
        <f>AG1426+AG1431</f>
        <v>0</v>
      </c>
      <c r="AH1425" s="10">
        <f t="shared" si="2907"/>
        <v>81048.493000000002</v>
      </c>
      <c r="AI1425" s="10">
        <f t="shared" si="2908"/>
        <v>70108.2</v>
      </c>
      <c r="AJ1425" s="10">
        <f t="shared" si="2909"/>
        <v>100108.20000000001</v>
      </c>
      <c r="AK1425" s="10">
        <f>AK1426+AK1431</f>
        <v>5765.2979999999998</v>
      </c>
      <c r="AL1425" s="10">
        <f>AL1426+AL1431</f>
        <v>0</v>
      </c>
      <c r="AM1425" s="10">
        <f>AM1426+AM1431</f>
        <v>0</v>
      </c>
      <c r="AN1425" s="10">
        <f t="shared" si="2910"/>
        <v>86813.790999999997</v>
      </c>
      <c r="AO1425" s="10">
        <f t="shared" si="2911"/>
        <v>70108.2</v>
      </c>
      <c r="AP1425" s="10">
        <f t="shared" si="2912"/>
        <v>100108.20000000001</v>
      </c>
      <c r="AQ1425" s="10">
        <f>AQ1426+AQ1431</f>
        <v>0</v>
      </c>
      <c r="AR1425" s="10">
        <f>AR1426+AR1431</f>
        <v>0</v>
      </c>
      <c r="AS1425" s="10">
        <f>AS1426+AS1431</f>
        <v>0</v>
      </c>
      <c r="AT1425" s="10">
        <f t="shared" si="2913"/>
        <v>86813.790999999997</v>
      </c>
      <c r="AU1425" s="10">
        <f t="shared" si="2914"/>
        <v>70108.2</v>
      </c>
      <c r="AV1425" s="10">
        <f t="shared" si="2915"/>
        <v>100108.20000000001</v>
      </c>
      <c r="AW1425" s="10">
        <f>AW1426+AW1431</f>
        <v>18948.342999999997</v>
      </c>
      <c r="AX1425" s="10">
        <f>AX1426+AX1431</f>
        <v>0</v>
      </c>
      <c r="AY1425" s="10">
        <f>AY1426+AY1431</f>
        <v>0</v>
      </c>
      <c r="AZ1425" s="10">
        <f t="shared" si="2916"/>
        <v>105762.13399999999</v>
      </c>
      <c r="BA1425" s="10">
        <f>BA1426+BA1431</f>
        <v>0</v>
      </c>
      <c r="BB1425" s="65">
        <f t="shared" si="2936"/>
        <v>105762.13399999999</v>
      </c>
      <c r="BC1425" s="10">
        <f t="shared" si="2917"/>
        <v>70108.2</v>
      </c>
      <c r="BD1425" s="10">
        <f>BD1426+BD1431</f>
        <v>0</v>
      </c>
      <c r="BE1425" s="65">
        <f t="shared" si="2938"/>
        <v>70108.2</v>
      </c>
      <c r="BF1425" s="10">
        <f t="shared" si="2918"/>
        <v>100108.20000000001</v>
      </c>
      <c r="BG1425" s="10">
        <f>BG1426+BG1431</f>
        <v>0</v>
      </c>
      <c r="BH1425" s="65">
        <f t="shared" si="2939"/>
        <v>100108.20000000001</v>
      </c>
      <c r="BI1425" s="10">
        <f>BI1426+BI1431</f>
        <v>0</v>
      </c>
      <c r="BJ1425" s="20"/>
      <c r="BK1425" s="20"/>
    </row>
    <row r="1426" spans="1:63" ht="31.2" x14ac:dyDescent="0.3">
      <c r="A1426" s="58" t="s">
        <v>928</v>
      </c>
      <c r="B1426" s="59"/>
      <c r="C1426" s="58"/>
      <c r="D1426" s="58"/>
      <c r="E1426" s="60" t="s">
        <v>929</v>
      </c>
      <c r="F1426" s="10">
        <f t="shared" ref="F1426:K1426" si="3015">F1427+F1429</f>
        <v>65745.3</v>
      </c>
      <c r="G1426" s="10">
        <f t="shared" si="3015"/>
        <v>65745.3</v>
      </c>
      <c r="H1426" s="10">
        <f t="shared" si="3015"/>
        <v>95745.300000000017</v>
      </c>
      <c r="I1426" s="10">
        <f t="shared" si="3015"/>
        <v>0</v>
      </c>
      <c r="J1426" s="10">
        <f t="shared" si="3015"/>
        <v>0</v>
      </c>
      <c r="K1426" s="10">
        <f t="shared" si="3015"/>
        <v>0</v>
      </c>
      <c r="L1426" s="10">
        <f t="shared" si="2832"/>
        <v>65745.3</v>
      </c>
      <c r="M1426" s="10">
        <f t="shared" si="2833"/>
        <v>65745.3</v>
      </c>
      <c r="N1426" s="10">
        <f t="shared" si="2834"/>
        <v>95745.300000000017</v>
      </c>
      <c r="O1426" s="10">
        <f>O1427+O1429</f>
        <v>6426.1930000000002</v>
      </c>
      <c r="P1426" s="10">
        <f>P1427+P1429</f>
        <v>0</v>
      </c>
      <c r="Q1426" s="10">
        <f>Q1427+Q1429</f>
        <v>0</v>
      </c>
      <c r="R1426" s="10">
        <f t="shared" si="2898"/>
        <v>72171.493000000002</v>
      </c>
      <c r="S1426" s="10">
        <f t="shared" si="2899"/>
        <v>65745.3</v>
      </c>
      <c r="T1426" s="10">
        <f t="shared" si="2900"/>
        <v>95745.300000000017</v>
      </c>
      <c r="U1426" s="10">
        <f>U1427+U1429</f>
        <v>0</v>
      </c>
      <c r="V1426" s="10">
        <f>V1427+V1429</f>
        <v>0</v>
      </c>
      <c r="W1426" s="10">
        <f>W1427+W1429</f>
        <v>0</v>
      </c>
      <c r="X1426" s="10">
        <f t="shared" si="2901"/>
        <v>72171.493000000002</v>
      </c>
      <c r="Y1426" s="10">
        <f t="shared" si="2902"/>
        <v>65745.3</v>
      </c>
      <c r="Z1426" s="10">
        <f t="shared" si="2903"/>
        <v>95745.300000000017</v>
      </c>
      <c r="AA1426" s="10">
        <f>AA1427+AA1429</f>
        <v>0</v>
      </c>
      <c r="AB1426" s="10">
        <f>AB1427+AB1429</f>
        <v>0</v>
      </c>
      <c r="AC1426" s="10">
        <f>AC1427+AC1429</f>
        <v>0</v>
      </c>
      <c r="AD1426" s="10">
        <f t="shared" si="2904"/>
        <v>72171.493000000002</v>
      </c>
      <c r="AE1426" s="10">
        <f t="shared" si="2905"/>
        <v>65745.3</v>
      </c>
      <c r="AF1426" s="10">
        <f t="shared" si="2906"/>
        <v>95745.300000000017</v>
      </c>
      <c r="AG1426" s="10">
        <f>AG1427+AG1429</f>
        <v>0</v>
      </c>
      <c r="AH1426" s="10">
        <f t="shared" si="2907"/>
        <v>72171.493000000002</v>
      </c>
      <c r="AI1426" s="10">
        <f t="shared" si="2908"/>
        <v>65745.3</v>
      </c>
      <c r="AJ1426" s="10">
        <f t="shared" si="2909"/>
        <v>95745.300000000017</v>
      </c>
      <c r="AK1426" s="10">
        <f>AK1427+AK1429</f>
        <v>5765.2979999999998</v>
      </c>
      <c r="AL1426" s="10">
        <f>AL1427+AL1429</f>
        <v>0</v>
      </c>
      <c r="AM1426" s="10">
        <f>AM1427+AM1429</f>
        <v>0</v>
      </c>
      <c r="AN1426" s="10">
        <f t="shared" si="2910"/>
        <v>77936.790999999997</v>
      </c>
      <c r="AO1426" s="10">
        <f t="shared" si="2911"/>
        <v>65745.3</v>
      </c>
      <c r="AP1426" s="10">
        <f t="shared" si="2912"/>
        <v>95745.300000000017</v>
      </c>
      <c r="AQ1426" s="10">
        <f>AQ1427+AQ1429</f>
        <v>0</v>
      </c>
      <c r="AR1426" s="10">
        <f>AR1427+AR1429</f>
        <v>0</v>
      </c>
      <c r="AS1426" s="10">
        <f>AS1427+AS1429</f>
        <v>0</v>
      </c>
      <c r="AT1426" s="10">
        <f t="shared" si="2913"/>
        <v>77936.790999999997</v>
      </c>
      <c r="AU1426" s="10">
        <f t="shared" si="2914"/>
        <v>65745.3</v>
      </c>
      <c r="AV1426" s="10">
        <f t="shared" si="2915"/>
        <v>95745.300000000017</v>
      </c>
      <c r="AW1426" s="10">
        <f>AW1427+AW1429</f>
        <v>19896.775999999998</v>
      </c>
      <c r="AX1426" s="10">
        <f>AX1427+AX1429</f>
        <v>0</v>
      </c>
      <c r="AY1426" s="10">
        <f>AY1427+AY1429</f>
        <v>0</v>
      </c>
      <c r="AZ1426" s="10">
        <f t="shared" si="2916"/>
        <v>97833.566999999995</v>
      </c>
      <c r="BA1426" s="10">
        <f>BA1427+BA1429</f>
        <v>0</v>
      </c>
      <c r="BB1426" s="65">
        <f t="shared" si="2936"/>
        <v>97833.566999999995</v>
      </c>
      <c r="BC1426" s="10">
        <f t="shared" si="2917"/>
        <v>65745.3</v>
      </c>
      <c r="BD1426" s="10">
        <f>BD1427+BD1429</f>
        <v>0</v>
      </c>
      <c r="BE1426" s="65">
        <f t="shared" si="2938"/>
        <v>65745.3</v>
      </c>
      <c r="BF1426" s="10">
        <f t="shared" si="2918"/>
        <v>95745.300000000017</v>
      </c>
      <c r="BG1426" s="10">
        <f>BG1427+BG1429</f>
        <v>0</v>
      </c>
      <c r="BH1426" s="65">
        <f t="shared" si="2939"/>
        <v>95745.300000000017</v>
      </c>
      <c r="BI1426" s="10">
        <f>BI1427+BI1429</f>
        <v>0</v>
      </c>
      <c r="BJ1426" s="20"/>
      <c r="BK1426" s="20"/>
    </row>
    <row r="1427" spans="1:63" ht="31.2" x14ac:dyDescent="0.3">
      <c r="A1427" s="58" t="s">
        <v>928</v>
      </c>
      <c r="B1427" s="59" t="s">
        <v>66</v>
      </c>
      <c r="C1427" s="58"/>
      <c r="D1427" s="58"/>
      <c r="E1427" s="60" t="s">
        <v>67</v>
      </c>
      <c r="F1427" s="10">
        <f t="shared" ref="F1427:K1427" si="3016">F1428</f>
        <v>65433.3</v>
      </c>
      <c r="G1427" s="10">
        <f t="shared" si="3016"/>
        <v>65219.200000000004</v>
      </c>
      <c r="H1427" s="10">
        <f t="shared" si="3016"/>
        <v>95219.200000000012</v>
      </c>
      <c r="I1427" s="10">
        <f t="shared" si="3016"/>
        <v>0</v>
      </c>
      <c r="J1427" s="10">
        <f t="shared" si="3016"/>
        <v>0</v>
      </c>
      <c r="K1427" s="10">
        <f t="shared" si="3016"/>
        <v>0</v>
      </c>
      <c r="L1427" s="10">
        <f t="shared" ref="L1427:L1490" si="3017">F1427+I1427</f>
        <v>65433.3</v>
      </c>
      <c r="M1427" s="10">
        <f t="shared" ref="M1427:M1490" si="3018">G1427+J1427</f>
        <v>65219.200000000004</v>
      </c>
      <c r="N1427" s="10">
        <f t="shared" ref="N1427:N1490" si="3019">H1427+K1427</f>
        <v>95219.200000000012</v>
      </c>
      <c r="O1427" s="10">
        <f>O1428</f>
        <v>6426.1930000000002</v>
      </c>
      <c r="P1427" s="10">
        <f>P1428</f>
        <v>0</v>
      </c>
      <c r="Q1427" s="10">
        <f>Q1428</f>
        <v>0</v>
      </c>
      <c r="R1427" s="10">
        <f t="shared" si="2898"/>
        <v>71859.493000000002</v>
      </c>
      <c r="S1427" s="10">
        <f t="shared" si="2899"/>
        <v>65219.200000000004</v>
      </c>
      <c r="T1427" s="10">
        <f t="shared" si="2900"/>
        <v>95219.200000000012</v>
      </c>
      <c r="U1427" s="10">
        <f>U1428</f>
        <v>0</v>
      </c>
      <c r="V1427" s="10">
        <f>V1428</f>
        <v>0</v>
      </c>
      <c r="W1427" s="10">
        <f>W1428</f>
        <v>0</v>
      </c>
      <c r="X1427" s="10">
        <f t="shared" si="2901"/>
        <v>71859.493000000002</v>
      </c>
      <c r="Y1427" s="10">
        <f t="shared" si="2902"/>
        <v>65219.200000000004</v>
      </c>
      <c r="Z1427" s="10">
        <f t="shared" si="2903"/>
        <v>95219.200000000012</v>
      </c>
      <c r="AA1427" s="10">
        <f>AA1428</f>
        <v>0</v>
      </c>
      <c r="AB1427" s="10">
        <f>AB1428</f>
        <v>0</v>
      </c>
      <c r="AC1427" s="10">
        <f>AC1428</f>
        <v>0</v>
      </c>
      <c r="AD1427" s="10">
        <f t="shared" si="2904"/>
        <v>71859.493000000002</v>
      </c>
      <c r="AE1427" s="10">
        <f t="shared" si="2905"/>
        <v>65219.200000000004</v>
      </c>
      <c r="AF1427" s="10">
        <f t="shared" si="2906"/>
        <v>95219.200000000012</v>
      </c>
      <c r="AG1427" s="10">
        <f>AG1428</f>
        <v>0</v>
      </c>
      <c r="AH1427" s="10">
        <f t="shared" si="2907"/>
        <v>71859.493000000002</v>
      </c>
      <c r="AI1427" s="10">
        <f t="shared" si="2908"/>
        <v>65219.200000000004</v>
      </c>
      <c r="AJ1427" s="10">
        <f t="shared" si="2909"/>
        <v>95219.200000000012</v>
      </c>
      <c r="AK1427" s="10">
        <f>AK1428</f>
        <v>5765.2979999999998</v>
      </c>
      <c r="AL1427" s="10">
        <f>AL1428</f>
        <v>0</v>
      </c>
      <c r="AM1427" s="10">
        <f>AM1428</f>
        <v>0</v>
      </c>
      <c r="AN1427" s="10">
        <f t="shared" si="2910"/>
        <v>77624.790999999997</v>
      </c>
      <c r="AO1427" s="10">
        <f t="shared" si="2911"/>
        <v>65219.200000000004</v>
      </c>
      <c r="AP1427" s="10">
        <f t="shared" si="2912"/>
        <v>95219.200000000012</v>
      </c>
      <c r="AQ1427" s="10">
        <f>AQ1428</f>
        <v>0</v>
      </c>
      <c r="AR1427" s="10">
        <f>AR1428</f>
        <v>0</v>
      </c>
      <c r="AS1427" s="10">
        <f>AS1428</f>
        <v>0</v>
      </c>
      <c r="AT1427" s="10">
        <f t="shared" si="2913"/>
        <v>77624.790999999997</v>
      </c>
      <c r="AU1427" s="10">
        <f t="shared" si="2914"/>
        <v>65219.200000000004</v>
      </c>
      <c r="AV1427" s="10">
        <f t="shared" si="2915"/>
        <v>95219.200000000012</v>
      </c>
      <c r="AW1427" s="10">
        <f>AW1428</f>
        <v>12027.642</v>
      </c>
      <c r="AX1427" s="10">
        <f>AX1428</f>
        <v>0</v>
      </c>
      <c r="AY1427" s="10">
        <f>AY1428</f>
        <v>0</v>
      </c>
      <c r="AZ1427" s="10">
        <f t="shared" si="2916"/>
        <v>89652.43299999999</v>
      </c>
      <c r="BA1427" s="10">
        <f>BA1428</f>
        <v>0</v>
      </c>
      <c r="BB1427" s="65">
        <f t="shared" si="2936"/>
        <v>89652.43299999999</v>
      </c>
      <c r="BC1427" s="10">
        <f t="shared" si="2917"/>
        <v>65219.200000000004</v>
      </c>
      <c r="BD1427" s="10">
        <f>BD1428</f>
        <v>0</v>
      </c>
      <c r="BE1427" s="65">
        <f t="shared" si="2938"/>
        <v>65219.200000000004</v>
      </c>
      <c r="BF1427" s="10">
        <f t="shared" si="2918"/>
        <v>95219.200000000012</v>
      </c>
      <c r="BG1427" s="10">
        <f>BG1428</f>
        <v>0</v>
      </c>
      <c r="BH1427" s="65">
        <f t="shared" si="2939"/>
        <v>95219.200000000012</v>
      </c>
      <c r="BI1427" s="10">
        <f>BI1428</f>
        <v>0</v>
      </c>
      <c r="BJ1427" s="20"/>
      <c r="BK1427" s="20"/>
    </row>
    <row r="1428" spans="1:63" x14ac:dyDescent="0.3">
      <c r="A1428" s="58" t="s">
        <v>928</v>
      </c>
      <c r="B1428" s="59">
        <v>200</v>
      </c>
      <c r="C1428" s="58" t="s">
        <v>327</v>
      </c>
      <c r="D1428" s="58" t="s">
        <v>37</v>
      </c>
      <c r="E1428" s="60" t="s">
        <v>735</v>
      </c>
      <c r="F1428" s="10">
        <v>65433.3</v>
      </c>
      <c r="G1428" s="10">
        <v>65219.200000000004</v>
      </c>
      <c r="H1428" s="10">
        <v>95219.200000000012</v>
      </c>
      <c r="I1428" s="10"/>
      <c r="J1428" s="10"/>
      <c r="K1428" s="10"/>
      <c r="L1428" s="10">
        <f t="shared" si="3017"/>
        <v>65433.3</v>
      </c>
      <c r="M1428" s="10">
        <f t="shared" si="3018"/>
        <v>65219.200000000004</v>
      </c>
      <c r="N1428" s="10">
        <f t="shared" si="3019"/>
        <v>95219.200000000012</v>
      </c>
      <c r="O1428" s="10">
        <v>6426.1930000000002</v>
      </c>
      <c r="P1428" s="10"/>
      <c r="Q1428" s="10"/>
      <c r="R1428" s="10">
        <f t="shared" si="2898"/>
        <v>71859.493000000002</v>
      </c>
      <c r="S1428" s="10">
        <f t="shared" si="2899"/>
        <v>65219.200000000004</v>
      </c>
      <c r="T1428" s="10">
        <f t="shared" si="2900"/>
        <v>95219.200000000012</v>
      </c>
      <c r="U1428" s="10"/>
      <c r="V1428" s="10"/>
      <c r="W1428" s="10"/>
      <c r="X1428" s="10">
        <f t="shared" si="2901"/>
        <v>71859.493000000002</v>
      </c>
      <c r="Y1428" s="10">
        <f t="shared" si="2902"/>
        <v>65219.200000000004</v>
      </c>
      <c r="Z1428" s="10">
        <f t="shared" si="2903"/>
        <v>95219.200000000012</v>
      </c>
      <c r="AA1428" s="10"/>
      <c r="AB1428" s="10"/>
      <c r="AC1428" s="10"/>
      <c r="AD1428" s="10">
        <f t="shared" si="2904"/>
        <v>71859.493000000002</v>
      </c>
      <c r="AE1428" s="10">
        <f t="shared" si="2905"/>
        <v>65219.200000000004</v>
      </c>
      <c r="AF1428" s="10">
        <f t="shared" si="2906"/>
        <v>95219.200000000012</v>
      </c>
      <c r="AG1428" s="10"/>
      <c r="AH1428" s="10">
        <f t="shared" si="2907"/>
        <v>71859.493000000002</v>
      </c>
      <c r="AI1428" s="10">
        <f t="shared" si="2908"/>
        <v>65219.200000000004</v>
      </c>
      <c r="AJ1428" s="10">
        <f t="shared" si="2909"/>
        <v>95219.200000000012</v>
      </c>
      <c r="AK1428" s="10">
        <v>5765.2979999999998</v>
      </c>
      <c r="AL1428" s="10"/>
      <c r="AM1428" s="10"/>
      <c r="AN1428" s="10">
        <f t="shared" si="2910"/>
        <v>77624.790999999997</v>
      </c>
      <c r="AO1428" s="10">
        <f t="shared" si="2911"/>
        <v>65219.200000000004</v>
      </c>
      <c r="AP1428" s="10">
        <f t="shared" si="2912"/>
        <v>95219.200000000012</v>
      </c>
      <c r="AQ1428" s="10"/>
      <c r="AR1428" s="10"/>
      <c r="AS1428" s="10"/>
      <c r="AT1428" s="10">
        <f t="shared" si="2913"/>
        <v>77624.790999999997</v>
      </c>
      <c r="AU1428" s="10">
        <f t="shared" si="2914"/>
        <v>65219.200000000004</v>
      </c>
      <c r="AV1428" s="10">
        <f t="shared" si="2915"/>
        <v>95219.200000000012</v>
      </c>
      <c r="AW1428" s="10">
        <v>12027.642</v>
      </c>
      <c r="AX1428" s="10"/>
      <c r="AY1428" s="10"/>
      <c r="AZ1428" s="10">
        <f t="shared" si="2916"/>
        <v>89652.43299999999</v>
      </c>
      <c r="BA1428" s="10"/>
      <c r="BB1428" s="65">
        <f t="shared" si="2936"/>
        <v>89652.43299999999</v>
      </c>
      <c r="BC1428" s="10">
        <f t="shared" si="2917"/>
        <v>65219.200000000004</v>
      </c>
      <c r="BD1428" s="10"/>
      <c r="BE1428" s="65">
        <f t="shared" si="2938"/>
        <v>65219.200000000004</v>
      </c>
      <c r="BF1428" s="10">
        <f t="shared" si="2918"/>
        <v>95219.200000000012</v>
      </c>
      <c r="BG1428" s="10"/>
      <c r="BH1428" s="65">
        <f t="shared" si="2939"/>
        <v>95219.200000000012</v>
      </c>
      <c r="BI1428" s="10"/>
      <c r="BJ1428" s="20"/>
      <c r="BK1428" s="20"/>
    </row>
    <row r="1429" spans="1:63" x14ac:dyDescent="0.3">
      <c r="A1429" s="58" t="s">
        <v>928</v>
      </c>
      <c r="B1429" s="59" t="s">
        <v>52</v>
      </c>
      <c r="C1429" s="58"/>
      <c r="D1429" s="58"/>
      <c r="E1429" s="60" t="s">
        <v>53</v>
      </c>
      <c r="F1429" s="10">
        <f t="shared" ref="F1429:K1429" si="3020">F1430</f>
        <v>312</v>
      </c>
      <c r="G1429" s="10">
        <f t="shared" si="3020"/>
        <v>526.1</v>
      </c>
      <c r="H1429" s="10">
        <f t="shared" si="3020"/>
        <v>526.1</v>
      </c>
      <c r="I1429" s="10">
        <f t="shared" si="3020"/>
        <v>0</v>
      </c>
      <c r="J1429" s="10">
        <f t="shared" si="3020"/>
        <v>0</v>
      </c>
      <c r="K1429" s="10">
        <f t="shared" si="3020"/>
        <v>0</v>
      </c>
      <c r="L1429" s="10">
        <f t="shared" si="3017"/>
        <v>312</v>
      </c>
      <c r="M1429" s="10">
        <f t="shared" si="3018"/>
        <v>526.1</v>
      </c>
      <c r="N1429" s="10">
        <f t="shared" si="3019"/>
        <v>526.1</v>
      </c>
      <c r="O1429" s="10">
        <f>O1430</f>
        <v>0</v>
      </c>
      <c r="P1429" s="10">
        <f>P1430</f>
        <v>0</v>
      </c>
      <c r="Q1429" s="10">
        <f>Q1430</f>
        <v>0</v>
      </c>
      <c r="R1429" s="10">
        <f t="shared" si="2898"/>
        <v>312</v>
      </c>
      <c r="S1429" s="10">
        <f t="shared" si="2899"/>
        <v>526.1</v>
      </c>
      <c r="T1429" s="10">
        <f t="shared" si="2900"/>
        <v>526.1</v>
      </c>
      <c r="U1429" s="10">
        <f>U1430</f>
        <v>0</v>
      </c>
      <c r="V1429" s="10">
        <f>V1430</f>
        <v>0</v>
      </c>
      <c r="W1429" s="10">
        <f>W1430</f>
        <v>0</v>
      </c>
      <c r="X1429" s="10">
        <f t="shared" si="2901"/>
        <v>312</v>
      </c>
      <c r="Y1429" s="10">
        <f t="shared" si="2902"/>
        <v>526.1</v>
      </c>
      <c r="Z1429" s="10">
        <f t="shared" si="2903"/>
        <v>526.1</v>
      </c>
      <c r="AA1429" s="10">
        <f>AA1430</f>
        <v>0</v>
      </c>
      <c r="AB1429" s="10">
        <f>AB1430</f>
        <v>0</v>
      </c>
      <c r="AC1429" s="10">
        <f>AC1430</f>
        <v>0</v>
      </c>
      <c r="AD1429" s="10">
        <f t="shared" si="2904"/>
        <v>312</v>
      </c>
      <c r="AE1429" s="10">
        <f t="shared" si="2905"/>
        <v>526.1</v>
      </c>
      <c r="AF1429" s="10">
        <f t="shared" si="2906"/>
        <v>526.1</v>
      </c>
      <c r="AG1429" s="10">
        <f>AG1430</f>
        <v>0</v>
      </c>
      <c r="AH1429" s="10">
        <f t="shared" si="2907"/>
        <v>312</v>
      </c>
      <c r="AI1429" s="10">
        <f t="shared" si="2908"/>
        <v>526.1</v>
      </c>
      <c r="AJ1429" s="10">
        <f t="shared" si="2909"/>
        <v>526.1</v>
      </c>
      <c r="AK1429" s="10">
        <f>AK1430</f>
        <v>0</v>
      </c>
      <c r="AL1429" s="10">
        <f>AL1430</f>
        <v>0</v>
      </c>
      <c r="AM1429" s="10">
        <f>AM1430</f>
        <v>0</v>
      </c>
      <c r="AN1429" s="10">
        <f t="shared" si="2910"/>
        <v>312</v>
      </c>
      <c r="AO1429" s="10">
        <f t="shared" si="2911"/>
        <v>526.1</v>
      </c>
      <c r="AP1429" s="10">
        <f t="shared" si="2912"/>
        <v>526.1</v>
      </c>
      <c r="AQ1429" s="10">
        <f>AQ1430</f>
        <v>0</v>
      </c>
      <c r="AR1429" s="10">
        <f>AR1430</f>
        <v>0</v>
      </c>
      <c r="AS1429" s="10">
        <f>AS1430</f>
        <v>0</v>
      </c>
      <c r="AT1429" s="10">
        <f t="shared" si="2913"/>
        <v>312</v>
      </c>
      <c r="AU1429" s="10">
        <f t="shared" si="2914"/>
        <v>526.1</v>
      </c>
      <c r="AV1429" s="10">
        <f t="shared" si="2915"/>
        <v>526.1</v>
      </c>
      <c r="AW1429" s="10">
        <f>AW1430</f>
        <v>7869.134</v>
      </c>
      <c r="AX1429" s="10">
        <f>AX1430</f>
        <v>0</v>
      </c>
      <c r="AY1429" s="10">
        <f>AY1430</f>
        <v>0</v>
      </c>
      <c r="AZ1429" s="10">
        <f t="shared" si="2916"/>
        <v>8181.134</v>
      </c>
      <c r="BA1429" s="10">
        <f>BA1430</f>
        <v>0</v>
      </c>
      <c r="BB1429" s="65">
        <f t="shared" si="2936"/>
        <v>8181.134</v>
      </c>
      <c r="BC1429" s="10">
        <f t="shared" si="2917"/>
        <v>526.1</v>
      </c>
      <c r="BD1429" s="10">
        <f>BD1430</f>
        <v>0</v>
      </c>
      <c r="BE1429" s="65">
        <f t="shared" si="2938"/>
        <v>526.1</v>
      </c>
      <c r="BF1429" s="10">
        <f t="shared" si="2918"/>
        <v>526.1</v>
      </c>
      <c r="BG1429" s="10">
        <f>BG1430</f>
        <v>0</v>
      </c>
      <c r="BH1429" s="65">
        <f t="shared" si="2939"/>
        <v>526.1</v>
      </c>
      <c r="BI1429" s="10">
        <f>BI1430</f>
        <v>0</v>
      </c>
      <c r="BJ1429" s="20"/>
      <c r="BK1429" s="20"/>
    </row>
    <row r="1430" spans="1:63" x14ac:dyDescent="0.3">
      <c r="A1430" s="58" t="s">
        <v>928</v>
      </c>
      <c r="B1430" s="59">
        <v>800</v>
      </c>
      <c r="C1430" s="58" t="s">
        <v>327</v>
      </c>
      <c r="D1430" s="58" t="s">
        <v>37</v>
      </c>
      <c r="E1430" s="60" t="s">
        <v>735</v>
      </c>
      <c r="F1430" s="10">
        <v>312</v>
      </c>
      <c r="G1430" s="10">
        <v>526.1</v>
      </c>
      <c r="H1430" s="10">
        <v>526.1</v>
      </c>
      <c r="I1430" s="10"/>
      <c r="J1430" s="10"/>
      <c r="K1430" s="10"/>
      <c r="L1430" s="10">
        <f t="shared" si="3017"/>
        <v>312</v>
      </c>
      <c r="M1430" s="10">
        <f t="shared" si="3018"/>
        <v>526.1</v>
      </c>
      <c r="N1430" s="10">
        <f t="shared" si="3019"/>
        <v>526.1</v>
      </c>
      <c r="O1430" s="10"/>
      <c r="P1430" s="10"/>
      <c r="Q1430" s="10"/>
      <c r="R1430" s="10">
        <f t="shared" si="2898"/>
        <v>312</v>
      </c>
      <c r="S1430" s="10">
        <f t="shared" si="2899"/>
        <v>526.1</v>
      </c>
      <c r="T1430" s="10">
        <f t="shared" si="2900"/>
        <v>526.1</v>
      </c>
      <c r="U1430" s="10"/>
      <c r="V1430" s="10"/>
      <c r="W1430" s="10"/>
      <c r="X1430" s="10">
        <f t="shared" si="2901"/>
        <v>312</v>
      </c>
      <c r="Y1430" s="10">
        <f t="shared" si="2902"/>
        <v>526.1</v>
      </c>
      <c r="Z1430" s="10">
        <f t="shared" si="2903"/>
        <v>526.1</v>
      </c>
      <c r="AA1430" s="10"/>
      <c r="AB1430" s="10"/>
      <c r="AC1430" s="10"/>
      <c r="AD1430" s="10">
        <f t="shared" si="2904"/>
        <v>312</v>
      </c>
      <c r="AE1430" s="10">
        <f t="shared" si="2905"/>
        <v>526.1</v>
      </c>
      <c r="AF1430" s="10">
        <f t="shared" si="2906"/>
        <v>526.1</v>
      </c>
      <c r="AG1430" s="10"/>
      <c r="AH1430" s="10">
        <f t="shared" si="2907"/>
        <v>312</v>
      </c>
      <c r="AI1430" s="10">
        <f t="shared" si="2908"/>
        <v>526.1</v>
      </c>
      <c r="AJ1430" s="10">
        <f t="shared" si="2909"/>
        <v>526.1</v>
      </c>
      <c r="AK1430" s="10"/>
      <c r="AL1430" s="10"/>
      <c r="AM1430" s="10"/>
      <c r="AN1430" s="10">
        <f t="shared" si="2910"/>
        <v>312</v>
      </c>
      <c r="AO1430" s="10">
        <f t="shared" si="2911"/>
        <v>526.1</v>
      </c>
      <c r="AP1430" s="10">
        <f t="shared" si="2912"/>
        <v>526.1</v>
      </c>
      <c r="AQ1430" s="10"/>
      <c r="AR1430" s="10"/>
      <c r="AS1430" s="10"/>
      <c r="AT1430" s="10">
        <f t="shared" si="2913"/>
        <v>312</v>
      </c>
      <c r="AU1430" s="10">
        <f t="shared" si="2914"/>
        <v>526.1</v>
      </c>
      <c r="AV1430" s="10">
        <f t="shared" si="2915"/>
        <v>526.1</v>
      </c>
      <c r="AW1430" s="10">
        <v>7869.134</v>
      </c>
      <c r="AX1430" s="10"/>
      <c r="AY1430" s="10"/>
      <c r="AZ1430" s="10">
        <f t="shared" si="2916"/>
        <v>8181.134</v>
      </c>
      <c r="BA1430" s="10"/>
      <c r="BB1430" s="65">
        <f t="shared" si="2936"/>
        <v>8181.134</v>
      </c>
      <c r="BC1430" s="10">
        <f t="shared" si="2917"/>
        <v>526.1</v>
      </c>
      <c r="BD1430" s="10"/>
      <c r="BE1430" s="65">
        <f t="shared" si="2938"/>
        <v>526.1</v>
      </c>
      <c r="BF1430" s="10">
        <f t="shared" si="2918"/>
        <v>526.1</v>
      </c>
      <c r="BG1430" s="10"/>
      <c r="BH1430" s="65">
        <f t="shared" si="2939"/>
        <v>526.1</v>
      </c>
      <c r="BI1430" s="10"/>
      <c r="BJ1430" s="20"/>
      <c r="BK1430" s="20"/>
    </row>
    <row r="1431" spans="1:63" x14ac:dyDescent="0.3">
      <c r="A1431" s="58" t="s">
        <v>930</v>
      </c>
      <c r="B1431" s="59"/>
      <c r="C1431" s="58"/>
      <c r="D1431" s="58"/>
      <c r="E1431" s="60" t="s">
        <v>931</v>
      </c>
      <c r="F1431" s="10">
        <f t="shared" ref="F1431:F1432" si="3021">F1432</f>
        <v>8877</v>
      </c>
      <c r="G1431" s="10">
        <f t="shared" ref="G1431:G1432" si="3022">G1432</f>
        <v>4362.8999999999996</v>
      </c>
      <c r="H1431" s="10">
        <f t="shared" ref="H1431:H1432" si="3023">H1432</f>
        <v>4362.8999999999996</v>
      </c>
      <c r="I1431" s="10">
        <f t="shared" ref="I1431:I1432" si="3024">I1432</f>
        <v>0</v>
      </c>
      <c r="J1431" s="10">
        <f t="shared" ref="J1431:J1432" si="3025">J1432</f>
        <v>0</v>
      </c>
      <c r="K1431" s="10">
        <f t="shared" ref="K1431:K1432" si="3026">K1432</f>
        <v>0</v>
      </c>
      <c r="L1431" s="10">
        <f t="shared" si="3017"/>
        <v>8877</v>
      </c>
      <c r="M1431" s="10">
        <f t="shared" si="3018"/>
        <v>4362.8999999999996</v>
      </c>
      <c r="N1431" s="10">
        <f t="shared" si="3019"/>
        <v>4362.8999999999996</v>
      </c>
      <c r="O1431" s="10">
        <f t="shared" ref="O1431:O1432" si="3027">O1432</f>
        <v>0</v>
      </c>
      <c r="P1431" s="10">
        <f t="shared" ref="P1431:P1432" si="3028">P1432</f>
        <v>0</v>
      </c>
      <c r="Q1431" s="10">
        <f t="shared" ref="Q1431:Q1432" si="3029">Q1432</f>
        <v>0</v>
      </c>
      <c r="R1431" s="10">
        <f t="shared" si="2898"/>
        <v>8877</v>
      </c>
      <c r="S1431" s="10">
        <f t="shared" si="2899"/>
        <v>4362.8999999999996</v>
      </c>
      <c r="T1431" s="10">
        <f t="shared" si="2900"/>
        <v>4362.8999999999996</v>
      </c>
      <c r="U1431" s="10">
        <f t="shared" ref="U1431:U1432" si="3030">U1432</f>
        <v>0</v>
      </c>
      <c r="V1431" s="10">
        <f t="shared" ref="V1431:V1432" si="3031">V1432</f>
        <v>0</v>
      </c>
      <c r="W1431" s="10">
        <f t="shared" ref="W1431:W1432" si="3032">W1432</f>
        <v>0</v>
      </c>
      <c r="X1431" s="10">
        <f t="shared" si="2901"/>
        <v>8877</v>
      </c>
      <c r="Y1431" s="10">
        <f t="shared" si="2902"/>
        <v>4362.8999999999996</v>
      </c>
      <c r="Z1431" s="10">
        <f t="shared" si="2903"/>
        <v>4362.8999999999996</v>
      </c>
      <c r="AA1431" s="10">
        <f t="shared" ref="AA1431:AA1432" si="3033">AA1432</f>
        <v>0</v>
      </c>
      <c r="AB1431" s="10">
        <f t="shared" ref="AB1431:AB1432" si="3034">AB1432</f>
        <v>0</v>
      </c>
      <c r="AC1431" s="10">
        <f t="shared" ref="AC1431:AC1432" si="3035">AC1432</f>
        <v>0</v>
      </c>
      <c r="AD1431" s="10">
        <f t="shared" si="2904"/>
        <v>8877</v>
      </c>
      <c r="AE1431" s="10">
        <f t="shared" si="2905"/>
        <v>4362.8999999999996</v>
      </c>
      <c r="AF1431" s="10">
        <f t="shared" si="2906"/>
        <v>4362.8999999999996</v>
      </c>
      <c r="AG1431" s="10">
        <f t="shared" ref="AG1431:AG1432" si="3036">AG1432</f>
        <v>0</v>
      </c>
      <c r="AH1431" s="10">
        <f t="shared" si="2907"/>
        <v>8877</v>
      </c>
      <c r="AI1431" s="10">
        <f t="shared" si="2908"/>
        <v>4362.8999999999996</v>
      </c>
      <c r="AJ1431" s="10">
        <f t="shared" si="2909"/>
        <v>4362.8999999999996</v>
      </c>
      <c r="AK1431" s="10">
        <f t="shared" ref="AK1431:AK1432" si="3037">AK1432</f>
        <v>0</v>
      </c>
      <c r="AL1431" s="10">
        <f t="shared" ref="AL1431:AL1432" si="3038">AL1432</f>
        <v>0</v>
      </c>
      <c r="AM1431" s="10">
        <f t="shared" ref="AM1431:AM1432" si="3039">AM1432</f>
        <v>0</v>
      </c>
      <c r="AN1431" s="10">
        <f t="shared" si="2910"/>
        <v>8877</v>
      </c>
      <c r="AO1431" s="10">
        <f t="shared" si="2911"/>
        <v>4362.8999999999996</v>
      </c>
      <c r="AP1431" s="10">
        <f t="shared" si="2912"/>
        <v>4362.8999999999996</v>
      </c>
      <c r="AQ1431" s="10">
        <f t="shared" ref="AQ1431:AQ1432" si="3040">AQ1432</f>
        <v>0</v>
      </c>
      <c r="AR1431" s="10">
        <f t="shared" ref="AR1431:AR1432" si="3041">AR1432</f>
        <v>0</v>
      </c>
      <c r="AS1431" s="10">
        <f t="shared" ref="AS1431:AS1432" si="3042">AS1432</f>
        <v>0</v>
      </c>
      <c r="AT1431" s="10">
        <f t="shared" si="2913"/>
        <v>8877</v>
      </c>
      <c r="AU1431" s="10">
        <f t="shared" si="2914"/>
        <v>4362.8999999999996</v>
      </c>
      <c r="AV1431" s="10">
        <f t="shared" si="2915"/>
        <v>4362.8999999999996</v>
      </c>
      <c r="AW1431" s="10">
        <f t="shared" ref="AW1431:AW1432" si="3043">AW1432</f>
        <v>-948.43299999999999</v>
      </c>
      <c r="AX1431" s="10">
        <f t="shared" ref="AX1431:AX1432" si="3044">AX1432</f>
        <v>0</v>
      </c>
      <c r="AY1431" s="10">
        <f t="shared" ref="AY1431:AY1432" si="3045">AY1432</f>
        <v>0</v>
      </c>
      <c r="AZ1431" s="10">
        <f t="shared" si="2916"/>
        <v>7928.567</v>
      </c>
      <c r="BA1431" s="10">
        <f t="shared" ref="BA1431:BA1432" si="3046">BA1432</f>
        <v>0</v>
      </c>
      <c r="BB1431" s="65">
        <f t="shared" si="2936"/>
        <v>7928.567</v>
      </c>
      <c r="BC1431" s="10">
        <f t="shared" si="2917"/>
        <v>4362.8999999999996</v>
      </c>
      <c r="BD1431" s="10">
        <f t="shared" ref="BD1431:BI1432" si="3047">BD1432</f>
        <v>0</v>
      </c>
      <c r="BE1431" s="65">
        <f t="shared" si="2938"/>
        <v>4362.8999999999996</v>
      </c>
      <c r="BF1431" s="10">
        <f t="shared" si="2918"/>
        <v>4362.8999999999996</v>
      </c>
      <c r="BG1431" s="10">
        <f t="shared" si="3047"/>
        <v>0</v>
      </c>
      <c r="BH1431" s="65">
        <f t="shared" si="2939"/>
        <v>4362.8999999999996</v>
      </c>
      <c r="BI1431" s="10">
        <f t="shared" si="3047"/>
        <v>0</v>
      </c>
      <c r="BJ1431" s="20"/>
      <c r="BK1431" s="20"/>
    </row>
    <row r="1432" spans="1:63" ht="31.2" x14ac:dyDescent="0.3">
      <c r="A1432" s="58" t="s">
        <v>930</v>
      </c>
      <c r="B1432" s="59" t="s">
        <v>66</v>
      </c>
      <c r="C1432" s="58"/>
      <c r="D1432" s="58"/>
      <c r="E1432" s="60" t="s">
        <v>67</v>
      </c>
      <c r="F1432" s="10">
        <f t="shared" si="3021"/>
        <v>8877</v>
      </c>
      <c r="G1432" s="10">
        <f t="shared" si="3022"/>
        <v>4362.8999999999996</v>
      </c>
      <c r="H1432" s="10">
        <f t="shared" si="3023"/>
        <v>4362.8999999999996</v>
      </c>
      <c r="I1432" s="10">
        <f t="shared" si="3024"/>
        <v>0</v>
      </c>
      <c r="J1432" s="10">
        <f t="shared" si="3025"/>
        <v>0</v>
      </c>
      <c r="K1432" s="10">
        <f t="shared" si="3026"/>
        <v>0</v>
      </c>
      <c r="L1432" s="10">
        <f t="shared" si="3017"/>
        <v>8877</v>
      </c>
      <c r="M1432" s="10">
        <f t="shared" si="3018"/>
        <v>4362.8999999999996</v>
      </c>
      <c r="N1432" s="10">
        <f t="shared" si="3019"/>
        <v>4362.8999999999996</v>
      </c>
      <c r="O1432" s="10">
        <f t="shared" si="3027"/>
        <v>0</v>
      </c>
      <c r="P1432" s="10">
        <f t="shared" si="3028"/>
        <v>0</v>
      </c>
      <c r="Q1432" s="10">
        <f t="shared" si="3029"/>
        <v>0</v>
      </c>
      <c r="R1432" s="10">
        <f t="shared" si="2898"/>
        <v>8877</v>
      </c>
      <c r="S1432" s="10">
        <f t="shared" si="2899"/>
        <v>4362.8999999999996</v>
      </c>
      <c r="T1432" s="10">
        <f t="shared" si="2900"/>
        <v>4362.8999999999996</v>
      </c>
      <c r="U1432" s="10">
        <f t="shared" si="3030"/>
        <v>0</v>
      </c>
      <c r="V1432" s="10">
        <f t="shared" si="3031"/>
        <v>0</v>
      </c>
      <c r="W1432" s="10">
        <f t="shared" si="3032"/>
        <v>0</v>
      </c>
      <c r="X1432" s="10">
        <f t="shared" si="2901"/>
        <v>8877</v>
      </c>
      <c r="Y1432" s="10">
        <f t="shared" si="2902"/>
        <v>4362.8999999999996</v>
      </c>
      <c r="Z1432" s="10">
        <f t="shared" si="2903"/>
        <v>4362.8999999999996</v>
      </c>
      <c r="AA1432" s="10">
        <f t="shared" si="3033"/>
        <v>0</v>
      </c>
      <c r="AB1432" s="10">
        <f t="shared" si="3034"/>
        <v>0</v>
      </c>
      <c r="AC1432" s="10">
        <f t="shared" si="3035"/>
        <v>0</v>
      </c>
      <c r="AD1432" s="10">
        <f t="shared" si="2904"/>
        <v>8877</v>
      </c>
      <c r="AE1432" s="10">
        <f t="shared" si="2905"/>
        <v>4362.8999999999996</v>
      </c>
      <c r="AF1432" s="10">
        <f t="shared" si="2906"/>
        <v>4362.8999999999996</v>
      </c>
      <c r="AG1432" s="10">
        <f t="shared" si="3036"/>
        <v>0</v>
      </c>
      <c r="AH1432" s="10">
        <f t="shared" si="2907"/>
        <v>8877</v>
      </c>
      <c r="AI1432" s="10">
        <f t="shared" si="2908"/>
        <v>4362.8999999999996</v>
      </c>
      <c r="AJ1432" s="10">
        <f t="shared" si="2909"/>
        <v>4362.8999999999996</v>
      </c>
      <c r="AK1432" s="10">
        <f t="shared" si="3037"/>
        <v>0</v>
      </c>
      <c r="AL1432" s="10">
        <f t="shared" si="3038"/>
        <v>0</v>
      </c>
      <c r="AM1432" s="10">
        <f t="shared" si="3039"/>
        <v>0</v>
      </c>
      <c r="AN1432" s="10">
        <f t="shared" si="2910"/>
        <v>8877</v>
      </c>
      <c r="AO1432" s="10">
        <f t="shared" si="2911"/>
        <v>4362.8999999999996</v>
      </c>
      <c r="AP1432" s="10">
        <f t="shared" si="2912"/>
        <v>4362.8999999999996</v>
      </c>
      <c r="AQ1432" s="10">
        <f t="shared" si="3040"/>
        <v>0</v>
      </c>
      <c r="AR1432" s="10">
        <f t="shared" si="3041"/>
        <v>0</v>
      </c>
      <c r="AS1432" s="10">
        <f t="shared" si="3042"/>
        <v>0</v>
      </c>
      <c r="AT1432" s="10">
        <f t="shared" si="2913"/>
        <v>8877</v>
      </c>
      <c r="AU1432" s="10">
        <f t="shared" si="2914"/>
        <v>4362.8999999999996</v>
      </c>
      <c r="AV1432" s="10">
        <f t="shared" si="2915"/>
        <v>4362.8999999999996</v>
      </c>
      <c r="AW1432" s="10">
        <f t="shared" si="3043"/>
        <v>-948.43299999999999</v>
      </c>
      <c r="AX1432" s="10">
        <f t="shared" si="3044"/>
        <v>0</v>
      </c>
      <c r="AY1432" s="10">
        <f t="shared" si="3045"/>
        <v>0</v>
      </c>
      <c r="AZ1432" s="10">
        <f t="shared" si="2916"/>
        <v>7928.567</v>
      </c>
      <c r="BA1432" s="10">
        <f t="shared" si="3046"/>
        <v>0</v>
      </c>
      <c r="BB1432" s="65">
        <f t="shared" si="2936"/>
        <v>7928.567</v>
      </c>
      <c r="BC1432" s="10">
        <f t="shared" si="2917"/>
        <v>4362.8999999999996</v>
      </c>
      <c r="BD1432" s="10">
        <f t="shared" si="3047"/>
        <v>0</v>
      </c>
      <c r="BE1432" s="65">
        <f t="shared" si="2938"/>
        <v>4362.8999999999996</v>
      </c>
      <c r="BF1432" s="10">
        <f t="shared" si="2918"/>
        <v>4362.8999999999996</v>
      </c>
      <c r="BG1432" s="10">
        <f t="shared" si="3047"/>
        <v>0</v>
      </c>
      <c r="BH1432" s="65">
        <f t="shared" si="2939"/>
        <v>4362.8999999999996</v>
      </c>
      <c r="BI1432" s="10">
        <f t="shared" si="3047"/>
        <v>0</v>
      </c>
      <c r="BJ1432" s="20"/>
      <c r="BK1432" s="20"/>
    </row>
    <row r="1433" spans="1:63" x14ac:dyDescent="0.3">
      <c r="A1433" s="58" t="s">
        <v>930</v>
      </c>
      <c r="B1433" s="59">
        <v>200</v>
      </c>
      <c r="C1433" s="58" t="s">
        <v>327</v>
      </c>
      <c r="D1433" s="58" t="s">
        <v>37</v>
      </c>
      <c r="E1433" s="60" t="s">
        <v>735</v>
      </c>
      <c r="F1433" s="10">
        <v>8877</v>
      </c>
      <c r="G1433" s="10">
        <v>4362.8999999999996</v>
      </c>
      <c r="H1433" s="10">
        <v>4362.8999999999996</v>
      </c>
      <c r="I1433" s="10"/>
      <c r="J1433" s="10"/>
      <c r="K1433" s="10"/>
      <c r="L1433" s="10">
        <f t="shared" si="3017"/>
        <v>8877</v>
      </c>
      <c r="M1433" s="10">
        <f t="shared" si="3018"/>
        <v>4362.8999999999996</v>
      </c>
      <c r="N1433" s="10">
        <f t="shared" si="3019"/>
        <v>4362.8999999999996</v>
      </c>
      <c r="O1433" s="10"/>
      <c r="P1433" s="10"/>
      <c r="Q1433" s="10"/>
      <c r="R1433" s="10">
        <f t="shared" si="2898"/>
        <v>8877</v>
      </c>
      <c r="S1433" s="10">
        <f t="shared" si="2899"/>
        <v>4362.8999999999996</v>
      </c>
      <c r="T1433" s="10">
        <f t="shared" si="2900"/>
        <v>4362.8999999999996</v>
      </c>
      <c r="U1433" s="10"/>
      <c r="V1433" s="10"/>
      <c r="W1433" s="10"/>
      <c r="X1433" s="10">
        <f t="shared" si="2901"/>
        <v>8877</v>
      </c>
      <c r="Y1433" s="10">
        <f t="shared" si="2902"/>
        <v>4362.8999999999996</v>
      </c>
      <c r="Z1433" s="10">
        <f t="shared" si="2903"/>
        <v>4362.8999999999996</v>
      </c>
      <c r="AA1433" s="10"/>
      <c r="AB1433" s="10"/>
      <c r="AC1433" s="10"/>
      <c r="AD1433" s="10">
        <f t="shared" si="2904"/>
        <v>8877</v>
      </c>
      <c r="AE1433" s="10">
        <f t="shared" si="2905"/>
        <v>4362.8999999999996</v>
      </c>
      <c r="AF1433" s="10">
        <f t="shared" si="2906"/>
        <v>4362.8999999999996</v>
      </c>
      <c r="AG1433" s="10"/>
      <c r="AH1433" s="10">
        <f t="shared" si="2907"/>
        <v>8877</v>
      </c>
      <c r="AI1433" s="10">
        <f t="shared" si="2908"/>
        <v>4362.8999999999996</v>
      </c>
      <c r="AJ1433" s="10">
        <f t="shared" si="2909"/>
        <v>4362.8999999999996</v>
      </c>
      <c r="AK1433" s="10"/>
      <c r="AL1433" s="10"/>
      <c r="AM1433" s="10"/>
      <c r="AN1433" s="10">
        <f t="shared" si="2910"/>
        <v>8877</v>
      </c>
      <c r="AO1433" s="10">
        <f t="shared" si="2911"/>
        <v>4362.8999999999996</v>
      </c>
      <c r="AP1433" s="10">
        <f t="shared" si="2912"/>
        <v>4362.8999999999996</v>
      </c>
      <c r="AQ1433" s="10"/>
      <c r="AR1433" s="10"/>
      <c r="AS1433" s="10"/>
      <c r="AT1433" s="10">
        <f t="shared" si="2913"/>
        <v>8877</v>
      </c>
      <c r="AU1433" s="10">
        <f t="shared" si="2914"/>
        <v>4362.8999999999996</v>
      </c>
      <c r="AV1433" s="10">
        <f t="shared" si="2915"/>
        <v>4362.8999999999996</v>
      </c>
      <c r="AW1433" s="10">
        <v>-948.43299999999999</v>
      </c>
      <c r="AX1433" s="10"/>
      <c r="AY1433" s="10"/>
      <c r="AZ1433" s="10">
        <f t="shared" si="2916"/>
        <v>7928.567</v>
      </c>
      <c r="BA1433" s="10"/>
      <c r="BB1433" s="65">
        <f t="shared" si="2936"/>
        <v>7928.567</v>
      </c>
      <c r="BC1433" s="10">
        <f t="shared" si="2917"/>
        <v>4362.8999999999996</v>
      </c>
      <c r="BD1433" s="10"/>
      <c r="BE1433" s="65">
        <f t="shared" si="2938"/>
        <v>4362.8999999999996</v>
      </c>
      <c r="BF1433" s="10">
        <f t="shared" si="2918"/>
        <v>4362.8999999999996</v>
      </c>
      <c r="BG1433" s="10"/>
      <c r="BH1433" s="65">
        <f t="shared" si="2939"/>
        <v>4362.8999999999996</v>
      </c>
      <c r="BI1433" s="10"/>
      <c r="BJ1433" s="20"/>
      <c r="BK1433" s="20"/>
    </row>
    <row r="1434" spans="1:63" ht="46.8" x14ac:dyDescent="0.3">
      <c r="A1434" s="58" t="s">
        <v>932</v>
      </c>
      <c r="B1434" s="59"/>
      <c r="C1434" s="58"/>
      <c r="D1434" s="58"/>
      <c r="E1434" s="60" t="s">
        <v>933</v>
      </c>
      <c r="F1434" s="10">
        <f t="shared" ref="F1434:K1434" si="3048">F1435+F1438+F1441</f>
        <v>46492.6</v>
      </c>
      <c r="G1434" s="10">
        <f t="shared" si="3048"/>
        <v>50562.2</v>
      </c>
      <c r="H1434" s="10">
        <f t="shared" si="3048"/>
        <v>50562.2</v>
      </c>
      <c r="I1434" s="10">
        <f t="shared" si="3048"/>
        <v>0</v>
      </c>
      <c r="J1434" s="10">
        <f t="shared" si="3048"/>
        <v>0</v>
      </c>
      <c r="K1434" s="10">
        <f t="shared" si="3048"/>
        <v>0</v>
      </c>
      <c r="L1434" s="10">
        <f t="shared" si="3017"/>
        <v>46492.6</v>
      </c>
      <c r="M1434" s="10">
        <f t="shared" si="3018"/>
        <v>50562.2</v>
      </c>
      <c r="N1434" s="10">
        <f t="shared" si="3019"/>
        <v>50562.2</v>
      </c>
      <c r="O1434" s="10">
        <f>O1435+O1438+O1441</f>
        <v>0</v>
      </c>
      <c r="P1434" s="10">
        <f>P1435+P1438+P1441</f>
        <v>0</v>
      </c>
      <c r="Q1434" s="10">
        <f>Q1435+Q1438+Q1441</f>
        <v>0</v>
      </c>
      <c r="R1434" s="10">
        <f t="shared" si="2898"/>
        <v>46492.6</v>
      </c>
      <c r="S1434" s="10">
        <f t="shared" si="2899"/>
        <v>50562.2</v>
      </c>
      <c r="T1434" s="10">
        <f t="shared" si="2900"/>
        <v>50562.2</v>
      </c>
      <c r="U1434" s="10">
        <f>U1435+U1438+U1441</f>
        <v>0</v>
      </c>
      <c r="V1434" s="10">
        <f>V1435+V1438+V1441</f>
        <v>0</v>
      </c>
      <c r="W1434" s="10">
        <f>W1435+W1438+W1441</f>
        <v>0</v>
      </c>
      <c r="X1434" s="10">
        <f t="shared" si="2901"/>
        <v>46492.6</v>
      </c>
      <c r="Y1434" s="10">
        <f t="shared" si="2902"/>
        <v>50562.2</v>
      </c>
      <c r="Z1434" s="10">
        <f t="shared" si="2903"/>
        <v>50562.2</v>
      </c>
      <c r="AA1434" s="10">
        <f>AA1435+AA1438+AA1441</f>
        <v>0</v>
      </c>
      <c r="AB1434" s="10">
        <f>AB1435+AB1438+AB1441</f>
        <v>0</v>
      </c>
      <c r="AC1434" s="10">
        <f>AC1435+AC1438+AC1441</f>
        <v>0</v>
      </c>
      <c r="AD1434" s="10">
        <f t="shared" si="2904"/>
        <v>46492.6</v>
      </c>
      <c r="AE1434" s="10">
        <f t="shared" si="2905"/>
        <v>50562.2</v>
      </c>
      <c r="AF1434" s="10">
        <f t="shared" si="2906"/>
        <v>50562.2</v>
      </c>
      <c r="AG1434" s="10">
        <f>AG1435+AG1438+AG1441</f>
        <v>0</v>
      </c>
      <c r="AH1434" s="10">
        <f t="shared" si="2907"/>
        <v>46492.6</v>
      </c>
      <c r="AI1434" s="10">
        <f t="shared" si="2908"/>
        <v>50562.2</v>
      </c>
      <c r="AJ1434" s="10">
        <f t="shared" si="2909"/>
        <v>50562.2</v>
      </c>
      <c r="AK1434" s="10">
        <f>AK1435+AK1438+AK1441</f>
        <v>0</v>
      </c>
      <c r="AL1434" s="10">
        <f>AL1435+AL1438+AL1441</f>
        <v>0</v>
      </c>
      <c r="AM1434" s="10">
        <f>AM1435+AM1438+AM1441</f>
        <v>0</v>
      </c>
      <c r="AN1434" s="10">
        <f t="shared" si="2910"/>
        <v>46492.6</v>
      </c>
      <c r="AO1434" s="10">
        <f t="shared" si="2911"/>
        <v>50562.2</v>
      </c>
      <c r="AP1434" s="10">
        <f t="shared" si="2912"/>
        <v>50562.2</v>
      </c>
      <c r="AQ1434" s="10">
        <f>AQ1435+AQ1438+AQ1441</f>
        <v>0</v>
      </c>
      <c r="AR1434" s="10">
        <f>AR1435+AR1438+AR1441</f>
        <v>0</v>
      </c>
      <c r="AS1434" s="10">
        <f>AS1435+AS1438+AS1441</f>
        <v>0</v>
      </c>
      <c r="AT1434" s="10">
        <f t="shared" si="2913"/>
        <v>46492.6</v>
      </c>
      <c r="AU1434" s="10">
        <f t="shared" si="2914"/>
        <v>50562.2</v>
      </c>
      <c r="AV1434" s="10">
        <f t="shared" si="2915"/>
        <v>50562.2</v>
      </c>
      <c r="AW1434" s="10">
        <f>AW1435+AW1438+AW1441</f>
        <v>0</v>
      </c>
      <c r="AX1434" s="10">
        <f>AX1435+AX1438+AX1441</f>
        <v>0</v>
      </c>
      <c r="AY1434" s="10">
        <f>AY1435+AY1438+AY1441</f>
        <v>0</v>
      </c>
      <c r="AZ1434" s="10">
        <f t="shared" si="2916"/>
        <v>46492.6</v>
      </c>
      <c r="BA1434" s="10">
        <f>BA1435+BA1438+BA1441</f>
        <v>0</v>
      </c>
      <c r="BB1434" s="65">
        <f t="shared" si="2936"/>
        <v>46492.6</v>
      </c>
      <c r="BC1434" s="10">
        <f t="shared" si="2917"/>
        <v>50562.2</v>
      </c>
      <c r="BD1434" s="10">
        <f>BD1435+BD1438+BD1441</f>
        <v>0</v>
      </c>
      <c r="BE1434" s="65">
        <f t="shared" si="2938"/>
        <v>50562.2</v>
      </c>
      <c r="BF1434" s="10">
        <f t="shared" si="2918"/>
        <v>50562.2</v>
      </c>
      <c r="BG1434" s="10">
        <f>BG1435+BG1438+BG1441</f>
        <v>0</v>
      </c>
      <c r="BH1434" s="65">
        <f t="shared" si="2939"/>
        <v>50562.2</v>
      </c>
      <c r="BI1434" s="10">
        <f>BI1435+BI1438+BI1441</f>
        <v>0</v>
      </c>
      <c r="BJ1434" s="20"/>
      <c r="BK1434" s="20"/>
    </row>
    <row r="1435" spans="1:63" ht="109.2" x14ac:dyDescent="0.3">
      <c r="A1435" s="58" t="s">
        <v>934</v>
      </c>
      <c r="B1435" s="59"/>
      <c r="C1435" s="58"/>
      <c r="D1435" s="58"/>
      <c r="E1435" s="60" t="s">
        <v>935</v>
      </c>
      <c r="F1435" s="10">
        <f t="shared" ref="F1435:F1442" si="3049">F1436</f>
        <v>0</v>
      </c>
      <c r="G1435" s="10">
        <f t="shared" ref="G1435:G1442" si="3050">G1436</f>
        <v>3905.5</v>
      </c>
      <c r="H1435" s="10">
        <f t="shared" ref="H1435:H1442" si="3051">H1436</f>
        <v>3905.5</v>
      </c>
      <c r="I1435" s="10">
        <f t="shared" ref="I1435:I1442" si="3052">I1436</f>
        <v>0</v>
      </c>
      <c r="J1435" s="10">
        <f t="shared" ref="J1435:J1442" si="3053">J1436</f>
        <v>0</v>
      </c>
      <c r="K1435" s="10">
        <f t="shared" ref="K1435:K1442" si="3054">K1436</f>
        <v>0</v>
      </c>
      <c r="L1435" s="10">
        <f t="shared" si="3017"/>
        <v>0</v>
      </c>
      <c r="M1435" s="10">
        <f t="shared" si="3018"/>
        <v>3905.5</v>
      </c>
      <c r="N1435" s="10">
        <f t="shared" si="3019"/>
        <v>3905.5</v>
      </c>
      <c r="O1435" s="10">
        <f t="shared" ref="O1435:O1442" si="3055">O1436</f>
        <v>0</v>
      </c>
      <c r="P1435" s="10">
        <f t="shared" ref="P1435:P1442" si="3056">P1436</f>
        <v>0</v>
      </c>
      <c r="Q1435" s="10">
        <f t="shared" ref="Q1435:Q1442" si="3057">Q1436</f>
        <v>0</v>
      </c>
      <c r="R1435" s="10">
        <f t="shared" si="2898"/>
        <v>0</v>
      </c>
      <c r="S1435" s="10">
        <f t="shared" si="2899"/>
        <v>3905.5</v>
      </c>
      <c r="T1435" s="10">
        <f t="shared" si="2900"/>
        <v>3905.5</v>
      </c>
      <c r="U1435" s="10">
        <f t="shared" ref="U1435:U1442" si="3058">U1436</f>
        <v>0</v>
      </c>
      <c r="V1435" s="10">
        <f t="shared" ref="V1435:V1442" si="3059">V1436</f>
        <v>0</v>
      </c>
      <c r="W1435" s="10">
        <f t="shared" ref="W1435:W1442" si="3060">W1436</f>
        <v>0</v>
      </c>
      <c r="X1435" s="10">
        <f t="shared" si="2901"/>
        <v>0</v>
      </c>
      <c r="Y1435" s="10">
        <f t="shared" si="2902"/>
        <v>3905.5</v>
      </c>
      <c r="Z1435" s="10">
        <f t="shared" si="2903"/>
        <v>3905.5</v>
      </c>
      <c r="AA1435" s="10">
        <f t="shared" ref="AA1435:AA1442" si="3061">AA1436</f>
        <v>0</v>
      </c>
      <c r="AB1435" s="10">
        <f t="shared" ref="AB1435:AB1442" si="3062">AB1436</f>
        <v>0</v>
      </c>
      <c r="AC1435" s="10">
        <f t="shared" ref="AC1435:AC1442" si="3063">AC1436</f>
        <v>0</v>
      </c>
      <c r="AD1435" s="10">
        <f t="shared" si="2904"/>
        <v>0</v>
      </c>
      <c r="AE1435" s="10">
        <f t="shared" si="2905"/>
        <v>3905.5</v>
      </c>
      <c r="AF1435" s="10">
        <f t="shared" si="2906"/>
        <v>3905.5</v>
      </c>
      <c r="AG1435" s="10">
        <f t="shared" ref="AG1435:AG1442" si="3064">AG1436</f>
        <v>0</v>
      </c>
      <c r="AH1435" s="10">
        <f t="shared" si="2907"/>
        <v>0</v>
      </c>
      <c r="AI1435" s="10">
        <f t="shared" si="2908"/>
        <v>3905.5</v>
      </c>
      <c r="AJ1435" s="10">
        <f t="shared" si="2909"/>
        <v>3905.5</v>
      </c>
      <c r="AK1435" s="10">
        <f t="shared" ref="AK1435:AK1442" si="3065">AK1436</f>
        <v>0</v>
      </c>
      <c r="AL1435" s="10">
        <f t="shared" ref="AL1435:AL1442" si="3066">AL1436</f>
        <v>0</v>
      </c>
      <c r="AM1435" s="10">
        <f t="shared" ref="AM1435:AM1442" si="3067">AM1436</f>
        <v>0</v>
      </c>
      <c r="AN1435" s="10">
        <f t="shared" si="2910"/>
        <v>0</v>
      </c>
      <c r="AO1435" s="10">
        <f t="shared" si="2911"/>
        <v>3905.5</v>
      </c>
      <c r="AP1435" s="10">
        <f t="shared" si="2912"/>
        <v>3905.5</v>
      </c>
      <c r="AQ1435" s="10">
        <f t="shared" ref="AQ1435:AQ1442" si="3068">AQ1436</f>
        <v>0</v>
      </c>
      <c r="AR1435" s="10">
        <f t="shared" ref="AR1435:AR1442" si="3069">AR1436</f>
        <v>0</v>
      </c>
      <c r="AS1435" s="10">
        <f t="shared" ref="AS1435:AS1442" si="3070">AS1436</f>
        <v>0</v>
      </c>
      <c r="AT1435" s="10">
        <f t="shared" si="2913"/>
        <v>0</v>
      </c>
      <c r="AU1435" s="10">
        <f t="shared" si="2914"/>
        <v>3905.5</v>
      </c>
      <c r="AV1435" s="10">
        <f t="shared" si="2915"/>
        <v>3905.5</v>
      </c>
      <c r="AW1435" s="10">
        <f t="shared" ref="AW1435:AW1442" si="3071">AW1436</f>
        <v>0</v>
      </c>
      <c r="AX1435" s="10">
        <f t="shared" ref="AX1435:AX1442" si="3072">AX1436</f>
        <v>0</v>
      </c>
      <c r="AY1435" s="10">
        <f t="shared" ref="AY1435:AY1442" si="3073">AY1436</f>
        <v>0</v>
      </c>
      <c r="AZ1435" s="10">
        <f t="shared" si="2916"/>
        <v>0</v>
      </c>
      <c r="BA1435" s="10">
        <f t="shared" ref="BA1435:BA1442" si="3074">BA1436</f>
        <v>0</v>
      </c>
      <c r="BB1435" s="65">
        <f t="shared" si="2936"/>
        <v>0</v>
      </c>
      <c r="BC1435" s="10">
        <f t="shared" si="2917"/>
        <v>3905.5</v>
      </c>
      <c r="BD1435" s="10">
        <f t="shared" ref="BD1435:BI1442" si="3075">BD1436</f>
        <v>0</v>
      </c>
      <c r="BE1435" s="65">
        <f t="shared" si="2938"/>
        <v>3905.5</v>
      </c>
      <c r="BF1435" s="10">
        <f t="shared" si="2918"/>
        <v>3905.5</v>
      </c>
      <c r="BG1435" s="10">
        <f t="shared" si="3075"/>
        <v>0</v>
      </c>
      <c r="BH1435" s="65">
        <f t="shared" si="2939"/>
        <v>3905.5</v>
      </c>
      <c r="BI1435" s="10">
        <f t="shared" si="3075"/>
        <v>0</v>
      </c>
      <c r="BJ1435" s="20"/>
      <c r="BK1435" s="20"/>
    </row>
    <row r="1436" spans="1:63" ht="31.2" x14ac:dyDescent="0.3">
      <c r="A1436" s="58" t="s">
        <v>934</v>
      </c>
      <c r="B1436" s="59" t="s">
        <v>192</v>
      </c>
      <c r="C1436" s="58"/>
      <c r="D1436" s="58"/>
      <c r="E1436" s="60" t="s">
        <v>193</v>
      </c>
      <c r="F1436" s="10">
        <f t="shared" si="3049"/>
        <v>0</v>
      </c>
      <c r="G1436" s="10">
        <f t="shared" si="3050"/>
        <v>3905.5</v>
      </c>
      <c r="H1436" s="10">
        <f t="shared" si="3051"/>
        <v>3905.5</v>
      </c>
      <c r="I1436" s="10">
        <f t="shared" si="3052"/>
        <v>0</v>
      </c>
      <c r="J1436" s="10">
        <f t="shared" si="3053"/>
        <v>0</v>
      </c>
      <c r="K1436" s="10">
        <f t="shared" si="3054"/>
        <v>0</v>
      </c>
      <c r="L1436" s="10">
        <f t="shared" si="3017"/>
        <v>0</v>
      </c>
      <c r="M1436" s="10">
        <f t="shared" si="3018"/>
        <v>3905.5</v>
      </c>
      <c r="N1436" s="10">
        <f t="shared" si="3019"/>
        <v>3905.5</v>
      </c>
      <c r="O1436" s="10">
        <f t="shared" si="3055"/>
        <v>0</v>
      </c>
      <c r="P1436" s="10">
        <f t="shared" si="3056"/>
        <v>0</v>
      </c>
      <c r="Q1436" s="10">
        <f t="shared" si="3057"/>
        <v>0</v>
      </c>
      <c r="R1436" s="10">
        <f t="shared" si="2898"/>
        <v>0</v>
      </c>
      <c r="S1436" s="10">
        <f t="shared" si="2899"/>
        <v>3905.5</v>
      </c>
      <c r="T1436" s="10">
        <f t="shared" si="2900"/>
        <v>3905.5</v>
      </c>
      <c r="U1436" s="10">
        <f t="shared" si="3058"/>
        <v>0</v>
      </c>
      <c r="V1436" s="10">
        <f t="shared" si="3059"/>
        <v>0</v>
      </c>
      <c r="W1436" s="10">
        <f t="shared" si="3060"/>
        <v>0</v>
      </c>
      <c r="X1436" s="10">
        <f t="shared" si="2901"/>
        <v>0</v>
      </c>
      <c r="Y1436" s="10">
        <f t="shared" si="2902"/>
        <v>3905.5</v>
      </c>
      <c r="Z1436" s="10">
        <f t="shared" si="2903"/>
        <v>3905.5</v>
      </c>
      <c r="AA1436" s="10">
        <f t="shared" si="3061"/>
        <v>0</v>
      </c>
      <c r="AB1436" s="10">
        <f t="shared" si="3062"/>
        <v>0</v>
      </c>
      <c r="AC1436" s="10">
        <f t="shared" si="3063"/>
        <v>0</v>
      </c>
      <c r="AD1436" s="10">
        <f t="shared" si="2904"/>
        <v>0</v>
      </c>
      <c r="AE1436" s="10">
        <f t="shared" si="2905"/>
        <v>3905.5</v>
      </c>
      <c r="AF1436" s="10">
        <f t="shared" si="2906"/>
        <v>3905.5</v>
      </c>
      <c r="AG1436" s="10">
        <f t="shared" si="3064"/>
        <v>0</v>
      </c>
      <c r="AH1436" s="10">
        <f t="shared" si="2907"/>
        <v>0</v>
      </c>
      <c r="AI1436" s="10">
        <f t="shared" si="2908"/>
        <v>3905.5</v>
      </c>
      <c r="AJ1436" s="10">
        <f t="shared" si="2909"/>
        <v>3905.5</v>
      </c>
      <c r="AK1436" s="10">
        <f t="shared" si="3065"/>
        <v>0</v>
      </c>
      <c r="AL1436" s="10">
        <f t="shared" si="3066"/>
        <v>0</v>
      </c>
      <c r="AM1436" s="10">
        <f t="shared" si="3067"/>
        <v>0</v>
      </c>
      <c r="AN1436" s="10">
        <f t="shared" si="2910"/>
        <v>0</v>
      </c>
      <c r="AO1436" s="10">
        <f t="shared" si="2911"/>
        <v>3905.5</v>
      </c>
      <c r="AP1436" s="10">
        <f t="shared" si="2912"/>
        <v>3905.5</v>
      </c>
      <c r="AQ1436" s="10">
        <f t="shared" si="3068"/>
        <v>0</v>
      </c>
      <c r="AR1436" s="10">
        <f t="shared" si="3069"/>
        <v>0</v>
      </c>
      <c r="AS1436" s="10">
        <f t="shared" si="3070"/>
        <v>0</v>
      </c>
      <c r="AT1436" s="10">
        <f t="shared" si="2913"/>
        <v>0</v>
      </c>
      <c r="AU1436" s="10">
        <f t="shared" si="2914"/>
        <v>3905.5</v>
      </c>
      <c r="AV1436" s="10">
        <f t="shared" si="2915"/>
        <v>3905.5</v>
      </c>
      <c r="AW1436" s="10">
        <f t="shared" si="3071"/>
        <v>0</v>
      </c>
      <c r="AX1436" s="10">
        <f t="shared" si="3072"/>
        <v>0</v>
      </c>
      <c r="AY1436" s="10">
        <f t="shared" si="3073"/>
        <v>0</v>
      </c>
      <c r="AZ1436" s="10">
        <f t="shared" si="2916"/>
        <v>0</v>
      </c>
      <c r="BA1436" s="10">
        <f t="shared" si="3074"/>
        <v>0</v>
      </c>
      <c r="BB1436" s="65">
        <f t="shared" si="2936"/>
        <v>0</v>
      </c>
      <c r="BC1436" s="10">
        <f t="shared" si="2917"/>
        <v>3905.5</v>
      </c>
      <c r="BD1436" s="10">
        <f t="shared" si="3075"/>
        <v>0</v>
      </c>
      <c r="BE1436" s="65">
        <f t="shared" si="2938"/>
        <v>3905.5</v>
      </c>
      <c r="BF1436" s="10">
        <f t="shared" si="2918"/>
        <v>3905.5</v>
      </c>
      <c r="BG1436" s="10">
        <f t="shared" si="3075"/>
        <v>0</v>
      </c>
      <c r="BH1436" s="65">
        <f t="shared" si="2939"/>
        <v>3905.5</v>
      </c>
      <c r="BI1436" s="10">
        <f t="shared" si="3075"/>
        <v>0</v>
      </c>
      <c r="BJ1436" s="20"/>
      <c r="BK1436" s="20"/>
    </row>
    <row r="1437" spans="1:63" x14ac:dyDescent="0.3">
      <c r="A1437" s="58" t="s">
        <v>934</v>
      </c>
      <c r="B1437" s="59">
        <v>300</v>
      </c>
      <c r="C1437" s="58" t="s">
        <v>107</v>
      </c>
      <c r="D1437" s="58" t="s">
        <v>106</v>
      </c>
      <c r="E1437" s="60" t="s">
        <v>224</v>
      </c>
      <c r="F1437" s="10">
        <v>0</v>
      </c>
      <c r="G1437" s="10">
        <v>3905.5</v>
      </c>
      <c r="H1437" s="10">
        <v>3905.5</v>
      </c>
      <c r="I1437" s="10"/>
      <c r="J1437" s="10"/>
      <c r="K1437" s="10"/>
      <c r="L1437" s="10">
        <f t="shared" si="3017"/>
        <v>0</v>
      </c>
      <c r="M1437" s="10">
        <f t="shared" si="3018"/>
        <v>3905.5</v>
      </c>
      <c r="N1437" s="10">
        <f t="shared" si="3019"/>
        <v>3905.5</v>
      </c>
      <c r="O1437" s="10"/>
      <c r="P1437" s="10"/>
      <c r="Q1437" s="10"/>
      <c r="R1437" s="10">
        <f t="shared" si="2898"/>
        <v>0</v>
      </c>
      <c r="S1437" s="10">
        <f t="shared" si="2899"/>
        <v>3905.5</v>
      </c>
      <c r="T1437" s="10">
        <f t="shared" si="2900"/>
        <v>3905.5</v>
      </c>
      <c r="U1437" s="10"/>
      <c r="V1437" s="10"/>
      <c r="W1437" s="10"/>
      <c r="X1437" s="10">
        <f t="shared" si="2901"/>
        <v>0</v>
      </c>
      <c r="Y1437" s="10">
        <f t="shared" si="2902"/>
        <v>3905.5</v>
      </c>
      <c r="Z1437" s="10">
        <f t="shared" si="2903"/>
        <v>3905.5</v>
      </c>
      <c r="AA1437" s="10"/>
      <c r="AB1437" s="10"/>
      <c r="AC1437" s="10"/>
      <c r="AD1437" s="10">
        <f t="shared" si="2904"/>
        <v>0</v>
      </c>
      <c r="AE1437" s="10">
        <f t="shared" si="2905"/>
        <v>3905.5</v>
      </c>
      <c r="AF1437" s="10">
        <f t="shared" si="2906"/>
        <v>3905.5</v>
      </c>
      <c r="AG1437" s="10"/>
      <c r="AH1437" s="10">
        <f t="shared" si="2907"/>
        <v>0</v>
      </c>
      <c r="AI1437" s="10">
        <f t="shared" si="2908"/>
        <v>3905.5</v>
      </c>
      <c r="AJ1437" s="10">
        <f t="shared" si="2909"/>
        <v>3905.5</v>
      </c>
      <c r="AK1437" s="10"/>
      <c r="AL1437" s="10"/>
      <c r="AM1437" s="10"/>
      <c r="AN1437" s="10">
        <f t="shared" si="2910"/>
        <v>0</v>
      </c>
      <c r="AO1437" s="10">
        <f t="shared" si="2911"/>
        <v>3905.5</v>
      </c>
      <c r="AP1437" s="10">
        <f t="shared" si="2912"/>
        <v>3905.5</v>
      </c>
      <c r="AQ1437" s="10"/>
      <c r="AR1437" s="10"/>
      <c r="AS1437" s="10"/>
      <c r="AT1437" s="10">
        <f t="shared" si="2913"/>
        <v>0</v>
      </c>
      <c r="AU1437" s="10">
        <f t="shared" si="2914"/>
        <v>3905.5</v>
      </c>
      <c r="AV1437" s="10">
        <f t="shared" si="2915"/>
        <v>3905.5</v>
      </c>
      <c r="AW1437" s="10"/>
      <c r="AX1437" s="10"/>
      <c r="AY1437" s="10"/>
      <c r="AZ1437" s="10">
        <f t="shared" si="2916"/>
        <v>0</v>
      </c>
      <c r="BA1437" s="10"/>
      <c r="BB1437" s="65">
        <f t="shared" si="2936"/>
        <v>0</v>
      </c>
      <c r="BC1437" s="10">
        <f t="shared" si="2917"/>
        <v>3905.5</v>
      </c>
      <c r="BD1437" s="10"/>
      <c r="BE1437" s="65">
        <f t="shared" si="2938"/>
        <v>3905.5</v>
      </c>
      <c r="BF1437" s="10">
        <f t="shared" si="2918"/>
        <v>3905.5</v>
      </c>
      <c r="BG1437" s="10"/>
      <c r="BH1437" s="65">
        <f t="shared" si="2939"/>
        <v>3905.5</v>
      </c>
      <c r="BI1437" s="10"/>
      <c r="BJ1437" s="20"/>
      <c r="BK1437" s="20"/>
    </row>
    <row r="1438" spans="1:63" ht="62.4" x14ac:dyDescent="0.3">
      <c r="A1438" s="58" t="s">
        <v>936</v>
      </c>
      <c r="B1438" s="59"/>
      <c r="C1438" s="58"/>
      <c r="D1438" s="58"/>
      <c r="E1438" s="60" t="s">
        <v>937</v>
      </c>
      <c r="F1438" s="10">
        <f t="shared" si="3049"/>
        <v>4492.6000000000004</v>
      </c>
      <c r="G1438" s="10">
        <f t="shared" si="3050"/>
        <v>4656.7</v>
      </c>
      <c r="H1438" s="10">
        <f t="shared" si="3051"/>
        <v>4656.7</v>
      </c>
      <c r="I1438" s="10">
        <f t="shared" si="3052"/>
        <v>0</v>
      </c>
      <c r="J1438" s="10">
        <f t="shared" si="3053"/>
        <v>0</v>
      </c>
      <c r="K1438" s="10">
        <f t="shared" si="3054"/>
        <v>0</v>
      </c>
      <c r="L1438" s="10">
        <f t="shared" si="3017"/>
        <v>4492.6000000000004</v>
      </c>
      <c r="M1438" s="10">
        <f t="shared" si="3018"/>
        <v>4656.7</v>
      </c>
      <c r="N1438" s="10">
        <f t="shared" si="3019"/>
        <v>4656.7</v>
      </c>
      <c r="O1438" s="10">
        <f t="shared" si="3055"/>
        <v>0</v>
      </c>
      <c r="P1438" s="10">
        <f t="shared" si="3056"/>
        <v>0</v>
      </c>
      <c r="Q1438" s="10">
        <f t="shared" si="3057"/>
        <v>0</v>
      </c>
      <c r="R1438" s="10">
        <f t="shared" si="2898"/>
        <v>4492.6000000000004</v>
      </c>
      <c r="S1438" s="10">
        <f t="shared" si="2899"/>
        <v>4656.7</v>
      </c>
      <c r="T1438" s="10">
        <f t="shared" si="2900"/>
        <v>4656.7</v>
      </c>
      <c r="U1438" s="10">
        <f t="shared" si="3058"/>
        <v>0</v>
      </c>
      <c r="V1438" s="10">
        <f t="shared" si="3059"/>
        <v>0</v>
      </c>
      <c r="W1438" s="10">
        <f t="shared" si="3060"/>
        <v>0</v>
      </c>
      <c r="X1438" s="10">
        <f t="shared" si="2901"/>
        <v>4492.6000000000004</v>
      </c>
      <c r="Y1438" s="10">
        <f t="shared" si="2902"/>
        <v>4656.7</v>
      </c>
      <c r="Z1438" s="10">
        <f t="shared" si="2903"/>
        <v>4656.7</v>
      </c>
      <c r="AA1438" s="10">
        <f t="shared" si="3061"/>
        <v>0</v>
      </c>
      <c r="AB1438" s="10">
        <f t="shared" si="3062"/>
        <v>0</v>
      </c>
      <c r="AC1438" s="10">
        <f t="shared" si="3063"/>
        <v>0</v>
      </c>
      <c r="AD1438" s="10">
        <f t="shared" si="2904"/>
        <v>4492.6000000000004</v>
      </c>
      <c r="AE1438" s="10">
        <f t="shared" si="2905"/>
        <v>4656.7</v>
      </c>
      <c r="AF1438" s="10">
        <f t="shared" si="2906"/>
        <v>4656.7</v>
      </c>
      <c r="AG1438" s="10">
        <f t="shared" si="3064"/>
        <v>0</v>
      </c>
      <c r="AH1438" s="10">
        <f t="shared" si="2907"/>
        <v>4492.6000000000004</v>
      </c>
      <c r="AI1438" s="10">
        <f t="shared" si="2908"/>
        <v>4656.7</v>
      </c>
      <c r="AJ1438" s="10">
        <f t="shared" si="2909"/>
        <v>4656.7</v>
      </c>
      <c r="AK1438" s="10">
        <f t="shared" si="3065"/>
        <v>0</v>
      </c>
      <c r="AL1438" s="10">
        <f t="shared" si="3066"/>
        <v>0</v>
      </c>
      <c r="AM1438" s="10">
        <f t="shared" si="3067"/>
        <v>0</v>
      </c>
      <c r="AN1438" s="10">
        <f t="shared" si="2910"/>
        <v>4492.6000000000004</v>
      </c>
      <c r="AO1438" s="10">
        <f t="shared" si="2911"/>
        <v>4656.7</v>
      </c>
      <c r="AP1438" s="10">
        <f t="shared" si="2912"/>
        <v>4656.7</v>
      </c>
      <c r="AQ1438" s="10">
        <f t="shared" si="3068"/>
        <v>0</v>
      </c>
      <c r="AR1438" s="10">
        <f t="shared" si="3069"/>
        <v>0</v>
      </c>
      <c r="AS1438" s="10">
        <f t="shared" si="3070"/>
        <v>0</v>
      </c>
      <c r="AT1438" s="10">
        <f t="shared" si="2913"/>
        <v>4492.6000000000004</v>
      </c>
      <c r="AU1438" s="10">
        <f t="shared" si="2914"/>
        <v>4656.7</v>
      </c>
      <c r="AV1438" s="10">
        <f t="shared" si="2915"/>
        <v>4656.7</v>
      </c>
      <c r="AW1438" s="10">
        <f t="shared" si="3071"/>
        <v>0</v>
      </c>
      <c r="AX1438" s="10">
        <f t="shared" si="3072"/>
        <v>0</v>
      </c>
      <c r="AY1438" s="10">
        <f t="shared" si="3073"/>
        <v>0</v>
      </c>
      <c r="AZ1438" s="10">
        <f t="shared" si="2916"/>
        <v>4492.6000000000004</v>
      </c>
      <c r="BA1438" s="10">
        <f t="shared" si="3074"/>
        <v>0</v>
      </c>
      <c r="BB1438" s="65">
        <f t="shared" si="2936"/>
        <v>4492.6000000000004</v>
      </c>
      <c r="BC1438" s="10">
        <f t="shared" si="2917"/>
        <v>4656.7</v>
      </c>
      <c r="BD1438" s="10">
        <f t="shared" si="3075"/>
        <v>0</v>
      </c>
      <c r="BE1438" s="65">
        <f t="shared" si="2938"/>
        <v>4656.7</v>
      </c>
      <c r="BF1438" s="10">
        <f t="shared" si="2918"/>
        <v>4656.7</v>
      </c>
      <c r="BG1438" s="10">
        <f t="shared" si="3075"/>
        <v>0</v>
      </c>
      <c r="BH1438" s="65">
        <f t="shared" si="2939"/>
        <v>4656.7</v>
      </c>
      <c r="BI1438" s="10">
        <f t="shared" si="3075"/>
        <v>0</v>
      </c>
      <c r="BJ1438" s="20"/>
      <c r="BK1438" s="20"/>
    </row>
    <row r="1439" spans="1:63" ht="31.2" x14ac:dyDescent="0.3">
      <c r="A1439" s="58" t="s">
        <v>936</v>
      </c>
      <c r="B1439" s="59" t="s">
        <v>192</v>
      </c>
      <c r="C1439" s="58"/>
      <c r="D1439" s="58"/>
      <c r="E1439" s="60" t="s">
        <v>193</v>
      </c>
      <c r="F1439" s="10">
        <f t="shared" si="3049"/>
        <v>4492.6000000000004</v>
      </c>
      <c r="G1439" s="10">
        <f t="shared" si="3050"/>
        <v>4656.7</v>
      </c>
      <c r="H1439" s="10">
        <f t="shared" si="3051"/>
        <v>4656.7</v>
      </c>
      <c r="I1439" s="10">
        <f t="shared" si="3052"/>
        <v>0</v>
      </c>
      <c r="J1439" s="10">
        <f t="shared" si="3053"/>
        <v>0</v>
      </c>
      <c r="K1439" s="10">
        <f t="shared" si="3054"/>
        <v>0</v>
      </c>
      <c r="L1439" s="10">
        <f t="shared" si="3017"/>
        <v>4492.6000000000004</v>
      </c>
      <c r="M1439" s="10">
        <f t="shared" si="3018"/>
        <v>4656.7</v>
      </c>
      <c r="N1439" s="10">
        <f t="shared" si="3019"/>
        <v>4656.7</v>
      </c>
      <c r="O1439" s="10">
        <f t="shared" si="3055"/>
        <v>0</v>
      </c>
      <c r="P1439" s="10">
        <f t="shared" si="3056"/>
        <v>0</v>
      </c>
      <c r="Q1439" s="10">
        <f t="shared" si="3057"/>
        <v>0</v>
      </c>
      <c r="R1439" s="10">
        <f t="shared" si="2898"/>
        <v>4492.6000000000004</v>
      </c>
      <c r="S1439" s="10">
        <f t="shared" si="2899"/>
        <v>4656.7</v>
      </c>
      <c r="T1439" s="10">
        <f t="shared" si="2900"/>
        <v>4656.7</v>
      </c>
      <c r="U1439" s="10">
        <f t="shared" si="3058"/>
        <v>0</v>
      </c>
      <c r="V1439" s="10">
        <f t="shared" si="3059"/>
        <v>0</v>
      </c>
      <c r="W1439" s="10">
        <f t="shared" si="3060"/>
        <v>0</v>
      </c>
      <c r="X1439" s="10">
        <f t="shared" si="2901"/>
        <v>4492.6000000000004</v>
      </c>
      <c r="Y1439" s="10">
        <f t="shared" si="2902"/>
        <v>4656.7</v>
      </c>
      <c r="Z1439" s="10">
        <f t="shared" si="2903"/>
        <v>4656.7</v>
      </c>
      <c r="AA1439" s="10">
        <f t="shared" si="3061"/>
        <v>0</v>
      </c>
      <c r="AB1439" s="10">
        <f t="shared" si="3062"/>
        <v>0</v>
      </c>
      <c r="AC1439" s="10">
        <f t="shared" si="3063"/>
        <v>0</v>
      </c>
      <c r="AD1439" s="10">
        <f t="shared" si="2904"/>
        <v>4492.6000000000004</v>
      </c>
      <c r="AE1439" s="10">
        <f t="shared" si="2905"/>
        <v>4656.7</v>
      </c>
      <c r="AF1439" s="10">
        <f t="shared" si="2906"/>
        <v>4656.7</v>
      </c>
      <c r="AG1439" s="10">
        <f t="shared" si="3064"/>
        <v>0</v>
      </c>
      <c r="AH1439" s="10">
        <f t="shared" si="2907"/>
        <v>4492.6000000000004</v>
      </c>
      <c r="AI1439" s="10">
        <f t="shared" si="2908"/>
        <v>4656.7</v>
      </c>
      <c r="AJ1439" s="10">
        <f t="shared" si="2909"/>
        <v>4656.7</v>
      </c>
      <c r="AK1439" s="10">
        <f t="shared" si="3065"/>
        <v>0</v>
      </c>
      <c r="AL1439" s="10">
        <f t="shared" si="3066"/>
        <v>0</v>
      </c>
      <c r="AM1439" s="10">
        <f t="shared" si="3067"/>
        <v>0</v>
      </c>
      <c r="AN1439" s="10">
        <f t="shared" si="2910"/>
        <v>4492.6000000000004</v>
      </c>
      <c r="AO1439" s="10">
        <f t="shared" si="2911"/>
        <v>4656.7</v>
      </c>
      <c r="AP1439" s="10">
        <f t="shared" si="2912"/>
        <v>4656.7</v>
      </c>
      <c r="AQ1439" s="10">
        <f t="shared" si="3068"/>
        <v>0</v>
      </c>
      <c r="AR1439" s="10">
        <f t="shared" si="3069"/>
        <v>0</v>
      </c>
      <c r="AS1439" s="10">
        <f t="shared" si="3070"/>
        <v>0</v>
      </c>
      <c r="AT1439" s="10">
        <f t="shared" si="2913"/>
        <v>4492.6000000000004</v>
      </c>
      <c r="AU1439" s="10">
        <f t="shared" si="2914"/>
        <v>4656.7</v>
      </c>
      <c r="AV1439" s="10">
        <f t="shared" si="2915"/>
        <v>4656.7</v>
      </c>
      <c r="AW1439" s="10">
        <f t="shared" si="3071"/>
        <v>0</v>
      </c>
      <c r="AX1439" s="10">
        <f t="shared" si="3072"/>
        <v>0</v>
      </c>
      <c r="AY1439" s="10">
        <f t="shared" si="3073"/>
        <v>0</v>
      </c>
      <c r="AZ1439" s="10">
        <f t="shared" si="2916"/>
        <v>4492.6000000000004</v>
      </c>
      <c r="BA1439" s="10">
        <f t="shared" si="3074"/>
        <v>0</v>
      </c>
      <c r="BB1439" s="65">
        <f t="shared" si="2936"/>
        <v>4492.6000000000004</v>
      </c>
      <c r="BC1439" s="10">
        <f t="shared" si="2917"/>
        <v>4656.7</v>
      </c>
      <c r="BD1439" s="10">
        <f t="shared" si="3075"/>
        <v>0</v>
      </c>
      <c r="BE1439" s="65">
        <f t="shared" si="2938"/>
        <v>4656.7</v>
      </c>
      <c r="BF1439" s="10">
        <f t="shared" si="2918"/>
        <v>4656.7</v>
      </c>
      <c r="BG1439" s="10">
        <f t="shared" si="3075"/>
        <v>0</v>
      </c>
      <c r="BH1439" s="65">
        <f t="shared" si="2939"/>
        <v>4656.7</v>
      </c>
      <c r="BI1439" s="10">
        <f t="shared" si="3075"/>
        <v>0</v>
      </c>
      <c r="BJ1439" s="20"/>
      <c r="BK1439" s="20"/>
    </row>
    <row r="1440" spans="1:63" x14ac:dyDescent="0.3">
      <c r="A1440" s="58" t="s">
        <v>936</v>
      </c>
      <c r="B1440" s="59">
        <v>300</v>
      </c>
      <c r="C1440" s="58" t="s">
        <v>107</v>
      </c>
      <c r="D1440" s="58" t="s">
        <v>106</v>
      </c>
      <c r="E1440" s="60" t="s">
        <v>224</v>
      </c>
      <c r="F1440" s="10">
        <v>4492.6000000000004</v>
      </c>
      <c r="G1440" s="10">
        <v>4656.7</v>
      </c>
      <c r="H1440" s="10">
        <v>4656.7</v>
      </c>
      <c r="I1440" s="10"/>
      <c r="J1440" s="10"/>
      <c r="K1440" s="10"/>
      <c r="L1440" s="10">
        <f t="shared" si="3017"/>
        <v>4492.6000000000004</v>
      </c>
      <c r="M1440" s="10">
        <f t="shared" si="3018"/>
        <v>4656.7</v>
      </c>
      <c r="N1440" s="10">
        <f t="shared" si="3019"/>
        <v>4656.7</v>
      </c>
      <c r="O1440" s="10"/>
      <c r="P1440" s="10"/>
      <c r="Q1440" s="10"/>
      <c r="R1440" s="10">
        <f t="shared" si="2898"/>
        <v>4492.6000000000004</v>
      </c>
      <c r="S1440" s="10">
        <f t="shared" si="2899"/>
        <v>4656.7</v>
      </c>
      <c r="T1440" s="10">
        <f t="shared" si="2900"/>
        <v>4656.7</v>
      </c>
      <c r="U1440" s="10"/>
      <c r="V1440" s="10"/>
      <c r="W1440" s="10"/>
      <c r="X1440" s="10">
        <f t="shared" si="2901"/>
        <v>4492.6000000000004</v>
      </c>
      <c r="Y1440" s="10">
        <f t="shared" si="2902"/>
        <v>4656.7</v>
      </c>
      <c r="Z1440" s="10">
        <f t="shared" si="2903"/>
        <v>4656.7</v>
      </c>
      <c r="AA1440" s="10"/>
      <c r="AB1440" s="10"/>
      <c r="AC1440" s="10"/>
      <c r="AD1440" s="10">
        <f t="shared" si="2904"/>
        <v>4492.6000000000004</v>
      </c>
      <c r="AE1440" s="10">
        <f t="shared" si="2905"/>
        <v>4656.7</v>
      </c>
      <c r="AF1440" s="10">
        <f t="shared" si="2906"/>
        <v>4656.7</v>
      </c>
      <c r="AG1440" s="10"/>
      <c r="AH1440" s="10">
        <f t="shared" si="2907"/>
        <v>4492.6000000000004</v>
      </c>
      <c r="AI1440" s="10">
        <f t="shared" si="2908"/>
        <v>4656.7</v>
      </c>
      <c r="AJ1440" s="10">
        <f t="shared" si="2909"/>
        <v>4656.7</v>
      </c>
      <c r="AK1440" s="10"/>
      <c r="AL1440" s="10"/>
      <c r="AM1440" s="10"/>
      <c r="AN1440" s="10">
        <f t="shared" si="2910"/>
        <v>4492.6000000000004</v>
      </c>
      <c r="AO1440" s="10">
        <f t="shared" si="2911"/>
        <v>4656.7</v>
      </c>
      <c r="AP1440" s="10">
        <f t="shared" si="2912"/>
        <v>4656.7</v>
      </c>
      <c r="AQ1440" s="10"/>
      <c r="AR1440" s="10"/>
      <c r="AS1440" s="10"/>
      <c r="AT1440" s="10">
        <f t="shared" si="2913"/>
        <v>4492.6000000000004</v>
      </c>
      <c r="AU1440" s="10">
        <f t="shared" si="2914"/>
        <v>4656.7</v>
      </c>
      <c r="AV1440" s="10">
        <f t="shared" si="2915"/>
        <v>4656.7</v>
      </c>
      <c r="AW1440" s="10"/>
      <c r="AX1440" s="10"/>
      <c r="AY1440" s="10"/>
      <c r="AZ1440" s="10">
        <f t="shared" si="2916"/>
        <v>4492.6000000000004</v>
      </c>
      <c r="BA1440" s="10"/>
      <c r="BB1440" s="65">
        <f t="shared" si="2936"/>
        <v>4492.6000000000004</v>
      </c>
      <c r="BC1440" s="10">
        <f t="shared" si="2917"/>
        <v>4656.7</v>
      </c>
      <c r="BD1440" s="10"/>
      <c r="BE1440" s="65">
        <f t="shared" si="2938"/>
        <v>4656.7</v>
      </c>
      <c r="BF1440" s="10">
        <f t="shared" si="2918"/>
        <v>4656.7</v>
      </c>
      <c r="BG1440" s="10"/>
      <c r="BH1440" s="65">
        <f t="shared" si="2939"/>
        <v>4656.7</v>
      </c>
      <c r="BI1440" s="10"/>
      <c r="BJ1440" s="20"/>
      <c r="BK1440" s="20"/>
    </row>
    <row r="1441" spans="1:63" ht="93.6" x14ac:dyDescent="0.3">
      <c r="A1441" s="58" t="s">
        <v>938</v>
      </c>
      <c r="B1441" s="59"/>
      <c r="C1441" s="58"/>
      <c r="D1441" s="58"/>
      <c r="E1441" s="60" t="s">
        <v>939</v>
      </c>
      <c r="F1441" s="10">
        <f t="shared" si="3049"/>
        <v>42000</v>
      </c>
      <c r="G1441" s="10">
        <f t="shared" si="3050"/>
        <v>42000</v>
      </c>
      <c r="H1441" s="10">
        <f t="shared" si="3051"/>
        <v>42000</v>
      </c>
      <c r="I1441" s="10">
        <f t="shared" si="3052"/>
        <v>0</v>
      </c>
      <c r="J1441" s="10">
        <f t="shared" si="3053"/>
        <v>0</v>
      </c>
      <c r="K1441" s="10">
        <f t="shared" si="3054"/>
        <v>0</v>
      </c>
      <c r="L1441" s="10">
        <f t="shared" si="3017"/>
        <v>42000</v>
      </c>
      <c r="M1441" s="10">
        <f t="shared" si="3018"/>
        <v>42000</v>
      </c>
      <c r="N1441" s="10">
        <f t="shared" si="3019"/>
        <v>42000</v>
      </c>
      <c r="O1441" s="10">
        <f t="shared" si="3055"/>
        <v>0</v>
      </c>
      <c r="P1441" s="10">
        <f t="shared" si="3056"/>
        <v>0</v>
      </c>
      <c r="Q1441" s="10">
        <f t="shared" si="3057"/>
        <v>0</v>
      </c>
      <c r="R1441" s="10">
        <f t="shared" si="2898"/>
        <v>42000</v>
      </c>
      <c r="S1441" s="10">
        <f t="shared" si="2899"/>
        <v>42000</v>
      </c>
      <c r="T1441" s="10">
        <f t="shared" si="2900"/>
        <v>42000</v>
      </c>
      <c r="U1441" s="10">
        <f t="shared" si="3058"/>
        <v>0</v>
      </c>
      <c r="V1441" s="10">
        <f t="shared" si="3059"/>
        <v>0</v>
      </c>
      <c r="W1441" s="10">
        <f t="shared" si="3060"/>
        <v>0</v>
      </c>
      <c r="X1441" s="10">
        <f t="shared" si="2901"/>
        <v>42000</v>
      </c>
      <c r="Y1441" s="10">
        <f t="shared" si="2902"/>
        <v>42000</v>
      </c>
      <c r="Z1441" s="10">
        <f t="shared" si="2903"/>
        <v>42000</v>
      </c>
      <c r="AA1441" s="10">
        <f t="shared" si="3061"/>
        <v>0</v>
      </c>
      <c r="AB1441" s="10">
        <f t="shared" si="3062"/>
        <v>0</v>
      </c>
      <c r="AC1441" s="10">
        <f t="shared" si="3063"/>
        <v>0</v>
      </c>
      <c r="AD1441" s="10">
        <f t="shared" si="2904"/>
        <v>42000</v>
      </c>
      <c r="AE1441" s="10">
        <f t="shared" si="2905"/>
        <v>42000</v>
      </c>
      <c r="AF1441" s="10">
        <f t="shared" si="2906"/>
        <v>42000</v>
      </c>
      <c r="AG1441" s="10">
        <f t="shared" si="3064"/>
        <v>0</v>
      </c>
      <c r="AH1441" s="10">
        <f t="shared" si="2907"/>
        <v>42000</v>
      </c>
      <c r="AI1441" s="10">
        <f t="shared" si="2908"/>
        <v>42000</v>
      </c>
      <c r="AJ1441" s="10">
        <f t="shared" si="2909"/>
        <v>42000</v>
      </c>
      <c r="AK1441" s="10">
        <f t="shared" si="3065"/>
        <v>0</v>
      </c>
      <c r="AL1441" s="10">
        <f t="shared" si="3066"/>
        <v>0</v>
      </c>
      <c r="AM1441" s="10">
        <f t="shared" si="3067"/>
        <v>0</v>
      </c>
      <c r="AN1441" s="10">
        <f t="shared" si="2910"/>
        <v>42000</v>
      </c>
      <c r="AO1441" s="10">
        <f t="shared" si="2911"/>
        <v>42000</v>
      </c>
      <c r="AP1441" s="10">
        <f t="shared" si="2912"/>
        <v>42000</v>
      </c>
      <c r="AQ1441" s="10">
        <f t="shared" si="3068"/>
        <v>0</v>
      </c>
      <c r="AR1441" s="10">
        <f t="shared" si="3069"/>
        <v>0</v>
      </c>
      <c r="AS1441" s="10">
        <f t="shared" si="3070"/>
        <v>0</v>
      </c>
      <c r="AT1441" s="10">
        <f t="shared" si="2913"/>
        <v>42000</v>
      </c>
      <c r="AU1441" s="10">
        <f t="shared" si="2914"/>
        <v>42000</v>
      </c>
      <c r="AV1441" s="10">
        <f t="shared" si="2915"/>
        <v>42000</v>
      </c>
      <c r="AW1441" s="10">
        <f t="shared" si="3071"/>
        <v>0</v>
      </c>
      <c r="AX1441" s="10">
        <f t="shared" si="3072"/>
        <v>0</v>
      </c>
      <c r="AY1441" s="10">
        <f t="shared" si="3073"/>
        <v>0</v>
      </c>
      <c r="AZ1441" s="10">
        <f t="shared" si="2916"/>
        <v>42000</v>
      </c>
      <c r="BA1441" s="10">
        <f t="shared" si="3074"/>
        <v>0</v>
      </c>
      <c r="BB1441" s="65">
        <f t="shared" si="2936"/>
        <v>42000</v>
      </c>
      <c r="BC1441" s="10">
        <f t="shared" si="2917"/>
        <v>42000</v>
      </c>
      <c r="BD1441" s="10">
        <f t="shared" si="3075"/>
        <v>0</v>
      </c>
      <c r="BE1441" s="65">
        <f t="shared" si="2938"/>
        <v>42000</v>
      </c>
      <c r="BF1441" s="10">
        <f t="shared" si="2918"/>
        <v>42000</v>
      </c>
      <c r="BG1441" s="10">
        <f t="shared" si="3075"/>
        <v>0</v>
      </c>
      <c r="BH1441" s="65">
        <f t="shared" si="2939"/>
        <v>42000</v>
      </c>
      <c r="BI1441" s="10">
        <f t="shared" si="3075"/>
        <v>0</v>
      </c>
      <c r="BJ1441" s="20"/>
      <c r="BK1441" s="20"/>
    </row>
    <row r="1442" spans="1:63" ht="31.2" x14ac:dyDescent="0.3">
      <c r="A1442" s="58" t="s">
        <v>938</v>
      </c>
      <c r="B1442" s="59" t="s">
        <v>192</v>
      </c>
      <c r="C1442" s="58"/>
      <c r="D1442" s="58"/>
      <c r="E1442" s="60" t="s">
        <v>193</v>
      </c>
      <c r="F1442" s="10">
        <f t="shared" si="3049"/>
        <v>42000</v>
      </c>
      <c r="G1442" s="10">
        <f t="shared" si="3050"/>
        <v>42000</v>
      </c>
      <c r="H1442" s="10">
        <f t="shared" si="3051"/>
        <v>42000</v>
      </c>
      <c r="I1442" s="10">
        <f t="shared" si="3052"/>
        <v>0</v>
      </c>
      <c r="J1442" s="10">
        <f t="shared" si="3053"/>
        <v>0</v>
      </c>
      <c r="K1442" s="10">
        <f t="shared" si="3054"/>
        <v>0</v>
      </c>
      <c r="L1442" s="10">
        <f t="shared" si="3017"/>
        <v>42000</v>
      </c>
      <c r="M1442" s="10">
        <f t="shared" si="3018"/>
        <v>42000</v>
      </c>
      <c r="N1442" s="10">
        <f t="shared" si="3019"/>
        <v>42000</v>
      </c>
      <c r="O1442" s="10">
        <f t="shared" si="3055"/>
        <v>0</v>
      </c>
      <c r="P1442" s="10">
        <f t="shared" si="3056"/>
        <v>0</v>
      </c>
      <c r="Q1442" s="10">
        <f t="shared" si="3057"/>
        <v>0</v>
      </c>
      <c r="R1442" s="10">
        <f t="shared" si="2898"/>
        <v>42000</v>
      </c>
      <c r="S1442" s="10">
        <f t="shared" si="2899"/>
        <v>42000</v>
      </c>
      <c r="T1442" s="10">
        <f t="shared" si="2900"/>
        <v>42000</v>
      </c>
      <c r="U1442" s="10">
        <f t="shared" si="3058"/>
        <v>0</v>
      </c>
      <c r="V1442" s="10">
        <f t="shared" si="3059"/>
        <v>0</v>
      </c>
      <c r="W1442" s="10">
        <f t="shared" si="3060"/>
        <v>0</v>
      </c>
      <c r="X1442" s="10">
        <f t="shared" si="2901"/>
        <v>42000</v>
      </c>
      <c r="Y1442" s="10">
        <f t="shared" si="2902"/>
        <v>42000</v>
      </c>
      <c r="Z1442" s="10">
        <f t="shared" si="2903"/>
        <v>42000</v>
      </c>
      <c r="AA1442" s="10">
        <f t="shared" si="3061"/>
        <v>0</v>
      </c>
      <c r="AB1442" s="10">
        <f t="shared" si="3062"/>
        <v>0</v>
      </c>
      <c r="AC1442" s="10">
        <f t="shared" si="3063"/>
        <v>0</v>
      </c>
      <c r="AD1442" s="10">
        <f t="shared" si="2904"/>
        <v>42000</v>
      </c>
      <c r="AE1442" s="10">
        <f t="shared" si="2905"/>
        <v>42000</v>
      </c>
      <c r="AF1442" s="10">
        <f t="shared" si="2906"/>
        <v>42000</v>
      </c>
      <c r="AG1442" s="10">
        <f t="shared" si="3064"/>
        <v>0</v>
      </c>
      <c r="AH1442" s="10">
        <f t="shared" si="2907"/>
        <v>42000</v>
      </c>
      <c r="AI1442" s="10">
        <f t="shared" si="2908"/>
        <v>42000</v>
      </c>
      <c r="AJ1442" s="10">
        <f t="shared" si="2909"/>
        <v>42000</v>
      </c>
      <c r="AK1442" s="10">
        <f t="shared" si="3065"/>
        <v>0</v>
      </c>
      <c r="AL1442" s="10">
        <f t="shared" si="3066"/>
        <v>0</v>
      </c>
      <c r="AM1442" s="10">
        <f t="shared" si="3067"/>
        <v>0</v>
      </c>
      <c r="AN1442" s="10">
        <f t="shared" si="2910"/>
        <v>42000</v>
      </c>
      <c r="AO1442" s="10">
        <f t="shared" si="2911"/>
        <v>42000</v>
      </c>
      <c r="AP1442" s="10">
        <f t="shared" si="2912"/>
        <v>42000</v>
      </c>
      <c r="AQ1442" s="10">
        <f t="shared" si="3068"/>
        <v>0</v>
      </c>
      <c r="AR1442" s="10">
        <f t="shared" si="3069"/>
        <v>0</v>
      </c>
      <c r="AS1442" s="10">
        <f t="shared" si="3070"/>
        <v>0</v>
      </c>
      <c r="AT1442" s="10">
        <f t="shared" si="2913"/>
        <v>42000</v>
      </c>
      <c r="AU1442" s="10">
        <f t="shared" si="2914"/>
        <v>42000</v>
      </c>
      <c r="AV1442" s="10">
        <f t="shared" si="2915"/>
        <v>42000</v>
      </c>
      <c r="AW1442" s="10">
        <f t="shared" si="3071"/>
        <v>0</v>
      </c>
      <c r="AX1442" s="10">
        <f t="shared" si="3072"/>
        <v>0</v>
      </c>
      <c r="AY1442" s="10">
        <f t="shared" si="3073"/>
        <v>0</v>
      </c>
      <c r="AZ1442" s="10">
        <f t="shared" si="2916"/>
        <v>42000</v>
      </c>
      <c r="BA1442" s="10">
        <f t="shared" si="3074"/>
        <v>0</v>
      </c>
      <c r="BB1442" s="65">
        <f t="shared" si="2936"/>
        <v>42000</v>
      </c>
      <c r="BC1442" s="10">
        <f t="shared" si="2917"/>
        <v>42000</v>
      </c>
      <c r="BD1442" s="10">
        <f t="shared" si="3075"/>
        <v>0</v>
      </c>
      <c r="BE1442" s="65">
        <f t="shared" si="2938"/>
        <v>42000</v>
      </c>
      <c r="BF1442" s="10">
        <f t="shared" si="2918"/>
        <v>42000</v>
      </c>
      <c r="BG1442" s="10">
        <f t="shared" si="3075"/>
        <v>0</v>
      </c>
      <c r="BH1442" s="65">
        <f t="shared" si="2939"/>
        <v>42000</v>
      </c>
      <c r="BI1442" s="10">
        <f t="shared" si="3075"/>
        <v>0</v>
      </c>
      <c r="BJ1442" s="20"/>
      <c r="BK1442" s="20"/>
    </row>
    <row r="1443" spans="1:63" x14ac:dyDescent="0.3">
      <c r="A1443" s="58" t="s">
        <v>938</v>
      </c>
      <c r="B1443" s="59">
        <v>300</v>
      </c>
      <c r="C1443" s="58" t="s">
        <v>107</v>
      </c>
      <c r="D1443" s="58" t="s">
        <v>242</v>
      </c>
      <c r="E1443" s="60" t="s">
        <v>433</v>
      </c>
      <c r="F1443" s="10">
        <v>42000</v>
      </c>
      <c r="G1443" s="10">
        <v>42000</v>
      </c>
      <c r="H1443" s="10">
        <v>42000</v>
      </c>
      <c r="I1443" s="10"/>
      <c r="J1443" s="10"/>
      <c r="K1443" s="10"/>
      <c r="L1443" s="10">
        <f t="shared" si="3017"/>
        <v>42000</v>
      </c>
      <c r="M1443" s="10">
        <f t="shared" si="3018"/>
        <v>42000</v>
      </c>
      <c r="N1443" s="10">
        <f t="shared" si="3019"/>
        <v>42000</v>
      </c>
      <c r="O1443" s="10"/>
      <c r="P1443" s="10"/>
      <c r="Q1443" s="10"/>
      <c r="R1443" s="10">
        <f t="shared" si="2898"/>
        <v>42000</v>
      </c>
      <c r="S1443" s="10">
        <f t="shared" si="2899"/>
        <v>42000</v>
      </c>
      <c r="T1443" s="10">
        <f t="shared" si="2900"/>
        <v>42000</v>
      </c>
      <c r="U1443" s="10"/>
      <c r="V1443" s="10"/>
      <c r="W1443" s="10"/>
      <c r="X1443" s="10">
        <f t="shared" si="2901"/>
        <v>42000</v>
      </c>
      <c r="Y1443" s="10">
        <f t="shared" si="2902"/>
        <v>42000</v>
      </c>
      <c r="Z1443" s="10">
        <f t="shared" si="2903"/>
        <v>42000</v>
      </c>
      <c r="AA1443" s="10"/>
      <c r="AB1443" s="10"/>
      <c r="AC1443" s="10"/>
      <c r="AD1443" s="10">
        <f t="shared" si="2904"/>
        <v>42000</v>
      </c>
      <c r="AE1443" s="10">
        <f t="shared" si="2905"/>
        <v>42000</v>
      </c>
      <c r="AF1443" s="10">
        <f t="shared" si="2906"/>
        <v>42000</v>
      </c>
      <c r="AG1443" s="10"/>
      <c r="AH1443" s="10">
        <f t="shared" si="2907"/>
        <v>42000</v>
      </c>
      <c r="AI1443" s="10">
        <f t="shared" si="2908"/>
        <v>42000</v>
      </c>
      <c r="AJ1443" s="10">
        <f t="shared" si="2909"/>
        <v>42000</v>
      </c>
      <c r="AK1443" s="10"/>
      <c r="AL1443" s="10"/>
      <c r="AM1443" s="10"/>
      <c r="AN1443" s="10">
        <f t="shared" si="2910"/>
        <v>42000</v>
      </c>
      <c r="AO1443" s="10">
        <f t="shared" si="2911"/>
        <v>42000</v>
      </c>
      <c r="AP1443" s="10">
        <f t="shared" si="2912"/>
        <v>42000</v>
      </c>
      <c r="AQ1443" s="10"/>
      <c r="AR1443" s="10"/>
      <c r="AS1443" s="10"/>
      <c r="AT1443" s="10">
        <f t="shared" si="2913"/>
        <v>42000</v>
      </c>
      <c r="AU1443" s="10">
        <f t="shared" si="2914"/>
        <v>42000</v>
      </c>
      <c r="AV1443" s="10">
        <f t="shared" si="2915"/>
        <v>42000</v>
      </c>
      <c r="AW1443" s="10"/>
      <c r="AX1443" s="10"/>
      <c r="AY1443" s="10"/>
      <c r="AZ1443" s="10">
        <f t="shared" si="2916"/>
        <v>42000</v>
      </c>
      <c r="BA1443" s="10"/>
      <c r="BB1443" s="65">
        <f t="shared" si="2936"/>
        <v>42000</v>
      </c>
      <c r="BC1443" s="10">
        <f t="shared" si="2917"/>
        <v>42000</v>
      </c>
      <c r="BD1443" s="10"/>
      <c r="BE1443" s="65">
        <f t="shared" si="2938"/>
        <v>42000</v>
      </c>
      <c r="BF1443" s="10">
        <f t="shared" si="2918"/>
        <v>42000</v>
      </c>
      <c r="BG1443" s="10"/>
      <c r="BH1443" s="65">
        <f t="shared" si="2939"/>
        <v>42000</v>
      </c>
      <c r="BI1443" s="10"/>
      <c r="BJ1443" s="20"/>
      <c r="BK1443" s="20"/>
    </row>
    <row r="1444" spans="1:63" ht="62.4" x14ac:dyDescent="0.3">
      <c r="A1444" s="58" t="s">
        <v>940</v>
      </c>
      <c r="B1444" s="59"/>
      <c r="C1444" s="58"/>
      <c r="D1444" s="58"/>
      <c r="E1444" s="60" t="s">
        <v>941</v>
      </c>
      <c r="F1444" s="10">
        <f t="shared" ref="F1444:K1444" si="3076">F1445+F1450</f>
        <v>164396.90000000002</v>
      </c>
      <c r="G1444" s="10">
        <f t="shared" si="3076"/>
        <v>164125.59999999998</v>
      </c>
      <c r="H1444" s="10">
        <f t="shared" si="3076"/>
        <v>164125.59999999998</v>
      </c>
      <c r="I1444" s="10">
        <f t="shared" si="3076"/>
        <v>0</v>
      </c>
      <c r="J1444" s="10">
        <f t="shared" si="3076"/>
        <v>0</v>
      </c>
      <c r="K1444" s="10">
        <f t="shared" si="3076"/>
        <v>0</v>
      </c>
      <c r="L1444" s="10">
        <f t="shared" si="3017"/>
        <v>164396.90000000002</v>
      </c>
      <c r="M1444" s="10">
        <f t="shared" si="3018"/>
        <v>164125.59999999998</v>
      </c>
      <c r="N1444" s="10">
        <f t="shared" si="3019"/>
        <v>164125.59999999998</v>
      </c>
      <c r="O1444" s="10">
        <f>O1445+O1450</f>
        <v>21105.7</v>
      </c>
      <c r="P1444" s="10">
        <f>P1445+P1450</f>
        <v>25737.3</v>
      </c>
      <c r="Q1444" s="10">
        <f>Q1445+Q1450</f>
        <v>25737.3</v>
      </c>
      <c r="R1444" s="10">
        <f t="shared" si="2898"/>
        <v>185502.60000000003</v>
      </c>
      <c r="S1444" s="10">
        <f t="shared" si="2899"/>
        <v>189862.89999999997</v>
      </c>
      <c r="T1444" s="10">
        <f t="shared" si="2900"/>
        <v>189862.89999999997</v>
      </c>
      <c r="U1444" s="10">
        <f>U1445+U1450</f>
        <v>0</v>
      </c>
      <c r="V1444" s="10">
        <f>V1445+V1450</f>
        <v>0</v>
      </c>
      <c r="W1444" s="10">
        <f>W1445+W1450</f>
        <v>0</v>
      </c>
      <c r="X1444" s="10">
        <f t="shared" si="2901"/>
        <v>185502.60000000003</v>
      </c>
      <c r="Y1444" s="10">
        <f t="shared" si="2902"/>
        <v>189862.89999999997</v>
      </c>
      <c r="Z1444" s="10">
        <f t="shared" si="2903"/>
        <v>189862.89999999997</v>
      </c>
      <c r="AA1444" s="10">
        <f>AA1445+AA1450</f>
        <v>0</v>
      </c>
      <c r="AB1444" s="10">
        <f>AB1445+AB1450</f>
        <v>0</v>
      </c>
      <c r="AC1444" s="10">
        <f>AC1445+AC1450</f>
        <v>0</v>
      </c>
      <c r="AD1444" s="10">
        <f t="shared" si="2904"/>
        <v>185502.60000000003</v>
      </c>
      <c r="AE1444" s="10">
        <f t="shared" si="2905"/>
        <v>189862.89999999997</v>
      </c>
      <c r="AF1444" s="10">
        <f t="shared" si="2906"/>
        <v>189862.89999999997</v>
      </c>
      <c r="AG1444" s="10">
        <f>AG1445+AG1450</f>
        <v>0</v>
      </c>
      <c r="AH1444" s="10">
        <f t="shared" si="2907"/>
        <v>185502.60000000003</v>
      </c>
      <c r="AI1444" s="10">
        <f t="shared" si="2908"/>
        <v>189862.89999999997</v>
      </c>
      <c r="AJ1444" s="10">
        <f t="shared" si="2909"/>
        <v>189862.89999999997</v>
      </c>
      <c r="AK1444" s="10">
        <f>AK1445+AK1450</f>
        <v>0</v>
      </c>
      <c r="AL1444" s="10">
        <f>AL1445+AL1450</f>
        <v>0</v>
      </c>
      <c r="AM1444" s="10">
        <f>AM1445+AM1450</f>
        <v>0</v>
      </c>
      <c r="AN1444" s="10">
        <f t="shared" si="2910"/>
        <v>185502.60000000003</v>
      </c>
      <c r="AO1444" s="10">
        <f t="shared" si="2911"/>
        <v>189862.89999999997</v>
      </c>
      <c r="AP1444" s="10">
        <f t="shared" si="2912"/>
        <v>189862.89999999997</v>
      </c>
      <c r="AQ1444" s="10">
        <f>AQ1445+AQ1450</f>
        <v>0</v>
      </c>
      <c r="AR1444" s="10">
        <f>AR1445+AR1450</f>
        <v>0</v>
      </c>
      <c r="AS1444" s="10">
        <f>AS1445+AS1450</f>
        <v>0</v>
      </c>
      <c r="AT1444" s="10">
        <f t="shared" si="2913"/>
        <v>185502.60000000003</v>
      </c>
      <c r="AU1444" s="10">
        <f t="shared" si="2914"/>
        <v>189862.89999999997</v>
      </c>
      <c r="AV1444" s="10">
        <f t="shared" si="2915"/>
        <v>189862.89999999997</v>
      </c>
      <c r="AW1444" s="10">
        <f>AW1445+AW1450</f>
        <v>948.43299999999999</v>
      </c>
      <c r="AX1444" s="10">
        <f>AX1445+AX1450</f>
        <v>0</v>
      </c>
      <c r="AY1444" s="10">
        <f>AY1445+AY1450</f>
        <v>0</v>
      </c>
      <c r="AZ1444" s="10">
        <f t="shared" si="2916"/>
        <v>186451.03300000002</v>
      </c>
      <c r="BA1444" s="10">
        <f>BA1445+BA1450</f>
        <v>0</v>
      </c>
      <c r="BB1444" s="65">
        <f t="shared" si="2936"/>
        <v>186451.03300000002</v>
      </c>
      <c r="BC1444" s="10">
        <f t="shared" si="2917"/>
        <v>189862.89999999997</v>
      </c>
      <c r="BD1444" s="10">
        <f>BD1445+BD1450</f>
        <v>0</v>
      </c>
      <c r="BE1444" s="65">
        <f t="shared" si="2938"/>
        <v>189862.89999999997</v>
      </c>
      <c r="BF1444" s="10">
        <f t="shared" si="2918"/>
        <v>189862.89999999997</v>
      </c>
      <c r="BG1444" s="10">
        <f>BG1445+BG1450</f>
        <v>0</v>
      </c>
      <c r="BH1444" s="65">
        <f t="shared" si="2939"/>
        <v>189862.89999999997</v>
      </c>
      <c r="BI1444" s="10">
        <f>BI1445+BI1450</f>
        <v>0</v>
      </c>
      <c r="BJ1444" s="20"/>
      <c r="BK1444" s="20"/>
    </row>
    <row r="1445" spans="1:63" ht="31.2" x14ac:dyDescent="0.3">
      <c r="A1445" s="58" t="s">
        <v>942</v>
      </c>
      <c r="B1445" s="59"/>
      <c r="C1445" s="58"/>
      <c r="D1445" s="58"/>
      <c r="E1445" s="60" t="s">
        <v>176</v>
      </c>
      <c r="F1445" s="10">
        <f t="shared" ref="F1445:K1445" si="3077">F1446+F1448</f>
        <v>84718.700000000012</v>
      </c>
      <c r="G1445" s="10">
        <f t="shared" si="3077"/>
        <v>87133</v>
      </c>
      <c r="H1445" s="10">
        <f t="shared" si="3077"/>
        <v>87133</v>
      </c>
      <c r="I1445" s="10">
        <f t="shared" si="3077"/>
        <v>0</v>
      </c>
      <c r="J1445" s="10">
        <f t="shared" si="3077"/>
        <v>0</v>
      </c>
      <c r="K1445" s="10">
        <f t="shared" si="3077"/>
        <v>0</v>
      </c>
      <c r="L1445" s="10">
        <f t="shared" si="3017"/>
        <v>84718.700000000012</v>
      </c>
      <c r="M1445" s="10">
        <f t="shared" si="3018"/>
        <v>87133</v>
      </c>
      <c r="N1445" s="10">
        <f t="shared" si="3019"/>
        <v>87133</v>
      </c>
      <c r="O1445" s="10">
        <f>O1446+O1448</f>
        <v>11958</v>
      </c>
      <c r="P1445" s="10">
        <f>P1446+P1448</f>
        <v>14610.4</v>
      </c>
      <c r="Q1445" s="10">
        <f>Q1446+Q1448</f>
        <v>14610.4</v>
      </c>
      <c r="R1445" s="10">
        <f t="shared" si="2898"/>
        <v>96676.700000000012</v>
      </c>
      <c r="S1445" s="10">
        <f t="shared" si="2899"/>
        <v>101743.4</v>
      </c>
      <c r="T1445" s="10">
        <f t="shared" si="2900"/>
        <v>101743.4</v>
      </c>
      <c r="U1445" s="10">
        <f>U1446+U1448</f>
        <v>0</v>
      </c>
      <c r="V1445" s="10">
        <f>V1446+V1448</f>
        <v>0</v>
      </c>
      <c r="W1445" s="10">
        <f>W1446+W1448</f>
        <v>0</v>
      </c>
      <c r="X1445" s="10">
        <f t="shared" si="2901"/>
        <v>96676.700000000012</v>
      </c>
      <c r="Y1445" s="10">
        <f t="shared" si="2902"/>
        <v>101743.4</v>
      </c>
      <c r="Z1445" s="10">
        <f t="shared" si="2903"/>
        <v>101743.4</v>
      </c>
      <c r="AA1445" s="10">
        <f>AA1446+AA1448</f>
        <v>0</v>
      </c>
      <c r="AB1445" s="10">
        <f>AB1446+AB1448</f>
        <v>0</v>
      </c>
      <c r="AC1445" s="10">
        <f>AC1446+AC1448</f>
        <v>0</v>
      </c>
      <c r="AD1445" s="10">
        <f t="shared" si="2904"/>
        <v>96676.700000000012</v>
      </c>
      <c r="AE1445" s="10">
        <f t="shared" si="2905"/>
        <v>101743.4</v>
      </c>
      <c r="AF1445" s="10">
        <f t="shared" si="2906"/>
        <v>101743.4</v>
      </c>
      <c r="AG1445" s="10">
        <f>AG1446+AG1448</f>
        <v>0</v>
      </c>
      <c r="AH1445" s="10">
        <f t="shared" si="2907"/>
        <v>96676.700000000012</v>
      </c>
      <c r="AI1445" s="10">
        <f t="shared" si="2908"/>
        <v>101743.4</v>
      </c>
      <c r="AJ1445" s="10">
        <f t="shared" si="2909"/>
        <v>101743.4</v>
      </c>
      <c r="AK1445" s="10">
        <f>AK1446+AK1448</f>
        <v>0</v>
      </c>
      <c r="AL1445" s="10">
        <f>AL1446+AL1448</f>
        <v>0</v>
      </c>
      <c r="AM1445" s="10">
        <f>AM1446+AM1448</f>
        <v>0</v>
      </c>
      <c r="AN1445" s="10">
        <f t="shared" si="2910"/>
        <v>96676.700000000012</v>
      </c>
      <c r="AO1445" s="10">
        <f t="shared" si="2911"/>
        <v>101743.4</v>
      </c>
      <c r="AP1445" s="10">
        <f t="shared" si="2912"/>
        <v>101743.4</v>
      </c>
      <c r="AQ1445" s="10">
        <f>AQ1446+AQ1448</f>
        <v>0</v>
      </c>
      <c r="AR1445" s="10">
        <f>AR1446+AR1448</f>
        <v>0</v>
      </c>
      <c r="AS1445" s="10">
        <f>AS1446+AS1448</f>
        <v>0</v>
      </c>
      <c r="AT1445" s="10">
        <f t="shared" si="2913"/>
        <v>96676.700000000012</v>
      </c>
      <c r="AU1445" s="10">
        <f t="shared" si="2914"/>
        <v>101743.4</v>
      </c>
      <c r="AV1445" s="10">
        <f t="shared" si="2915"/>
        <v>101743.4</v>
      </c>
      <c r="AW1445" s="10">
        <f>AW1446+AW1448</f>
        <v>0</v>
      </c>
      <c r="AX1445" s="10">
        <f>AX1446+AX1448</f>
        <v>0</v>
      </c>
      <c r="AY1445" s="10">
        <f>AY1446+AY1448</f>
        <v>0</v>
      </c>
      <c r="AZ1445" s="10">
        <f t="shared" si="2916"/>
        <v>96676.700000000012</v>
      </c>
      <c r="BA1445" s="10">
        <f>BA1446+BA1448</f>
        <v>0</v>
      </c>
      <c r="BB1445" s="65">
        <f t="shared" si="2936"/>
        <v>96676.700000000012</v>
      </c>
      <c r="BC1445" s="10">
        <f t="shared" si="2917"/>
        <v>101743.4</v>
      </c>
      <c r="BD1445" s="10">
        <f>BD1446+BD1448</f>
        <v>0</v>
      </c>
      <c r="BE1445" s="65">
        <f t="shared" si="2938"/>
        <v>101743.4</v>
      </c>
      <c r="BF1445" s="10">
        <f t="shared" si="2918"/>
        <v>101743.4</v>
      </c>
      <c r="BG1445" s="10">
        <f>BG1446+BG1448</f>
        <v>0</v>
      </c>
      <c r="BH1445" s="65">
        <f t="shared" si="2939"/>
        <v>101743.4</v>
      </c>
      <c r="BI1445" s="10">
        <f>BI1446+BI1448</f>
        <v>0</v>
      </c>
      <c r="BJ1445" s="20"/>
      <c r="BK1445" s="20"/>
    </row>
    <row r="1446" spans="1:63" ht="78" x14ac:dyDescent="0.3">
      <c r="A1446" s="58" t="s">
        <v>942</v>
      </c>
      <c r="B1446" s="59" t="s">
        <v>148</v>
      </c>
      <c r="C1446" s="58"/>
      <c r="D1446" s="58"/>
      <c r="E1446" s="60" t="s">
        <v>149</v>
      </c>
      <c r="F1446" s="10">
        <f t="shared" ref="F1446:K1446" si="3078">F1447</f>
        <v>78497.100000000006</v>
      </c>
      <c r="G1446" s="10">
        <f t="shared" si="3078"/>
        <v>80911.399999999994</v>
      </c>
      <c r="H1446" s="10">
        <f t="shared" si="3078"/>
        <v>80911.399999999994</v>
      </c>
      <c r="I1446" s="10">
        <f t="shared" si="3078"/>
        <v>0</v>
      </c>
      <c r="J1446" s="10">
        <f t="shared" si="3078"/>
        <v>0</v>
      </c>
      <c r="K1446" s="10">
        <f t="shared" si="3078"/>
        <v>0</v>
      </c>
      <c r="L1446" s="10">
        <f t="shared" si="3017"/>
        <v>78497.100000000006</v>
      </c>
      <c r="M1446" s="10">
        <f t="shared" si="3018"/>
        <v>80911.399999999994</v>
      </c>
      <c r="N1446" s="10">
        <f t="shared" si="3019"/>
        <v>80911.399999999994</v>
      </c>
      <c r="O1446" s="10">
        <f>O1447</f>
        <v>11958</v>
      </c>
      <c r="P1446" s="10">
        <f>P1447</f>
        <v>14610.4</v>
      </c>
      <c r="Q1446" s="10">
        <f>Q1447</f>
        <v>14610.4</v>
      </c>
      <c r="R1446" s="10">
        <f t="shared" si="2898"/>
        <v>90455.1</v>
      </c>
      <c r="S1446" s="10">
        <f t="shared" si="2899"/>
        <v>95521.799999999988</v>
      </c>
      <c r="T1446" s="10">
        <f t="shared" si="2900"/>
        <v>95521.799999999988</v>
      </c>
      <c r="U1446" s="10">
        <f>U1447</f>
        <v>0</v>
      </c>
      <c r="V1446" s="10">
        <f>V1447</f>
        <v>0</v>
      </c>
      <c r="W1446" s="10">
        <f>W1447</f>
        <v>0</v>
      </c>
      <c r="X1446" s="10">
        <f t="shared" si="2901"/>
        <v>90455.1</v>
      </c>
      <c r="Y1446" s="10">
        <f t="shared" si="2902"/>
        <v>95521.799999999988</v>
      </c>
      <c r="Z1446" s="10">
        <f t="shared" si="2903"/>
        <v>95521.799999999988</v>
      </c>
      <c r="AA1446" s="10">
        <f>AA1447</f>
        <v>0</v>
      </c>
      <c r="AB1446" s="10">
        <f>AB1447</f>
        <v>0</v>
      </c>
      <c r="AC1446" s="10">
        <f>AC1447</f>
        <v>0</v>
      </c>
      <c r="AD1446" s="10">
        <f t="shared" si="2904"/>
        <v>90455.1</v>
      </c>
      <c r="AE1446" s="10">
        <f t="shared" si="2905"/>
        <v>95521.799999999988</v>
      </c>
      <c r="AF1446" s="10">
        <f t="shared" si="2906"/>
        <v>95521.799999999988</v>
      </c>
      <c r="AG1446" s="10">
        <f>AG1447</f>
        <v>0</v>
      </c>
      <c r="AH1446" s="10">
        <f t="shared" si="2907"/>
        <v>90455.1</v>
      </c>
      <c r="AI1446" s="10">
        <f t="shared" si="2908"/>
        <v>95521.799999999988</v>
      </c>
      <c r="AJ1446" s="10">
        <f t="shared" si="2909"/>
        <v>95521.799999999988</v>
      </c>
      <c r="AK1446" s="10">
        <f>AK1447</f>
        <v>0</v>
      </c>
      <c r="AL1446" s="10">
        <f>AL1447</f>
        <v>0</v>
      </c>
      <c r="AM1446" s="10">
        <f>AM1447</f>
        <v>0</v>
      </c>
      <c r="AN1446" s="10">
        <f t="shared" si="2910"/>
        <v>90455.1</v>
      </c>
      <c r="AO1446" s="10">
        <f t="shared" si="2911"/>
        <v>95521.799999999988</v>
      </c>
      <c r="AP1446" s="10">
        <f t="shared" si="2912"/>
        <v>95521.799999999988</v>
      </c>
      <c r="AQ1446" s="10">
        <f>AQ1447</f>
        <v>0</v>
      </c>
      <c r="AR1446" s="10">
        <f>AR1447</f>
        <v>0</v>
      </c>
      <c r="AS1446" s="10">
        <f>AS1447</f>
        <v>0</v>
      </c>
      <c r="AT1446" s="10">
        <f t="shared" si="2913"/>
        <v>90455.1</v>
      </c>
      <c r="AU1446" s="10">
        <f t="shared" si="2914"/>
        <v>95521.799999999988</v>
      </c>
      <c r="AV1446" s="10">
        <f t="shared" si="2915"/>
        <v>95521.799999999988</v>
      </c>
      <c r="AW1446" s="10">
        <f>AW1447</f>
        <v>0</v>
      </c>
      <c r="AX1446" s="10">
        <f>AX1447</f>
        <v>0</v>
      </c>
      <c r="AY1446" s="10">
        <f>AY1447</f>
        <v>0</v>
      </c>
      <c r="AZ1446" s="10">
        <f t="shared" si="2916"/>
        <v>90455.1</v>
      </c>
      <c r="BA1446" s="10">
        <f>BA1447</f>
        <v>0</v>
      </c>
      <c r="BB1446" s="65">
        <f t="shared" si="2936"/>
        <v>90455.1</v>
      </c>
      <c r="BC1446" s="10">
        <f t="shared" si="2917"/>
        <v>95521.799999999988</v>
      </c>
      <c r="BD1446" s="10">
        <f>BD1447</f>
        <v>0</v>
      </c>
      <c r="BE1446" s="65">
        <f t="shared" si="2938"/>
        <v>95521.799999999988</v>
      </c>
      <c r="BF1446" s="10">
        <f t="shared" si="2918"/>
        <v>95521.799999999988</v>
      </c>
      <c r="BG1446" s="10">
        <f>BG1447</f>
        <v>0</v>
      </c>
      <c r="BH1446" s="65">
        <f t="shared" si="2939"/>
        <v>95521.799999999988</v>
      </c>
      <c r="BI1446" s="10">
        <f>BI1447</f>
        <v>0</v>
      </c>
      <c r="BJ1446" s="20"/>
      <c r="BK1446" s="20"/>
    </row>
    <row r="1447" spans="1:63" ht="31.2" x14ac:dyDescent="0.3">
      <c r="A1447" s="58" t="s">
        <v>942</v>
      </c>
      <c r="B1447" s="59">
        <v>100</v>
      </c>
      <c r="C1447" s="58" t="s">
        <v>327</v>
      </c>
      <c r="D1447" s="58" t="s">
        <v>327</v>
      </c>
      <c r="E1447" s="60" t="s">
        <v>674</v>
      </c>
      <c r="F1447" s="10">
        <v>78497.100000000006</v>
      </c>
      <c r="G1447" s="10">
        <v>80911.399999999994</v>
      </c>
      <c r="H1447" s="10">
        <v>80911.399999999994</v>
      </c>
      <c r="I1447" s="10"/>
      <c r="J1447" s="10"/>
      <c r="K1447" s="10"/>
      <c r="L1447" s="10">
        <f t="shared" si="3017"/>
        <v>78497.100000000006</v>
      </c>
      <c r="M1447" s="10">
        <f t="shared" si="3018"/>
        <v>80911.399999999994</v>
      </c>
      <c r="N1447" s="10">
        <f t="shared" si="3019"/>
        <v>80911.399999999994</v>
      </c>
      <c r="O1447" s="10">
        <v>11958</v>
      </c>
      <c r="P1447" s="10">
        <v>14610.4</v>
      </c>
      <c r="Q1447" s="10">
        <v>14610.4</v>
      </c>
      <c r="R1447" s="10">
        <f t="shared" si="2898"/>
        <v>90455.1</v>
      </c>
      <c r="S1447" s="10">
        <f t="shared" si="2899"/>
        <v>95521.799999999988</v>
      </c>
      <c r="T1447" s="10">
        <f t="shared" si="2900"/>
        <v>95521.799999999988</v>
      </c>
      <c r="U1447" s="10"/>
      <c r="V1447" s="10"/>
      <c r="W1447" s="10"/>
      <c r="X1447" s="10">
        <f t="shared" si="2901"/>
        <v>90455.1</v>
      </c>
      <c r="Y1447" s="10">
        <f t="shared" si="2902"/>
        <v>95521.799999999988</v>
      </c>
      <c r="Z1447" s="10">
        <f t="shared" si="2903"/>
        <v>95521.799999999988</v>
      </c>
      <c r="AA1447" s="10"/>
      <c r="AB1447" s="10"/>
      <c r="AC1447" s="10"/>
      <c r="AD1447" s="10">
        <f t="shared" si="2904"/>
        <v>90455.1</v>
      </c>
      <c r="AE1447" s="10">
        <f t="shared" si="2905"/>
        <v>95521.799999999988</v>
      </c>
      <c r="AF1447" s="10">
        <f t="shared" si="2906"/>
        <v>95521.799999999988</v>
      </c>
      <c r="AG1447" s="10"/>
      <c r="AH1447" s="10">
        <f t="shared" si="2907"/>
        <v>90455.1</v>
      </c>
      <c r="AI1447" s="10">
        <f t="shared" si="2908"/>
        <v>95521.799999999988</v>
      </c>
      <c r="AJ1447" s="10">
        <f t="shared" si="2909"/>
        <v>95521.799999999988</v>
      </c>
      <c r="AK1447" s="10"/>
      <c r="AL1447" s="10"/>
      <c r="AM1447" s="10"/>
      <c r="AN1447" s="10">
        <f t="shared" si="2910"/>
        <v>90455.1</v>
      </c>
      <c r="AO1447" s="10">
        <f t="shared" si="2911"/>
        <v>95521.799999999988</v>
      </c>
      <c r="AP1447" s="10">
        <f t="shared" si="2912"/>
        <v>95521.799999999988</v>
      </c>
      <c r="AQ1447" s="10"/>
      <c r="AR1447" s="10"/>
      <c r="AS1447" s="10"/>
      <c r="AT1447" s="10">
        <f t="shared" si="2913"/>
        <v>90455.1</v>
      </c>
      <c r="AU1447" s="10">
        <f t="shared" si="2914"/>
        <v>95521.799999999988</v>
      </c>
      <c r="AV1447" s="10">
        <f t="shared" si="2915"/>
        <v>95521.799999999988</v>
      </c>
      <c r="AW1447" s="10"/>
      <c r="AX1447" s="10"/>
      <c r="AY1447" s="10"/>
      <c r="AZ1447" s="10">
        <f t="shared" si="2916"/>
        <v>90455.1</v>
      </c>
      <c r="BA1447" s="10"/>
      <c r="BB1447" s="65">
        <f t="shared" si="2936"/>
        <v>90455.1</v>
      </c>
      <c r="BC1447" s="10">
        <f t="shared" si="2917"/>
        <v>95521.799999999988</v>
      </c>
      <c r="BD1447" s="10"/>
      <c r="BE1447" s="65">
        <f t="shared" si="2938"/>
        <v>95521.799999999988</v>
      </c>
      <c r="BF1447" s="10">
        <f t="shared" si="2918"/>
        <v>95521.799999999988</v>
      </c>
      <c r="BG1447" s="10"/>
      <c r="BH1447" s="65">
        <f t="shared" si="2939"/>
        <v>95521.799999999988</v>
      </c>
      <c r="BI1447" s="10"/>
      <c r="BJ1447" s="20"/>
      <c r="BK1447" s="20"/>
    </row>
    <row r="1448" spans="1:63" ht="31.2" x14ac:dyDescent="0.3">
      <c r="A1448" s="58" t="s">
        <v>942</v>
      </c>
      <c r="B1448" s="59" t="s">
        <v>66</v>
      </c>
      <c r="C1448" s="58"/>
      <c r="D1448" s="58"/>
      <c r="E1448" s="60" t="s">
        <v>67</v>
      </c>
      <c r="F1448" s="10">
        <f t="shared" ref="F1448:K1448" si="3079">F1449</f>
        <v>6221.6</v>
      </c>
      <c r="G1448" s="10">
        <f t="shared" si="3079"/>
        <v>6221.6</v>
      </c>
      <c r="H1448" s="10">
        <f t="shared" si="3079"/>
        <v>6221.6</v>
      </c>
      <c r="I1448" s="10">
        <f t="shared" si="3079"/>
        <v>0</v>
      </c>
      <c r="J1448" s="10">
        <f t="shared" si="3079"/>
        <v>0</v>
      </c>
      <c r="K1448" s="10">
        <f t="shared" si="3079"/>
        <v>0</v>
      </c>
      <c r="L1448" s="10">
        <f t="shared" si="3017"/>
        <v>6221.6</v>
      </c>
      <c r="M1448" s="10">
        <f t="shared" si="3018"/>
        <v>6221.6</v>
      </c>
      <c r="N1448" s="10">
        <f t="shared" si="3019"/>
        <v>6221.6</v>
      </c>
      <c r="O1448" s="10">
        <f>O1449</f>
        <v>0</v>
      </c>
      <c r="P1448" s="10">
        <f>P1449</f>
        <v>0</v>
      </c>
      <c r="Q1448" s="10">
        <f>Q1449</f>
        <v>0</v>
      </c>
      <c r="R1448" s="10">
        <f t="shared" si="2898"/>
        <v>6221.6</v>
      </c>
      <c r="S1448" s="10">
        <f t="shared" si="2899"/>
        <v>6221.6</v>
      </c>
      <c r="T1448" s="10">
        <f t="shared" si="2900"/>
        <v>6221.6</v>
      </c>
      <c r="U1448" s="10">
        <f>U1449</f>
        <v>0</v>
      </c>
      <c r="V1448" s="10">
        <f>V1449</f>
        <v>0</v>
      </c>
      <c r="W1448" s="10">
        <f>W1449</f>
        <v>0</v>
      </c>
      <c r="X1448" s="10">
        <f t="shared" si="2901"/>
        <v>6221.6</v>
      </c>
      <c r="Y1448" s="10">
        <f t="shared" si="2902"/>
        <v>6221.6</v>
      </c>
      <c r="Z1448" s="10">
        <f t="shared" si="2903"/>
        <v>6221.6</v>
      </c>
      <c r="AA1448" s="10">
        <f>AA1449</f>
        <v>0</v>
      </c>
      <c r="AB1448" s="10">
        <f>AB1449</f>
        <v>0</v>
      </c>
      <c r="AC1448" s="10">
        <f>AC1449</f>
        <v>0</v>
      </c>
      <c r="AD1448" s="10">
        <f t="shared" si="2904"/>
        <v>6221.6</v>
      </c>
      <c r="AE1448" s="10">
        <f t="shared" si="2905"/>
        <v>6221.6</v>
      </c>
      <c r="AF1448" s="10">
        <f t="shared" si="2906"/>
        <v>6221.6</v>
      </c>
      <c r="AG1448" s="10">
        <f>AG1449</f>
        <v>0</v>
      </c>
      <c r="AH1448" s="10">
        <f t="shared" si="2907"/>
        <v>6221.6</v>
      </c>
      <c r="AI1448" s="10">
        <f t="shared" si="2908"/>
        <v>6221.6</v>
      </c>
      <c r="AJ1448" s="10">
        <f t="shared" si="2909"/>
        <v>6221.6</v>
      </c>
      <c r="AK1448" s="10">
        <f>AK1449</f>
        <v>0</v>
      </c>
      <c r="AL1448" s="10">
        <f>AL1449</f>
        <v>0</v>
      </c>
      <c r="AM1448" s="10">
        <f>AM1449</f>
        <v>0</v>
      </c>
      <c r="AN1448" s="10">
        <f t="shared" si="2910"/>
        <v>6221.6</v>
      </c>
      <c r="AO1448" s="10">
        <f t="shared" si="2911"/>
        <v>6221.6</v>
      </c>
      <c r="AP1448" s="10">
        <f t="shared" si="2912"/>
        <v>6221.6</v>
      </c>
      <c r="AQ1448" s="10">
        <f>AQ1449</f>
        <v>0</v>
      </c>
      <c r="AR1448" s="10">
        <f>AR1449</f>
        <v>0</v>
      </c>
      <c r="AS1448" s="10">
        <f>AS1449</f>
        <v>0</v>
      </c>
      <c r="AT1448" s="10">
        <f t="shared" si="2913"/>
        <v>6221.6</v>
      </c>
      <c r="AU1448" s="10">
        <f t="shared" si="2914"/>
        <v>6221.6</v>
      </c>
      <c r="AV1448" s="10">
        <f t="shared" si="2915"/>
        <v>6221.6</v>
      </c>
      <c r="AW1448" s="10">
        <f>AW1449</f>
        <v>0</v>
      </c>
      <c r="AX1448" s="10">
        <f>AX1449</f>
        <v>0</v>
      </c>
      <c r="AY1448" s="10">
        <f>AY1449</f>
        <v>0</v>
      </c>
      <c r="AZ1448" s="10">
        <f t="shared" si="2916"/>
        <v>6221.6</v>
      </c>
      <c r="BA1448" s="10">
        <f>BA1449</f>
        <v>0</v>
      </c>
      <c r="BB1448" s="65">
        <f t="shared" si="2936"/>
        <v>6221.6</v>
      </c>
      <c r="BC1448" s="10">
        <f t="shared" si="2917"/>
        <v>6221.6</v>
      </c>
      <c r="BD1448" s="10">
        <f>BD1449</f>
        <v>0</v>
      </c>
      <c r="BE1448" s="65">
        <f t="shared" si="2938"/>
        <v>6221.6</v>
      </c>
      <c r="BF1448" s="10">
        <f t="shared" si="2918"/>
        <v>6221.6</v>
      </c>
      <c r="BG1448" s="10">
        <f>BG1449</f>
        <v>0</v>
      </c>
      <c r="BH1448" s="65">
        <f t="shared" si="2939"/>
        <v>6221.6</v>
      </c>
      <c r="BI1448" s="10">
        <f>BI1449</f>
        <v>0</v>
      </c>
      <c r="BJ1448" s="20"/>
      <c r="BK1448" s="20"/>
    </row>
    <row r="1449" spans="1:63" ht="31.2" x14ac:dyDescent="0.3">
      <c r="A1449" s="58" t="s">
        <v>942</v>
      </c>
      <c r="B1449" s="59">
        <v>200</v>
      </c>
      <c r="C1449" s="58" t="s">
        <v>327</v>
      </c>
      <c r="D1449" s="58" t="s">
        <v>327</v>
      </c>
      <c r="E1449" s="60" t="s">
        <v>674</v>
      </c>
      <c r="F1449" s="10">
        <v>6221.6</v>
      </c>
      <c r="G1449" s="10">
        <v>6221.6</v>
      </c>
      <c r="H1449" s="10">
        <v>6221.6</v>
      </c>
      <c r="I1449" s="10"/>
      <c r="J1449" s="10"/>
      <c r="K1449" s="10"/>
      <c r="L1449" s="10">
        <f t="shared" si="3017"/>
        <v>6221.6</v>
      </c>
      <c r="M1449" s="10">
        <f t="shared" si="3018"/>
        <v>6221.6</v>
      </c>
      <c r="N1449" s="10">
        <f t="shared" si="3019"/>
        <v>6221.6</v>
      </c>
      <c r="O1449" s="10"/>
      <c r="P1449" s="10"/>
      <c r="Q1449" s="10"/>
      <c r="R1449" s="10">
        <f t="shared" si="2898"/>
        <v>6221.6</v>
      </c>
      <c r="S1449" s="10">
        <f t="shared" si="2899"/>
        <v>6221.6</v>
      </c>
      <c r="T1449" s="10">
        <f t="shared" si="2900"/>
        <v>6221.6</v>
      </c>
      <c r="U1449" s="10"/>
      <c r="V1449" s="10"/>
      <c r="W1449" s="10"/>
      <c r="X1449" s="10">
        <f t="shared" si="2901"/>
        <v>6221.6</v>
      </c>
      <c r="Y1449" s="10">
        <f t="shared" si="2902"/>
        <v>6221.6</v>
      </c>
      <c r="Z1449" s="10">
        <f t="shared" si="2903"/>
        <v>6221.6</v>
      </c>
      <c r="AA1449" s="10"/>
      <c r="AB1449" s="10"/>
      <c r="AC1449" s="10"/>
      <c r="AD1449" s="10">
        <f t="shared" si="2904"/>
        <v>6221.6</v>
      </c>
      <c r="AE1449" s="10">
        <f t="shared" si="2905"/>
        <v>6221.6</v>
      </c>
      <c r="AF1449" s="10">
        <f t="shared" si="2906"/>
        <v>6221.6</v>
      </c>
      <c r="AG1449" s="10"/>
      <c r="AH1449" s="10">
        <f t="shared" si="2907"/>
        <v>6221.6</v>
      </c>
      <c r="AI1449" s="10">
        <f t="shared" si="2908"/>
        <v>6221.6</v>
      </c>
      <c r="AJ1449" s="10">
        <f t="shared" si="2909"/>
        <v>6221.6</v>
      </c>
      <c r="AK1449" s="10"/>
      <c r="AL1449" s="10"/>
      <c r="AM1449" s="10"/>
      <c r="AN1449" s="10">
        <f t="shared" si="2910"/>
        <v>6221.6</v>
      </c>
      <c r="AO1449" s="10">
        <f t="shared" si="2911"/>
        <v>6221.6</v>
      </c>
      <c r="AP1449" s="10">
        <f t="shared" si="2912"/>
        <v>6221.6</v>
      </c>
      <c r="AQ1449" s="10"/>
      <c r="AR1449" s="10"/>
      <c r="AS1449" s="10"/>
      <c r="AT1449" s="10">
        <f t="shared" si="2913"/>
        <v>6221.6</v>
      </c>
      <c r="AU1449" s="10">
        <f t="shared" si="2914"/>
        <v>6221.6</v>
      </c>
      <c r="AV1449" s="10">
        <f t="shared" si="2915"/>
        <v>6221.6</v>
      </c>
      <c r="AW1449" s="10"/>
      <c r="AX1449" s="10"/>
      <c r="AY1449" s="10"/>
      <c r="AZ1449" s="10">
        <f t="shared" si="2916"/>
        <v>6221.6</v>
      </c>
      <c r="BA1449" s="10"/>
      <c r="BB1449" s="65">
        <f t="shared" si="2936"/>
        <v>6221.6</v>
      </c>
      <c r="BC1449" s="10">
        <f t="shared" si="2917"/>
        <v>6221.6</v>
      </c>
      <c r="BD1449" s="10"/>
      <c r="BE1449" s="65">
        <f t="shared" si="2938"/>
        <v>6221.6</v>
      </c>
      <c r="BF1449" s="10">
        <f t="shared" si="2918"/>
        <v>6221.6</v>
      </c>
      <c r="BG1449" s="10"/>
      <c r="BH1449" s="65">
        <f t="shared" si="2939"/>
        <v>6221.6</v>
      </c>
      <c r="BI1449" s="10"/>
      <c r="BJ1449" s="20"/>
      <c r="BK1449" s="20"/>
    </row>
    <row r="1450" spans="1:63" ht="46.8" x14ac:dyDescent="0.3">
      <c r="A1450" s="58" t="s">
        <v>943</v>
      </c>
      <c r="B1450" s="59"/>
      <c r="C1450" s="58"/>
      <c r="D1450" s="58"/>
      <c r="E1450" s="60" t="s">
        <v>147</v>
      </c>
      <c r="F1450" s="10">
        <f t="shared" ref="F1450:K1450" si="3080">F1451+F1453+F1455</f>
        <v>79678.2</v>
      </c>
      <c r="G1450" s="10">
        <f t="shared" si="3080"/>
        <v>76992.599999999991</v>
      </c>
      <c r="H1450" s="10">
        <f t="shared" si="3080"/>
        <v>76992.599999999991</v>
      </c>
      <c r="I1450" s="10">
        <f t="shared" si="3080"/>
        <v>0</v>
      </c>
      <c r="J1450" s="10">
        <f t="shared" si="3080"/>
        <v>0</v>
      </c>
      <c r="K1450" s="10">
        <f t="shared" si="3080"/>
        <v>0</v>
      </c>
      <c r="L1450" s="10">
        <f t="shared" si="3017"/>
        <v>79678.2</v>
      </c>
      <c r="M1450" s="10">
        <f t="shared" si="3018"/>
        <v>76992.599999999991</v>
      </c>
      <c r="N1450" s="10">
        <f t="shared" si="3019"/>
        <v>76992.599999999991</v>
      </c>
      <c r="O1450" s="10">
        <f>O1451+O1453+O1455</f>
        <v>9147.7000000000007</v>
      </c>
      <c r="P1450" s="10">
        <f>P1451+P1453+P1455</f>
        <v>11126.9</v>
      </c>
      <c r="Q1450" s="10">
        <f>Q1451+Q1453+Q1455</f>
        <v>11126.9</v>
      </c>
      <c r="R1450" s="10">
        <f t="shared" si="2898"/>
        <v>88825.9</v>
      </c>
      <c r="S1450" s="10">
        <f t="shared" si="2899"/>
        <v>88119.499999999985</v>
      </c>
      <c r="T1450" s="10">
        <f t="shared" si="2900"/>
        <v>88119.499999999985</v>
      </c>
      <c r="U1450" s="10">
        <f>U1451+U1453+U1455</f>
        <v>0</v>
      </c>
      <c r="V1450" s="10">
        <f>V1451+V1453+V1455</f>
        <v>0</v>
      </c>
      <c r="W1450" s="10">
        <f>W1451+W1453+W1455</f>
        <v>0</v>
      </c>
      <c r="X1450" s="10">
        <f t="shared" si="2901"/>
        <v>88825.9</v>
      </c>
      <c r="Y1450" s="10">
        <f t="shared" si="2902"/>
        <v>88119.499999999985</v>
      </c>
      <c r="Z1450" s="10">
        <f t="shared" si="2903"/>
        <v>88119.499999999985</v>
      </c>
      <c r="AA1450" s="10">
        <f>AA1451+AA1453+AA1455</f>
        <v>0</v>
      </c>
      <c r="AB1450" s="10">
        <f>AB1451+AB1453+AB1455</f>
        <v>0</v>
      </c>
      <c r="AC1450" s="10">
        <f>AC1451+AC1453+AC1455</f>
        <v>0</v>
      </c>
      <c r="AD1450" s="10">
        <f t="shared" si="2904"/>
        <v>88825.9</v>
      </c>
      <c r="AE1450" s="10">
        <f t="shared" si="2905"/>
        <v>88119.499999999985</v>
      </c>
      <c r="AF1450" s="10">
        <f t="shared" si="2906"/>
        <v>88119.499999999985</v>
      </c>
      <c r="AG1450" s="10">
        <f>AG1451+AG1453+AG1455</f>
        <v>0</v>
      </c>
      <c r="AH1450" s="10">
        <f t="shared" si="2907"/>
        <v>88825.9</v>
      </c>
      <c r="AI1450" s="10">
        <f t="shared" si="2908"/>
        <v>88119.499999999985</v>
      </c>
      <c r="AJ1450" s="10">
        <f t="shared" si="2909"/>
        <v>88119.499999999985</v>
      </c>
      <c r="AK1450" s="10">
        <f>AK1451+AK1453+AK1455</f>
        <v>0</v>
      </c>
      <c r="AL1450" s="10">
        <f>AL1451+AL1453+AL1455</f>
        <v>0</v>
      </c>
      <c r="AM1450" s="10">
        <f>AM1451+AM1453+AM1455</f>
        <v>0</v>
      </c>
      <c r="AN1450" s="10">
        <f t="shared" si="2910"/>
        <v>88825.9</v>
      </c>
      <c r="AO1450" s="10">
        <f t="shared" si="2911"/>
        <v>88119.499999999985</v>
      </c>
      <c r="AP1450" s="10">
        <f t="shared" si="2912"/>
        <v>88119.499999999985</v>
      </c>
      <c r="AQ1450" s="10">
        <f>AQ1451+AQ1453+AQ1455</f>
        <v>0</v>
      </c>
      <c r="AR1450" s="10">
        <f>AR1451+AR1453+AR1455</f>
        <v>0</v>
      </c>
      <c r="AS1450" s="10">
        <f>AS1451+AS1453+AS1455</f>
        <v>0</v>
      </c>
      <c r="AT1450" s="10">
        <f t="shared" si="2913"/>
        <v>88825.9</v>
      </c>
      <c r="AU1450" s="10">
        <f t="shared" si="2914"/>
        <v>88119.499999999985</v>
      </c>
      <c r="AV1450" s="10">
        <f t="shared" si="2915"/>
        <v>88119.499999999985</v>
      </c>
      <c r="AW1450" s="10">
        <f>AW1451+AW1453+AW1455</f>
        <v>948.43299999999999</v>
      </c>
      <c r="AX1450" s="10">
        <f>AX1451+AX1453+AX1455</f>
        <v>0</v>
      </c>
      <c r="AY1450" s="10">
        <f>AY1451+AY1453+AY1455</f>
        <v>0</v>
      </c>
      <c r="AZ1450" s="10">
        <f t="shared" si="2916"/>
        <v>89774.332999999999</v>
      </c>
      <c r="BA1450" s="10">
        <f>BA1451+BA1453+BA1455</f>
        <v>0</v>
      </c>
      <c r="BB1450" s="65">
        <f t="shared" si="2936"/>
        <v>89774.332999999999</v>
      </c>
      <c r="BC1450" s="10">
        <f t="shared" si="2917"/>
        <v>88119.499999999985</v>
      </c>
      <c r="BD1450" s="10">
        <f>BD1451+BD1453+BD1455</f>
        <v>0</v>
      </c>
      <c r="BE1450" s="65">
        <f t="shared" si="2938"/>
        <v>88119.499999999985</v>
      </c>
      <c r="BF1450" s="10">
        <f t="shared" si="2918"/>
        <v>88119.499999999985</v>
      </c>
      <c r="BG1450" s="10">
        <f>BG1451+BG1453+BG1455</f>
        <v>0</v>
      </c>
      <c r="BH1450" s="65">
        <f t="shared" si="2939"/>
        <v>88119.499999999985</v>
      </c>
      <c r="BI1450" s="10">
        <f>BI1451+BI1453+BI1455</f>
        <v>0</v>
      </c>
      <c r="BJ1450" s="20"/>
      <c r="BK1450" s="20"/>
    </row>
    <row r="1451" spans="1:63" ht="78" x14ac:dyDescent="0.3">
      <c r="A1451" s="58" t="s">
        <v>943</v>
      </c>
      <c r="B1451" s="59" t="s">
        <v>148</v>
      </c>
      <c r="C1451" s="58"/>
      <c r="D1451" s="58"/>
      <c r="E1451" s="60" t="s">
        <v>149</v>
      </c>
      <c r="F1451" s="10">
        <f t="shared" ref="F1451:K1451" si="3081">F1452</f>
        <v>67145.3</v>
      </c>
      <c r="G1451" s="10">
        <f t="shared" si="3081"/>
        <v>69209.7</v>
      </c>
      <c r="H1451" s="10">
        <f t="shared" si="3081"/>
        <v>69209.7</v>
      </c>
      <c r="I1451" s="10">
        <f t="shared" si="3081"/>
        <v>0</v>
      </c>
      <c r="J1451" s="10">
        <f t="shared" si="3081"/>
        <v>0</v>
      </c>
      <c r="K1451" s="10">
        <f t="shared" si="3081"/>
        <v>0</v>
      </c>
      <c r="L1451" s="10">
        <f t="shared" si="3017"/>
        <v>67145.3</v>
      </c>
      <c r="M1451" s="10">
        <f t="shared" si="3018"/>
        <v>69209.7</v>
      </c>
      <c r="N1451" s="10">
        <f t="shared" si="3019"/>
        <v>69209.7</v>
      </c>
      <c r="O1451" s="10">
        <f>O1452</f>
        <v>9147.7000000000007</v>
      </c>
      <c r="P1451" s="10">
        <f>P1452</f>
        <v>11126.9</v>
      </c>
      <c r="Q1451" s="10">
        <f>Q1452</f>
        <v>11126.9</v>
      </c>
      <c r="R1451" s="10">
        <f t="shared" si="2898"/>
        <v>76293</v>
      </c>
      <c r="S1451" s="10">
        <f t="shared" si="2899"/>
        <v>80336.599999999991</v>
      </c>
      <c r="T1451" s="10">
        <f t="shared" si="2900"/>
        <v>80336.599999999991</v>
      </c>
      <c r="U1451" s="10">
        <f>U1452</f>
        <v>0</v>
      </c>
      <c r="V1451" s="10">
        <f>V1452</f>
        <v>0</v>
      </c>
      <c r="W1451" s="10">
        <f>W1452</f>
        <v>0</v>
      </c>
      <c r="X1451" s="10">
        <f t="shared" si="2901"/>
        <v>76293</v>
      </c>
      <c r="Y1451" s="10">
        <f t="shared" si="2902"/>
        <v>80336.599999999991</v>
      </c>
      <c r="Z1451" s="10">
        <f t="shared" si="2903"/>
        <v>80336.599999999991</v>
      </c>
      <c r="AA1451" s="10">
        <f>AA1452</f>
        <v>0</v>
      </c>
      <c r="AB1451" s="10">
        <f>AB1452</f>
        <v>0</v>
      </c>
      <c r="AC1451" s="10">
        <f>AC1452</f>
        <v>0</v>
      </c>
      <c r="AD1451" s="10">
        <f t="shared" si="2904"/>
        <v>76293</v>
      </c>
      <c r="AE1451" s="10">
        <f t="shared" si="2905"/>
        <v>80336.599999999991</v>
      </c>
      <c r="AF1451" s="10">
        <f t="shared" si="2906"/>
        <v>80336.599999999991</v>
      </c>
      <c r="AG1451" s="10">
        <f>AG1452</f>
        <v>0</v>
      </c>
      <c r="AH1451" s="10">
        <f t="shared" si="2907"/>
        <v>76293</v>
      </c>
      <c r="AI1451" s="10">
        <f t="shared" si="2908"/>
        <v>80336.599999999991</v>
      </c>
      <c r="AJ1451" s="10">
        <f t="shared" si="2909"/>
        <v>80336.599999999991</v>
      </c>
      <c r="AK1451" s="10">
        <f>AK1452</f>
        <v>0</v>
      </c>
      <c r="AL1451" s="10">
        <f>AL1452</f>
        <v>0</v>
      </c>
      <c r="AM1451" s="10">
        <f>AM1452</f>
        <v>0</v>
      </c>
      <c r="AN1451" s="10">
        <f t="shared" si="2910"/>
        <v>76293</v>
      </c>
      <c r="AO1451" s="10">
        <f t="shared" si="2911"/>
        <v>80336.599999999991</v>
      </c>
      <c r="AP1451" s="10">
        <f t="shared" si="2912"/>
        <v>80336.599999999991</v>
      </c>
      <c r="AQ1451" s="10">
        <f>AQ1452</f>
        <v>0</v>
      </c>
      <c r="AR1451" s="10">
        <f>AR1452</f>
        <v>0</v>
      </c>
      <c r="AS1451" s="10">
        <f>AS1452</f>
        <v>0</v>
      </c>
      <c r="AT1451" s="10">
        <f t="shared" si="2913"/>
        <v>76293</v>
      </c>
      <c r="AU1451" s="10">
        <f t="shared" si="2914"/>
        <v>80336.599999999991</v>
      </c>
      <c r="AV1451" s="10">
        <f t="shared" si="2915"/>
        <v>80336.599999999991</v>
      </c>
      <c r="AW1451" s="10">
        <f>AW1452</f>
        <v>0</v>
      </c>
      <c r="AX1451" s="10">
        <f>AX1452</f>
        <v>0</v>
      </c>
      <c r="AY1451" s="10">
        <f>AY1452</f>
        <v>0</v>
      </c>
      <c r="AZ1451" s="10">
        <f t="shared" si="2916"/>
        <v>76293</v>
      </c>
      <c r="BA1451" s="10">
        <f>BA1452</f>
        <v>0</v>
      </c>
      <c r="BB1451" s="65">
        <f t="shared" si="2936"/>
        <v>76293</v>
      </c>
      <c r="BC1451" s="10">
        <f t="shared" si="2917"/>
        <v>80336.599999999991</v>
      </c>
      <c r="BD1451" s="10">
        <f>BD1452</f>
        <v>0</v>
      </c>
      <c r="BE1451" s="65">
        <f t="shared" si="2938"/>
        <v>80336.599999999991</v>
      </c>
      <c r="BF1451" s="10">
        <f t="shared" si="2918"/>
        <v>80336.599999999991</v>
      </c>
      <c r="BG1451" s="10">
        <f>BG1452</f>
        <v>0</v>
      </c>
      <c r="BH1451" s="65">
        <f t="shared" si="2939"/>
        <v>80336.599999999991</v>
      </c>
      <c r="BI1451" s="10">
        <f>BI1452</f>
        <v>0</v>
      </c>
      <c r="BJ1451" s="20"/>
      <c r="BK1451" s="20"/>
    </row>
    <row r="1452" spans="1:63" ht="31.2" x14ac:dyDescent="0.3">
      <c r="A1452" s="58" t="s">
        <v>943</v>
      </c>
      <c r="B1452" s="59">
        <v>100</v>
      </c>
      <c r="C1452" s="58" t="s">
        <v>327</v>
      </c>
      <c r="D1452" s="58" t="s">
        <v>327</v>
      </c>
      <c r="E1452" s="60" t="s">
        <v>674</v>
      </c>
      <c r="F1452" s="10">
        <v>67145.3</v>
      </c>
      <c r="G1452" s="10">
        <v>69209.7</v>
      </c>
      <c r="H1452" s="10">
        <v>69209.7</v>
      </c>
      <c r="I1452" s="10"/>
      <c r="J1452" s="10"/>
      <c r="K1452" s="10"/>
      <c r="L1452" s="10">
        <f t="shared" si="3017"/>
        <v>67145.3</v>
      </c>
      <c r="M1452" s="10">
        <f t="shared" si="3018"/>
        <v>69209.7</v>
      </c>
      <c r="N1452" s="10">
        <f t="shared" si="3019"/>
        <v>69209.7</v>
      </c>
      <c r="O1452" s="10">
        <v>9147.7000000000007</v>
      </c>
      <c r="P1452" s="10">
        <v>11126.9</v>
      </c>
      <c r="Q1452" s="10">
        <v>11126.9</v>
      </c>
      <c r="R1452" s="10">
        <f t="shared" si="2898"/>
        <v>76293</v>
      </c>
      <c r="S1452" s="10">
        <f t="shared" si="2899"/>
        <v>80336.599999999991</v>
      </c>
      <c r="T1452" s="10">
        <f t="shared" si="2900"/>
        <v>80336.599999999991</v>
      </c>
      <c r="U1452" s="10"/>
      <c r="V1452" s="10"/>
      <c r="W1452" s="10"/>
      <c r="X1452" s="10">
        <f t="shared" si="2901"/>
        <v>76293</v>
      </c>
      <c r="Y1452" s="10">
        <f t="shared" si="2902"/>
        <v>80336.599999999991</v>
      </c>
      <c r="Z1452" s="10">
        <f t="shared" si="2903"/>
        <v>80336.599999999991</v>
      </c>
      <c r="AA1452" s="10"/>
      <c r="AB1452" s="10"/>
      <c r="AC1452" s="10"/>
      <c r="AD1452" s="10">
        <f t="shared" si="2904"/>
        <v>76293</v>
      </c>
      <c r="AE1452" s="10">
        <f t="shared" si="2905"/>
        <v>80336.599999999991</v>
      </c>
      <c r="AF1452" s="10">
        <f t="shared" si="2906"/>
        <v>80336.599999999991</v>
      </c>
      <c r="AG1452" s="10"/>
      <c r="AH1452" s="10">
        <f t="shared" si="2907"/>
        <v>76293</v>
      </c>
      <c r="AI1452" s="10">
        <f t="shared" si="2908"/>
        <v>80336.599999999991</v>
      </c>
      <c r="AJ1452" s="10">
        <f t="shared" si="2909"/>
        <v>80336.599999999991</v>
      </c>
      <c r="AK1452" s="10"/>
      <c r="AL1452" s="10"/>
      <c r="AM1452" s="10"/>
      <c r="AN1452" s="10">
        <f t="shared" si="2910"/>
        <v>76293</v>
      </c>
      <c r="AO1452" s="10">
        <f t="shared" si="2911"/>
        <v>80336.599999999991</v>
      </c>
      <c r="AP1452" s="10">
        <f t="shared" si="2912"/>
        <v>80336.599999999991</v>
      </c>
      <c r="AQ1452" s="10"/>
      <c r="AR1452" s="10"/>
      <c r="AS1452" s="10"/>
      <c r="AT1452" s="10">
        <f t="shared" si="2913"/>
        <v>76293</v>
      </c>
      <c r="AU1452" s="10">
        <f t="shared" si="2914"/>
        <v>80336.599999999991</v>
      </c>
      <c r="AV1452" s="10">
        <f t="shared" si="2915"/>
        <v>80336.599999999991</v>
      </c>
      <c r="AW1452" s="10"/>
      <c r="AX1452" s="10"/>
      <c r="AY1452" s="10"/>
      <c r="AZ1452" s="10">
        <f t="shared" si="2916"/>
        <v>76293</v>
      </c>
      <c r="BA1452" s="10"/>
      <c r="BB1452" s="65">
        <f t="shared" si="2936"/>
        <v>76293</v>
      </c>
      <c r="BC1452" s="10">
        <f t="shared" si="2917"/>
        <v>80336.599999999991</v>
      </c>
      <c r="BD1452" s="10"/>
      <c r="BE1452" s="65">
        <f t="shared" si="2938"/>
        <v>80336.599999999991</v>
      </c>
      <c r="BF1452" s="10">
        <f t="shared" si="2918"/>
        <v>80336.599999999991</v>
      </c>
      <c r="BG1452" s="10"/>
      <c r="BH1452" s="65">
        <f t="shared" si="2939"/>
        <v>80336.599999999991</v>
      </c>
      <c r="BI1452" s="10"/>
      <c r="BJ1452" s="20"/>
      <c r="BK1452" s="20"/>
    </row>
    <row r="1453" spans="1:63" ht="31.2" x14ac:dyDescent="0.3">
      <c r="A1453" s="58" t="s">
        <v>943</v>
      </c>
      <c r="B1453" s="59" t="s">
        <v>66</v>
      </c>
      <c r="C1453" s="58"/>
      <c r="D1453" s="58"/>
      <c r="E1453" s="60" t="s">
        <v>67</v>
      </c>
      <c r="F1453" s="10">
        <f t="shared" ref="F1453:K1453" si="3082">F1454</f>
        <v>12516.7</v>
      </c>
      <c r="G1453" s="10">
        <f t="shared" si="3082"/>
        <v>7766.7</v>
      </c>
      <c r="H1453" s="10">
        <f t="shared" si="3082"/>
        <v>7766.7</v>
      </c>
      <c r="I1453" s="10">
        <f t="shared" si="3082"/>
        <v>0</v>
      </c>
      <c r="J1453" s="10">
        <f t="shared" si="3082"/>
        <v>0</v>
      </c>
      <c r="K1453" s="10">
        <f t="shared" si="3082"/>
        <v>0</v>
      </c>
      <c r="L1453" s="10">
        <f t="shared" si="3017"/>
        <v>12516.7</v>
      </c>
      <c r="M1453" s="10">
        <f t="shared" si="3018"/>
        <v>7766.7</v>
      </c>
      <c r="N1453" s="10">
        <f t="shared" si="3019"/>
        <v>7766.7</v>
      </c>
      <c r="O1453" s="10">
        <f>O1454</f>
        <v>0</v>
      </c>
      <c r="P1453" s="10">
        <f>P1454</f>
        <v>0</v>
      </c>
      <c r="Q1453" s="10">
        <f>Q1454</f>
        <v>0</v>
      </c>
      <c r="R1453" s="10">
        <f t="shared" si="2898"/>
        <v>12516.7</v>
      </c>
      <c r="S1453" s="10">
        <f t="shared" si="2899"/>
        <v>7766.7</v>
      </c>
      <c r="T1453" s="10">
        <f t="shared" si="2900"/>
        <v>7766.7</v>
      </c>
      <c r="U1453" s="10">
        <f>U1454</f>
        <v>0</v>
      </c>
      <c r="V1453" s="10">
        <f>V1454</f>
        <v>0</v>
      </c>
      <c r="W1453" s="10">
        <f>W1454</f>
        <v>0</v>
      </c>
      <c r="X1453" s="10">
        <f t="shared" si="2901"/>
        <v>12516.7</v>
      </c>
      <c r="Y1453" s="10">
        <f t="shared" si="2902"/>
        <v>7766.7</v>
      </c>
      <c r="Z1453" s="10">
        <f t="shared" si="2903"/>
        <v>7766.7</v>
      </c>
      <c r="AA1453" s="10">
        <f>AA1454</f>
        <v>0</v>
      </c>
      <c r="AB1453" s="10">
        <f>AB1454</f>
        <v>0</v>
      </c>
      <c r="AC1453" s="10">
        <f>AC1454</f>
        <v>0</v>
      </c>
      <c r="AD1453" s="10">
        <f t="shared" si="2904"/>
        <v>12516.7</v>
      </c>
      <c r="AE1453" s="10">
        <f t="shared" si="2905"/>
        <v>7766.7</v>
      </c>
      <c r="AF1453" s="10">
        <f t="shared" si="2906"/>
        <v>7766.7</v>
      </c>
      <c r="AG1453" s="10">
        <f>AG1454</f>
        <v>0</v>
      </c>
      <c r="AH1453" s="10">
        <f t="shared" si="2907"/>
        <v>12516.7</v>
      </c>
      <c r="AI1453" s="10">
        <f t="shared" si="2908"/>
        <v>7766.7</v>
      </c>
      <c r="AJ1453" s="10">
        <f t="shared" si="2909"/>
        <v>7766.7</v>
      </c>
      <c r="AK1453" s="10">
        <f>AK1454</f>
        <v>0</v>
      </c>
      <c r="AL1453" s="10">
        <f>AL1454</f>
        <v>0</v>
      </c>
      <c r="AM1453" s="10">
        <f>AM1454</f>
        <v>0</v>
      </c>
      <c r="AN1453" s="10">
        <f t="shared" si="2910"/>
        <v>12516.7</v>
      </c>
      <c r="AO1453" s="10">
        <f t="shared" si="2911"/>
        <v>7766.7</v>
      </c>
      <c r="AP1453" s="10">
        <f t="shared" si="2912"/>
        <v>7766.7</v>
      </c>
      <c r="AQ1453" s="10">
        <f>AQ1454</f>
        <v>0</v>
      </c>
      <c r="AR1453" s="10">
        <f>AR1454</f>
        <v>0</v>
      </c>
      <c r="AS1453" s="10">
        <f>AS1454</f>
        <v>0</v>
      </c>
      <c r="AT1453" s="10">
        <f t="shared" si="2913"/>
        <v>12516.7</v>
      </c>
      <c r="AU1453" s="10">
        <f t="shared" si="2914"/>
        <v>7766.7</v>
      </c>
      <c r="AV1453" s="10">
        <f t="shared" si="2915"/>
        <v>7766.7</v>
      </c>
      <c r="AW1453" s="10">
        <f>AW1454</f>
        <v>948.43299999999999</v>
      </c>
      <c r="AX1453" s="10">
        <f>AX1454</f>
        <v>0</v>
      </c>
      <c r="AY1453" s="10">
        <f>AY1454</f>
        <v>0</v>
      </c>
      <c r="AZ1453" s="10">
        <f t="shared" si="2916"/>
        <v>13465.133000000002</v>
      </c>
      <c r="BA1453" s="10">
        <f>BA1454</f>
        <v>0</v>
      </c>
      <c r="BB1453" s="65">
        <f t="shared" si="2936"/>
        <v>13465.133000000002</v>
      </c>
      <c r="BC1453" s="10">
        <f t="shared" si="2917"/>
        <v>7766.7</v>
      </c>
      <c r="BD1453" s="10">
        <f>BD1454</f>
        <v>0</v>
      </c>
      <c r="BE1453" s="65">
        <f t="shared" si="2938"/>
        <v>7766.7</v>
      </c>
      <c r="BF1453" s="10">
        <f t="shared" si="2918"/>
        <v>7766.7</v>
      </c>
      <c r="BG1453" s="10">
        <f>BG1454</f>
        <v>0</v>
      </c>
      <c r="BH1453" s="65">
        <f t="shared" si="2939"/>
        <v>7766.7</v>
      </c>
      <c r="BI1453" s="10">
        <f>BI1454</f>
        <v>0</v>
      </c>
      <c r="BJ1453" s="20"/>
      <c r="BK1453" s="20"/>
    </row>
    <row r="1454" spans="1:63" ht="31.2" x14ac:dyDescent="0.3">
      <c r="A1454" s="58" t="s">
        <v>943</v>
      </c>
      <c r="B1454" s="59">
        <v>200</v>
      </c>
      <c r="C1454" s="58" t="s">
        <v>327</v>
      </c>
      <c r="D1454" s="58" t="s">
        <v>327</v>
      </c>
      <c r="E1454" s="60" t="s">
        <v>674</v>
      </c>
      <c r="F1454" s="10">
        <v>12516.7</v>
      </c>
      <c r="G1454" s="10">
        <v>7766.7</v>
      </c>
      <c r="H1454" s="10">
        <v>7766.7</v>
      </c>
      <c r="I1454" s="10"/>
      <c r="J1454" s="10"/>
      <c r="K1454" s="10"/>
      <c r="L1454" s="10">
        <f t="shared" si="3017"/>
        <v>12516.7</v>
      </c>
      <c r="M1454" s="10">
        <f t="shared" si="3018"/>
        <v>7766.7</v>
      </c>
      <c r="N1454" s="10">
        <f t="shared" si="3019"/>
        <v>7766.7</v>
      </c>
      <c r="O1454" s="10"/>
      <c r="P1454" s="10"/>
      <c r="Q1454" s="10"/>
      <c r="R1454" s="10">
        <f t="shared" ref="R1454:R1517" si="3083">L1454+O1454</f>
        <v>12516.7</v>
      </c>
      <c r="S1454" s="10">
        <f t="shared" ref="S1454:S1517" si="3084">M1454+P1454</f>
        <v>7766.7</v>
      </c>
      <c r="T1454" s="10">
        <f t="shared" ref="T1454:T1517" si="3085">N1454+Q1454</f>
        <v>7766.7</v>
      </c>
      <c r="U1454" s="10"/>
      <c r="V1454" s="10"/>
      <c r="W1454" s="10"/>
      <c r="X1454" s="10">
        <f t="shared" ref="X1454:X1517" si="3086">R1454+U1454</f>
        <v>12516.7</v>
      </c>
      <c r="Y1454" s="10">
        <f t="shared" ref="Y1454:Y1517" si="3087">S1454+V1454</f>
        <v>7766.7</v>
      </c>
      <c r="Z1454" s="10">
        <f t="shared" ref="Z1454:Z1517" si="3088">T1454+W1454</f>
        <v>7766.7</v>
      </c>
      <c r="AA1454" s="10"/>
      <c r="AB1454" s="10"/>
      <c r="AC1454" s="10"/>
      <c r="AD1454" s="10">
        <f t="shared" ref="AD1454:AD1517" si="3089">X1454+AA1454</f>
        <v>12516.7</v>
      </c>
      <c r="AE1454" s="10">
        <f t="shared" ref="AE1454:AE1517" si="3090">Y1454+AB1454</f>
        <v>7766.7</v>
      </c>
      <c r="AF1454" s="10">
        <f t="shared" ref="AF1454:AF1517" si="3091">Z1454+AC1454</f>
        <v>7766.7</v>
      </c>
      <c r="AG1454" s="10"/>
      <c r="AH1454" s="10">
        <f t="shared" ref="AH1454:AH1517" si="3092">AD1454+AG1454</f>
        <v>12516.7</v>
      </c>
      <c r="AI1454" s="10">
        <f t="shared" ref="AI1454:AI1517" si="3093">AE1454</f>
        <v>7766.7</v>
      </c>
      <c r="AJ1454" s="10">
        <f t="shared" ref="AJ1454:AJ1517" si="3094">AF1454</f>
        <v>7766.7</v>
      </c>
      <c r="AK1454" s="10"/>
      <c r="AL1454" s="10"/>
      <c r="AM1454" s="10"/>
      <c r="AN1454" s="10">
        <f t="shared" ref="AN1454:AN1517" si="3095">AH1454+AK1454</f>
        <v>12516.7</v>
      </c>
      <c r="AO1454" s="10">
        <f t="shared" ref="AO1454:AO1517" si="3096">AI1454+AL1454</f>
        <v>7766.7</v>
      </c>
      <c r="AP1454" s="10">
        <f t="shared" ref="AP1454:AP1517" si="3097">AJ1454+AM1454</f>
        <v>7766.7</v>
      </c>
      <c r="AQ1454" s="10"/>
      <c r="AR1454" s="10"/>
      <c r="AS1454" s="10"/>
      <c r="AT1454" s="10">
        <f t="shared" ref="AT1454:AT1517" si="3098">AN1454+AQ1454</f>
        <v>12516.7</v>
      </c>
      <c r="AU1454" s="10">
        <f t="shared" ref="AU1454:AU1517" si="3099">AO1454+AR1454</f>
        <v>7766.7</v>
      </c>
      <c r="AV1454" s="10">
        <f t="shared" ref="AV1454:AV1517" si="3100">AP1454+AS1454</f>
        <v>7766.7</v>
      </c>
      <c r="AW1454" s="10">
        <v>948.43299999999999</v>
      </c>
      <c r="AX1454" s="10"/>
      <c r="AY1454" s="10"/>
      <c r="AZ1454" s="10">
        <f t="shared" ref="AZ1454:AZ1517" si="3101">AT1454+AW1454</f>
        <v>13465.133000000002</v>
      </c>
      <c r="BA1454" s="10"/>
      <c r="BB1454" s="65">
        <f t="shared" si="2936"/>
        <v>13465.133000000002</v>
      </c>
      <c r="BC1454" s="10">
        <f t="shared" ref="BC1454:BC1517" si="3102">AU1454+AX1454</f>
        <v>7766.7</v>
      </c>
      <c r="BD1454" s="10"/>
      <c r="BE1454" s="65">
        <f t="shared" si="2938"/>
        <v>7766.7</v>
      </c>
      <c r="BF1454" s="10">
        <f t="shared" ref="BF1454:BF1517" si="3103">AV1454+AY1454</f>
        <v>7766.7</v>
      </c>
      <c r="BG1454" s="10"/>
      <c r="BH1454" s="65">
        <f t="shared" si="2939"/>
        <v>7766.7</v>
      </c>
      <c r="BI1454" s="10"/>
      <c r="BJ1454" s="20"/>
      <c r="BK1454" s="20"/>
    </row>
    <row r="1455" spans="1:63" x14ac:dyDescent="0.3">
      <c r="A1455" s="58" t="s">
        <v>943</v>
      </c>
      <c r="B1455" s="59" t="s">
        <v>52</v>
      </c>
      <c r="C1455" s="58"/>
      <c r="D1455" s="58"/>
      <c r="E1455" s="60" t="s">
        <v>53</v>
      </c>
      <c r="F1455" s="10">
        <f t="shared" ref="F1455:K1455" si="3104">F1456</f>
        <v>16.2</v>
      </c>
      <c r="G1455" s="10">
        <f t="shared" si="3104"/>
        <v>16.2</v>
      </c>
      <c r="H1455" s="10">
        <f t="shared" si="3104"/>
        <v>16.2</v>
      </c>
      <c r="I1455" s="10">
        <f t="shared" si="3104"/>
        <v>0</v>
      </c>
      <c r="J1455" s="10">
        <f t="shared" si="3104"/>
        <v>0</v>
      </c>
      <c r="K1455" s="10">
        <f t="shared" si="3104"/>
        <v>0</v>
      </c>
      <c r="L1455" s="10">
        <f t="shared" si="3017"/>
        <v>16.2</v>
      </c>
      <c r="M1455" s="10">
        <f t="shared" si="3018"/>
        <v>16.2</v>
      </c>
      <c r="N1455" s="10">
        <f t="shared" si="3019"/>
        <v>16.2</v>
      </c>
      <c r="O1455" s="10">
        <f>O1456</f>
        <v>0</v>
      </c>
      <c r="P1455" s="10">
        <f>P1456</f>
        <v>0</v>
      </c>
      <c r="Q1455" s="10">
        <f>Q1456</f>
        <v>0</v>
      </c>
      <c r="R1455" s="10">
        <f t="shared" si="3083"/>
        <v>16.2</v>
      </c>
      <c r="S1455" s="10">
        <f t="shared" si="3084"/>
        <v>16.2</v>
      </c>
      <c r="T1455" s="10">
        <f t="shared" si="3085"/>
        <v>16.2</v>
      </c>
      <c r="U1455" s="10">
        <f>U1456</f>
        <v>0</v>
      </c>
      <c r="V1455" s="10">
        <f>V1456</f>
        <v>0</v>
      </c>
      <c r="W1455" s="10">
        <f>W1456</f>
        <v>0</v>
      </c>
      <c r="X1455" s="10">
        <f t="shared" si="3086"/>
        <v>16.2</v>
      </c>
      <c r="Y1455" s="10">
        <f t="shared" si="3087"/>
        <v>16.2</v>
      </c>
      <c r="Z1455" s="10">
        <f t="shared" si="3088"/>
        <v>16.2</v>
      </c>
      <c r="AA1455" s="10">
        <f>AA1456</f>
        <v>0</v>
      </c>
      <c r="AB1455" s="10">
        <f>AB1456</f>
        <v>0</v>
      </c>
      <c r="AC1455" s="10">
        <f>AC1456</f>
        <v>0</v>
      </c>
      <c r="AD1455" s="10">
        <f t="shared" si="3089"/>
        <v>16.2</v>
      </c>
      <c r="AE1455" s="10">
        <f t="shared" si="3090"/>
        <v>16.2</v>
      </c>
      <c r="AF1455" s="10">
        <f t="shared" si="3091"/>
        <v>16.2</v>
      </c>
      <c r="AG1455" s="10">
        <f>AG1456</f>
        <v>0</v>
      </c>
      <c r="AH1455" s="10">
        <f t="shared" si="3092"/>
        <v>16.2</v>
      </c>
      <c r="AI1455" s="10">
        <f t="shared" si="3093"/>
        <v>16.2</v>
      </c>
      <c r="AJ1455" s="10">
        <f t="shared" si="3094"/>
        <v>16.2</v>
      </c>
      <c r="AK1455" s="10">
        <f>AK1456</f>
        <v>0</v>
      </c>
      <c r="AL1455" s="10">
        <f>AL1456</f>
        <v>0</v>
      </c>
      <c r="AM1455" s="10">
        <f>AM1456</f>
        <v>0</v>
      </c>
      <c r="AN1455" s="10">
        <f t="shared" si="3095"/>
        <v>16.2</v>
      </c>
      <c r="AO1455" s="10">
        <f t="shared" si="3096"/>
        <v>16.2</v>
      </c>
      <c r="AP1455" s="10">
        <f t="shared" si="3097"/>
        <v>16.2</v>
      </c>
      <c r="AQ1455" s="10">
        <f>AQ1456</f>
        <v>0</v>
      </c>
      <c r="AR1455" s="10">
        <f>AR1456</f>
        <v>0</v>
      </c>
      <c r="AS1455" s="10">
        <f>AS1456</f>
        <v>0</v>
      </c>
      <c r="AT1455" s="10">
        <f t="shared" si="3098"/>
        <v>16.2</v>
      </c>
      <c r="AU1455" s="10">
        <f t="shared" si="3099"/>
        <v>16.2</v>
      </c>
      <c r="AV1455" s="10">
        <f t="shared" si="3100"/>
        <v>16.2</v>
      </c>
      <c r="AW1455" s="10">
        <f>AW1456</f>
        <v>0</v>
      </c>
      <c r="AX1455" s="10">
        <f>AX1456</f>
        <v>0</v>
      </c>
      <c r="AY1455" s="10">
        <f>AY1456</f>
        <v>0</v>
      </c>
      <c r="AZ1455" s="10">
        <f t="shared" si="3101"/>
        <v>16.2</v>
      </c>
      <c r="BA1455" s="10">
        <f>BA1456</f>
        <v>0</v>
      </c>
      <c r="BB1455" s="65">
        <f t="shared" si="2936"/>
        <v>16.2</v>
      </c>
      <c r="BC1455" s="10">
        <f t="shared" si="3102"/>
        <v>16.2</v>
      </c>
      <c r="BD1455" s="10">
        <f>BD1456</f>
        <v>0</v>
      </c>
      <c r="BE1455" s="65">
        <f t="shared" si="2938"/>
        <v>16.2</v>
      </c>
      <c r="BF1455" s="10">
        <f t="shared" si="3103"/>
        <v>16.2</v>
      </c>
      <c r="BG1455" s="10">
        <f>BG1456</f>
        <v>0</v>
      </c>
      <c r="BH1455" s="65">
        <f t="shared" si="2939"/>
        <v>16.2</v>
      </c>
      <c r="BI1455" s="10">
        <f>BI1456</f>
        <v>0</v>
      </c>
      <c r="BJ1455" s="20"/>
      <c r="BK1455" s="20"/>
    </row>
    <row r="1456" spans="1:63" ht="31.2" x14ac:dyDescent="0.3">
      <c r="A1456" s="58" t="s">
        <v>943</v>
      </c>
      <c r="B1456" s="59">
        <v>800</v>
      </c>
      <c r="C1456" s="58" t="s">
        <v>327</v>
      </c>
      <c r="D1456" s="58" t="s">
        <v>327</v>
      </c>
      <c r="E1456" s="60" t="s">
        <v>674</v>
      </c>
      <c r="F1456" s="10">
        <v>16.2</v>
      </c>
      <c r="G1456" s="10">
        <v>16.2</v>
      </c>
      <c r="H1456" s="10">
        <v>16.2</v>
      </c>
      <c r="I1456" s="10"/>
      <c r="J1456" s="10"/>
      <c r="K1456" s="10"/>
      <c r="L1456" s="10">
        <f t="shared" si="3017"/>
        <v>16.2</v>
      </c>
      <c r="M1456" s="10">
        <f t="shared" si="3018"/>
        <v>16.2</v>
      </c>
      <c r="N1456" s="10">
        <f t="shared" si="3019"/>
        <v>16.2</v>
      </c>
      <c r="O1456" s="10"/>
      <c r="P1456" s="10"/>
      <c r="Q1456" s="10"/>
      <c r="R1456" s="10">
        <f t="shared" si="3083"/>
        <v>16.2</v>
      </c>
      <c r="S1456" s="10">
        <f t="shared" si="3084"/>
        <v>16.2</v>
      </c>
      <c r="T1456" s="10">
        <f t="shared" si="3085"/>
        <v>16.2</v>
      </c>
      <c r="U1456" s="10"/>
      <c r="V1456" s="10"/>
      <c r="W1456" s="10"/>
      <c r="X1456" s="10">
        <f t="shared" si="3086"/>
        <v>16.2</v>
      </c>
      <c r="Y1456" s="10">
        <f t="shared" si="3087"/>
        <v>16.2</v>
      </c>
      <c r="Z1456" s="10">
        <f t="shared" si="3088"/>
        <v>16.2</v>
      </c>
      <c r="AA1456" s="10"/>
      <c r="AB1456" s="10"/>
      <c r="AC1456" s="10"/>
      <c r="AD1456" s="10">
        <f t="shared" si="3089"/>
        <v>16.2</v>
      </c>
      <c r="AE1456" s="10">
        <f t="shared" si="3090"/>
        <v>16.2</v>
      </c>
      <c r="AF1456" s="10">
        <f t="shared" si="3091"/>
        <v>16.2</v>
      </c>
      <c r="AG1456" s="10"/>
      <c r="AH1456" s="10">
        <f t="shared" si="3092"/>
        <v>16.2</v>
      </c>
      <c r="AI1456" s="10">
        <f t="shared" si="3093"/>
        <v>16.2</v>
      </c>
      <c r="AJ1456" s="10">
        <f t="shared" si="3094"/>
        <v>16.2</v>
      </c>
      <c r="AK1456" s="10"/>
      <c r="AL1456" s="10"/>
      <c r="AM1456" s="10"/>
      <c r="AN1456" s="10">
        <f t="shared" si="3095"/>
        <v>16.2</v>
      </c>
      <c r="AO1456" s="10">
        <f t="shared" si="3096"/>
        <v>16.2</v>
      </c>
      <c r="AP1456" s="10">
        <f t="shared" si="3097"/>
        <v>16.2</v>
      </c>
      <c r="AQ1456" s="10"/>
      <c r="AR1456" s="10"/>
      <c r="AS1456" s="10"/>
      <c r="AT1456" s="10">
        <f t="shared" si="3098"/>
        <v>16.2</v>
      </c>
      <c r="AU1456" s="10">
        <f t="shared" si="3099"/>
        <v>16.2</v>
      </c>
      <c r="AV1456" s="10">
        <f t="shared" si="3100"/>
        <v>16.2</v>
      </c>
      <c r="AW1456" s="10"/>
      <c r="AX1456" s="10"/>
      <c r="AY1456" s="10"/>
      <c r="AZ1456" s="10">
        <f t="shared" si="3101"/>
        <v>16.2</v>
      </c>
      <c r="BA1456" s="10"/>
      <c r="BB1456" s="65">
        <f t="shared" si="2936"/>
        <v>16.2</v>
      </c>
      <c r="BC1456" s="10">
        <f t="shared" si="3102"/>
        <v>16.2</v>
      </c>
      <c r="BD1456" s="10"/>
      <c r="BE1456" s="65">
        <f t="shared" si="2938"/>
        <v>16.2</v>
      </c>
      <c r="BF1456" s="10">
        <f t="shared" si="3103"/>
        <v>16.2</v>
      </c>
      <c r="BG1456" s="10"/>
      <c r="BH1456" s="65">
        <f t="shared" si="2939"/>
        <v>16.2</v>
      </c>
      <c r="BI1456" s="10"/>
      <c r="BJ1456" s="20"/>
      <c r="BK1456" s="20"/>
    </row>
    <row r="1457" spans="1:68" s="66" customFormat="1" ht="31.2" x14ac:dyDescent="0.3">
      <c r="A1457" s="52" t="s">
        <v>944</v>
      </c>
      <c r="B1457" s="53"/>
      <c r="C1457" s="52"/>
      <c r="D1457" s="52"/>
      <c r="E1457" s="54" t="s">
        <v>945</v>
      </c>
      <c r="F1457" s="14">
        <f t="shared" ref="F1457:K1457" si="3105">F1458+F1464+F1472+F1488+F1498+F1510</f>
        <v>1355816.7999999998</v>
      </c>
      <c r="G1457" s="14">
        <f t="shared" si="3105"/>
        <v>1213297.8</v>
      </c>
      <c r="H1457" s="14">
        <f t="shared" si="3105"/>
        <v>1097375.8</v>
      </c>
      <c r="I1457" s="14">
        <f t="shared" si="3105"/>
        <v>11741.699999999999</v>
      </c>
      <c r="J1457" s="14">
        <f t="shared" si="3105"/>
        <v>0</v>
      </c>
      <c r="K1457" s="14">
        <f t="shared" si="3105"/>
        <v>0</v>
      </c>
      <c r="L1457" s="14">
        <f t="shared" si="3017"/>
        <v>1367558.4999999998</v>
      </c>
      <c r="M1457" s="14">
        <f t="shared" si="3018"/>
        <v>1213297.8</v>
      </c>
      <c r="N1457" s="14">
        <f t="shared" si="3019"/>
        <v>1097375.8</v>
      </c>
      <c r="O1457" s="14">
        <f>O1458+O1464+O1472+O1488+O1498+O1510</f>
        <v>106348.90352000001</v>
      </c>
      <c r="P1457" s="14">
        <f>P1458+P1464+P1472+P1488+P1498+P1510</f>
        <v>78559.072999999989</v>
      </c>
      <c r="Q1457" s="14">
        <f>Q1458+Q1464+Q1472+Q1488+Q1498+Q1510</f>
        <v>78560.651999999987</v>
      </c>
      <c r="R1457" s="14">
        <f t="shared" si="3083"/>
        <v>1473907.4035199997</v>
      </c>
      <c r="S1457" s="14">
        <f t="shared" si="3084"/>
        <v>1291856.8730000001</v>
      </c>
      <c r="T1457" s="14">
        <f t="shared" si="3085"/>
        <v>1175936.452</v>
      </c>
      <c r="U1457" s="14">
        <f>U1458+U1464+U1472+U1488+U1498+U1510</f>
        <v>0</v>
      </c>
      <c r="V1457" s="14">
        <f>V1458+V1464+V1472+V1488+V1498+V1510</f>
        <v>0</v>
      </c>
      <c r="W1457" s="14">
        <f>W1458+W1464+W1472+W1488+W1498+W1510</f>
        <v>0</v>
      </c>
      <c r="X1457" s="14">
        <f t="shared" si="3086"/>
        <v>1473907.4035199997</v>
      </c>
      <c r="Y1457" s="14">
        <f t="shared" si="3087"/>
        <v>1291856.8730000001</v>
      </c>
      <c r="Z1457" s="14">
        <f t="shared" si="3088"/>
        <v>1175936.452</v>
      </c>
      <c r="AA1457" s="14">
        <f>AA1458+AA1464+AA1472+AA1488+AA1498+AA1510</f>
        <v>10585.706000000002</v>
      </c>
      <c r="AB1457" s="14">
        <f>AB1458+AB1464+AB1472+AB1488+AB1498+AB1510</f>
        <v>7287.8</v>
      </c>
      <c r="AC1457" s="14">
        <f>AC1458+AC1464+AC1472+AC1488+AC1498+AC1510</f>
        <v>699.8</v>
      </c>
      <c r="AD1457" s="14">
        <f t="shared" si="3089"/>
        <v>1484493.1095199997</v>
      </c>
      <c r="AE1457" s="14">
        <f t="shared" si="3090"/>
        <v>1299144.6730000002</v>
      </c>
      <c r="AF1457" s="14">
        <f t="shared" si="3091"/>
        <v>1176636.2520000001</v>
      </c>
      <c r="AG1457" s="14">
        <f>AG1458+AG1464+AG1472+AG1488+AG1498+AG1510</f>
        <v>0</v>
      </c>
      <c r="AH1457" s="14">
        <f t="shared" si="3092"/>
        <v>1484493.1095199997</v>
      </c>
      <c r="AI1457" s="14">
        <f t="shared" si="3093"/>
        <v>1299144.6730000002</v>
      </c>
      <c r="AJ1457" s="14">
        <f t="shared" si="3094"/>
        <v>1176636.2520000001</v>
      </c>
      <c r="AK1457" s="14">
        <f>AK1458+AK1464+AK1472+AK1488+AK1498+AK1510</f>
        <v>22321.1</v>
      </c>
      <c r="AL1457" s="14">
        <f>AL1458+AL1464+AL1472+AL1488+AL1498+AL1510</f>
        <v>7705.5</v>
      </c>
      <c r="AM1457" s="14">
        <f>AM1458+AM1464+AM1472+AM1488+AM1498+AM1510</f>
        <v>7705.5</v>
      </c>
      <c r="AN1457" s="14">
        <f t="shared" si="3095"/>
        <v>1506814.2095199998</v>
      </c>
      <c r="AO1457" s="14">
        <f t="shared" si="3096"/>
        <v>1306850.1730000002</v>
      </c>
      <c r="AP1457" s="14">
        <f t="shared" si="3097"/>
        <v>1184341.7520000001</v>
      </c>
      <c r="AQ1457" s="14">
        <f>AQ1458+AQ1464+AQ1472+AQ1488+AQ1498+AQ1510</f>
        <v>0</v>
      </c>
      <c r="AR1457" s="14">
        <f>AR1458+AR1464+AR1472+AR1488+AR1498+AR1510</f>
        <v>-7705.5</v>
      </c>
      <c r="AS1457" s="14">
        <f>AS1458+AS1464+AS1472+AS1488+AS1498+AS1510</f>
        <v>-7705.5</v>
      </c>
      <c r="AT1457" s="14">
        <f t="shared" si="3098"/>
        <v>1506814.2095199998</v>
      </c>
      <c r="AU1457" s="14">
        <f t="shared" si="3099"/>
        <v>1299144.6730000002</v>
      </c>
      <c r="AV1457" s="14">
        <f t="shared" si="3100"/>
        <v>1176636.2520000001</v>
      </c>
      <c r="AW1457" s="14">
        <f>AW1458+AW1464+AW1472+AW1488+AW1498+AW1510</f>
        <v>-178202.15900000001</v>
      </c>
      <c r="AX1457" s="14">
        <f>AX1458+AX1464+AX1472+AX1488+AX1498+AX1510</f>
        <v>185272.20600000001</v>
      </c>
      <c r="AY1457" s="14">
        <f>AY1458+AY1464+AY1472+AY1488+AY1498+AY1510</f>
        <v>0</v>
      </c>
      <c r="AZ1457" s="14">
        <f t="shared" si="3101"/>
        <v>1328612.0505199998</v>
      </c>
      <c r="BA1457" s="14">
        <f>BA1458+BA1464+BA1472+BA1488+BA1498+BA1510</f>
        <v>0</v>
      </c>
      <c r="BB1457" s="63">
        <f t="shared" si="2936"/>
        <v>1328612.0505199998</v>
      </c>
      <c r="BC1457" s="14">
        <f t="shared" si="3102"/>
        <v>1484416.8790000002</v>
      </c>
      <c r="BD1457" s="14">
        <f>BD1458+BD1464+BD1472+BD1488+BD1498+BD1510</f>
        <v>0</v>
      </c>
      <c r="BE1457" s="63">
        <f t="shared" si="2938"/>
        <v>1484416.8790000002</v>
      </c>
      <c r="BF1457" s="14">
        <f t="shared" si="3103"/>
        <v>1176636.2520000001</v>
      </c>
      <c r="BG1457" s="14">
        <f>BG1458+BG1464+BG1472+BG1488+BG1498+BG1510</f>
        <v>0</v>
      </c>
      <c r="BH1457" s="63">
        <f t="shared" si="2939"/>
        <v>1176636.2520000001</v>
      </c>
      <c r="BI1457" s="14">
        <f>BI1458+BI1464+BI1472+BI1488+BI1498+BI1510</f>
        <v>0</v>
      </c>
      <c r="BJ1457" s="15"/>
      <c r="BK1457" s="15"/>
      <c r="BL1457" s="11"/>
      <c r="BM1457" s="11"/>
      <c r="BN1457" s="11"/>
      <c r="BO1457" s="11"/>
      <c r="BP1457" s="11"/>
    </row>
    <row r="1458" spans="1:68" s="67" customFormat="1" x14ac:dyDescent="0.3">
      <c r="A1458" s="55" t="s">
        <v>946</v>
      </c>
      <c r="B1458" s="56"/>
      <c r="C1458" s="55"/>
      <c r="D1458" s="55"/>
      <c r="E1458" s="57" t="s">
        <v>947</v>
      </c>
      <c r="F1458" s="17">
        <f t="shared" ref="F1458:K1458" si="3106">F1459</f>
        <v>151220.90000000002</v>
      </c>
      <c r="G1458" s="17">
        <f t="shared" si="3106"/>
        <v>155443.90000000002</v>
      </c>
      <c r="H1458" s="17">
        <f t="shared" si="3106"/>
        <v>155443.90000000002</v>
      </c>
      <c r="I1458" s="17">
        <f t="shared" si="3106"/>
        <v>0</v>
      </c>
      <c r="J1458" s="17">
        <f t="shared" si="3106"/>
        <v>0</v>
      </c>
      <c r="K1458" s="17">
        <f t="shared" si="3106"/>
        <v>0</v>
      </c>
      <c r="L1458" s="17">
        <f t="shared" si="3017"/>
        <v>151220.90000000002</v>
      </c>
      <c r="M1458" s="17">
        <f t="shared" si="3018"/>
        <v>155443.90000000002</v>
      </c>
      <c r="N1458" s="17">
        <f t="shared" si="3019"/>
        <v>155443.90000000002</v>
      </c>
      <c r="O1458" s="17">
        <f>O1459</f>
        <v>10355.6</v>
      </c>
      <c r="P1458" s="17">
        <f>P1459</f>
        <v>11417.3</v>
      </c>
      <c r="Q1458" s="17">
        <f>Q1459</f>
        <v>11417.3</v>
      </c>
      <c r="R1458" s="17">
        <f t="shared" si="3083"/>
        <v>161576.50000000003</v>
      </c>
      <c r="S1458" s="17">
        <f t="shared" si="3084"/>
        <v>166861.20000000001</v>
      </c>
      <c r="T1458" s="17">
        <f t="shared" si="3085"/>
        <v>166861.20000000001</v>
      </c>
      <c r="U1458" s="17">
        <f>U1459</f>
        <v>0</v>
      </c>
      <c r="V1458" s="17">
        <f>V1459</f>
        <v>0</v>
      </c>
      <c r="W1458" s="17">
        <f>W1459</f>
        <v>0</v>
      </c>
      <c r="X1458" s="17">
        <f t="shared" si="3086"/>
        <v>161576.50000000003</v>
      </c>
      <c r="Y1458" s="17">
        <f t="shared" si="3087"/>
        <v>166861.20000000001</v>
      </c>
      <c r="Z1458" s="17">
        <f t="shared" si="3088"/>
        <v>166861.20000000001</v>
      </c>
      <c r="AA1458" s="17">
        <f>AA1459</f>
        <v>0</v>
      </c>
      <c r="AB1458" s="17">
        <f>AB1459</f>
        <v>0</v>
      </c>
      <c r="AC1458" s="17">
        <f>AC1459</f>
        <v>0</v>
      </c>
      <c r="AD1458" s="17">
        <f t="shared" si="3089"/>
        <v>161576.50000000003</v>
      </c>
      <c r="AE1458" s="17">
        <f t="shared" si="3090"/>
        <v>166861.20000000001</v>
      </c>
      <c r="AF1458" s="17">
        <f t="shared" si="3091"/>
        <v>166861.20000000001</v>
      </c>
      <c r="AG1458" s="17">
        <f>AG1459</f>
        <v>0</v>
      </c>
      <c r="AH1458" s="17">
        <f t="shared" si="3092"/>
        <v>161576.50000000003</v>
      </c>
      <c r="AI1458" s="17">
        <f t="shared" si="3093"/>
        <v>166861.20000000001</v>
      </c>
      <c r="AJ1458" s="17">
        <f t="shared" si="3094"/>
        <v>166861.20000000001</v>
      </c>
      <c r="AK1458" s="17">
        <f>AK1459</f>
        <v>0</v>
      </c>
      <c r="AL1458" s="17">
        <f>AL1459</f>
        <v>0</v>
      </c>
      <c r="AM1458" s="17">
        <f>AM1459</f>
        <v>0</v>
      </c>
      <c r="AN1458" s="17">
        <f t="shared" si="3095"/>
        <v>161576.50000000003</v>
      </c>
      <c r="AO1458" s="17">
        <f t="shared" si="3096"/>
        <v>166861.20000000001</v>
      </c>
      <c r="AP1458" s="17">
        <f t="shared" si="3097"/>
        <v>166861.20000000001</v>
      </c>
      <c r="AQ1458" s="17">
        <f>AQ1459</f>
        <v>0</v>
      </c>
      <c r="AR1458" s="17">
        <f>AR1459</f>
        <v>0</v>
      </c>
      <c r="AS1458" s="17">
        <f>AS1459</f>
        <v>0</v>
      </c>
      <c r="AT1458" s="17">
        <f t="shared" si="3098"/>
        <v>161576.50000000003</v>
      </c>
      <c r="AU1458" s="17">
        <f t="shared" si="3099"/>
        <v>166861.20000000001</v>
      </c>
      <c r="AV1458" s="17">
        <f t="shared" si="3100"/>
        <v>166861.20000000001</v>
      </c>
      <c r="AW1458" s="17">
        <f>AW1459</f>
        <v>0</v>
      </c>
      <c r="AX1458" s="17">
        <f>AX1459</f>
        <v>0</v>
      </c>
      <c r="AY1458" s="17">
        <f>AY1459</f>
        <v>0</v>
      </c>
      <c r="AZ1458" s="17">
        <f t="shared" si="3101"/>
        <v>161576.50000000003</v>
      </c>
      <c r="BA1458" s="17">
        <f>BA1459</f>
        <v>0</v>
      </c>
      <c r="BB1458" s="64">
        <f t="shared" si="2936"/>
        <v>161576.50000000003</v>
      </c>
      <c r="BC1458" s="17">
        <f t="shared" si="3102"/>
        <v>166861.20000000001</v>
      </c>
      <c r="BD1458" s="17">
        <f>BD1459</f>
        <v>0</v>
      </c>
      <c r="BE1458" s="64">
        <f t="shared" si="2938"/>
        <v>166861.20000000001</v>
      </c>
      <c r="BF1458" s="17">
        <f t="shared" si="3103"/>
        <v>166861.20000000001</v>
      </c>
      <c r="BG1458" s="17">
        <f>BG1459</f>
        <v>0</v>
      </c>
      <c r="BH1458" s="64">
        <f t="shared" si="2939"/>
        <v>166861.20000000001</v>
      </c>
      <c r="BI1458" s="17">
        <f>BI1459</f>
        <v>0</v>
      </c>
      <c r="BJ1458" s="18"/>
      <c r="BK1458" s="18"/>
      <c r="BL1458" s="16"/>
      <c r="BM1458" s="16"/>
      <c r="BN1458" s="16"/>
      <c r="BO1458" s="16"/>
      <c r="BP1458" s="16"/>
    </row>
    <row r="1459" spans="1:68" ht="46.8" x14ac:dyDescent="0.3">
      <c r="A1459" s="58" t="s">
        <v>948</v>
      </c>
      <c r="B1459" s="59"/>
      <c r="C1459" s="58"/>
      <c r="D1459" s="58"/>
      <c r="E1459" s="60" t="s">
        <v>147</v>
      </c>
      <c r="F1459" s="10">
        <f t="shared" ref="F1459:K1459" si="3107">F1460+F1462</f>
        <v>151220.90000000002</v>
      </c>
      <c r="G1459" s="10">
        <f t="shared" si="3107"/>
        <v>155443.90000000002</v>
      </c>
      <c r="H1459" s="10">
        <f t="shared" si="3107"/>
        <v>155443.90000000002</v>
      </c>
      <c r="I1459" s="10">
        <f t="shared" si="3107"/>
        <v>0</v>
      </c>
      <c r="J1459" s="10">
        <f t="shared" si="3107"/>
        <v>0</v>
      </c>
      <c r="K1459" s="10">
        <f t="shared" si="3107"/>
        <v>0</v>
      </c>
      <c r="L1459" s="10">
        <f t="shared" si="3017"/>
        <v>151220.90000000002</v>
      </c>
      <c r="M1459" s="10">
        <f t="shared" si="3018"/>
        <v>155443.90000000002</v>
      </c>
      <c r="N1459" s="10">
        <f t="shared" si="3019"/>
        <v>155443.90000000002</v>
      </c>
      <c r="O1459" s="10">
        <f>O1460+O1462</f>
        <v>10355.6</v>
      </c>
      <c r="P1459" s="10">
        <f>P1460+P1462</f>
        <v>11417.3</v>
      </c>
      <c r="Q1459" s="10">
        <f>Q1460+Q1462</f>
        <v>11417.3</v>
      </c>
      <c r="R1459" s="10">
        <f t="shared" si="3083"/>
        <v>161576.50000000003</v>
      </c>
      <c r="S1459" s="10">
        <f t="shared" si="3084"/>
        <v>166861.20000000001</v>
      </c>
      <c r="T1459" s="10">
        <f t="shared" si="3085"/>
        <v>166861.20000000001</v>
      </c>
      <c r="U1459" s="10">
        <f>U1460+U1462</f>
        <v>0</v>
      </c>
      <c r="V1459" s="10">
        <f>V1460+V1462</f>
        <v>0</v>
      </c>
      <c r="W1459" s="10">
        <f>W1460+W1462</f>
        <v>0</v>
      </c>
      <c r="X1459" s="10">
        <f t="shared" si="3086"/>
        <v>161576.50000000003</v>
      </c>
      <c r="Y1459" s="10">
        <f t="shared" si="3087"/>
        <v>166861.20000000001</v>
      </c>
      <c r="Z1459" s="10">
        <f t="shared" si="3088"/>
        <v>166861.20000000001</v>
      </c>
      <c r="AA1459" s="10">
        <f>AA1460+AA1462</f>
        <v>0</v>
      </c>
      <c r="AB1459" s="10">
        <f>AB1460+AB1462</f>
        <v>0</v>
      </c>
      <c r="AC1459" s="10">
        <f>AC1460+AC1462</f>
        <v>0</v>
      </c>
      <c r="AD1459" s="10">
        <f t="shared" si="3089"/>
        <v>161576.50000000003</v>
      </c>
      <c r="AE1459" s="10">
        <f t="shared" si="3090"/>
        <v>166861.20000000001</v>
      </c>
      <c r="AF1459" s="10">
        <f t="shared" si="3091"/>
        <v>166861.20000000001</v>
      </c>
      <c r="AG1459" s="10">
        <f>AG1460+AG1462</f>
        <v>0</v>
      </c>
      <c r="AH1459" s="10">
        <f t="shared" si="3092"/>
        <v>161576.50000000003</v>
      </c>
      <c r="AI1459" s="10">
        <f t="shared" si="3093"/>
        <v>166861.20000000001</v>
      </c>
      <c r="AJ1459" s="10">
        <f t="shared" si="3094"/>
        <v>166861.20000000001</v>
      </c>
      <c r="AK1459" s="10">
        <f>AK1460+AK1462</f>
        <v>0</v>
      </c>
      <c r="AL1459" s="10">
        <f>AL1460+AL1462</f>
        <v>0</v>
      </c>
      <c r="AM1459" s="10">
        <f>AM1460+AM1462</f>
        <v>0</v>
      </c>
      <c r="AN1459" s="10">
        <f t="shared" si="3095"/>
        <v>161576.50000000003</v>
      </c>
      <c r="AO1459" s="10">
        <f t="shared" si="3096"/>
        <v>166861.20000000001</v>
      </c>
      <c r="AP1459" s="10">
        <f t="shared" si="3097"/>
        <v>166861.20000000001</v>
      </c>
      <c r="AQ1459" s="10">
        <f>AQ1460+AQ1462</f>
        <v>0</v>
      </c>
      <c r="AR1459" s="10">
        <f>AR1460+AR1462</f>
        <v>0</v>
      </c>
      <c r="AS1459" s="10">
        <f>AS1460+AS1462</f>
        <v>0</v>
      </c>
      <c r="AT1459" s="10">
        <f t="shared" si="3098"/>
        <v>161576.50000000003</v>
      </c>
      <c r="AU1459" s="10">
        <f t="shared" si="3099"/>
        <v>166861.20000000001</v>
      </c>
      <c r="AV1459" s="10">
        <f t="shared" si="3100"/>
        <v>166861.20000000001</v>
      </c>
      <c r="AW1459" s="10">
        <f>AW1460+AW1462</f>
        <v>0</v>
      </c>
      <c r="AX1459" s="10">
        <f>AX1460+AX1462</f>
        <v>0</v>
      </c>
      <c r="AY1459" s="10">
        <f>AY1460+AY1462</f>
        <v>0</v>
      </c>
      <c r="AZ1459" s="10">
        <f t="shared" si="3101"/>
        <v>161576.50000000003</v>
      </c>
      <c r="BA1459" s="10">
        <f>BA1460+BA1462</f>
        <v>0</v>
      </c>
      <c r="BB1459" s="65">
        <f t="shared" si="2936"/>
        <v>161576.50000000003</v>
      </c>
      <c r="BC1459" s="10">
        <f t="shared" si="3102"/>
        <v>166861.20000000001</v>
      </c>
      <c r="BD1459" s="10">
        <f>BD1460+BD1462</f>
        <v>0</v>
      </c>
      <c r="BE1459" s="65">
        <f t="shared" si="2938"/>
        <v>166861.20000000001</v>
      </c>
      <c r="BF1459" s="10">
        <f t="shared" si="3103"/>
        <v>166861.20000000001</v>
      </c>
      <c r="BG1459" s="10">
        <f>BG1460+BG1462</f>
        <v>0</v>
      </c>
      <c r="BH1459" s="65">
        <f t="shared" si="2939"/>
        <v>166861.20000000001</v>
      </c>
      <c r="BI1459" s="10">
        <f>BI1460+BI1462</f>
        <v>0</v>
      </c>
      <c r="BJ1459" s="20"/>
      <c r="BK1459" s="20"/>
    </row>
    <row r="1460" spans="1:68" ht="78" x14ac:dyDescent="0.3">
      <c r="A1460" s="58" t="s">
        <v>948</v>
      </c>
      <c r="B1460" s="59" t="s">
        <v>148</v>
      </c>
      <c r="C1460" s="58"/>
      <c r="D1460" s="58"/>
      <c r="E1460" s="60" t="s">
        <v>149</v>
      </c>
      <c r="F1460" s="10">
        <f t="shared" ref="F1460:K1460" si="3108">F1461</f>
        <v>134869.20000000001</v>
      </c>
      <c r="G1460" s="10">
        <f t="shared" si="3108"/>
        <v>139092.20000000001</v>
      </c>
      <c r="H1460" s="10">
        <f t="shared" si="3108"/>
        <v>139092.20000000001</v>
      </c>
      <c r="I1460" s="10">
        <f t="shared" si="3108"/>
        <v>0</v>
      </c>
      <c r="J1460" s="10">
        <f t="shared" si="3108"/>
        <v>0</v>
      </c>
      <c r="K1460" s="10">
        <f t="shared" si="3108"/>
        <v>0</v>
      </c>
      <c r="L1460" s="10">
        <f t="shared" si="3017"/>
        <v>134869.20000000001</v>
      </c>
      <c r="M1460" s="10">
        <f t="shared" si="3018"/>
        <v>139092.20000000001</v>
      </c>
      <c r="N1460" s="10">
        <f t="shared" si="3019"/>
        <v>139092.20000000001</v>
      </c>
      <c r="O1460" s="10">
        <f>O1461</f>
        <v>10355.6</v>
      </c>
      <c r="P1460" s="10">
        <f>P1461</f>
        <v>11417.3</v>
      </c>
      <c r="Q1460" s="10">
        <f>Q1461</f>
        <v>11417.3</v>
      </c>
      <c r="R1460" s="10">
        <f t="shared" si="3083"/>
        <v>145224.80000000002</v>
      </c>
      <c r="S1460" s="10">
        <f t="shared" si="3084"/>
        <v>150509.5</v>
      </c>
      <c r="T1460" s="10">
        <f t="shared" si="3085"/>
        <v>150509.5</v>
      </c>
      <c r="U1460" s="10">
        <f>U1461</f>
        <v>0</v>
      </c>
      <c r="V1460" s="10">
        <f>V1461</f>
        <v>0</v>
      </c>
      <c r="W1460" s="10">
        <f>W1461</f>
        <v>0</v>
      </c>
      <c r="X1460" s="10">
        <f t="shared" si="3086"/>
        <v>145224.80000000002</v>
      </c>
      <c r="Y1460" s="10">
        <f t="shared" si="3087"/>
        <v>150509.5</v>
      </c>
      <c r="Z1460" s="10">
        <f t="shared" si="3088"/>
        <v>150509.5</v>
      </c>
      <c r="AA1460" s="10">
        <f>AA1461</f>
        <v>0</v>
      </c>
      <c r="AB1460" s="10">
        <f>AB1461</f>
        <v>0</v>
      </c>
      <c r="AC1460" s="10">
        <f>AC1461</f>
        <v>0</v>
      </c>
      <c r="AD1460" s="10">
        <f t="shared" si="3089"/>
        <v>145224.80000000002</v>
      </c>
      <c r="AE1460" s="10">
        <f t="shared" si="3090"/>
        <v>150509.5</v>
      </c>
      <c r="AF1460" s="10">
        <f t="shared" si="3091"/>
        <v>150509.5</v>
      </c>
      <c r="AG1460" s="10">
        <f>AG1461</f>
        <v>0</v>
      </c>
      <c r="AH1460" s="10">
        <f t="shared" si="3092"/>
        <v>145224.80000000002</v>
      </c>
      <c r="AI1460" s="10">
        <f t="shared" si="3093"/>
        <v>150509.5</v>
      </c>
      <c r="AJ1460" s="10">
        <f t="shared" si="3094"/>
        <v>150509.5</v>
      </c>
      <c r="AK1460" s="10">
        <f>AK1461</f>
        <v>0</v>
      </c>
      <c r="AL1460" s="10">
        <f>AL1461</f>
        <v>0</v>
      </c>
      <c r="AM1460" s="10">
        <f>AM1461</f>
        <v>0</v>
      </c>
      <c r="AN1460" s="10">
        <f t="shared" si="3095"/>
        <v>145224.80000000002</v>
      </c>
      <c r="AO1460" s="10">
        <f t="shared" si="3096"/>
        <v>150509.5</v>
      </c>
      <c r="AP1460" s="10">
        <f t="shared" si="3097"/>
        <v>150509.5</v>
      </c>
      <c r="AQ1460" s="10">
        <f>AQ1461</f>
        <v>0</v>
      </c>
      <c r="AR1460" s="10">
        <f>AR1461</f>
        <v>0</v>
      </c>
      <c r="AS1460" s="10">
        <f>AS1461</f>
        <v>0</v>
      </c>
      <c r="AT1460" s="10">
        <f t="shared" si="3098"/>
        <v>145224.80000000002</v>
      </c>
      <c r="AU1460" s="10">
        <f t="shared" si="3099"/>
        <v>150509.5</v>
      </c>
      <c r="AV1460" s="10">
        <f t="shared" si="3100"/>
        <v>150509.5</v>
      </c>
      <c r="AW1460" s="10">
        <f>AW1461</f>
        <v>0</v>
      </c>
      <c r="AX1460" s="10">
        <f>AX1461</f>
        <v>0</v>
      </c>
      <c r="AY1460" s="10">
        <f>AY1461</f>
        <v>0</v>
      </c>
      <c r="AZ1460" s="10">
        <f t="shared" si="3101"/>
        <v>145224.80000000002</v>
      </c>
      <c r="BA1460" s="10">
        <f>BA1461</f>
        <v>0</v>
      </c>
      <c r="BB1460" s="65">
        <f t="shared" ref="BB1460:BB1523" si="3109">AZ1460+BA1460</f>
        <v>145224.80000000002</v>
      </c>
      <c r="BC1460" s="10">
        <f t="shared" si="3102"/>
        <v>150509.5</v>
      </c>
      <c r="BD1460" s="10">
        <f>BD1461</f>
        <v>0</v>
      </c>
      <c r="BE1460" s="65">
        <f t="shared" ref="BE1460:BE1523" si="3110">BC1460+BD1460</f>
        <v>150509.5</v>
      </c>
      <c r="BF1460" s="10">
        <f t="shared" si="3103"/>
        <v>150509.5</v>
      </c>
      <c r="BG1460" s="10">
        <f>BG1461</f>
        <v>0</v>
      </c>
      <c r="BH1460" s="65">
        <f t="shared" ref="BH1460:BH1523" si="3111">BF1460+BG1460</f>
        <v>150509.5</v>
      </c>
      <c r="BI1460" s="10">
        <f>BI1461</f>
        <v>0</v>
      </c>
      <c r="BJ1460" s="20"/>
      <c r="BK1460" s="20"/>
    </row>
    <row r="1461" spans="1:68" x14ac:dyDescent="0.3">
      <c r="A1461" s="58" t="s">
        <v>948</v>
      </c>
      <c r="B1461" s="59">
        <v>100</v>
      </c>
      <c r="C1461" s="58" t="s">
        <v>37</v>
      </c>
      <c r="D1461" s="58" t="s">
        <v>38</v>
      </c>
      <c r="E1461" s="60" t="s">
        <v>39</v>
      </c>
      <c r="F1461" s="10">
        <v>134869.20000000001</v>
      </c>
      <c r="G1461" s="10">
        <v>139092.20000000001</v>
      </c>
      <c r="H1461" s="10">
        <v>139092.20000000001</v>
      </c>
      <c r="I1461" s="10"/>
      <c r="J1461" s="10"/>
      <c r="K1461" s="10"/>
      <c r="L1461" s="10">
        <f t="shared" si="3017"/>
        <v>134869.20000000001</v>
      </c>
      <c r="M1461" s="10">
        <f t="shared" si="3018"/>
        <v>139092.20000000001</v>
      </c>
      <c r="N1461" s="10">
        <f t="shared" si="3019"/>
        <v>139092.20000000001</v>
      </c>
      <c r="O1461" s="10">
        <v>10355.6</v>
      </c>
      <c r="P1461" s="10">
        <v>11417.3</v>
      </c>
      <c r="Q1461" s="10">
        <v>11417.3</v>
      </c>
      <c r="R1461" s="10">
        <f t="shared" si="3083"/>
        <v>145224.80000000002</v>
      </c>
      <c r="S1461" s="10">
        <f t="shared" si="3084"/>
        <v>150509.5</v>
      </c>
      <c r="T1461" s="10">
        <f t="shared" si="3085"/>
        <v>150509.5</v>
      </c>
      <c r="U1461" s="10"/>
      <c r="V1461" s="10"/>
      <c r="W1461" s="10"/>
      <c r="X1461" s="10">
        <f t="shared" si="3086"/>
        <v>145224.80000000002</v>
      </c>
      <c r="Y1461" s="10">
        <f t="shared" si="3087"/>
        <v>150509.5</v>
      </c>
      <c r="Z1461" s="10">
        <f t="shared" si="3088"/>
        <v>150509.5</v>
      </c>
      <c r="AA1461" s="10"/>
      <c r="AB1461" s="10"/>
      <c r="AC1461" s="10"/>
      <c r="AD1461" s="10">
        <f t="shared" si="3089"/>
        <v>145224.80000000002</v>
      </c>
      <c r="AE1461" s="10">
        <f t="shared" si="3090"/>
        <v>150509.5</v>
      </c>
      <c r="AF1461" s="10">
        <f t="shared" si="3091"/>
        <v>150509.5</v>
      </c>
      <c r="AG1461" s="10"/>
      <c r="AH1461" s="10">
        <f t="shared" si="3092"/>
        <v>145224.80000000002</v>
      </c>
      <c r="AI1461" s="10">
        <f t="shared" si="3093"/>
        <v>150509.5</v>
      </c>
      <c r="AJ1461" s="10">
        <f t="shared" si="3094"/>
        <v>150509.5</v>
      </c>
      <c r="AK1461" s="10"/>
      <c r="AL1461" s="10"/>
      <c r="AM1461" s="10"/>
      <c r="AN1461" s="10">
        <f t="shared" si="3095"/>
        <v>145224.80000000002</v>
      </c>
      <c r="AO1461" s="10">
        <f t="shared" si="3096"/>
        <v>150509.5</v>
      </c>
      <c r="AP1461" s="10">
        <f t="shared" si="3097"/>
        <v>150509.5</v>
      </c>
      <c r="AQ1461" s="10"/>
      <c r="AR1461" s="10"/>
      <c r="AS1461" s="10"/>
      <c r="AT1461" s="10">
        <f t="shared" si="3098"/>
        <v>145224.80000000002</v>
      </c>
      <c r="AU1461" s="10">
        <f t="shared" si="3099"/>
        <v>150509.5</v>
      </c>
      <c r="AV1461" s="10">
        <f t="shared" si="3100"/>
        <v>150509.5</v>
      </c>
      <c r="AW1461" s="10"/>
      <c r="AX1461" s="10"/>
      <c r="AY1461" s="10"/>
      <c r="AZ1461" s="10">
        <f t="shared" si="3101"/>
        <v>145224.80000000002</v>
      </c>
      <c r="BA1461" s="10"/>
      <c r="BB1461" s="65">
        <f t="shared" si="3109"/>
        <v>145224.80000000002</v>
      </c>
      <c r="BC1461" s="10">
        <f t="shared" si="3102"/>
        <v>150509.5</v>
      </c>
      <c r="BD1461" s="10"/>
      <c r="BE1461" s="65">
        <f t="shared" si="3110"/>
        <v>150509.5</v>
      </c>
      <c r="BF1461" s="10">
        <f t="shared" si="3103"/>
        <v>150509.5</v>
      </c>
      <c r="BG1461" s="10"/>
      <c r="BH1461" s="65">
        <f t="shared" si="3111"/>
        <v>150509.5</v>
      </c>
      <c r="BI1461" s="10"/>
      <c r="BJ1461" s="20"/>
      <c r="BK1461" s="20"/>
    </row>
    <row r="1462" spans="1:68" ht="31.2" x14ac:dyDescent="0.3">
      <c r="A1462" s="58" t="s">
        <v>948</v>
      </c>
      <c r="B1462" s="59" t="s">
        <v>66</v>
      </c>
      <c r="C1462" s="58"/>
      <c r="D1462" s="58"/>
      <c r="E1462" s="60" t="s">
        <v>67</v>
      </c>
      <c r="F1462" s="10">
        <f t="shared" ref="F1462:K1462" si="3112">F1463</f>
        <v>16351.7</v>
      </c>
      <c r="G1462" s="10">
        <f t="shared" si="3112"/>
        <v>16351.7</v>
      </c>
      <c r="H1462" s="10">
        <f t="shared" si="3112"/>
        <v>16351.7</v>
      </c>
      <c r="I1462" s="10">
        <f t="shared" si="3112"/>
        <v>0</v>
      </c>
      <c r="J1462" s="10">
        <f t="shared" si="3112"/>
        <v>0</v>
      </c>
      <c r="K1462" s="10">
        <f t="shared" si="3112"/>
        <v>0</v>
      </c>
      <c r="L1462" s="10">
        <f t="shared" si="3017"/>
        <v>16351.7</v>
      </c>
      <c r="M1462" s="10">
        <f t="shared" si="3018"/>
        <v>16351.7</v>
      </c>
      <c r="N1462" s="10">
        <f t="shared" si="3019"/>
        <v>16351.7</v>
      </c>
      <c r="O1462" s="10">
        <f>O1463</f>
        <v>0</v>
      </c>
      <c r="P1462" s="10">
        <f>P1463</f>
        <v>0</v>
      </c>
      <c r="Q1462" s="10">
        <f>Q1463</f>
        <v>0</v>
      </c>
      <c r="R1462" s="10">
        <f t="shared" si="3083"/>
        <v>16351.7</v>
      </c>
      <c r="S1462" s="10">
        <f t="shared" si="3084"/>
        <v>16351.7</v>
      </c>
      <c r="T1462" s="10">
        <f t="shared" si="3085"/>
        <v>16351.7</v>
      </c>
      <c r="U1462" s="10">
        <f>U1463</f>
        <v>0</v>
      </c>
      <c r="V1462" s="10">
        <f>V1463</f>
        <v>0</v>
      </c>
      <c r="W1462" s="10">
        <f>W1463</f>
        <v>0</v>
      </c>
      <c r="X1462" s="10">
        <f t="shared" si="3086"/>
        <v>16351.7</v>
      </c>
      <c r="Y1462" s="10">
        <f t="shared" si="3087"/>
        <v>16351.7</v>
      </c>
      <c r="Z1462" s="10">
        <f t="shared" si="3088"/>
        <v>16351.7</v>
      </c>
      <c r="AA1462" s="10">
        <f>AA1463</f>
        <v>0</v>
      </c>
      <c r="AB1462" s="10">
        <f>AB1463</f>
        <v>0</v>
      </c>
      <c r="AC1462" s="10">
        <f>AC1463</f>
        <v>0</v>
      </c>
      <c r="AD1462" s="10">
        <f t="shared" si="3089"/>
        <v>16351.7</v>
      </c>
      <c r="AE1462" s="10">
        <f t="shared" si="3090"/>
        <v>16351.7</v>
      </c>
      <c r="AF1462" s="10">
        <f t="shared" si="3091"/>
        <v>16351.7</v>
      </c>
      <c r="AG1462" s="10">
        <f>AG1463</f>
        <v>0</v>
      </c>
      <c r="AH1462" s="10">
        <f t="shared" si="3092"/>
        <v>16351.7</v>
      </c>
      <c r="AI1462" s="10">
        <f t="shared" si="3093"/>
        <v>16351.7</v>
      </c>
      <c r="AJ1462" s="10">
        <f t="shared" si="3094"/>
        <v>16351.7</v>
      </c>
      <c r="AK1462" s="10">
        <f>AK1463</f>
        <v>0</v>
      </c>
      <c r="AL1462" s="10">
        <f>AL1463</f>
        <v>0</v>
      </c>
      <c r="AM1462" s="10">
        <f>AM1463</f>
        <v>0</v>
      </c>
      <c r="AN1462" s="10">
        <f t="shared" si="3095"/>
        <v>16351.7</v>
      </c>
      <c r="AO1462" s="10">
        <f t="shared" si="3096"/>
        <v>16351.7</v>
      </c>
      <c r="AP1462" s="10">
        <f t="shared" si="3097"/>
        <v>16351.7</v>
      </c>
      <c r="AQ1462" s="10">
        <f>AQ1463</f>
        <v>0</v>
      </c>
      <c r="AR1462" s="10">
        <f>AR1463</f>
        <v>0</v>
      </c>
      <c r="AS1462" s="10">
        <f>AS1463</f>
        <v>0</v>
      </c>
      <c r="AT1462" s="10">
        <f t="shared" si="3098"/>
        <v>16351.7</v>
      </c>
      <c r="AU1462" s="10">
        <f t="shared" si="3099"/>
        <v>16351.7</v>
      </c>
      <c r="AV1462" s="10">
        <f t="shared" si="3100"/>
        <v>16351.7</v>
      </c>
      <c r="AW1462" s="10">
        <f>AW1463</f>
        <v>0</v>
      </c>
      <c r="AX1462" s="10">
        <f>AX1463</f>
        <v>0</v>
      </c>
      <c r="AY1462" s="10">
        <f>AY1463</f>
        <v>0</v>
      </c>
      <c r="AZ1462" s="10">
        <f t="shared" si="3101"/>
        <v>16351.7</v>
      </c>
      <c r="BA1462" s="10">
        <f>BA1463</f>
        <v>0</v>
      </c>
      <c r="BB1462" s="65">
        <f t="shared" si="3109"/>
        <v>16351.7</v>
      </c>
      <c r="BC1462" s="10">
        <f t="shared" si="3102"/>
        <v>16351.7</v>
      </c>
      <c r="BD1462" s="10">
        <f>BD1463</f>
        <v>0</v>
      </c>
      <c r="BE1462" s="65">
        <f t="shared" si="3110"/>
        <v>16351.7</v>
      </c>
      <c r="BF1462" s="10">
        <f t="shared" si="3103"/>
        <v>16351.7</v>
      </c>
      <c r="BG1462" s="10">
        <f>BG1463</f>
        <v>0</v>
      </c>
      <c r="BH1462" s="65">
        <f t="shared" si="3111"/>
        <v>16351.7</v>
      </c>
      <c r="BI1462" s="10">
        <f>BI1463</f>
        <v>0</v>
      </c>
      <c r="BJ1462" s="20"/>
      <c r="BK1462" s="20"/>
    </row>
    <row r="1463" spans="1:68" x14ac:dyDescent="0.3">
      <c r="A1463" s="58" t="s">
        <v>948</v>
      </c>
      <c r="B1463" s="59">
        <v>200</v>
      </c>
      <c r="C1463" s="58" t="s">
        <v>37</v>
      </c>
      <c r="D1463" s="58" t="s">
        <v>38</v>
      </c>
      <c r="E1463" s="60" t="s">
        <v>39</v>
      </c>
      <c r="F1463" s="10">
        <v>16351.7</v>
      </c>
      <c r="G1463" s="10">
        <v>16351.7</v>
      </c>
      <c r="H1463" s="10">
        <v>16351.7</v>
      </c>
      <c r="I1463" s="10"/>
      <c r="J1463" s="10"/>
      <c r="K1463" s="10"/>
      <c r="L1463" s="10">
        <f t="shared" si="3017"/>
        <v>16351.7</v>
      </c>
      <c r="M1463" s="10">
        <f t="shared" si="3018"/>
        <v>16351.7</v>
      </c>
      <c r="N1463" s="10">
        <f t="shared" si="3019"/>
        <v>16351.7</v>
      </c>
      <c r="O1463" s="10"/>
      <c r="P1463" s="10"/>
      <c r="Q1463" s="10"/>
      <c r="R1463" s="10">
        <f t="shared" si="3083"/>
        <v>16351.7</v>
      </c>
      <c r="S1463" s="10">
        <f t="shared" si="3084"/>
        <v>16351.7</v>
      </c>
      <c r="T1463" s="10">
        <f t="shared" si="3085"/>
        <v>16351.7</v>
      </c>
      <c r="U1463" s="10"/>
      <c r="V1463" s="10"/>
      <c r="W1463" s="10"/>
      <c r="X1463" s="10">
        <f t="shared" si="3086"/>
        <v>16351.7</v>
      </c>
      <c r="Y1463" s="10">
        <f t="shared" si="3087"/>
        <v>16351.7</v>
      </c>
      <c r="Z1463" s="10">
        <f t="shared" si="3088"/>
        <v>16351.7</v>
      </c>
      <c r="AA1463" s="10"/>
      <c r="AB1463" s="10"/>
      <c r="AC1463" s="10"/>
      <c r="AD1463" s="10">
        <f t="shared" si="3089"/>
        <v>16351.7</v>
      </c>
      <c r="AE1463" s="10">
        <f t="shared" si="3090"/>
        <v>16351.7</v>
      </c>
      <c r="AF1463" s="10">
        <f t="shared" si="3091"/>
        <v>16351.7</v>
      </c>
      <c r="AG1463" s="10"/>
      <c r="AH1463" s="10">
        <f t="shared" si="3092"/>
        <v>16351.7</v>
      </c>
      <c r="AI1463" s="10">
        <f t="shared" si="3093"/>
        <v>16351.7</v>
      </c>
      <c r="AJ1463" s="10">
        <f t="shared" si="3094"/>
        <v>16351.7</v>
      </c>
      <c r="AK1463" s="10"/>
      <c r="AL1463" s="10"/>
      <c r="AM1463" s="10"/>
      <c r="AN1463" s="10">
        <f t="shared" si="3095"/>
        <v>16351.7</v>
      </c>
      <c r="AO1463" s="10">
        <f t="shared" si="3096"/>
        <v>16351.7</v>
      </c>
      <c r="AP1463" s="10">
        <f t="shared" si="3097"/>
        <v>16351.7</v>
      </c>
      <c r="AQ1463" s="10"/>
      <c r="AR1463" s="10"/>
      <c r="AS1463" s="10"/>
      <c r="AT1463" s="10">
        <f t="shared" si="3098"/>
        <v>16351.7</v>
      </c>
      <c r="AU1463" s="10">
        <f t="shared" si="3099"/>
        <v>16351.7</v>
      </c>
      <c r="AV1463" s="10">
        <f t="shared" si="3100"/>
        <v>16351.7</v>
      </c>
      <c r="AW1463" s="10"/>
      <c r="AX1463" s="10"/>
      <c r="AY1463" s="10"/>
      <c r="AZ1463" s="10">
        <f t="shared" si="3101"/>
        <v>16351.7</v>
      </c>
      <c r="BA1463" s="10"/>
      <c r="BB1463" s="65">
        <f t="shared" si="3109"/>
        <v>16351.7</v>
      </c>
      <c r="BC1463" s="10">
        <f t="shared" si="3102"/>
        <v>16351.7</v>
      </c>
      <c r="BD1463" s="10"/>
      <c r="BE1463" s="65">
        <f t="shared" si="3110"/>
        <v>16351.7</v>
      </c>
      <c r="BF1463" s="10">
        <f t="shared" si="3103"/>
        <v>16351.7</v>
      </c>
      <c r="BG1463" s="10"/>
      <c r="BH1463" s="65">
        <f t="shared" si="3111"/>
        <v>16351.7</v>
      </c>
      <c r="BI1463" s="10"/>
      <c r="BJ1463" s="20"/>
      <c r="BK1463" s="20"/>
    </row>
    <row r="1464" spans="1:68" s="67" customFormat="1" ht="31.2" x14ac:dyDescent="0.3">
      <c r="A1464" s="55" t="s">
        <v>949</v>
      </c>
      <c r="B1464" s="56"/>
      <c r="C1464" s="55"/>
      <c r="D1464" s="55"/>
      <c r="E1464" s="57" t="s">
        <v>950</v>
      </c>
      <c r="F1464" s="17">
        <f t="shared" ref="F1464:K1464" si="3113">F1465</f>
        <v>108851.59999999999</v>
      </c>
      <c r="G1464" s="17">
        <f t="shared" si="3113"/>
        <v>109675.1</v>
      </c>
      <c r="H1464" s="17">
        <f t="shared" si="3113"/>
        <v>109675.1</v>
      </c>
      <c r="I1464" s="17">
        <f t="shared" si="3113"/>
        <v>0</v>
      </c>
      <c r="J1464" s="17">
        <f t="shared" si="3113"/>
        <v>0</v>
      </c>
      <c r="K1464" s="17">
        <f t="shared" si="3113"/>
        <v>0</v>
      </c>
      <c r="L1464" s="17">
        <f t="shared" si="3017"/>
        <v>108851.59999999999</v>
      </c>
      <c r="M1464" s="17">
        <f t="shared" si="3018"/>
        <v>109675.1</v>
      </c>
      <c r="N1464" s="17">
        <f t="shared" si="3019"/>
        <v>109675.1</v>
      </c>
      <c r="O1464" s="17">
        <f>O1465</f>
        <v>17527.853999999999</v>
      </c>
      <c r="P1464" s="17">
        <f>P1465</f>
        <v>21645.412999999997</v>
      </c>
      <c r="Q1464" s="17">
        <f>Q1465</f>
        <v>21645.412999999997</v>
      </c>
      <c r="R1464" s="17">
        <f t="shared" si="3083"/>
        <v>126379.454</v>
      </c>
      <c r="S1464" s="17">
        <f t="shared" si="3084"/>
        <v>131320.51300000001</v>
      </c>
      <c r="T1464" s="17">
        <f t="shared" si="3085"/>
        <v>131320.51300000001</v>
      </c>
      <c r="U1464" s="17">
        <f>U1465</f>
        <v>0</v>
      </c>
      <c r="V1464" s="17">
        <f>V1465</f>
        <v>0</v>
      </c>
      <c r="W1464" s="17">
        <f>W1465</f>
        <v>0</v>
      </c>
      <c r="X1464" s="17">
        <f t="shared" si="3086"/>
        <v>126379.454</v>
      </c>
      <c r="Y1464" s="17">
        <f t="shared" si="3087"/>
        <v>131320.51300000001</v>
      </c>
      <c r="Z1464" s="17">
        <f t="shared" si="3088"/>
        <v>131320.51300000001</v>
      </c>
      <c r="AA1464" s="17">
        <f>AA1465</f>
        <v>0</v>
      </c>
      <c r="AB1464" s="17">
        <f>AB1465</f>
        <v>0</v>
      </c>
      <c r="AC1464" s="17">
        <f>AC1465</f>
        <v>0</v>
      </c>
      <c r="AD1464" s="17">
        <f t="shared" si="3089"/>
        <v>126379.454</v>
      </c>
      <c r="AE1464" s="17">
        <f t="shared" si="3090"/>
        <v>131320.51300000001</v>
      </c>
      <c r="AF1464" s="17">
        <f t="shared" si="3091"/>
        <v>131320.51300000001</v>
      </c>
      <c r="AG1464" s="17">
        <f>AG1465</f>
        <v>0</v>
      </c>
      <c r="AH1464" s="17">
        <f t="shared" si="3092"/>
        <v>126379.454</v>
      </c>
      <c r="AI1464" s="17">
        <f t="shared" si="3093"/>
        <v>131320.51300000001</v>
      </c>
      <c r="AJ1464" s="17">
        <f t="shared" si="3094"/>
        <v>131320.51300000001</v>
      </c>
      <c r="AK1464" s="17">
        <f>AK1465</f>
        <v>0</v>
      </c>
      <c r="AL1464" s="17">
        <f>AL1465</f>
        <v>0</v>
      </c>
      <c r="AM1464" s="17">
        <f>AM1465</f>
        <v>0</v>
      </c>
      <c r="AN1464" s="17">
        <f t="shared" si="3095"/>
        <v>126379.454</v>
      </c>
      <c r="AO1464" s="17">
        <f t="shared" si="3096"/>
        <v>131320.51300000001</v>
      </c>
      <c r="AP1464" s="17">
        <f t="shared" si="3097"/>
        <v>131320.51300000001</v>
      </c>
      <c r="AQ1464" s="17">
        <f>AQ1465</f>
        <v>0</v>
      </c>
      <c r="AR1464" s="17">
        <f>AR1465</f>
        <v>0</v>
      </c>
      <c r="AS1464" s="17">
        <f>AS1465</f>
        <v>0</v>
      </c>
      <c r="AT1464" s="17">
        <f t="shared" si="3098"/>
        <v>126379.454</v>
      </c>
      <c r="AU1464" s="17">
        <f t="shared" si="3099"/>
        <v>131320.51300000001</v>
      </c>
      <c r="AV1464" s="17">
        <f t="shared" si="3100"/>
        <v>131320.51300000001</v>
      </c>
      <c r="AW1464" s="17">
        <f>AW1465</f>
        <v>0</v>
      </c>
      <c r="AX1464" s="17">
        <f>AX1465</f>
        <v>0</v>
      </c>
      <c r="AY1464" s="17">
        <f>AY1465</f>
        <v>0</v>
      </c>
      <c r="AZ1464" s="17">
        <f t="shared" si="3101"/>
        <v>126379.454</v>
      </c>
      <c r="BA1464" s="17">
        <f>BA1465</f>
        <v>0</v>
      </c>
      <c r="BB1464" s="64">
        <f t="shared" si="3109"/>
        <v>126379.454</v>
      </c>
      <c r="BC1464" s="17">
        <f t="shared" si="3102"/>
        <v>131320.51300000001</v>
      </c>
      <c r="BD1464" s="17">
        <f>BD1465</f>
        <v>0</v>
      </c>
      <c r="BE1464" s="64">
        <f t="shared" si="3110"/>
        <v>131320.51300000001</v>
      </c>
      <c r="BF1464" s="17">
        <f t="shared" si="3103"/>
        <v>131320.51300000001</v>
      </c>
      <c r="BG1464" s="17">
        <f>BG1465</f>
        <v>0</v>
      </c>
      <c r="BH1464" s="64">
        <f t="shared" si="3111"/>
        <v>131320.51300000001</v>
      </c>
      <c r="BI1464" s="17">
        <f>BI1465</f>
        <v>0</v>
      </c>
      <c r="BJ1464" s="18"/>
      <c r="BK1464" s="18"/>
      <c r="BL1464" s="16"/>
      <c r="BM1464" s="16"/>
      <c r="BN1464" s="16"/>
      <c r="BO1464" s="16"/>
      <c r="BP1464" s="16"/>
    </row>
    <row r="1465" spans="1:68" ht="46.8" x14ac:dyDescent="0.3">
      <c r="A1465" s="58" t="s">
        <v>951</v>
      </c>
      <c r="B1465" s="59"/>
      <c r="C1465" s="58"/>
      <c r="D1465" s="58"/>
      <c r="E1465" s="60" t="s">
        <v>147</v>
      </c>
      <c r="F1465" s="10">
        <f t="shared" ref="F1465:K1465" si="3114">F1466+F1468+F1470</f>
        <v>108851.59999999999</v>
      </c>
      <c r="G1465" s="10">
        <f t="shared" si="3114"/>
        <v>109675.1</v>
      </c>
      <c r="H1465" s="10">
        <f t="shared" si="3114"/>
        <v>109675.1</v>
      </c>
      <c r="I1465" s="10">
        <f t="shared" si="3114"/>
        <v>0</v>
      </c>
      <c r="J1465" s="10">
        <f t="shared" si="3114"/>
        <v>0</v>
      </c>
      <c r="K1465" s="10">
        <f t="shared" si="3114"/>
        <v>0</v>
      </c>
      <c r="L1465" s="10">
        <f t="shared" si="3017"/>
        <v>108851.59999999999</v>
      </c>
      <c r="M1465" s="10">
        <f t="shared" si="3018"/>
        <v>109675.1</v>
      </c>
      <c r="N1465" s="10">
        <f t="shared" si="3019"/>
        <v>109675.1</v>
      </c>
      <c r="O1465" s="10">
        <f>O1466+O1468+O1470</f>
        <v>17527.853999999999</v>
      </c>
      <c r="P1465" s="10">
        <f>P1466+P1468+P1470</f>
        <v>21645.412999999997</v>
      </c>
      <c r="Q1465" s="10">
        <f>Q1466+Q1468+Q1470</f>
        <v>21645.412999999997</v>
      </c>
      <c r="R1465" s="10">
        <f t="shared" si="3083"/>
        <v>126379.454</v>
      </c>
      <c r="S1465" s="10">
        <f t="shared" si="3084"/>
        <v>131320.51300000001</v>
      </c>
      <c r="T1465" s="10">
        <f t="shared" si="3085"/>
        <v>131320.51300000001</v>
      </c>
      <c r="U1465" s="10">
        <f>U1466+U1468+U1470</f>
        <v>0</v>
      </c>
      <c r="V1465" s="10">
        <f>V1466+V1468+V1470</f>
        <v>0</v>
      </c>
      <c r="W1465" s="10">
        <f>W1466+W1468+W1470</f>
        <v>0</v>
      </c>
      <c r="X1465" s="10">
        <f t="shared" si="3086"/>
        <v>126379.454</v>
      </c>
      <c r="Y1465" s="10">
        <f t="shared" si="3087"/>
        <v>131320.51300000001</v>
      </c>
      <c r="Z1465" s="10">
        <f t="shared" si="3088"/>
        <v>131320.51300000001</v>
      </c>
      <c r="AA1465" s="10">
        <f>AA1466+AA1468+AA1470</f>
        <v>0</v>
      </c>
      <c r="AB1465" s="10">
        <f>AB1466+AB1468+AB1470</f>
        <v>0</v>
      </c>
      <c r="AC1465" s="10">
        <f>AC1466+AC1468+AC1470</f>
        <v>0</v>
      </c>
      <c r="AD1465" s="10">
        <f t="shared" si="3089"/>
        <v>126379.454</v>
      </c>
      <c r="AE1465" s="10">
        <f t="shared" si="3090"/>
        <v>131320.51300000001</v>
      </c>
      <c r="AF1465" s="10">
        <f t="shared" si="3091"/>
        <v>131320.51300000001</v>
      </c>
      <c r="AG1465" s="10">
        <f>AG1466+AG1468+AG1470</f>
        <v>0</v>
      </c>
      <c r="AH1465" s="10">
        <f t="shared" si="3092"/>
        <v>126379.454</v>
      </c>
      <c r="AI1465" s="10">
        <f t="shared" si="3093"/>
        <v>131320.51300000001</v>
      </c>
      <c r="AJ1465" s="10">
        <f t="shared" si="3094"/>
        <v>131320.51300000001</v>
      </c>
      <c r="AK1465" s="10">
        <f>AK1466+AK1468+AK1470</f>
        <v>0</v>
      </c>
      <c r="AL1465" s="10">
        <f>AL1466+AL1468+AL1470</f>
        <v>0</v>
      </c>
      <c r="AM1465" s="10">
        <f>AM1466+AM1468+AM1470</f>
        <v>0</v>
      </c>
      <c r="AN1465" s="10">
        <f t="shared" si="3095"/>
        <v>126379.454</v>
      </c>
      <c r="AO1465" s="10">
        <f t="shared" si="3096"/>
        <v>131320.51300000001</v>
      </c>
      <c r="AP1465" s="10">
        <f t="shared" si="3097"/>
        <v>131320.51300000001</v>
      </c>
      <c r="AQ1465" s="10">
        <f>AQ1466+AQ1468+AQ1470</f>
        <v>0</v>
      </c>
      <c r="AR1465" s="10">
        <f>AR1466+AR1468+AR1470</f>
        <v>0</v>
      </c>
      <c r="AS1465" s="10">
        <f>AS1466+AS1468+AS1470</f>
        <v>0</v>
      </c>
      <c r="AT1465" s="10">
        <f t="shared" si="3098"/>
        <v>126379.454</v>
      </c>
      <c r="AU1465" s="10">
        <f t="shared" si="3099"/>
        <v>131320.51300000001</v>
      </c>
      <c r="AV1465" s="10">
        <f t="shared" si="3100"/>
        <v>131320.51300000001</v>
      </c>
      <c r="AW1465" s="10">
        <f>AW1466+AW1468+AW1470</f>
        <v>0</v>
      </c>
      <c r="AX1465" s="10">
        <f>AX1466+AX1468+AX1470</f>
        <v>0</v>
      </c>
      <c r="AY1465" s="10">
        <f>AY1466+AY1468+AY1470</f>
        <v>0</v>
      </c>
      <c r="AZ1465" s="10">
        <f t="shared" si="3101"/>
        <v>126379.454</v>
      </c>
      <c r="BA1465" s="10">
        <f>BA1466+BA1468+BA1470</f>
        <v>0</v>
      </c>
      <c r="BB1465" s="65">
        <f t="shared" si="3109"/>
        <v>126379.454</v>
      </c>
      <c r="BC1465" s="10">
        <f t="shared" si="3102"/>
        <v>131320.51300000001</v>
      </c>
      <c r="BD1465" s="10">
        <f>BD1466+BD1468+BD1470</f>
        <v>0</v>
      </c>
      <c r="BE1465" s="65">
        <f t="shared" si="3110"/>
        <v>131320.51300000001</v>
      </c>
      <c r="BF1465" s="10">
        <f t="shared" si="3103"/>
        <v>131320.51300000001</v>
      </c>
      <c r="BG1465" s="10">
        <f>BG1466+BG1468+BG1470</f>
        <v>0</v>
      </c>
      <c r="BH1465" s="65">
        <f t="shared" si="3111"/>
        <v>131320.51300000001</v>
      </c>
      <c r="BI1465" s="10">
        <f>BI1466+BI1468+BI1470</f>
        <v>0</v>
      </c>
      <c r="BJ1465" s="20"/>
      <c r="BK1465" s="20"/>
    </row>
    <row r="1466" spans="1:68" ht="78" x14ac:dyDescent="0.3">
      <c r="A1466" s="58" t="s">
        <v>951</v>
      </c>
      <c r="B1466" s="59" t="s">
        <v>148</v>
      </c>
      <c r="C1466" s="58"/>
      <c r="D1466" s="58"/>
      <c r="E1466" s="60" t="s">
        <v>149</v>
      </c>
      <c r="F1466" s="10">
        <f t="shared" ref="F1466:K1466" si="3115">F1467</f>
        <v>92852.9</v>
      </c>
      <c r="G1466" s="10">
        <f t="shared" si="3115"/>
        <v>95707.8</v>
      </c>
      <c r="H1466" s="10">
        <f t="shared" si="3115"/>
        <v>95707.8</v>
      </c>
      <c r="I1466" s="10">
        <f t="shared" si="3115"/>
        <v>0</v>
      </c>
      <c r="J1466" s="10">
        <f t="shared" si="3115"/>
        <v>0</v>
      </c>
      <c r="K1466" s="10">
        <f t="shared" si="3115"/>
        <v>0</v>
      </c>
      <c r="L1466" s="10">
        <f t="shared" si="3017"/>
        <v>92852.9</v>
      </c>
      <c r="M1466" s="10">
        <f t="shared" si="3018"/>
        <v>95707.8</v>
      </c>
      <c r="N1466" s="10">
        <f t="shared" si="3019"/>
        <v>95707.8</v>
      </c>
      <c r="O1466" s="10">
        <f>O1467</f>
        <v>17007.7</v>
      </c>
      <c r="P1466" s="10">
        <f>P1467</f>
        <v>21100.1</v>
      </c>
      <c r="Q1466" s="10">
        <f>Q1467</f>
        <v>21100.1</v>
      </c>
      <c r="R1466" s="10">
        <f t="shared" si="3083"/>
        <v>109860.59999999999</v>
      </c>
      <c r="S1466" s="10">
        <f t="shared" si="3084"/>
        <v>116807.9</v>
      </c>
      <c r="T1466" s="10">
        <f t="shared" si="3085"/>
        <v>116807.9</v>
      </c>
      <c r="U1466" s="10">
        <f>U1467</f>
        <v>0</v>
      </c>
      <c r="V1466" s="10">
        <f>V1467</f>
        <v>0</v>
      </c>
      <c r="W1466" s="10">
        <f>W1467</f>
        <v>0</v>
      </c>
      <c r="X1466" s="10">
        <f t="shared" si="3086"/>
        <v>109860.59999999999</v>
      </c>
      <c r="Y1466" s="10">
        <f t="shared" si="3087"/>
        <v>116807.9</v>
      </c>
      <c r="Z1466" s="10">
        <f t="shared" si="3088"/>
        <v>116807.9</v>
      </c>
      <c r="AA1466" s="10">
        <f>AA1467</f>
        <v>0</v>
      </c>
      <c r="AB1466" s="10">
        <f>AB1467</f>
        <v>0</v>
      </c>
      <c r="AC1466" s="10">
        <f>AC1467</f>
        <v>0</v>
      </c>
      <c r="AD1466" s="10">
        <f t="shared" si="3089"/>
        <v>109860.59999999999</v>
      </c>
      <c r="AE1466" s="10">
        <f t="shared" si="3090"/>
        <v>116807.9</v>
      </c>
      <c r="AF1466" s="10">
        <f t="shared" si="3091"/>
        <v>116807.9</v>
      </c>
      <c r="AG1466" s="10">
        <f>AG1467</f>
        <v>0</v>
      </c>
      <c r="AH1466" s="10">
        <f t="shared" si="3092"/>
        <v>109860.59999999999</v>
      </c>
      <c r="AI1466" s="10">
        <f t="shared" si="3093"/>
        <v>116807.9</v>
      </c>
      <c r="AJ1466" s="10">
        <f t="shared" si="3094"/>
        <v>116807.9</v>
      </c>
      <c r="AK1466" s="10">
        <f>AK1467</f>
        <v>0</v>
      </c>
      <c r="AL1466" s="10">
        <f>AL1467</f>
        <v>0</v>
      </c>
      <c r="AM1466" s="10">
        <f>AM1467</f>
        <v>0</v>
      </c>
      <c r="AN1466" s="10">
        <f t="shared" si="3095"/>
        <v>109860.59999999999</v>
      </c>
      <c r="AO1466" s="10">
        <f t="shared" si="3096"/>
        <v>116807.9</v>
      </c>
      <c r="AP1466" s="10">
        <f t="shared" si="3097"/>
        <v>116807.9</v>
      </c>
      <c r="AQ1466" s="10">
        <f>AQ1467</f>
        <v>0</v>
      </c>
      <c r="AR1466" s="10">
        <f>AR1467</f>
        <v>0</v>
      </c>
      <c r="AS1466" s="10">
        <f>AS1467</f>
        <v>0</v>
      </c>
      <c r="AT1466" s="10">
        <f t="shared" si="3098"/>
        <v>109860.59999999999</v>
      </c>
      <c r="AU1466" s="10">
        <f t="shared" si="3099"/>
        <v>116807.9</v>
      </c>
      <c r="AV1466" s="10">
        <f t="shared" si="3100"/>
        <v>116807.9</v>
      </c>
      <c r="AW1466" s="10">
        <f>AW1467</f>
        <v>0</v>
      </c>
      <c r="AX1466" s="10">
        <f>AX1467</f>
        <v>0</v>
      </c>
      <c r="AY1466" s="10">
        <f>AY1467</f>
        <v>0</v>
      </c>
      <c r="AZ1466" s="10">
        <f t="shared" si="3101"/>
        <v>109860.59999999999</v>
      </c>
      <c r="BA1466" s="10">
        <f>BA1467</f>
        <v>0</v>
      </c>
      <c r="BB1466" s="65">
        <f t="shared" si="3109"/>
        <v>109860.59999999999</v>
      </c>
      <c r="BC1466" s="10">
        <f t="shared" si="3102"/>
        <v>116807.9</v>
      </c>
      <c r="BD1466" s="10">
        <f>BD1467</f>
        <v>0</v>
      </c>
      <c r="BE1466" s="65">
        <f t="shared" si="3110"/>
        <v>116807.9</v>
      </c>
      <c r="BF1466" s="10">
        <f t="shared" si="3103"/>
        <v>116807.9</v>
      </c>
      <c r="BG1466" s="10">
        <f>BG1467</f>
        <v>0</v>
      </c>
      <c r="BH1466" s="65">
        <f t="shared" si="3111"/>
        <v>116807.9</v>
      </c>
      <c r="BI1466" s="10">
        <f>BI1467</f>
        <v>0</v>
      </c>
      <c r="BJ1466" s="20"/>
      <c r="BK1466" s="20"/>
    </row>
    <row r="1467" spans="1:68" x14ac:dyDescent="0.3">
      <c r="A1467" s="58" t="s">
        <v>951</v>
      </c>
      <c r="B1467" s="59" t="s">
        <v>148</v>
      </c>
      <c r="C1467" s="58" t="s">
        <v>37</v>
      </c>
      <c r="D1467" s="58" t="s">
        <v>38</v>
      </c>
      <c r="E1467" s="60" t="s">
        <v>39</v>
      </c>
      <c r="F1467" s="10">
        <v>92852.9</v>
      </c>
      <c r="G1467" s="10">
        <v>95707.8</v>
      </c>
      <c r="H1467" s="10">
        <v>95707.8</v>
      </c>
      <c r="I1467" s="10"/>
      <c r="J1467" s="10"/>
      <c r="K1467" s="10"/>
      <c r="L1467" s="10">
        <f t="shared" si="3017"/>
        <v>92852.9</v>
      </c>
      <c r="M1467" s="10">
        <f t="shared" si="3018"/>
        <v>95707.8</v>
      </c>
      <c r="N1467" s="10">
        <f t="shared" si="3019"/>
        <v>95707.8</v>
      </c>
      <c r="O1467" s="10">
        <v>17007.7</v>
      </c>
      <c r="P1467" s="10">
        <v>21100.1</v>
      </c>
      <c r="Q1467" s="10">
        <v>21100.1</v>
      </c>
      <c r="R1467" s="10">
        <f t="shared" si="3083"/>
        <v>109860.59999999999</v>
      </c>
      <c r="S1467" s="10">
        <f t="shared" si="3084"/>
        <v>116807.9</v>
      </c>
      <c r="T1467" s="10">
        <f t="shared" si="3085"/>
        <v>116807.9</v>
      </c>
      <c r="U1467" s="10"/>
      <c r="V1467" s="10"/>
      <c r="W1467" s="10"/>
      <c r="X1467" s="10">
        <f t="shared" si="3086"/>
        <v>109860.59999999999</v>
      </c>
      <c r="Y1467" s="10">
        <f t="shared" si="3087"/>
        <v>116807.9</v>
      </c>
      <c r="Z1467" s="10">
        <f t="shared" si="3088"/>
        <v>116807.9</v>
      </c>
      <c r="AA1467" s="10"/>
      <c r="AB1467" s="10"/>
      <c r="AC1467" s="10"/>
      <c r="AD1467" s="10">
        <f t="shared" si="3089"/>
        <v>109860.59999999999</v>
      </c>
      <c r="AE1467" s="10">
        <f t="shared" si="3090"/>
        <v>116807.9</v>
      </c>
      <c r="AF1467" s="10">
        <f t="shared" si="3091"/>
        <v>116807.9</v>
      </c>
      <c r="AG1467" s="10"/>
      <c r="AH1467" s="10">
        <f t="shared" si="3092"/>
        <v>109860.59999999999</v>
      </c>
      <c r="AI1467" s="10">
        <f t="shared" si="3093"/>
        <v>116807.9</v>
      </c>
      <c r="AJ1467" s="10">
        <f t="shared" si="3094"/>
        <v>116807.9</v>
      </c>
      <c r="AK1467" s="10"/>
      <c r="AL1467" s="10"/>
      <c r="AM1467" s="10"/>
      <c r="AN1467" s="10">
        <f t="shared" si="3095"/>
        <v>109860.59999999999</v>
      </c>
      <c r="AO1467" s="10">
        <f t="shared" si="3096"/>
        <v>116807.9</v>
      </c>
      <c r="AP1467" s="10">
        <f t="shared" si="3097"/>
        <v>116807.9</v>
      </c>
      <c r="AQ1467" s="10"/>
      <c r="AR1467" s="10"/>
      <c r="AS1467" s="10"/>
      <c r="AT1467" s="10">
        <f t="shared" si="3098"/>
        <v>109860.59999999999</v>
      </c>
      <c r="AU1467" s="10">
        <f t="shared" si="3099"/>
        <v>116807.9</v>
      </c>
      <c r="AV1467" s="10">
        <f t="shared" si="3100"/>
        <v>116807.9</v>
      </c>
      <c r="AW1467" s="10"/>
      <c r="AX1467" s="10"/>
      <c r="AY1467" s="10"/>
      <c r="AZ1467" s="10">
        <f t="shared" si="3101"/>
        <v>109860.59999999999</v>
      </c>
      <c r="BA1467" s="10"/>
      <c r="BB1467" s="65">
        <f t="shared" si="3109"/>
        <v>109860.59999999999</v>
      </c>
      <c r="BC1467" s="10">
        <f t="shared" si="3102"/>
        <v>116807.9</v>
      </c>
      <c r="BD1467" s="10"/>
      <c r="BE1467" s="65">
        <f t="shared" si="3110"/>
        <v>116807.9</v>
      </c>
      <c r="BF1467" s="10">
        <f t="shared" si="3103"/>
        <v>116807.9</v>
      </c>
      <c r="BG1467" s="10"/>
      <c r="BH1467" s="65">
        <f t="shared" si="3111"/>
        <v>116807.9</v>
      </c>
      <c r="BI1467" s="10"/>
      <c r="BJ1467" s="20"/>
      <c r="BK1467" s="20"/>
    </row>
    <row r="1468" spans="1:68" ht="31.2" x14ac:dyDescent="0.3">
      <c r="A1468" s="58" t="s">
        <v>951</v>
      </c>
      <c r="B1468" s="59" t="s">
        <v>66</v>
      </c>
      <c r="C1468" s="58"/>
      <c r="D1468" s="58"/>
      <c r="E1468" s="60" t="s">
        <v>67</v>
      </c>
      <c r="F1468" s="10">
        <f t="shared" ref="F1468:K1468" si="3116">F1469</f>
        <v>15976.699999999999</v>
      </c>
      <c r="G1468" s="10">
        <f t="shared" si="3116"/>
        <v>13945.3</v>
      </c>
      <c r="H1468" s="10">
        <f t="shared" si="3116"/>
        <v>13945.3</v>
      </c>
      <c r="I1468" s="10">
        <f t="shared" si="3116"/>
        <v>0</v>
      </c>
      <c r="J1468" s="10">
        <f t="shared" si="3116"/>
        <v>0</v>
      </c>
      <c r="K1468" s="10">
        <f t="shared" si="3116"/>
        <v>0</v>
      </c>
      <c r="L1468" s="10">
        <f t="shared" si="3017"/>
        <v>15976.699999999999</v>
      </c>
      <c r="M1468" s="10">
        <f t="shared" si="3018"/>
        <v>13945.3</v>
      </c>
      <c r="N1468" s="10">
        <f t="shared" si="3019"/>
        <v>13945.3</v>
      </c>
      <c r="O1468" s="10">
        <f>O1469</f>
        <v>520.154</v>
      </c>
      <c r="P1468" s="10">
        <f>P1469</f>
        <v>545.31299999999999</v>
      </c>
      <c r="Q1468" s="10">
        <f>Q1469</f>
        <v>545.31299999999999</v>
      </c>
      <c r="R1468" s="10">
        <f t="shared" si="3083"/>
        <v>16496.853999999999</v>
      </c>
      <c r="S1468" s="10">
        <f t="shared" si="3084"/>
        <v>14490.612999999999</v>
      </c>
      <c r="T1468" s="10">
        <f t="shared" si="3085"/>
        <v>14490.612999999999</v>
      </c>
      <c r="U1468" s="10">
        <f>U1469</f>
        <v>0</v>
      </c>
      <c r="V1468" s="10">
        <f>V1469</f>
        <v>0</v>
      </c>
      <c r="W1468" s="10">
        <f>W1469</f>
        <v>0</v>
      </c>
      <c r="X1468" s="10">
        <f t="shared" si="3086"/>
        <v>16496.853999999999</v>
      </c>
      <c r="Y1468" s="10">
        <f t="shared" si="3087"/>
        <v>14490.612999999999</v>
      </c>
      <c r="Z1468" s="10">
        <f t="shared" si="3088"/>
        <v>14490.612999999999</v>
      </c>
      <c r="AA1468" s="10">
        <f>AA1469</f>
        <v>0</v>
      </c>
      <c r="AB1468" s="10">
        <f>AB1469</f>
        <v>0</v>
      </c>
      <c r="AC1468" s="10">
        <f>AC1469</f>
        <v>0</v>
      </c>
      <c r="AD1468" s="10">
        <f t="shared" si="3089"/>
        <v>16496.853999999999</v>
      </c>
      <c r="AE1468" s="10">
        <f t="shared" si="3090"/>
        <v>14490.612999999999</v>
      </c>
      <c r="AF1468" s="10">
        <f t="shared" si="3091"/>
        <v>14490.612999999999</v>
      </c>
      <c r="AG1468" s="10">
        <f>AG1469</f>
        <v>0</v>
      </c>
      <c r="AH1468" s="10">
        <f t="shared" si="3092"/>
        <v>16496.853999999999</v>
      </c>
      <c r="AI1468" s="10">
        <f t="shared" si="3093"/>
        <v>14490.612999999999</v>
      </c>
      <c r="AJ1468" s="10">
        <f t="shared" si="3094"/>
        <v>14490.612999999999</v>
      </c>
      <c r="AK1468" s="10">
        <f>AK1469</f>
        <v>0</v>
      </c>
      <c r="AL1468" s="10">
        <f>AL1469</f>
        <v>0</v>
      </c>
      <c r="AM1468" s="10">
        <f>AM1469</f>
        <v>0</v>
      </c>
      <c r="AN1468" s="10">
        <f t="shared" si="3095"/>
        <v>16496.853999999999</v>
      </c>
      <c r="AO1468" s="10">
        <f t="shared" si="3096"/>
        <v>14490.612999999999</v>
      </c>
      <c r="AP1468" s="10">
        <f t="shared" si="3097"/>
        <v>14490.612999999999</v>
      </c>
      <c r="AQ1468" s="10">
        <f>AQ1469</f>
        <v>0</v>
      </c>
      <c r="AR1468" s="10">
        <f>AR1469</f>
        <v>0</v>
      </c>
      <c r="AS1468" s="10">
        <f>AS1469</f>
        <v>0</v>
      </c>
      <c r="AT1468" s="10">
        <f t="shared" si="3098"/>
        <v>16496.853999999999</v>
      </c>
      <c r="AU1468" s="10">
        <f t="shared" si="3099"/>
        <v>14490.612999999999</v>
      </c>
      <c r="AV1468" s="10">
        <f t="shared" si="3100"/>
        <v>14490.612999999999</v>
      </c>
      <c r="AW1468" s="10">
        <f>AW1469</f>
        <v>0</v>
      </c>
      <c r="AX1468" s="10">
        <f>AX1469</f>
        <v>0</v>
      </c>
      <c r="AY1468" s="10">
        <f>AY1469</f>
        <v>0</v>
      </c>
      <c r="AZ1468" s="10">
        <f t="shared" si="3101"/>
        <v>16496.853999999999</v>
      </c>
      <c r="BA1468" s="10">
        <f>BA1469</f>
        <v>0</v>
      </c>
      <c r="BB1468" s="65">
        <f t="shared" si="3109"/>
        <v>16496.853999999999</v>
      </c>
      <c r="BC1468" s="10">
        <f t="shared" si="3102"/>
        <v>14490.612999999999</v>
      </c>
      <c r="BD1468" s="10">
        <f>BD1469</f>
        <v>0</v>
      </c>
      <c r="BE1468" s="65">
        <f t="shared" si="3110"/>
        <v>14490.612999999999</v>
      </c>
      <c r="BF1468" s="10">
        <f t="shared" si="3103"/>
        <v>14490.612999999999</v>
      </c>
      <c r="BG1468" s="10">
        <f>BG1469</f>
        <v>0</v>
      </c>
      <c r="BH1468" s="65">
        <f t="shared" si="3111"/>
        <v>14490.612999999999</v>
      </c>
      <c r="BI1468" s="10">
        <f>BI1469</f>
        <v>0</v>
      </c>
      <c r="BJ1468" s="20"/>
      <c r="BK1468" s="20"/>
    </row>
    <row r="1469" spans="1:68" x14ac:dyDescent="0.3">
      <c r="A1469" s="58" t="s">
        <v>951</v>
      </c>
      <c r="B1469" s="59" t="s">
        <v>66</v>
      </c>
      <c r="C1469" s="58" t="s">
        <v>37</v>
      </c>
      <c r="D1469" s="58" t="s">
        <v>38</v>
      </c>
      <c r="E1469" s="60" t="s">
        <v>39</v>
      </c>
      <c r="F1469" s="10">
        <v>15976.699999999999</v>
      </c>
      <c r="G1469" s="10">
        <v>13945.3</v>
      </c>
      <c r="H1469" s="10">
        <v>13945.3</v>
      </c>
      <c r="I1469" s="10"/>
      <c r="J1469" s="10"/>
      <c r="K1469" s="10"/>
      <c r="L1469" s="10">
        <f t="shared" si="3017"/>
        <v>15976.699999999999</v>
      </c>
      <c r="M1469" s="10">
        <f t="shared" si="3018"/>
        <v>13945.3</v>
      </c>
      <c r="N1469" s="10">
        <f t="shared" si="3019"/>
        <v>13945.3</v>
      </c>
      <c r="O1469" s="10">
        <v>520.154</v>
      </c>
      <c r="P1469" s="10">
        <v>545.31299999999999</v>
      </c>
      <c r="Q1469" s="10">
        <v>545.31299999999999</v>
      </c>
      <c r="R1469" s="10">
        <f t="shared" si="3083"/>
        <v>16496.853999999999</v>
      </c>
      <c r="S1469" s="10">
        <f t="shared" si="3084"/>
        <v>14490.612999999999</v>
      </c>
      <c r="T1469" s="10">
        <f t="shared" si="3085"/>
        <v>14490.612999999999</v>
      </c>
      <c r="U1469" s="10"/>
      <c r="V1469" s="10"/>
      <c r="W1469" s="10"/>
      <c r="X1469" s="10">
        <f t="shared" si="3086"/>
        <v>16496.853999999999</v>
      </c>
      <c r="Y1469" s="10">
        <f t="shared" si="3087"/>
        <v>14490.612999999999</v>
      </c>
      <c r="Z1469" s="10">
        <f t="shared" si="3088"/>
        <v>14490.612999999999</v>
      </c>
      <c r="AA1469" s="10"/>
      <c r="AB1469" s="10"/>
      <c r="AC1469" s="10"/>
      <c r="AD1469" s="10">
        <f t="shared" si="3089"/>
        <v>16496.853999999999</v>
      </c>
      <c r="AE1469" s="10">
        <f t="shared" si="3090"/>
        <v>14490.612999999999</v>
      </c>
      <c r="AF1469" s="10">
        <f t="shared" si="3091"/>
        <v>14490.612999999999</v>
      </c>
      <c r="AG1469" s="10"/>
      <c r="AH1469" s="10">
        <f t="shared" si="3092"/>
        <v>16496.853999999999</v>
      </c>
      <c r="AI1469" s="10">
        <f t="shared" si="3093"/>
        <v>14490.612999999999</v>
      </c>
      <c r="AJ1469" s="10">
        <f t="shared" si="3094"/>
        <v>14490.612999999999</v>
      </c>
      <c r="AK1469" s="10"/>
      <c r="AL1469" s="10"/>
      <c r="AM1469" s="10"/>
      <c r="AN1469" s="10">
        <f t="shared" si="3095"/>
        <v>16496.853999999999</v>
      </c>
      <c r="AO1469" s="10">
        <f t="shared" si="3096"/>
        <v>14490.612999999999</v>
      </c>
      <c r="AP1469" s="10">
        <f t="shared" si="3097"/>
        <v>14490.612999999999</v>
      </c>
      <c r="AQ1469" s="10"/>
      <c r="AR1469" s="10"/>
      <c r="AS1469" s="10"/>
      <c r="AT1469" s="10">
        <f t="shared" si="3098"/>
        <v>16496.853999999999</v>
      </c>
      <c r="AU1469" s="10">
        <f t="shared" si="3099"/>
        <v>14490.612999999999</v>
      </c>
      <c r="AV1469" s="10">
        <f t="shared" si="3100"/>
        <v>14490.612999999999</v>
      </c>
      <c r="AW1469" s="10"/>
      <c r="AX1469" s="10"/>
      <c r="AY1469" s="10"/>
      <c r="AZ1469" s="10">
        <f t="shared" si="3101"/>
        <v>16496.853999999999</v>
      </c>
      <c r="BA1469" s="10"/>
      <c r="BB1469" s="65">
        <f t="shared" si="3109"/>
        <v>16496.853999999999</v>
      </c>
      <c r="BC1469" s="10">
        <f t="shared" si="3102"/>
        <v>14490.612999999999</v>
      </c>
      <c r="BD1469" s="10"/>
      <c r="BE1469" s="65">
        <f t="shared" si="3110"/>
        <v>14490.612999999999</v>
      </c>
      <c r="BF1469" s="10">
        <f t="shared" si="3103"/>
        <v>14490.612999999999</v>
      </c>
      <c r="BG1469" s="10"/>
      <c r="BH1469" s="65">
        <f t="shared" si="3111"/>
        <v>14490.612999999999</v>
      </c>
      <c r="BI1469" s="10"/>
      <c r="BJ1469" s="20"/>
      <c r="BK1469" s="20"/>
    </row>
    <row r="1470" spans="1:68" x14ac:dyDescent="0.3">
      <c r="A1470" s="58" t="s">
        <v>951</v>
      </c>
      <c r="B1470" s="59" t="s">
        <v>52</v>
      </c>
      <c r="C1470" s="58"/>
      <c r="D1470" s="58"/>
      <c r="E1470" s="60" t="s">
        <v>53</v>
      </c>
      <c r="F1470" s="10">
        <f t="shared" ref="F1470:K1470" si="3117">F1471</f>
        <v>22</v>
      </c>
      <c r="G1470" s="10">
        <f t="shared" si="3117"/>
        <v>22</v>
      </c>
      <c r="H1470" s="10">
        <f t="shared" si="3117"/>
        <v>22</v>
      </c>
      <c r="I1470" s="10">
        <f t="shared" si="3117"/>
        <v>0</v>
      </c>
      <c r="J1470" s="10">
        <f t="shared" si="3117"/>
        <v>0</v>
      </c>
      <c r="K1470" s="10">
        <f t="shared" si="3117"/>
        <v>0</v>
      </c>
      <c r="L1470" s="10">
        <f t="shared" si="3017"/>
        <v>22</v>
      </c>
      <c r="M1470" s="10">
        <f t="shared" si="3018"/>
        <v>22</v>
      </c>
      <c r="N1470" s="10">
        <f t="shared" si="3019"/>
        <v>22</v>
      </c>
      <c r="O1470" s="10">
        <f>O1471</f>
        <v>0</v>
      </c>
      <c r="P1470" s="10">
        <f>P1471</f>
        <v>0</v>
      </c>
      <c r="Q1470" s="10">
        <f>Q1471</f>
        <v>0</v>
      </c>
      <c r="R1470" s="10">
        <f t="shared" si="3083"/>
        <v>22</v>
      </c>
      <c r="S1470" s="10">
        <f t="shared" si="3084"/>
        <v>22</v>
      </c>
      <c r="T1470" s="10">
        <f t="shared" si="3085"/>
        <v>22</v>
      </c>
      <c r="U1470" s="10">
        <f>U1471</f>
        <v>0</v>
      </c>
      <c r="V1470" s="10">
        <f>V1471</f>
        <v>0</v>
      </c>
      <c r="W1470" s="10">
        <f>W1471</f>
        <v>0</v>
      </c>
      <c r="X1470" s="10">
        <f t="shared" si="3086"/>
        <v>22</v>
      </c>
      <c r="Y1470" s="10">
        <f t="shared" si="3087"/>
        <v>22</v>
      </c>
      <c r="Z1470" s="10">
        <f t="shared" si="3088"/>
        <v>22</v>
      </c>
      <c r="AA1470" s="10">
        <f>AA1471</f>
        <v>0</v>
      </c>
      <c r="AB1470" s="10">
        <f>AB1471</f>
        <v>0</v>
      </c>
      <c r="AC1470" s="10">
        <f>AC1471</f>
        <v>0</v>
      </c>
      <c r="AD1470" s="10">
        <f t="shared" si="3089"/>
        <v>22</v>
      </c>
      <c r="AE1470" s="10">
        <f t="shared" si="3090"/>
        <v>22</v>
      </c>
      <c r="AF1470" s="10">
        <f t="shared" si="3091"/>
        <v>22</v>
      </c>
      <c r="AG1470" s="10">
        <f>AG1471</f>
        <v>0</v>
      </c>
      <c r="AH1470" s="10">
        <f t="shared" si="3092"/>
        <v>22</v>
      </c>
      <c r="AI1470" s="10">
        <f t="shared" si="3093"/>
        <v>22</v>
      </c>
      <c r="AJ1470" s="10">
        <f t="shared" si="3094"/>
        <v>22</v>
      </c>
      <c r="AK1470" s="10">
        <f>AK1471</f>
        <v>0</v>
      </c>
      <c r="AL1470" s="10">
        <f>AL1471</f>
        <v>0</v>
      </c>
      <c r="AM1470" s="10">
        <f>AM1471</f>
        <v>0</v>
      </c>
      <c r="AN1470" s="10">
        <f t="shared" si="3095"/>
        <v>22</v>
      </c>
      <c r="AO1470" s="10">
        <f t="shared" si="3096"/>
        <v>22</v>
      </c>
      <c r="AP1470" s="10">
        <f t="shared" si="3097"/>
        <v>22</v>
      </c>
      <c r="AQ1470" s="10">
        <f>AQ1471</f>
        <v>0</v>
      </c>
      <c r="AR1470" s="10">
        <f>AR1471</f>
        <v>0</v>
      </c>
      <c r="AS1470" s="10">
        <f>AS1471</f>
        <v>0</v>
      </c>
      <c r="AT1470" s="10">
        <f t="shared" si="3098"/>
        <v>22</v>
      </c>
      <c r="AU1470" s="10">
        <f t="shared" si="3099"/>
        <v>22</v>
      </c>
      <c r="AV1470" s="10">
        <f t="shared" si="3100"/>
        <v>22</v>
      </c>
      <c r="AW1470" s="10">
        <f>AW1471</f>
        <v>0</v>
      </c>
      <c r="AX1470" s="10">
        <f>AX1471</f>
        <v>0</v>
      </c>
      <c r="AY1470" s="10">
        <f>AY1471</f>
        <v>0</v>
      </c>
      <c r="AZ1470" s="10">
        <f t="shared" si="3101"/>
        <v>22</v>
      </c>
      <c r="BA1470" s="10">
        <f>BA1471</f>
        <v>0</v>
      </c>
      <c r="BB1470" s="65">
        <f t="shared" si="3109"/>
        <v>22</v>
      </c>
      <c r="BC1470" s="10">
        <f t="shared" si="3102"/>
        <v>22</v>
      </c>
      <c r="BD1470" s="10">
        <f>BD1471</f>
        <v>0</v>
      </c>
      <c r="BE1470" s="65">
        <f t="shared" si="3110"/>
        <v>22</v>
      </c>
      <c r="BF1470" s="10">
        <f t="shared" si="3103"/>
        <v>22</v>
      </c>
      <c r="BG1470" s="10">
        <f>BG1471</f>
        <v>0</v>
      </c>
      <c r="BH1470" s="65">
        <f t="shared" si="3111"/>
        <v>22</v>
      </c>
      <c r="BI1470" s="10">
        <f>BI1471</f>
        <v>0</v>
      </c>
      <c r="BJ1470" s="20"/>
      <c r="BK1470" s="20"/>
    </row>
    <row r="1471" spans="1:68" x14ac:dyDescent="0.3">
      <c r="A1471" s="58" t="s">
        <v>951</v>
      </c>
      <c r="B1471" s="59" t="s">
        <v>52</v>
      </c>
      <c r="C1471" s="58" t="s">
        <v>37</v>
      </c>
      <c r="D1471" s="58" t="s">
        <v>38</v>
      </c>
      <c r="E1471" s="60" t="s">
        <v>39</v>
      </c>
      <c r="F1471" s="10">
        <v>22</v>
      </c>
      <c r="G1471" s="10">
        <v>22</v>
      </c>
      <c r="H1471" s="10">
        <v>22</v>
      </c>
      <c r="I1471" s="10"/>
      <c r="J1471" s="10"/>
      <c r="K1471" s="10"/>
      <c r="L1471" s="10">
        <f t="shared" si="3017"/>
        <v>22</v>
      </c>
      <c r="M1471" s="10">
        <f t="shared" si="3018"/>
        <v>22</v>
      </c>
      <c r="N1471" s="10">
        <f t="shared" si="3019"/>
        <v>22</v>
      </c>
      <c r="O1471" s="10"/>
      <c r="P1471" s="10"/>
      <c r="Q1471" s="10"/>
      <c r="R1471" s="10">
        <f t="shared" si="3083"/>
        <v>22</v>
      </c>
      <c r="S1471" s="10">
        <f t="shared" si="3084"/>
        <v>22</v>
      </c>
      <c r="T1471" s="10">
        <f t="shared" si="3085"/>
        <v>22</v>
      </c>
      <c r="U1471" s="10"/>
      <c r="V1471" s="10"/>
      <c r="W1471" s="10"/>
      <c r="X1471" s="10">
        <f t="shared" si="3086"/>
        <v>22</v>
      </c>
      <c r="Y1471" s="10">
        <f t="shared" si="3087"/>
        <v>22</v>
      </c>
      <c r="Z1471" s="10">
        <f t="shared" si="3088"/>
        <v>22</v>
      </c>
      <c r="AA1471" s="10"/>
      <c r="AB1471" s="10"/>
      <c r="AC1471" s="10"/>
      <c r="AD1471" s="10">
        <f t="shared" si="3089"/>
        <v>22</v>
      </c>
      <c r="AE1471" s="10">
        <f t="shared" si="3090"/>
        <v>22</v>
      </c>
      <c r="AF1471" s="10">
        <f t="shared" si="3091"/>
        <v>22</v>
      </c>
      <c r="AG1471" s="10"/>
      <c r="AH1471" s="10">
        <f t="shared" si="3092"/>
        <v>22</v>
      </c>
      <c r="AI1471" s="10">
        <f t="shared" si="3093"/>
        <v>22</v>
      </c>
      <c r="AJ1471" s="10">
        <f t="shared" si="3094"/>
        <v>22</v>
      </c>
      <c r="AK1471" s="10"/>
      <c r="AL1471" s="10"/>
      <c r="AM1471" s="10"/>
      <c r="AN1471" s="10">
        <f t="shared" si="3095"/>
        <v>22</v>
      </c>
      <c r="AO1471" s="10">
        <f t="shared" si="3096"/>
        <v>22</v>
      </c>
      <c r="AP1471" s="10">
        <f t="shared" si="3097"/>
        <v>22</v>
      </c>
      <c r="AQ1471" s="10"/>
      <c r="AR1471" s="10"/>
      <c r="AS1471" s="10"/>
      <c r="AT1471" s="10">
        <f t="shared" si="3098"/>
        <v>22</v>
      </c>
      <c r="AU1471" s="10">
        <f t="shared" si="3099"/>
        <v>22</v>
      </c>
      <c r="AV1471" s="10">
        <f t="shared" si="3100"/>
        <v>22</v>
      </c>
      <c r="AW1471" s="10"/>
      <c r="AX1471" s="10"/>
      <c r="AY1471" s="10"/>
      <c r="AZ1471" s="10">
        <f t="shared" si="3101"/>
        <v>22</v>
      </c>
      <c r="BA1471" s="10"/>
      <c r="BB1471" s="65">
        <f t="shared" si="3109"/>
        <v>22</v>
      </c>
      <c r="BC1471" s="10">
        <f t="shared" si="3102"/>
        <v>22</v>
      </c>
      <c r="BD1471" s="10"/>
      <c r="BE1471" s="65">
        <f t="shared" si="3110"/>
        <v>22</v>
      </c>
      <c r="BF1471" s="10">
        <f t="shared" si="3103"/>
        <v>22</v>
      </c>
      <c r="BG1471" s="10"/>
      <c r="BH1471" s="65">
        <f t="shared" si="3111"/>
        <v>22</v>
      </c>
      <c r="BI1471" s="10"/>
      <c r="BJ1471" s="20"/>
      <c r="BK1471" s="20"/>
    </row>
    <row r="1472" spans="1:68" s="67" customFormat="1" ht="62.4" x14ac:dyDescent="0.3">
      <c r="A1472" s="55" t="s">
        <v>952</v>
      </c>
      <c r="B1472" s="56"/>
      <c r="C1472" s="55"/>
      <c r="D1472" s="55"/>
      <c r="E1472" s="57" t="s">
        <v>953</v>
      </c>
      <c r="F1472" s="17">
        <f t="shared" ref="F1472:K1472" si="3118">F1473+F1480+F1485</f>
        <v>278262.69999999995</v>
      </c>
      <c r="G1472" s="17">
        <f t="shared" si="3118"/>
        <v>225482.8</v>
      </c>
      <c r="H1472" s="17">
        <f t="shared" si="3118"/>
        <v>223142.59999999998</v>
      </c>
      <c r="I1472" s="17">
        <f t="shared" si="3118"/>
        <v>11815.8</v>
      </c>
      <c r="J1472" s="17">
        <f t="shared" si="3118"/>
        <v>0</v>
      </c>
      <c r="K1472" s="17">
        <f t="shared" si="3118"/>
        <v>0</v>
      </c>
      <c r="L1472" s="17">
        <f t="shared" si="3017"/>
        <v>290078.49999999994</v>
      </c>
      <c r="M1472" s="17">
        <f t="shared" si="3018"/>
        <v>225482.8</v>
      </c>
      <c r="N1472" s="17">
        <f t="shared" si="3019"/>
        <v>223142.59999999998</v>
      </c>
      <c r="O1472" s="17">
        <f>O1473+O1480+O1485</f>
        <v>56411.684229999999</v>
      </c>
      <c r="P1472" s="17">
        <f>P1473+P1480+P1485</f>
        <v>25741.8</v>
      </c>
      <c r="Q1472" s="17">
        <f>Q1473+Q1480+Q1485</f>
        <v>25741.8</v>
      </c>
      <c r="R1472" s="17">
        <f t="shared" si="3083"/>
        <v>346490.18422999996</v>
      </c>
      <c r="S1472" s="17">
        <f t="shared" si="3084"/>
        <v>251224.59999999998</v>
      </c>
      <c r="T1472" s="17">
        <f t="shared" si="3085"/>
        <v>248884.39999999997</v>
      </c>
      <c r="U1472" s="17">
        <f>U1473+U1480+U1485</f>
        <v>0</v>
      </c>
      <c r="V1472" s="17">
        <f>V1473+V1480+V1485</f>
        <v>0</v>
      </c>
      <c r="W1472" s="17">
        <f>W1473+W1480+W1485</f>
        <v>0</v>
      </c>
      <c r="X1472" s="17">
        <f t="shared" si="3086"/>
        <v>346490.18422999996</v>
      </c>
      <c r="Y1472" s="17">
        <f t="shared" si="3087"/>
        <v>251224.59999999998</v>
      </c>
      <c r="Z1472" s="17">
        <f t="shared" si="3088"/>
        <v>248884.39999999997</v>
      </c>
      <c r="AA1472" s="17">
        <f>AA1473+AA1480+AA1485</f>
        <v>13286.29</v>
      </c>
      <c r="AB1472" s="17">
        <f>AB1473+AB1480+AB1485</f>
        <v>0</v>
      </c>
      <c r="AC1472" s="17">
        <f>AC1473+AC1480+AC1485</f>
        <v>0</v>
      </c>
      <c r="AD1472" s="17">
        <f t="shared" si="3089"/>
        <v>359776.47422999993</v>
      </c>
      <c r="AE1472" s="17">
        <f t="shared" si="3090"/>
        <v>251224.59999999998</v>
      </c>
      <c r="AF1472" s="17">
        <f t="shared" si="3091"/>
        <v>248884.39999999997</v>
      </c>
      <c r="AG1472" s="17">
        <f>AG1473+AG1480+AG1485</f>
        <v>0</v>
      </c>
      <c r="AH1472" s="17">
        <f t="shared" si="3092"/>
        <v>359776.47422999993</v>
      </c>
      <c r="AI1472" s="17">
        <f t="shared" si="3093"/>
        <v>251224.59999999998</v>
      </c>
      <c r="AJ1472" s="17">
        <f t="shared" si="3094"/>
        <v>248884.39999999997</v>
      </c>
      <c r="AK1472" s="17">
        <f>AK1473+AK1480+AK1485</f>
        <v>13000</v>
      </c>
      <c r="AL1472" s="17">
        <f>AL1473+AL1480+AL1485</f>
        <v>0</v>
      </c>
      <c r="AM1472" s="17">
        <f>AM1473+AM1480+AM1485</f>
        <v>0</v>
      </c>
      <c r="AN1472" s="17">
        <f t="shared" si="3095"/>
        <v>372776.47422999993</v>
      </c>
      <c r="AO1472" s="17">
        <f t="shared" si="3096"/>
        <v>251224.59999999998</v>
      </c>
      <c r="AP1472" s="17">
        <f t="shared" si="3097"/>
        <v>248884.39999999997</v>
      </c>
      <c r="AQ1472" s="17">
        <f>AQ1473+AQ1480+AQ1485</f>
        <v>0</v>
      </c>
      <c r="AR1472" s="17">
        <f>AR1473+AR1480+AR1485</f>
        <v>0</v>
      </c>
      <c r="AS1472" s="17">
        <f>AS1473+AS1480+AS1485</f>
        <v>0</v>
      </c>
      <c r="AT1472" s="17">
        <f t="shared" si="3098"/>
        <v>372776.47422999993</v>
      </c>
      <c r="AU1472" s="17">
        <f t="shared" si="3099"/>
        <v>251224.59999999998</v>
      </c>
      <c r="AV1472" s="17">
        <f t="shared" si="3100"/>
        <v>248884.39999999997</v>
      </c>
      <c r="AW1472" s="17">
        <f>AW1473+AW1480+AW1485</f>
        <v>378.66699999999997</v>
      </c>
      <c r="AX1472" s="17">
        <f>AX1473+AX1480+AX1485</f>
        <v>0</v>
      </c>
      <c r="AY1472" s="17">
        <f>AY1473+AY1480+AY1485</f>
        <v>0</v>
      </c>
      <c r="AZ1472" s="17">
        <f t="shared" si="3101"/>
        <v>373155.14122999995</v>
      </c>
      <c r="BA1472" s="17">
        <f>BA1473+BA1480+BA1485</f>
        <v>0</v>
      </c>
      <c r="BB1472" s="64">
        <f t="shared" si="3109"/>
        <v>373155.14122999995</v>
      </c>
      <c r="BC1472" s="17">
        <f t="shared" si="3102"/>
        <v>251224.59999999998</v>
      </c>
      <c r="BD1472" s="17">
        <f>BD1473+BD1480+BD1485</f>
        <v>0</v>
      </c>
      <c r="BE1472" s="64">
        <f t="shared" si="3110"/>
        <v>251224.59999999998</v>
      </c>
      <c r="BF1472" s="17">
        <f t="shared" si="3103"/>
        <v>248884.39999999997</v>
      </c>
      <c r="BG1472" s="17">
        <f>BG1473+BG1480+BG1485</f>
        <v>0</v>
      </c>
      <c r="BH1472" s="64">
        <f t="shared" si="3111"/>
        <v>248884.39999999997</v>
      </c>
      <c r="BI1472" s="17">
        <f>BI1473+BI1480+BI1485</f>
        <v>0</v>
      </c>
      <c r="BJ1472" s="18"/>
      <c r="BK1472" s="18"/>
      <c r="BL1472" s="16"/>
      <c r="BM1472" s="16"/>
      <c r="BN1472" s="16"/>
      <c r="BO1472" s="16"/>
      <c r="BP1472" s="16"/>
    </row>
    <row r="1473" spans="1:68" ht="46.8" x14ac:dyDescent="0.3">
      <c r="A1473" s="58" t="s">
        <v>954</v>
      </c>
      <c r="B1473" s="59"/>
      <c r="C1473" s="58"/>
      <c r="D1473" s="58"/>
      <c r="E1473" s="60" t="s">
        <v>147</v>
      </c>
      <c r="F1473" s="10">
        <f t="shared" ref="F1473:K1473" si="3119">F1474+F1476+F1478</f>
        <v>120518.7</v>
      </c>
      <c r="G1473" s="10">
        <f t="shared" si="3119"/>
        <v>118902.89999999998</v>
      </c>
      <c r="H1473" s="10">
        <f t="shared" si="3119"/>
        <v>116562.69999999998</v>
      </c>
      <c r="I1473" s="10">
        <f t="shared" si="3119"/>
        <v>0</v>
      </c>
      <c r="J1473" s="10">
        <f t="shared" si="3119"/>
        <v>0</v>
      </c>
      <c r="K1473" s="10">
        <f t="shared" si="3119"/>
        <v>0</v>
      </c>
      <c r="L1473" s="10">
        <f t="shared" si="3017"/>
        <v>120518.7</v>
      </c>
      <c r="M1473" s="10">
        <f t="shared" si="3018"/>
        <v>118902.89999999998</v>
      </c>
      <c r="N1473" s="10">
        <f t="shared" si="3019"/>
        <v>116562.69999999998</v>
      </c>
      <c r="O1473" s="10">
        <f>O1474+O1476+O1478</f>
        <v>24309.144</v>
      </c>
      <c r="P1473" s="10">
        <f>P1474+P1476+P1478</f>
        <v>25741.8</v>
      </c>
      <c r="Q1473" s="10">
        <f>Q1474+Q1476+Q1478</f>
        <v>25741.8</v>
      </c>
      <c r="R1473" s="10">
        <f t="shared" si="3083"/>
        <v>144827.84399999998</v>
      </c>
      <c r="S1473" s="10">
        <f t="shared" si="3084"/>
        <v>144644.69999999998</v>
      </c>
      <c r="T1473" s="10">
        <f t="shared" si="3085"/>
        <v>142304.49999999997</v>
      </c>
      <c r="U1473" s="10">
        <f>U1474+U1476+U1478</f>
        <v>0</v>
      </c>
      <c r="V1473" s="10">
        <f>V1474+V1476+V1478</f>
        <v>0</v>
      </c>
      <c r="W1473" s="10">
        <f>W1474+W1476+W1478</f>
        <v>0</v>
      </c>
      <c r="X1473" s="10">
        <f t="shared" si="3086"/>
        <v>144827.84399999998</v>
      </c>
      <c r="Y1473" s="10">
        <f t="shared" si="3087"/>
        <v>144644.69999999998</v>
      </c>
      <c r="Z1473" s="10">
        <f t="shared" si="3088"/>
        <v>142304.49999999997</v>
      </c>
      <c r="AA1473" s="10">
        <f>AA1474+AA1476+AA1478</f>
        <v>0</v>
      </c>
      <c r="AB1473" s="10">
        <f>AB1474+AB1476+AB1478</f>
        <v>0</v>
      </c>
      <c r="AC1473" s="10">
        <f>AC1474+AC1476+AC1478</f>
        <v>0</v>
      </c>
      <c r="AD1473" s="10">
        <f t="shared" si="3089"/>
        <v>144827.84399999998</v>
      </c>
      <c r="AE1473" s="10">
        <f t="shared" si="3090"/>
        <v>144644.69999999998</v>
      </c>
      <c r="AF1473" s="10">
        <f t="shared" si="3091"/>
        <v>142304.49999999997</v>
      </c>
      <c r="AG1473" s="10">
        <f>AG1474+AG1476+AG1478</f>
        <v>0</v>
      </c>
      <c r="AH1473" s="10">
        <f t="shared" si="3092"/>
        <v>144827.84399999998</v>
      </c>
      <c r="AI1473" s="10">
        <f t="shared" si="3093"/>
        <v>144644.69999999998</v>
      </c>
      <c r="AJ1473" s="10">
        <f t="shared" si="3094"/>
        <v>142304.49999999997</v>
      </c>
      <c r="AK1473" s="10">
        <f>AK1474+AK1476+AK1478</f>
        <v>2483.2170000000001</v>
      </c>
      <c r="AL1473" s="10">
        <f>AL1474+AL1476+AL1478</f>
        <v>0</v>
      </c>
      <c r="AM1473" s="10">
        <f>AM1474+AM1476+AM1478</f>
        <v>0</v>
      </c>
      <c r="AN1473" s="10">
        <f t="shared" si="3095"/>
        <v>147311.06099999999</v>
      </c>
      <c r="AO1473" s="10">
        <f t="shared" si="3096"/>
        <v>144644.69999999998</v>
      </c>
      <c r="AP1473" s="10">
        <f t="shared" si="3097"/>
        <v>142304.49999999997</v>
      </c>
      <c r="AQ1473" s="10">
        <f>AQ1474+AQ1476+AQ1478</f>
        <v>0</v>
      </c>
      <c r="AR1473" s="10">
        <f>AR1474+AR1476+AR1478</f>
        <v>0</v>
      </c>
      <c r="AS1473" s="10">
        <f>AS1474+AS1476+AS1478</f>
        <v>0</v>
      </c>
      <c r="AT1473" s="10">
        <f t="shared" si="3098"/>
        <v>147311.06099999999</v>
      </c>
      <c r="AU1473" s="10">
        <f t="shared" si="3099"/>
        <v>144644.69999999998</v>
      </c>
      <c r="AV1473" s="10">
        <f t="shared" si="3100"/>
        <v>142304.49999999997</v>
      </c>
      <c r="AW1473" s="10">
        <f>AW1474+AW1476+AW1478</f>
        <v>0</v>
      </c>
      <c r="AX1473" s="10">
        <f>AX1474+AX1476+AX1478</f>
        <v>0</v>
      </c>
      <c r="AY1473" s="10">
        <f>AY1474+AY1476+AY1478</f>
        <v>0</v>
      </c>
      <c r="AZ1473" s="10">
        <f t="shared" si="3101"/>
        <v>147311.06099999999</v>
      </c>
      <c r="BA1473" s="10">
        <f>BA1474+BA1476+BA1478</f>
        <v>0</v>
      </c>
      <c r="BB1473" s="65">
        <f t="shared" si="3109"/>
        <v>147311.06099999999</v>
      </c>
      <c r="BC1473" s="10">
        <f t="shared" si="3102"/>
        <v>144644.69999999998</v>
      </c>
      <c r="BD1473" s="10">
        <f>BD1474+BD1476+BD1478</f>
        <v>0</v>
      </c>
      <c r="BE1473" s="65">
        <f t="shared" si="3110"/>
        <v>144644.69999999998</v>
      </c>
      <c r="BF1473" s="10">
        <f t="shared" si="3103"/>
        <v>142304.49999999997</v>
      </c>
      <c r="BG1473" s="10">
        <f>BG1474+BG1476+BG1478</f>
        <v>0</v>
      </c>
      <c r="BH1473" s="65">
        <f t="shared" si="3111"/>
        <v>142304.49999999997</v>
      </c>
      <c r="BI1473" s="10">
        <f>BI1474+BI1476+BI1478</f>
        <v>0</v>
      </c>
      <c r="BJ1473" s="20"/>
      <c r="BK1473" s="20"/>
    </row>
    <row r="1474" spans="1:68" ht="78" x14ac:dyDescent="0.3">
      <c r="A1474" s="58" t="s">
        <v>954</v>
      </c>
      <c r="B1474" s="59" t="s">
        <v>148</v>
      </c>
      <c r="C1474" s="58"/>
      <c r="D1474" s="58"/>
      <c r="E1474" s="60" t="s">
        <v>149</v>
      </c>
      <c r="F1474" s="10">
        <f t="shared" ref="F1474:K1474" si="3120">F1475</f>
        <v>99500.800000000003</v>
      </c>
      <c r="G1474" s="10">
        <f t="shared" si="3120"/>
        <v>102556.79999999999</v>
      </c>
      <c r="H1474" s="10">
        <f t="shared" si="3120"/>
        <v>102556.79999999999</v>
      </c>
      <c r="I1474" s="10">
        <f t="shared" si="3120"/>
        <v>0</v>
      </c>
      <c r="J1474" s="10">
        <f t="shared" si="3120"/>
        <v>0</v>
      </c>
      <c r="K1474" s="10">
        <f t="shared" si="3120"/>
        <v>0</v>
      </c>
      <c r="L1474" s="10">
        <f t="shared" si="3017"/>
        <v>99500.800000000003</v>
      </c>
      <c r="M1474" s="10">
        <f t="shared" si="3018"/>
        <v>102556.79999999999</v>
      </c>
      <c r="N1474" s="10">
        <f t="shared" si="3019"/>
        <v>102556.79999999999</v>
      </c>
      <c r="O1474" s="10">
        <f>O1475</f>
        <v>20571.900000000001</v>
      </c>
      <c r="P1474" s="10">
        <f>P1475</f>
        <v>25741.8</v>
      </c>
      <c r="Q1474" s="10">
        <f>Q1475</f>
        <v>25741.8</v>
      </c>
      <c r="R1474" s="10">
        <f t="shared" si="3083"/>
        <v>120072.70000000001</v>
      </c>
      <c r="S1474" s="10">
        <f t="shared" si="3084"/>
        <v>128298.59999999999</v>
      </c>
      <c r="T1474" s="10">
        <f t="shared" si="3085"/>
        <v>128298.59999999999</v>
      </c>
      <c r="U1474" s="10">
        <f>U1475</f>
        <v>0</v>
      </c>
      <c r="V1474" s="10">
        <f>V1475</f>
        <v>0</v>
      </c>
      <c r="W1474" s="10">
        <f>W1475</f>
        <v>0</v>
      </c>
      <c r="X1474" s="10">
        <f t="shared" si="3086"/>
        <v>120072.70000000001</v>
      </c>
      <c r="Y1474" s="10">
        <f t="shared" si="3087"/>
        <v>128298.59999999999</v>
      </c>
      <c r="Z1474" s="10">
        <f t="shared" si="3088"/>
        <v>128298.59999999999</v>
      </c>
      <c r="AA1474" s="10">
        <f>AA1475</f>
        <v>0</v>
      </c>
      <c r="AB1474" s="10">
        <f>AB1475</f>
        <v>0</v>
      </c>
      <c r="AC1474" s="10">
        <f>AC1475</f>
        <v>0</v>
      </c>
      <c r="AD1474" s="10">
        <f t="shared" si="3089"/>
        <v>120072.70000000001</v>
      </c>
      <c r="AE1474" s="10">
        <f t="shared" si="3090"/>
        <v>128298.59999999999</v>
      </c>
      <c r="AF1474" s="10">
        <f t="shared" si="3091"/>
        <v>128298.59999999999</v>
      </c>
      <c r="AG1474" s="10">
        <f>AG1475</f>
        <v>0</v>
      </c>
      <c r="AH1474" s="10">
        <f t="shared" si="3092"/>
        <v>120072.70000000001</v>
      </c>
      <c r="AI1474" s="10">
        <f t="shared" si="3093"/>
        <v>128298.59999999999</v>
      </c>
      <c r="AJ1474" s="10">
        <f t="shared" si="3094"/>
        <v>128298.59999999999</v>
      </c>
      <c r="AK1474" s="10">
        <f>AK1475</f>
        <v>0</v>
      </c>
      <c r="AL1474" s="10">
        <f>AL1475</f>
        <v>0</v>
      </c>
      <c r="AM1474" s="10">
        <f>AM1475</f>
        <v>0</v>
      </c>
      <c r="AN1474" s="10">
        <f t="shared" si="3095"/>
        <v>120072.70000000001</v>
      </c>
      <c r="AO1474" s="10">
        <f t="shared" si="3096"/>
        <v>128298.59999999999</v>
      </c>
      <c r="AP1474" s="10">
        <f t="shared" si="3097"/>
        <v>128298.59999999999</v>
      </c>
      <c r="AQ1474" s="10">
        <f>AQ1475</f>
        <v>0</v>
      </c>
      <c r="AR1474" s="10">
        <f>AR1475</f>
        <v>0</v>
      </c>
      <c r="AS1474" s="10">
        <f>AS1475</f>
        <v>0</v>
      </c>
      <c r="AT1474" s="10">
        <f t="shared" si="3098"/>
        <v>120072.70000000001</v>
      </c>
      <c r="AU1474" s="10">
        <f t="shared" si="3099"/>
        <v>128298.59999999999</v>
      </c>
      <c r="AV1474" s="10">
        <f t="shared" si="3100"/>
        <v>128298.59999999999</v>
      </c>
      <c r="AW1474" s="10">
        <f>AW1475</f>
        <v>0</v>
      </c>
      <c r="AX1474" s="10">
        <f>AX1475</f>
        <v>0</v>
      </c>
      <c r="AY1474" s="10">
        <f>AY1475</f>
        <v>0</v>
      </c>
      <c r="AZ1474" s="10">
        <f t="shared" si="3101"/>
        <v>120072.70000000001</v>
      </c>
      <c r="BA1474" s="10">
        <f>BA1475</f>
        <v>0</v>
      </c>
      <c r="BB1474" s="65">
        <f t="shared" si="3109"/>
        <v>120072.70000000001</v>
      </c>
      <c r="BC1474" s="10">
        <f t="shared" si="3102"/>
        <v>128298.59999999999</v>
      </c>
      <c r="BD1474" s="10">
        <f>BD1475</f>
        <v>0</v>
      </c>
      <c r="BE1474" s="65">
        <f t="shared" si="3110"/>
        <v>128298.59999999999</v>
      </c>
      <c r="BF1474" s="10">
        <f t="shared" si="3103"/>
        <v>128298.59999999999</v>
      </c>
      <c r="BG1474" s="10">
        <f>BG1475</f>
        <v>0</v>
      </c>
      <c r="BH1474" s="65">
        <f t="shared" si="3111"/>
        <v>128298.59999999999</v>
      </c>
      <c r="BI1474" s="10">
        <f>BI1475</f>
        <v>0</v>
      </c>
      <c r="BJ1474" s="20"/>
      <c r="BK1474" s="20"/>
    </row>
    <row r="1475" spans="1:68" x14ac:dyDescent="0.3">
      <c r="A1475" s="58" t="s">
        <v>954</v>
      </c>
      <c r="B1475" s="59">
        <v>100</v>
      </c>
      <c r="C1475" s="58" t="s">
        <v>37</v>
      </c>
      <c r="D1475" s="58" t="s">
        <v>38</v>
      </c>
      <c r="E1475" s="60" t="s">
        <v>39</v>
      </c>
      <c r="F1475" s="10">
        <v>99500.800000000003</v>
      </c>
      <c r="G1475" s="10">
        <v>102556.79999999999</v>
      </c>
      <c r="H1475" s="10">
        <v>102556.79999999999</v>
      </c>
      <c r="I1475" s="10"/>
      <c r="J1475" s="10"/>
      <c r="K1475" s="10"/>
      <c r="L1475" s="10">
        <f t="shared" si="3017"/>
        <v>99500.800000000003</v>
      </c>
      <c r="M1475" s="10">
        <f t="shared" si="3018"/>
        <v>102556.79999999999</v>
      </c>
      <c r="N1475" s="10">
        <f t="shared" si="3019"/>
        <v>102556.79999999999</v>
      </c>
      <c r="O1475" s="10">
        <v>20571.900000000001</v>
      </c>
      <c r="P1475" s="10">
        <v>25741.8</v>
      </c>
      <c r="Q1475" s="10">
        <v>25741.8</v>
      </c>
      <c r="R1475" s="10">
        <f t="shared" si="3083"/>
        <v>120072.70000000001</v>
      </c>
      <c r="S1475" s="10">
        <f t="shared" si="3084"/>
        <v>128298.59999999999</v>
      </c>
      <c r="T1475" s="10">
        <f t="shared" si="3085"/>
        <v>128298.59999999999</v>
      </c>
      <c r="U1475" s="10"/>
      <c r="V1475" s="10"/>
      <c r="W1475" s="10"/>
      <c r="X1475" s="10">
        <f t="shared" si="3086"/>
        <v>120072.70000000001</v>
      </c>
      <c r="Y1475" s="10">
        <f t="shared" si="3087"/>
        <v>128298.59999999999</v>
      </c>
      <c r="Z1475" s="10">
        <f t="shared" si="3088"/>
        <v>128298.59999999999</v>
      </c>
      <c r="AA1475" s="10"/>
      <c r="AB1475" s="10"/>
      <c r="AC1475" s="10"/>
      <c r="AD1475" s="10">
        <f t="shared" si="3089"/>
        <v>120072.70000000001</v>
      </c>
      <c r="AE1475" s="10">
        <f t="shared" si="3090"/>
        <v>128298.59999999999</v>
      </c>
      <c r="AF1475" s="10">
        <f t="shared" si="3091"/>
        <v>128298.59999999999</v>
      </c>
      <c r="AG1475" s="10"/>
      <c r="AH1475" s="10">
        <f t="shared" si="3092"/>
        <v>120072.70000000001</v>
      </c>
      <c r="AI1475" s="10">
        <f t="shared" si="3093"/>
        <v>128298.59999999999</v>
      </c>
      <c r="AJ1475" s="10">
        <f t="shared" si="3094"/>
        <v>128298.59999999999</v>
      </c>
      <c r="AK1475" s="10"/>
      <c r="AL1475" s="10"/>
      <c r="AM1475" s="10"/>
      <c r="AN1475" s="10">
        <f t="shared" si="3095"/>
        <v>120072.70000000001</v>
      </c>
      <c r="AO1475" s="10">
        <f t="shared" si="3096"/>
        <v>128298.59999999999</v>
      </c>
      <c r="AP1475" s="10">
        <f t="shared" si="3097"/>
        <v>128298.59999999999</v>
      </c>
      <c r="AQ1475" s="10"/>
      <c r="AR1475" s="10"/>
      <c r="AS1475" s="10"/>
      <c r="AT1475" s="10">
        <f t="shared" si="3098"/>
        <v>120072.70000000001</v>
      </c>
      <c r="AU1475" s="10">
        <f t="shared" si="3099"/>
        <v>128298.59999999999</v>
      </c>
      <c r="AV1475" s="10">
        <f t="shared" si="3100"/>
        <v>128298.59999999999</v>
      </c>
      <c r="AW1475" s="10"/>
      <c r="AX1475" s="10"/>
      <c r="AY1475" s="10"/>
      <c r="AZ1475" s="10">
        <f t="shared" si="3101"/>
        <v>120072.70000000001</v>
      </c>
      <c r="BA1475" s="10"/>
      <c r="BB1475" s="65">
        <f t="shared" si="3109"/>
        <v>120072.70000000001</v>
      </c>
      <c r="BC1475" s="10">
        <f t="shared" si="3102"/>
        <v>128298.59999999999</v>
      </c>
      <c r="BD1475" s="10"/>
      <c r="BE1475" s="65">
        <f t="shared" si="3110"/>
        <v>128298.59999999999</v>
      </c>
      <c r="BF1475" s="10">
        <f t="shared" si="3103"/>
        <v>128298.59999999999</v>
      </c>
      <c r="BG1475" s="10"/>
      <c r="BH1475" s="65">
        <f t="shared" si="3111"/>
        <v>128298.59999999999</v>
      </c>
      <c r="BI1475" s="10"/>
      <c r="BJ1475" s="20"/>
      <c r="BK1475" s="20"/>
    </row>
    <row r="1476" spans="1:68" ht="31.2" x14ac:dyDescent="0.3">
      <c r="A1476" s="58" t="s">
        <v>954</v>
      </c>
      <c r="B1476" s="59" t="s">
        <v>66</v>
      </c>
      <c r="C1476" s="58"/>
      <c r="D1476" s="58"/>
      <c r="E1476" s="60" t="s">
        <v>67</v>
      </c>
      <c r="F1476" s="10">
        <f t="shared" ref="F1476:K1476" si="3121">F1477</f>
        <v>20887.2</v>
      </c>
      <c r="G1476" s="10">
        <f t="shared" si="3121"/>
        <v>16215.4</v>
      </c>
      <c r="H1476" s="10">
        <f t="shared" si="3121"/>
        <v>13875.2</v>
      </c>
      <c r="I1476" s="10">
        <f t="shared" si="3121"/>
        <v>0</v>
      </c>
      <c r="J1476" s="10">
        <f t="shared" si="3121"/>
        <v>0</v>
      </c>
      <c r="K1476" s="10">
        <f t="shared" si="3121"/>
        <v>0</v>
      </c>
      <c r="L1476" s="10">
        <f t="shared" si="3017"/>
        <v>20887.2</v>
      </c>
      <c r="M1476" s="10">
        <f t="shared" si="3018"/>
        <v>16215.4</v>
      </c>
      <c r="N1476" s="10">
        <f t="shared" si="3019"/>
        <v>13875.2</v>
      </c>
      <c r="O1476" s="10">
        <f>O1477</f>
        <v>3737.2440000000001</v>
      </c>
      <c r="P1476" s="10">
        <f>P1477</f>
        <v>0</v>
      </c>
      <c r="Q1476" s="10">
        <f>Q1477</f>
        <v>0</v>
      </c>
      <c r="R1476" s="10">
        <f t="shared" si="3083"/>
        <v>24624.444</v>
      </c>
      <c r="S1476" s="10">
        <f t="shared" si="3084"/>
        <v>16215.4</v>
      </c>
      <c r="T1476" s="10">
        <f t="shared" si="3085"/>
        <v>13875.2</v>
      </c>
      <c r="U1476" s="10">
        <f>U1477</f>
        <v>0</v>
      </c>
      <c r="V1476" s="10">
        <f>V1477</f>
        <v>0</v>
      </c>
      <c r="W1476" s="10">
        <f>W1477</f>
        <v>0</v>
      </c>
      <c r="X1476" s="10">
        <f t="shared" si="3086"/>
        <v>24624.444</v>
      </c>
      <c r="Y1476" s="10">
        <f t="shared" si="3087"/>
        <v>16215.4</v>
      </c>
      <c r="Z1476" s="10">
        <f t="shared" si="3088"/>
        <v>13875.2</v>
      </c>
      <c r="AA1476" s="10">
        <f>AA1477</f>
        <v>0</v>
      </c>
      <c r="AB1476" s="10">
        <f>AB1477</f>
        <v>0</v>
      </c>
      <c r="AC1476" s="10">
        <f>AC1477</f>
        <v>0</v>
      </c>
      <c r="AD1476" s="10">
        <f t="shared" si="3089"/>
        <v>24624.444</v>
      </c>
      <c r="AE1476" s="10">
        <f t="shared" si="3090"/>
        <v>16215.4</v>
      </c>
      <c r="AF1476" s="10">
        <f t="shared" si="3091"/>
        <v>13875.2</v>
      </c>
      <c r="AG1476" s="10">
        <f>AG1477</f>
        <v>0</v>
      </c>
      <c r="AH1476" s="10">
        <f t="shared" si="3092"/>
        <v>24624.444</v>
      </c>
      <c r="AI1476" s="10">
        <f t="shared" si="3093"/>
        <v>16215.4</v>
      </c>
      <c r="AJ1476" s="10">
        <f t="shared" si="3094"/>
        <v>13875.2</v>
      </c>
      <c r="AK1476" s="10">
        <f>AK1477</f>
        <v>2483.2170000000001</v>
      </c>
      <c r="AL1476" s="10">
        <f>AL1477</f>
        <v>0</v>
      </c>
      <c r="AM1476" s="10">
        <f>AM1477</f>
        <v>0</v>
      </c>
      <c r="AN1476" s="10">
        <f t="shared" si="3095"/>
        <v>27107.661</v>
      </c>
      <c r="AO1476" s="10">
        <f t="shared" si="3096"/>
        <v>16215.4</v>
      </c>
      <c r="AP1476" s="10">
        <f t="shared" si="3097"/>
        <v>13875.2</v>
      </c>
      <c r="AQ1476" s="10">
        <f>AQ1477</f>
        <v>0</v>
      </c>
      <c r="AR1476" s="10">
        <f>AR1477</f>
        <v>0</v>
      </c>
      <c r="AS1476" s="10">
        <f>AS1477</f>
        <v>0</v>
      </c>
      <c r="AT1476" s="10">
        <f t="shared" si="3098"/>
        <v>27107.661</v>
      </c>
      <c r="AU1476" s="10">
        <f t="shared" si="3099"/>
        <v>16215.4</v>
      </c>
      <c r="AV1476" s="10">
        <f t="shared" si="3100"/>
        <v>13875.2</v>
      </c>
      <c r="AW1476" s="10">
        <f>AW1477</f>
        <v>0</v>
      </c>
      <c r="AX1476" s="10">
        <f>AX1477</f>
        <v>0</v>
      </c>
      <c r="AY1476" s="10">
        <f>AY1477</f>
        <v>0</v>
      </c>
      <c r="AZ1476" s="10">
        <f t="shared" si="3101"/>
        <v>27107.661</v>
      </c>
      <c r="BA1476" s="10">
        <f>BA1477</f>
        <v>0</v>
      </c>
      <c r="BB1476" s="65">
        <f t="shared" si="3109"/>
        <v>27107.661</v>
      </c>
      <c r="BC1476" s="10">
        <f t="shared" si="3102"/>
        <v>16215.4</v>
      </c>
      <c r="BD1476" s="10">
        <f>BD1477</f>
        <v>0</v>
      </c>
      <c r="BE1476" s="65">
        <f t="shared" si="3110"/>
        <v>16215.4</v>
      </c>
      <c r="BF1476" s="10">
        <f t="shared" si="3103"/>
        <v>13875.2</v>
      </c>
      <c r="BG1476" s="10">
        <f>BG1477</f>
        <v>0</v>
      </c>
      <c r="BH1476" s="65">
        <f t="shared" si="3111"/>
        <v>13875.2</v>
      </c>
      <c r="BI1476" s="10">
        <f>BI1477</f>
        <v>0</v>
      </c>
      <c r="BJ1476" s="20"/>
      <c r="BK1476" s="20"/>
    </row>
    <row r="1477" spans="1:68" x14ac:dyDescent="0.3">
      <c r="A1477" s="58" t="s">
        <v>954</v>
      </c>
      <c r="B1477" s="59">
        <v>200</v>
      </c>
      <c r="C1477" s="58" t="s">
        <v>37</v>
      </c>
      <c r="D1477" s="58" t="s">
        <v>38</v>
      </c>
      <c r="E1477" s="60" t="s">
        <v>39</v>
      </c>
      <c r="F1477" s="10">
        <v>20887.2</v>
      </c>
      <c r="G1477" s="10">
        <v>16215.4</v>
      </c>
      <c r="H1477" s="10">
        <v>13875.2</v>
      </c>
      <c r="I1477" s="10"/>
      <c r="J1477" s="10"/>
      <c r="K1477" s="10"/>
      <c r="L1477" s="10">
        <f t="shared" si="3017"/>
        <v>20887.2</v>
      </c>
      <c r="M1477" s="10">
        <f t="shared" si="3018"/>
        <v>16215.4</v>
      </c>
      <c r="N1477" s="10">
        <f t="shared" si="3019"/>
        <v>13875.2</v>
      </c>
      <c r="O1477" s="10">
        <v>3737.2440000000001</v>
      </c>
      <c r="P1477" s="10"/>
      <c r="Q1477" s="10"/>
      <c r="R1477" s="10">
        <f t="shared" si="3083"/>
        <v>24624.444</v>
      </c>
      <c r="S1477" s="10">
        <f t="shared" si="3084"/>
        <v>16215.4</v>
      </c>
      <c r="T1477" s="10">
        <f t="shared" si="3085"/>
        <v>13875.2</v>
      </c>
      <c r="U1477" s="10"/>
      <c r="V1477" s="10"/>
      <c r="W1477" s="10"/>
      <c r="X1477" s="10">
        <f t="shared" si="3086"/>
        <v>24624.444</v>
      </c>
      <c r="Y1477" s="10">
        <f t="shared" si="3087"/>
        <v>16215.4</v>
      </c>
      <c r="Z1477" s="10">
        <f t="shared" si="3088"/>
        <v>13875.2</v>
      </c>
      <c r="AA1477" s="10"/>
      <c r="AB1477" s="10"/>
      <c r="AC1477" s="10"/>
      <c r="AD1477" s="10">
        <f t="shared" si="3089"/>
        <v>24624.444</v>
      </c>
      <c r="AE1477" s="10">
        <f t="shared" si="3090"/>
        <v>16215.4</v>
      </c>
      <c r="AF1477" s="10">
        <f t="shared" si="3091"/>
        <v>13875.2</v>
      </c>
      <c r="AG1477" s="10"/>
      <c r="AH1477" s="10">
        <f t="shared" si="3092"/>
        <v>24624.444</v>
      </c>
      <c r="AI1477" s="10">
        <f t="shared" si="3093"/>
        <v>16215.4</v>
      </c>
      <c r="AJ1477" s="10">
        <f t="shared" si="3094"/>
        <v>13875.2</v>
      </c>
      <c r="AK1477" s="10">
        <v>2483.2170000000001</v>
      </c>
      <c r="AL1477" s="10"/>
      <c r="AM1477" s="10"/>
      <c r="AN1477" s="10">
        <f t="shared" si="3095"/>
        <v>27107.661</v>
      </c>
      <c r="AO1477" s="10">
        <f t="shared" si="3096"/>
        <v>16215.4</v>
      </c>
      <c r="AP1477" s="10">
        <f t="shared" si="3097"/>
        <v>13875.2</v>
      </c>
      <c r="AQ1477" s="10"/>
      <c r="AR1477" s="10"/>
      <c r="AS1477" s="10"/>
      <c r="AT1477" s="10">
        <f t="shared" si="3098"/>
        <v>27107.661</v>
      </c>
      <c r="AU1477" s="10">
        <f t="shared" si="3099"/>
        <v>16215.4</v>
      </c>
      <c r="AV1477" s="10">
        <f t="shared" si="3100"/>
        <v>13875.2</v>
      </c>
      <c r="AW1477" s="10"/>
      <c r="AX1477" s="10"/>
      <c r="AY1477" s="10"/>
      <c r="AZ1477" s="10">
        <f t="shared" si="3101"/>
        <v>27107.661</v>
      </c>
      <c r="BA1477" s="10"/>
      <c r="BB1477" s="65">
        <f t="shared" si="3109"/>
        <v>27107.661</v>
      </c>
      <c r="BC1477" s="10">
        <f t="shared" si="3102"/>
        <v>16215.4</v>
      </c>
      <c r="BD1477" s="10"/>
      <c r="BE1477" s="65">
        <f t="shared" si="3110"/>
        <v>16215.4</v>
      </c>
      <c r="BF1477" s="10">
        <f t="shared" si="3103"/>
        <v>13875.2</v>
      </c>
      <c r="BG1477" s="10"/>
      <c r="BH1477" s="65">
        <f t="shared" si="3111"/>
        <v>13875.2</v>
      </c>
      <c r="BI1477" s="10"/>
      <c r="BJ1477" s="20"/>
      <c r="BK1477" s="20"/>
    </row>
    <row r="1478" spans="1:68" x14ac:dyDescent="0.3">
      <c r="A1478" s="58" t="s">
        <v>954</v>
      </c>
      <c r="B1478" s="59" t="s">
        <v>52</v>
      </c>
      <c r="C1478" s="58"/>
      <c r="D1478" s="58"/>
      <c r="E1478" s="60" t="s">
        <v>53</v>
      </c>
      <c r="F1478" s="10">
        <f t="shared" ref="F1478:K1478" si="3122">F1479</f>
        <v>130.69999999999999</v>
      </c>
      <c r="G1478" s="10">
        <f t="shared" si="3122"/>
        <v>130.69999999999999</v>
      </c>
      <c r="H1478" s="10">
        <f t="shared" si="3122"/>
        <v>130.69999999999999</v>
      </c>
      <c r="I1478" s="10">
        <f t="shared" si="3122"/>
        <v>0</v>
      </c>
      <c r="J1478" s="10">
        <f t="shared" si="3122"/>
        <v>0</v>
      </c>
      <c r="K1478" s="10">
        <f t="shared" si="3122"/>
        <v>0</v>
      </c>
      <c r="L1478" s="10">
        <f t="shared" si="3017"/>
        <v>130.69999999999999</v>
      </c>
      <c r="M1478" s="10">
        <f t="shared" si="3018"/>
        <v>130.69999999999999</v>
      </c>
      <c r="N1478" s="10">
        <f t="shared" si="3019"/>
        <v>130.69999999999999</v>
      </c>
      <c r="O1478" s="10">
        <f>O1479</f>
        <v>0</v>
      </c>
      <c r="P1478" s="10">
        <f>P1479</f>
        <v>0</v>
      </c>
      <c r="Q1478" s="10">
        <f>Q1479</f>
        <v>0</v>
      </c>
      <c r="R1478" s="10">
        <f t="shared" si="3083"/>
        <v>130.69999999999999</v>
      </c>
      <c r="S1478" s="10">
        <f t="shared" si="3084"/>
        <v>130.69999999999999</v>
      </c>
      <c r="T1478" s="10">
        <f t="shared" si="3085"/>
        <v>130.69999999999999</v>
      </c>
      <c r="U1478" s="10">
        <f>U1479</f>
        <v>0</v>
      </c>
      <c r="V1478" s="10">
        <f>V1479</f>
        <v>0</v>
      </c>
      <c r="W1478" s="10">
        <f>W1479</f>
        <v>0</v>
      </c>
      <c r="X1478" s="10">
        <f t="shared" si="3086"/>
        <v>130.69999999999999</v>
      </c>
      <c r="Y1478" s="10">
        <f t="shared" si="3087"/>
        <v>130.69999999999999</v>
      </c>
      <c r="Z1478" s="10">
        <f t="shared" si="3088"/>
        <v>130.69999999999999</v>
      </c>
      <c r="AA1478" s="10">
        <f>AA1479</f>
        <v>0</v>
      </c>
      <c r="AB1478" s="10">
        <f>AB1479</f>
        <v>0</v>
      </c>
      <c r="AC1478" s="10">
        <f>AC1479</f>
        <v>0</v>
      </c>
      <c r="AD1478" s="10">
        <f t="shared" si="3089"/>
        <v>130.69999999999999</v>
      </c>
      <c r="AE1478" s="10">
        <f t="shared" si="3090"/>
        <v>130.69999999999999</v>
      </c>
      <c r="AF1478" s="10">
        <f t="shared" si="3091"/>
        <v>130.69999999999999</v>
      </c>
      <c r="AG1478" s="10">
        <f>AG1479</f>
        <v>0</v>
      </c>
      <c r="AH1478" s="10">
        <f t="shared" si="3092"/>
        <v>130.69999999999999</v>
      </c>
      <c r="AI1478" s="10">
        <f t="shared" si="3093"/>
        <v>130.69999999999999</v>
      </c>
      <c r="AJ1478" s="10">
        <f t="shared" si="3094"/>
        <v>130.69999999999999</v>
      </c>
      <c r="AK1478" s="10">
        <f>AK1479</f>
        <v>0</v>
      </c>
      <c r="AL1478" s="10">
        <f>AL1479</f>
        <v>0</v>
      </c>
      <c r="AM1478" s="10">
        <f>AM1479</f>
        <v>0</v>
      </c>
      <c r="AN1478" s="10">
        <f t="shared" si="3095"/>
        <v>130.69999999999999</v>
      </c>
      <c r="AO1478" s="10">
        <f t="shared" si="3096"/>
        <v>130.69999999999999</v>
      </c>
      <c r="AP1478" s="10">
        <f t="shared" si="3097"/>
        <v>130.69999999999999</v>
      </c>
      <c r="AQ1478" s="10">
        <f>AQ1479</f>
        <v>0</v>
      </c>
      <c r="AR1478" s="10">
        <f>AR1479</f>
        <v>0</v>
      </c>
      <c r="AS1478" s="10">
        <f>AS1479</f>
        <v>0</v>
      </c>
      <c r="AT1478" s="10">
        <f t="shared" si="3098"/>
        <v>130.69999999999999</v>
      </c>
      <c r="AU1478" s="10">
        <f t="shared" si="3099"/>
        <v>130.69999999999999</v>
      </c>
      <c r="AV1478" s="10">
        <f t="shared" si="3100"/>
        <v>130.69999999999999</v>
      </c>
      <c r="AW1478" s="10">
        <f>AW1479</f>
        <v>0</v>
      </c>
      <c r="AX1478" s="10">
        <f>AX1479</f>
        <v>0</v>
      </c>
      <c r="AY1478" s="10">
        <f>AY1479</f>
        <v>0</v>
      </c>
      <c r="AZ1478" s="10">
        <f t="shared" si="3101"/>
        <v>130.69999999999999</v>
      </c>
      <c r="BA1478" s="10">
        <f>BA1479</f>
        <v>0</v>
      </c>
      <c r="BB1478" s="65">
        <f t="shared" si="3109"/>
        <v>130.69999999999999</v>
      </c>
      <c r="BC1478" s="10">
        <f t="shared" si="3102"/>
        <v>130.69999999999999</v>
      </c>
      <c r="BD1478" s="10">
        <f>BD1479</f>
        <v>0</v>
      </c>
      <c r="BE1478" s="65">
        <f t="shared" si="3110"/>
        <v>130.69999999999999</v>
      </c>
      <c r="BF1478" s="10">
        <f t="shared" si="3103"/>
        <v>130.69999999999999</v>
      </c>
      <c r="BG1478" s="10">
        <f>BG1479</f>
        <v>0</v>
      </c>
      <c r="BH1478" s="65">
        <f t="shared" si="3111"/>
        <v>130.69999999999999</v>
      </c>
      <c r="BI1478" s="10">
        <f>BI1479</f>
        <v>0</v>
      </c>
      <c r="BJ1478" s="20"/>
      <c r="BK1478" s="20"/>
    </row>
    <row r="1479" spans="1:68" x14ac:dyDescent="0.3">
      <c r="A1479" s="58" t="s">
        <v>954</v>
      </c>
      <c r="B1479" s="59">
        <v>800</v>
      </c>
      <c r="C1479" s="58" t="s">
        <v>37</v>
      </c>
      <c r="D1479" s="58" t="s">
        <v>38</v>
      </c>
      <c r="E1479" s="60" t="s">
        <v>39</v>
      </c>
      <c r="F1479" s="10">
        <v>130.69999999999999</v>
      </c>
      <c r="G1479" s="10">
        <v>130.69999999999999</v>
      </c>
      <c r="H1479" s="10">
        <v>130.69999999999999</v>
      </c>
      <c r="I1479" s="10"/>
      <c r="J1479" s="10"/>
      <c r="K1479" s="10"/>
      <c r="L1479" s="10">
        <f t="shared" si="3017"/>
        <v>130.69999999999999</v>
      </c>
      <c r="M1479" s="10">
        <f t="shared" si="3018"/>
        <v>130.69999999999999</v>
      </c>
      <c r="N1479" s="10">
        <f t="shared" si="3019"/>
        <v>130.69999999999999</v>
      </c>
      <c r="O1479" s="10"/>
      <c r="P1479" s="10"/>
      <c r="Q1479" s="10"/>
      <c r="R1479" s="10">
        <f t="shared" si="3083"/>
        <v>130.69999999999999</v>
      </c>
      <c r="S1479" s="10">
        <f t="shared" si="3084"/>
        <v>130.69999999999999</v>
      </c>
      <c r="T1479" s="10">
        <f t="shared" si="3085"/>
        <v>130.69999999999999</v>
      </c>
      <c r="U1479" s="10"/>
      <c r="V1479" s="10"/>
      <c r="W1479" s="10"/>
      <c r="X1479" s="10">
        <f t="shared" si="3086"/>
        <v>130.69999999999999</v>
      </c>
      <c r="Y1479" s="10">
        <f t="shared" si="3087"/>
        <v>130.69999999999999</v>
      </c>
      <c r="Z1479" s="10">
        <f t="shared" si="3088"/>
        <v>130.69999999999999</v>
      </c>
      <c r="AA1479" s="10"/>
      <c r="AB1479" s="10"/>
      <c r="AC1479" s="10"/>
      <c r="AD1479" s="10">
        <f t="shared" si="3089"/>
        <v>130.69999999999999</v>
      </c>
      <c r="AE1479" s="10">
        <f t="shared" si="3090"/>
        <v>130.69999999999999</v>
      </c>
      <c r="AF1479" s="10">
        <f t="shared" si="3091"/>
        <v>130.69999999999999</v>
      </c>
      <c r="AG1479" s="10"/>
      <c r="AH1479" s="10">
        <f t="shared" si="3092"/>
        <v>130.69999999999999</v>
      </c>
      <c r="AI1479" s="10">
        <f t="shared" si="3093"/>
        <v>130.69999999999999</v>
      </c>
      <c r="AJ1479" s="10">
        <f t="shared" si="3094"/>
        <v>130.69999999999999</v>
      </c>
      <c r="AK1479" s="10"/>
      <c r="AL1479" s="10"/>
      <c r="AM1479" s="10"/>
      <c r="AN1479" s="10">
        <f t="shared" si="3095"/>
        <v>130.69999999999999</v>
      </c>
      <c r="AO1479" s="10">
        <f t="shared" si="3096"/>
        <v>130.69999999999999</v>
      </c>
      <c r="AP1479" s="10">
        <f t="shared" si="3097"/>
        <v>130.69999999999999</v>
      </c>
      <c r="AQ1479" s="10"/>
      <c r="AR1479" s="10"/>
      <c r="AS1479" s="10"/>
      <c r="AT1479" s="10">
        <f t="shared" si="3098"/>
        <v>130.69999999999999</v>
      </c>
      <c r="AU1479" s="10">
        <f t="shared" si="3099"/>
        <v>130.69999999999999</v>
      </c>
      <c r="AV1479" s="10">
        <f t="shared" si="3100"/>
        <v>130.69999999999999</v>
      </c>
      <c r="AW1479" s="10"/>
      <c r="AX1479" s="10"/>
      <c r="AY1479" s="10"/>
      <c r="AZ1479" s="10">
        <f t="shared" si="3101"/>
        <v>130.69999999999999</v>
      </c>
      <c r="BA1479" s="10"/>
      <c r="BB1479" s="65">
        <f t="shared" si="3109"/>
        <v>130.69999999999999</v>
      </c>
      <c r="BC1479" s="10">
        <f t="shared" si="3102"/>
        <v>130.69999999999999</v>
      </c>
      <c r="BD1479" s="10"/>
      <c r="BE1479" s="65">
        <f t="shared" si="3110"/>
        <v>130.69999999999999</v>
      </c>
      <c r="BF1479" s="10">
        <f t="shared" si="3103"/>
        <v>130.69999999999999</v>
      </c>
      <c r="BG1479" s="10"/>
      <c r="BH1479" s="65">
        <f t="shared" si="3111"/>
        <v>130.69999999999999</v>
      </c>
      <c r="BI1479" s="10"/>
      <c r="BJ1479" s="20"/>
      <c r="BK1479" s="20"/>
    </row>
    <row r="1480" spans="1:68" ht="31.2" x14ac:dyDescent="0.3">
      <c r="A1480" s="58" t="s">
        <v>955</v>
      </c>
      <c r="B1480" s="59"/>
      <c r="C1480" s="58"/>
      <c r="D1480" s="58"/>
      <c r="E1480" s="60" t="s">
        <v>956</v>
      </c>
      <c r="F1480" s="10">
        <f t="shared" ref="F1480:K1480" si="3123">F1481+F1483</f>
        <v>128443.4</v>
      </c>
      <c r="G1480" s="10">
        <f t="shared" si="3123"/>
        <v>106579.9</v>
      </c>
      <c r="H1480" s="10">
        <f t="shared" si="3123"/>
        <v>106579.90000000001</v>
      </c>
      <c r="I1480" s="10">
        <f t="shared" si="3123"/>
        <v>0</v>
      </c>
      <c r="J1480" s="10">
        <f t="shared" si="3123"/>
        <v>0</v>
      </c>
      <c r="K1480" s="10">
        <f t="shared" si="3123"/>
        <v>0</v>
      </c>
      <c r="L1480" s="10">
        <f t="shared" si="3017"/>
        <v>128443.4</v>
      </c>
      <c r="M1480" s="10">
        <f t="shared" si="3018"/>
        <v>106579.9</v>
      </c>
      <c r="N1480" s="10">
        <f t="shared" si="3019"/>
        <v>106579.90000000001</v>
      </c>
      <c r="O1480" s="10">
        <f>O1481+O1483</f>
        <v>20700.408530000001</v>
      </c>
      <c r="P1480" s="10">
        <f>P1481+P1483</f>
        <v>0</v>
      </c>
      <c r="Q1480" s="10">
        <f>Q1481+Q1483</f>
        <v>0</v>
      </c>
      <c r="R1480" s="10">
        <f t="shared" si="3083"/>
        <v>149143.80852999998</v>
      </c>
      <c r="S1480" s="10">
        <f t="shared" si="3084"/>
        <v>106579.9</v>
      </c>
      <c r="T1480" s="10">
        <f t="shared" si="3085"/>
        <v>106579.90000000001</v>
      </c>
      <c r="U1480" s="10">
        <f>U1481+U1483</f>
        <v>0</v>
      </c>
      <c r="V1480" s="10">
        <f>V1481+V1483</f>
        <v>0</v>
      </c>
      <c r="W1480" s="10">
        <f>W1481+W1483</f>
        <v>0</v>
      </c>
      <c r="X1480" s="10">
        <f t="shared" si="3086"/>
        <v>149143.80852999998</v>
      </c>
      <c r="Y1480" s="10">
        <f t="shared" si="3087"/>
        <v>106579.9</v>
      </c>
      <c r="Z1480" s="10">
        <f t="shared" si="3088"/>
        <v>106579.90000000001</v>
      </c>
      <c r="AA1480" s="10">
        <f>AA1481+AA1483</f>
        <v>13286.29</v>
      </c>
      <c r="AB1480" s="10">
        <f>AB1481+AB1483</f>
        <v>0</v>
      </c>
      <c r="AC1480" s="10">
        <f>AC1481+AC1483</f>
        <v>0</v>
      </c>
      <c r="AD1480" s="10">
        <f t="shared" si="3089"/>
        <v>162430.09852999999</v>
      </c>
      <c r="AE1480" s="10">
        <f t="shared" si="3090"/>
        <v>106579.9</v>
      </c>
      <c r="AF1480" s="10">
        <f t="shared" si="3091"/>
        <v>106579.90000000001</v>
      </c>
      <c r="AG1480" s="10">
        <f>AG1481+AG1483</f>
        <v>0</v>
      </c>
      <c r="AH1480" s="10">
        <f t="shared" si="3092"/>
        <v>162430.09852999999</v>
      </c>
      <c r="AI1480" s="10">
        <f t="shared" si="3093"/>
        <v>106579.9</v>
      </c>
      <c r="AJ1480" s="10">
        <f t="shared" si="3094"/>
        <v>106579.90000000001</v>
      </c>
      <c r="AK1480" s="10">
        <f>AK1481+AK1483</f>
        <v>10516.782999999999</v>
      </c>
      <c r="AL1480" s="10">
        <f>AL1481+AL1483</f>
        <v>0</v>
      </c>
      <c r="AM1480" s="10">
        <f>AM1481+AM1483</f>
        <v>0</v>
      </c>
      <c r="AN1480" s="10">
        <f t="shared" si="3095"/>
        <v>172946.88152999998</v>
      </c>
      <c r="AO1480" s="10">
        <f t="shared" si="3096"/>
        <v>106579.9</v>
      </c>
      <c r="AP1480" s="10">
        <f t="shared" si="3097"/>
        <v>106579.90000000001</v>
      </c>
      <c r="AQ1480" s="10">
        <f>AQ1481+AQ1483</f>
        <v>0</v>
      </c>
      <c r="AR1480" s="10">
        <f>AR1481+AR1483</f>
        <v>0</v>
      </c>
      <c r="AS1480" s="10">
        <f>AS1481+AS1483</f>
        <v>0</v>
      </c>
      <c r="AT1480" s="10">
        <f t="shared" si="3098"/>
        <v>172946.88152999998</v>
      </c>
      <c r="AU1480" s="10">
        <f t="shared" si="3099"/>
        <v>106579.9</v>
      </c>
      <c r="AV1480" s="10">
        <f t="shared" si="3100"/>
        <v>106579.90000000001</v>
      </c>
      <c r="AW1480" s="10">
        <f>AW1481+AW1483</f>
        <v>378.66699999999997</v>
      </c>
      <c r="AX1480" s="10">
        <f>AX1481+AX1483</f>
        <v>0</v>
      </c>
      <c r="AY1480" s="10">
        <f>AY1481+AY1483</f>
        <v>0</v>
      </c>
      <c r="AZ1480" s="10">
        <f t="shared" si="3101"/>
        <v>173325.54852999997</v>
      </c>
      <c r="BA1480" s="10">
        <f>BA1481+BA1483</f>
        <v>0</v>
      </c>
      <c r="BB1480" s="65">
        <f t="shared" si="3109"/>
        <v>173325.54852999997</v>
      </c>
      <c r="BC1480" s="10">
        <f t="shared" si="3102"/>
        <v>106579.9</v>
      </c>
      <c r="BD1480" s="10">
        <f>BD1481+BD1483</f>
        <v>0</v>
      </c>
      <c r="BE1480" s="65">
        <f t="shared" si="3110"/>
        <v>106579.9</v>
      </c>
      <c r="BF1480" s="10">
        <f t="shared" si="3103"/>
        <v>106579.90000000001</v>
      </c>
      <c r="BG1480" s="10">
        <f>BG1481+BG1483</f>
        <v>0</v>
      </c>
      <c r="BH1480" s="65">
        <f t="shared" si="3111"/>
        <v>106579.90000000001</v>
      </c>
      <c r="BI1480" s="10">
        <f>BI1481+BI1483</f>
        <v>0</v>
      </c>
      <c r="BJ1480" s="20"/>
      <c r="BK1480" s="20"/>
    </row>
    <row r="1481" spans="1:68" ht="31.2" x14ac:dyDescent="0.3">
      <c r="A1481" s="58" t="s">
        <v>955</v>
      </c>
      <c r="B1481" s="59" t="s">
        <v>66</v>
      </c>
      <c r="C1481" s="58"/>
      <c r="D1481" s="58"/>
      <c r="E1481" s="60" t="s">
        <v>67</v>
      </c>
      <c r="F1481" s="10">
        <f t="shared" ref="F1481:K1481" si="3124">F1482</f>
        <v>123269.79999999999</v>
      </c>
      <c r="G1481" s="10">
        <f t="shared" si="3124"/>
        <v>101596</v>
      </c>
      <c r="H1481" s="10">
        <f t="shared" si="3124"/>
        <v>101723.3</v>
      </c>
      <c r="I1481" s="10">
        <f t="shared" si="3124"/>
        <v>0</v>
      </c>
      <c r="J1481" s="10">
        <f t="shared" si="3124"/>
        <v>0</v>
      </c>
      <c r="K1481" s="10">
        <f t="shared" si="3124"/>
        <v>0</v>
      </c>
      <c r="L1481" s="10">
        <f t="shared" si="3017"/>
        <v>123269.79999999999</v>
      </c>
      <c r="M1481" s="10">
        <f t="shared" si="3018"/>
        <v>101596</v>
      </c>
      <c r="N1481" s="10">
        <f t="shared" si="3019"/>
        <v>101723.3</v>
      </c>
      <c r="O1481" s="10">
        <f>O1482</f>
        <v>20700.408530000001</v>
      </c>
      <c r="P1481" s="10">
        <f>P1482</f>
        <v>0</v>
      </c>
      <c r="Q1481" s="10">
        <f>Q1482</f>
        <v>0</v>
      </c>
      <c r="R1481" s="10">
        <f t="shared" si="3083"/>
        <v>143970.20853</v>
      </c>
      <c r="S1481" s="10">
        <f t="shared" si="3084"/>
        <v>101596</v>
      </c>
      <c r="T1481" s="10">
        <f t="shared" si="3085"/>
        <v>101723.3</v>
      </c>
      <c r="U1481" s="10">
        <f>U1482</f>
        <v>0</v>
      </c>
      <c r="V1481" s="10">
        <f>V1482</f>
        <v>0</v>
      </c>
      <c r="W1481" s="10">
        <f>W1482</f>
        <v>0</v>
      </c>
      <c r="X1481" s="10">
        <f t="shared" si="3086"/>
        <v>143970.20853</v>
      </c>
      <c r="Y1481" s="10">
        <f t="shared" si="3087"/>
        <v>101596</v>
      </c>
      <c r="Z1481" s="10">
        <f t="shared" si="3088"/>
        <v>101723.3</v>
      </c>
      <c r="AA1481" s="10">
        <f>AA1482</f>
        <v>13286.29</v>
      </c>
      <c r="AB1481" s="10">
        <f>AB1482</f>
        <v>0</v>
      </c>
      <c r="AC1481" s="10">
        <f>AC1482</f>
        <v>0</v>
      </c>
      <c r="AD1481" s="10">
        <f t="shared" si="3089"/>
        <v>157256.49853000001</v>
      </c>
      <c r="AE1481" s="10">
        <f t="shared" si="3090"/>
        <v>101596</v>
      </c>
      <c r="AF1481" s="10">
        <f t="shared" si="3091"/>
        <v>101723.3</v>
      </c>
      <c r="AG1481" s="10">
        <f>AG1482</f>
        <v>0</v>
      </c>
      <c r="AH1481" s="10">
        <f t="shared" si="3092"/>
        <v>157256.49853000001</v>
      </c>
      <c r="AI1481" s="10">
        <f t="shared" si="3093"/>
        <v>101596</v>
      </c>
      <c r="AJ1481" s="10">
        <f t="shared" si="3094"/>
        <v>101723.3</v>
      </c>
      <c r="AK1481" s="10">
        <f>AK1482</f>
        <v>10516.782999999999</v>
      </c>
      <c r="AL1481" s="10">
        <f>AL1482</f>
        <v>0</v>
      </c>
      <c r="AM1481" s="10">
        <f>AM1482</f>
        <v>0</v>
      </c>
      <c r="AN1481" s="10">
        <f t="shared" si="3095"/>
        <v>167773.28153000001</v>
      </c>
      <c r="AO1481" s="10">
        <f t="shared" si="3096"/>
        <v>101596</v>
      </c>
      <c r="AP1481" s="10">
        <f t="shared" si="3097"/>
        <v>101723.3</v>
      </c>
      <c r="AQ1481" s="10">
        <f>AQ1482</f>
        <v>0</v>
      </c>
      <c r="AR1481" s="10">
        <f>AR1482</f>
        <v>0</v>
      </c>
      <c r="AS1481" s="10">
        <f>AS1482</f>
        <v>0</v>
      </c>
      <c r="AT1481" s="10">
        <f t="shared" si="3098"/>
        <v>167773.28153000001</v>
      </c>
      <c r="AU1481" s="10">
        <f t="shared" si="3099"/>
        <v>101596</v>
      </c>
      <c r="AV1481" s="10">
        <f t="shared" si="3100"/>
        <v>101723.3</v>
      </c>
      <c r="AW1481" s="10">
        <f>AW1482</f>
        <v>378.66699999999997</v>
      </c>
      <c r="AX1481" s="10">
        <f>AX1482</f>
        <v>0</v>
      </c>
      <c r="AY1481" s="10">
        <f>AY1482</f>
        <v>0</v>
      </c>
      <c r="AZ1481" s="10">
        <f t="shared" si="3101"/>
        <v>168151.94852999999</v>
      </c>
      <c r="BA1481" s="10">
        <f>BA1482</f>
        <v>0</v>
      </c>
      <c r="BB1481" s="65">
        <f t="shared" si="3109"/>
        <v>168151.94852999999</v>
      </c>
      <c r="BC1481" s="10">
        <f t="shared" si="3102"/>
        <v>101596</v>
      </c>
      <c r="BD1481" s="10">
        <f>BD1482</f>
        <v>0</v>
      </c>
      <c r="BE1481" s="65">
        <f t="shared" si="3110"/>
        <v>101596</v>
      </c>
      <c r="BF1481" s="10">
        <f t="shared" si="3103"/>
        <v>101723.3</v>
      </c>
      <c r="BG1481" s="10">
        <f>BG1482</f>
        <v>0</v>
      </c>
      <c r="BH1481" s="65">
        <f t="shared" si="3111"/>
        <v>101723.3</v>
      </c>
      <c r="BI1481" s="10">
        <f>BI1482</f>
        <v>0</v>
      </c>
      <c r="BJ1481" s="20"/>
      <c r="BK1481" s="20"/>
    </row>
    <row r="1482" spans="1:68" x14ac:dyDescent="0.3">
      <c r="A1482" s="58" t="s">
        <v>955</v>
      </c>
      <c r="B1482" s="59">
        <v>200</v>
      </c>
      <c r="C1482" s="58" t="s">
        <v>37</v>
      </c>
      <c r="D1482" s="58" t="s">
        <v>38</v>
      </c>
      <c r="E1482" s="60" t="s">
        <v>39</v>
      </c>
      <c r="F1482" s="10">
        <v>123269.79999999999</v>
      </c>
      <c r="G1482" s="10">
        <v>101596</v>
      </c>
      <c r="H1482" s="10">
        <v>101723.3</v>
      </c>
      <c r="I1482" s="10"/>
      <c r="J1482" s="10"/>
      <c r="K1482" s="10"/>
      <c r="L1482" s="10">
        <f t="shared" si="3017"/>
        <v>123269.79999999999</v>
      </c>
      <c r="M1482" s="10">
        <f t="shared" si="3018"/>
        <v>101596</v>
      </c>
      <c r="N1482" s="10">
        <f t="shared" si="3019"/>
        <v>101723.3</v>
      </c>
      <c r="O1482" s="10">
        <f>286.70853+20413.7</f>
        <v>20700.408530000001</v>
      </c>
      <c r="P1482" s="10"/>
      <c r="Q1482" s="10"/>
      <c r="R1482" s="10">
        <f t="shared" si="3083"/>
        <v>143970.20853</v>
      </c>
      <c r="S1482" s="10">
        <f t="shared" si="3084"/>
        <v>101596</v>
      </c>
      <c r="T1482" s="10">
        <f t="shared" si="3085"/>
        <v>101723.3</v>
      </c>
      <c r="U1482" s="10"/>
      <c r="V1482" s="10"/>
      <c r="W1482" s="10"/>
      <c r="X1482" s="10">
        <f t="shared" si="3086"/>
        <v>143970.20853</v>
      </c>
      <c r="Y1482" s="10">
        <f t="shared" si="3087"/>
        <v>101596</v>
      </c>
      <c r="Z1482" s="10">
        <f t="shared" si="3088"/>
        <v>101723.3</v>
      </c>
      <c r="AA1482" s="10">
        <v>13286.29</v>
      </c>
      <c r="AB1482" s="10"/>
      <c r="AC1482" s="10"/>
      <c r="AD1482" s="10">
        <f t="shared" si="3089"/>
        <v>157256.49853000001</v>
      </c>
      <c r="AE1482" s="10">
        <f t="shared" si="3090"/>
        <v>101596</v>
      </c>
      <c r="AF1482" s="10">
        <f t="shared" si="3091"/>
        <v>101723.3</v>
      </c>
      <c r="AG1482" s="10"/>
      <c r="AH1482" s="10">
        <f t="shared" si="3092"/>
        <v>157256.49853000001</v>
      </c>
      <c r="AI1482" s="10">
        <f t="shared" si="3093"/>
        <v>101596</v>
      </c>
      <c r="AJ1482" s="10">
        <f t="shared" si="3094"/>
        <v>101723.3</v>
      </c>
      <c r="AK1482" s="10">
        <v>10516.782999999999</v>
      </c>
      <c r="AL1482" s="10"/>
      <c r="AM1482" s="10"/>
      <c r="AN1482" s="10">
        <f t="shared" si="3095"/>
        <v>167773.28153000001</v>
      </c>
      <c r="AO1482" s="10">
        <f t="shared" si="3096"/>
        <v>101596</v>
      </c>
      <c r="AP1482" s="10">
        <f t="shared" si="3097"/>
        <v>101723.3</v>
      </c>
      <c r="AQ1482" s="10"/>
      <c r="AR1482" s="10"/>
      <c r="AS1482" s="10"/>
      <c r="AT1482" s="10">
        <f t="shared" si="3098"/>
        <v>167773.28153000001</v>
      </c>
      <c r="AU1482" s="10">
        <f t="shared" si="3099"/>
        <v>101596</v>
      </c>
      <c r="AV1482" s="10">
        <f t="shared" si="3100"/>
        <v>101723.3</v>
      </c>
      <c r="AW1482" s="10">
        <v>378.66699999999997</v>
      </c>
      <c r="AX1482" s="10"/>
      <c r="AY1482" s="10"/>
      <c r="AZ1482" s="10">
        <f t="shared" si="3101"/>
        <v>168151.94852999999</v>
      </c>
      <c r="BA1482" s="10"/>
      <c r="BB1482" s="65">
        <f t="shared" si="3109"/>
        <v>168151.94852999999</v>
      </c>
      <c r="BC1482" s="10">
        <f t="shared" si="3102"/>
        <v>101596</v>
      </c>
      <c r="BD1482" s="10"/>
      <c r="BE1482" s="65">
        <f t="shared" si="3110"/>
        <v>101596</v>
      </c>
      <c r="BF1482" s="10">
        <f t="shared" si="3103"/>
        <v>101723.3</v>
      </c>
      <c r="BG1482" s="10"/>
      <c r="BH1482" s="65">
        <f t="shared" si="3111"/>
        <v>101723.3</v>
      </c>
      <c r="BI1482" s="10"/>
      <c r="BJ1482" s="20"/>
      <c r="BK1482" s="20"/>
    </row>
    <row r="1483" spans="1:68" x14ac:dyDescent="0.3">
      <c r="A1483" s="58" t="s">
        <v>955</v>
      </c>
      <c r="B1483" s="59" t="s">
        <v>52</v>
      </c>
      <c r="C1483" s="58"/>
      <c r="D1483" s="58"/>
      <c r="E1483" s="60" t="s">
        <v>53</v>
      </c>
      <c r="F1483" s="10">
        <f t="shared" ref="F1483:K1483" si="3125">F1484</f>
        <v>5173.6000000000004</v>
      </c>
      <c r="G1483" s="10">
        <f t="shared" si="3125"/>
        <v>4983.8999999999996</v>
      </c>
      <c r="H1483" s="10">
        <f t="shared" si="3125"/>
        <v>4856.6000000000004</v>
      </c>
      <c r="I1483" s="10">
        <f t="shared" si="3125"/>
        <v>0</v>
      </c>
      <c r="J1483" s="10">
        <f t="shared" si="3125"/>
        <v>0</v>
      </c>
      <c r="K1483" s="10">
        <f t="shared" si="3125"/>
        <v>0</v>
      </c>
      <c r="L1483" s="10">
        <f t="shared" si="3017"/>
        <v>5173.6000000000004</v>
      </c>
      <c r="M1483" s="10">
        <f t="shared" si="3018"/>
        <v>4983.8999999999996</v>
      </c>
      <c r="N1483" s="10">
        <f t="shared" si="3019"/>
        <v>4856.6000000000004</v>
      </c>
      <c r="O1483" s="10">
        <f>O1484</f>
        <v>0</v>
      </c>
      <c r="P1483" s="10">
        <f>P1484</f>
        <v>0</v>
      </c>
      <c r="Q1483" s="10">
        <f>Q1484</f>
        <v>0</v>
      </c>
      <c r="R1483" s="10">
        <f t="shared" si="3083"/>
        <v>5173.6000000000004</v>
      </c>
      <c r="S1483" s="10">
        <f t="shared" si="3084"/>
        <v>4983.8999999999996</v>
      </c>
      <c r="T1483" s="10">
        <f t="shared" si="3085"/>
        <v>4856.6000000000004</v>
      </c>
      <c r="U1483" s="10">
        <f>U1484</f>
        <v>0</v>
      </c>
      <c r="V1483" s="10">
        <f>V1484</f>
        <v>0</v>
      </c>
      <c r="W1483" s="10">
        <f>W1484</f>
        <v>0</v>
      </c>
      <c r="X1483" s="10">
        <f t="shared" si="3086"/>
        <v>5173.6000000000004</v>
      </c>
      <c r="Y1483" s="10">
        <f t="shared" si="3087"/>
        <v>4983.8999999999996</v>
      </c>
      <c r="Z1483" s="10">
        <f t="shared" si="3088"/>
        <v>4856.6000000000004</v>
      </c>
      <c r="AA1483" s="10">
        <f>AA1484</f>
        <v>0</v>
      </c>
      <c r="AB1483" s="10">
        <f>AB1484</f>
        <v>0</v>
      </c>
      <c r="AC1483" s="10">
        <f>AC1484</f>
        <v>0</v>
      </c>
      <c r="AD1483" s="10">
        <f t="shared" si="3089"/>
        <v>5173.6000000000004</v>
      </c>
      <c r="AE1483" s="10">
        <f t="shared" si="3090"/>
        <v>4983.8999999999996</v>
      </c>
      <c r="AF1483" s="10">
        <f t="shared" si="3091"/>
        <v>4856.6000000000004</v>
      </c>
      <c r="AG1483" s="10">
        <f>AG1484</f>
        <v>0</v>
      </c>
      <c r="AH1483" s="10">
        <f t="shared" si="3092"/>
        <v>5173.6000000000004</v>
      </c>
      <c r="AI1483" s="10">
        <f t="shared" si="3093"/>
        <v>4983.8999999999996</v>
      </c>
      <c r="AJ1483" s="10">
        <f t="shared" si="3094"/>
        <v>4856.6000000000004</v>
      </c>
      <c r="AK1483" s="10">
        <f>AK1484</f>
        <v>0</v>
      </c>
      <c r="AL1483" s="10">
        <f>AL1484</f>
        <v>0</v>
      </c>
      <c r="AM1483" s="10">
        <f>AM1484</f>
        <v>0</v>
      </c>
      <c r="AN1483" s="10">
        <f t="shared" si="3095"/>
        <v>5173.6000000000004</v>
      </c>
      <c r="AO1483" s="10">
        <f t="shared" si="3096"/>
        <v>4983.8999999999996</v>
      </c>
      <c r="AP1483" s="10">
        <f t="shared" si="3097"/>
        <v>4856.6000000000004</v>
      </c>
      <c r="AQ1483" s="10">
        <f>AQ1484</f>
        <v>0</v>
      </c>
      <c r="AR1483" s="10">
        <f>AR1484</f>
        <v>0</v>
      </c>
      <c r="AS1483" s="10">
        <f>AS1484</f>
        <v>0</v>
      </c>
      <c r="AT1483" s="10">
        <f t="shared" si="3098"/>
        <v>5173.6000000000004</v>
      </c>
      <c r="AU1483" s="10">
        <f t="shared" si="3099"/>
        <v>4983.8999999999996</v>
      </c>
      <c r="AV1483" s="10">
        <f t="shared" si="3100"/>
        <v>4856.6000000000004</v>
      </c>
      <c r="AW1483" s="10">
        <f>AW1484</f>
        <v>0</v>
      </c>
      <c r="AX1483" s="10">
        <f>AX1484</f>
        <v>0</v>
      </c>
      <c r="AY1483" s="10">
        <f>AY1484</f>
        <v>0</v>
      </c>
      <c r="AZ1483" s="10">
        <f t="shared" si="3101"/>
        <v>5173.6000000000004</v>
      </c>
      <c r="BA1483" s="10">
        <f>BA1484</f>
        <v>0</v>
      </c>
      <c r="BB1483" s="65">
        <f t="shared" si="3109"/>
        <v>5173.6000000000004</v>
      </c>
      <c r="BC1483" s="10">
        <f t="shared" si="3102"/>
        <v>4983.8999999999996</v>
      </c>
      <c r="BD1483" s="10">
        <f>BD1484</f>
        <v>0</v>
      </c>
      <c r="BE1483" s="65">
        <f t="shared" si="3110"/>
        <v>4983.8999999999996</v>
      </c>
      <c r="BF1483" s="10">
        <f t="shared" si="3103"/>
        <v>4856.6000000000004</v>
      </c>
      <c r="BG1483" s="10">
        <f>BG1484</f>
        <v>0</v>
      </c>
      <c r="BH1483" s="65">
        <f t="shared" si="3111"/>
        <v>4856.6000000000004</v>
      </c>
      <c r="BI1483" s="10">
        <f>BI1484</f>
        <v>0</v>
      </c>
      <c r="BJ1483" s="20"/>
      <c r="BK1483" s="20"/>
    </row>
    <row r="1484" spans="1:68" x14ac:dyDescent="0.3">
      <c r="A1484" s="58" t="s">
        <v>955</v>
      </c>
      <c r="B1484" s="59">
        <v>800</v>
      </c>
      <c r="C1484" s="58" t="s">
        <v>37</v>
      </c>
      <c r="D1484" s="58" t="s">
        <v>38</v>
      </c>
      <c r="E1484" s="60" t="s">
        <v>39</v>
      </c>
      <c r="F1484" s="10">
        <v>5173.6000000000004</v>
      </c>
      <c r="G1484" s="10">
        <v>4983.8999999999996</v>
      </c>
      <c r="H1484" s="10">
        <v>4856.6000000000004</v>
      </c>
      <c r="I1484" s="10"/>
      <c r="J1484" s="10"/>
      <c r="K1484" s="10"/>
      <c r="L1484" s="10">
        <f t="shared" si="3017"/>
        <v>5173.6000000000004</v>
      </c>
      <c r="M1484" s="10">
        <f t="shared" si="3018"/>
        <v>4983.8999999999996</v>
      </c>
      <c r="N1484" s="10">
        <f t="shared" si="3019"/>
        <v>4856.6000000000004</v>
      </c>
      <c r="O1484" s="10"/>
      <c r="P1484" s="10"/>
      <c r="Q1484" s="10"/>
      <c r="R1484" s="10">
        <f t="shared" si="3083"/>
        <v>5173.6000000000004</v>
      </c>
      <c r="S1484" s="10">
        <f t="shared" si="3084"/>
        <v>4983.8999999999996</v>
      </c>
      <c r="T1484" s="10">
        <f t="shared" si="3085"/>
        <v>4856.6000000000004</v>
      </c>
      <c r="U1484" s="10"/>
      <c r="V1484" s="10"/>
      <c r="W1484" s="10"/>
      <c r="X1484" s="10">
        <f t="shared" si="3086"/>
        <v>5173.6000000000004</v>
      </c>
      <c r="Y1484" s="10">
        <f t="shared" si="3087"/>
        <v>4983.8999999999996</v>
      </c>
      <c r="Z1484" s="10">
        <f t="shared" si="3088"/>
        <v>4856.6000000000004</v>
      </c>
      <c r="AA1484" s="10"/>
      <c r="AB1484" s="10"/>
      <c r="AC1484" s="10"/>
      <c r="AD1484" s="10">
        <f t="shared" si="3089"/>
        <v>5173.6000000000004</v>
      </c>
      <c r="AE1484" s="10">
        <f t="shared" si="3090"/>
        <v>4983.8999999999996</v>
      </c>
      <c r="AF1484" s="10">
        <f t="shared" si="3091"/>
        <v>4856.6000000000004</v>
      </c>
      <c r="AG1484" s="10"/>
      <c r="AH1484" s="10">
        <f t="shared" si="3092"/>
        <v>5173.6000000000004</v>
      </c>
      <c r="AI1484" s="10">
        <f t="shared" si="3093"/>
        <v>4983.8999999999996</v>
      </c>
      <c r="AJ1484" s="10">
        <f t="shared" si="3094"/>
        <v>4856.6000000000004</v>
      </c>
      <c r="AK1484" s="10"/>
      <c r="AL1484" s="10"/>
      <c r="AM1484" s="10"/>
      <c r="AN1484" s="10">
        <f t="shared" si="3095"/>
        <v>5173.6000000000004</v>
      </c>
      <c r="AO1484" s="10">
        <f t="shared" si="3096"/>
        <v>4983.8999999999996</v>
      </c>
      <c r="AP1484" s="10">
        <f t="shared" si="3097"/>
        <v>4856.6000000000004</v>
      </c>
      <c r="AQ1484" s="10"/>
      <c r="AR1484" s="10"/>
      <c r="AS1484" s="10"/>
      <c r="AT1484" s="10">
        <f t="shared" si="3098"/>
        <v>5173.6000000000004</v>
      </c>
      <c r="AU1484" s="10">
        <f t="shared" si="3099"/>
        <v>4983.8999999999996</v>
      </c>
      <c r="AV1484" s="10">
        <f t="shared" si="3100"/>
        <v>4856.6000000000004</v>
      </c>
      <c r="AW1484" s="10"/>
      <c r="AX1484" s="10"/>
      <c r="AY1484" s="10"/>
      <c r="AZ1484" s="10">
        <f t="shared" si="3101"/>
        <v>5173.6000000000004</v>
      </c>
      <c r="BA1484" s="10"/>
      <c r="BB1484" s="65">
        <f t="shared" si="3109"/>
        <v>5173.6000000000004</v>
      </c>
      <c r="BC1484" s="10">
        <f t="shared" si="3102"/>
        <v>4983.8999999999996</v>
      </c>
      <c r="BD1484" s="10"/>
      <c r="BE1484" s="65">
        <f t="shared" si="3110"/>
        <v>4983.8999999999996</v>
      </c>
      <c r="BF1484" s="10">
        <f t="shared" si="3103"/>
        <v>4856.6000000000004</v>
      </c>
      <c r="BG1484" s="10"/>
      <c r="BH1484" s="65">
        <f t="shared" si="3111"/>
        <v>4856.6000000000004</v>
      </c>
      <c r="BI1484" s="10"/>
      <c r="BJ1484" s="20"/>
      <c r="BK1484" s="20"/>
    </row>
    <row r="1485" spans="1:68" ht="31.2" x14ac:dyDescent="0.3">
      <c r="A1485" s="58" t="s">
        <v>957</v>
      </c>
      <c r="B1485" s="59"/>
      <c r="C1485" s="58"/>
      <c r="D1485" s="58"/>
      <c r="E1485" s="60" t="s">
        <v>958</v>
      </c>
      <c r="F1485" s="10">
        <f t="shared" ref="F1485:F1486" si="3126">F1486</f>
        <v>29300.6</v>
      </c>
      <c r="G1485" s="10">
        <f t="shared" ref="G1485:G1486" si="3127">G1486</f>
        <v>0</v>
      </c>
      <c r="H1485" s="10">
        <f t="shared" ref="H1485:H1486" si="3128">H1486</f>
        <v>0</v>
      </c>
      <c r="I1485" s="10">
        <f t="shared" ref="I1485:I1486" si="3129">I1486</f>
        <v>11815.8</v>
      </c>
      <c r="J1485" s="10">
        <f t="shared" ref="J1485:J1486" si="3130">J1486</f>
        <v>0</v>
      </c>
      <c r="K1485" s="10">
        <f t="shared" ref="K1485:K1486" si="3131">K1486</f>
        <v>0</v>
      </c>
      <c r="L1485" s="10">
        <f t="shared" si="3017"/>
        <v>41116.399999999994</v>
      </c>
      <c r="M1485" s="10">
        <f t="shared" si="3018"/>
        <v>0</v>
      </c>
      <c r="N1485" s="10">
        <f t="shared" si="3019"/>
        <v>0</v>
      </c>
      <c r="O1485" s="10">
        <f t="shared" ref="O1485:O1486" si="3132">O1486</f>
        <v>11402.1317</v>
      </c>
      <c r="P1485" s="10">
        <f t="shared" ref="P1485:P1486" si="3133">P1486</f>
        <v>0</v>
      </c>
      <c r="Q1485" s="10">
        <f t="shared" ref="Q1485:Q1486" si="3134">Q1486</f>
        <v>0</v>
      </c>
      <c r="R1485" s="10">
        <f t="shared" si="3083"/>
        <v>52518.531699999992</v>
      </c>
      <c r="S1485" s="10">
        <f t="shared" si="3084"/>
        <v>0</v>
      </c>
      <c r="T1485" s="10">
        <f t="shared" si="3085"/>
        <v>0</v>
      </c>
      <c r="U1485" s="10">
        <f t="shared" ref="U1485:U1486" si="3135">U1486</f>
        <v>0</v>
      </c>
      <c r="V1485" s="10">
        <f t="shared" ref="V1485:V1486" si="3136">V1486</f>
        <v>0</v>
      </c>
      <c r="W1485" s="10">
        <f t="shared" ref="W1485:W1486" si="3137">W1486</f>
        <v>0</v>
      </c>
      <c r="X1485" s="10">
        <f t="shared" si="3086"/>
        <v>52518.531699999992</v>
      </c>
      <c r="Y1485" s="10">
        <f t="shared" si="3087"/>
        <v>0</v>
      </c>
      <c r="Z1485" s="10">
        <f t="shared" si="3088"/>
        <v>0</v>
      </c>
      <c r="AA1485" s="10">
        <f t="shared" ref="AA1485:AA1486" si="3138">AA1486</f>
        <v>0</v>
      </c>
      <c r="AB1485" s="10">
        <f t="shared" ref="AB1485:AB1486" si="3139">AB1486</f>
        <v>0</v>
      </c>
      <c r="AC1485" s="10">
        <f t="shared" ref="AC1485:AC1486" si="3140">AC1486</f>
        <v>0</v>
      </c>
      <c r="AD1485" s="10">
        <f t="shared" si="3089"/>
        <v>52518.531699999992</v>
      </c>
      <c r="AE1485" s="10">
        <f t="shared" si="3090"/>
        <v>0</v>
      </c>
      <c r="AF1485" s="10">
        <f t="shared" si="3091"/>
        <v>0</v>
      </c>
      <c r="AG1485" s="10">
        <f t="shared" ref="AG1485:AG1486" si="3141">AG1486</f>
        <v>0</v>
      </c>
      <c r="AH1485" s="10">
        <f t="shared" si="3092"/>
        <v>52518.531699999992</v>
      </c>
      <c r="AI1485" s="10">
        <f t="shared" si="3093"/>
        <v>0</v>
      </c>
      <c r="AJ1485" s="10">
        <f t="shared" si="3094"/>
        <v>0</v>
      </c>
      <c r="AK1485" s="10">
        <f t="shared" ref="AK1485:AK1486" si="3142">AK1486</f>
        <v>0</v>
      </c>
      <c r="AL1485" s="10">
        <f t="shared" ref="AL1485:AL1486" si="3143">AL1486</f>
        <v>0</v>
      </c>
      <c r="AM1485" s="10">
        <f t="shared" ref="AM1485:AM1486" si="3144">AM1486</f>
        <v>0</v>
      </c>
      <c r="AN1485" s="10">
        <f t="shared" si="3095"/>
        <v>52518.531699999992</v>
      </c>
      <c r="AO1485" s="10">
        <f t="shared" si="3096"/>
        <v>0</v>
      </c>
      <c r="AP1485" s="10">
        <f t="shared" si="3097"/>
        <v>0</v>
      </c>
      <c r="AQ1485" s="10">
        <f t="shared" ref="AQ1485:AQ1486" si="3145">AQ1486</f>
        <v>0</v>
      </c>
      <c r="AR1485" s="10">
        <f t="shared" ref="AR1485:AR1486" si="3146">AR1486</f>
        <v>0</v>
      </c>
      <c r="AS1485" s="10">
        <f t="shared" ref="AS1485:AS1486" si="3147">AS1486</f>
        <v>0</v>
      </c>
      <c r="AT1485" s="10">
        <f t="shared" si="3098"/>
        <v>52518.531699999992</v>
      </c>
      <c r="AU1485" s="10">
        <f t="shared" si="3099"/>
        <v>0</v>
      </c>
      <c r="AV1485" s="10">
        <f t="shared" si="3100"/>
        <v>0</v>
      </c>
      <c r="AW1485" s="10">
        <f t="shared" ref="AW1485:AW1486" si="3148">AW1486</f>
        <v>0</v>
      </c>
      <c r="AX1485" s="10">
        <f t="shared" ref="AX1485:AX1486" si="3149">AX1486</f>
        <v>0</v>
      </c>
      <c r="AY1485" s="10">
        <f t="shared" ref="AY1485:AY1486" si="3150">AY1486</f>
        <v>0</v>
      </c>
      <c r="AZ1485" s="10">
        <f t="shared" si="3101"/>
        <v>52518.531699999992</v>
      </c>
      <c r="BA1485" s="10">
        <f t="shared" ref="BA1485:BA1486" si="3151">BA1486</f>
        <v>0</v>
      </c>
      <c r="BB1485" s="65">
        <f t="shared" si="3109"/>
        <v>52518.531699999992</v>
      </c>
      <c r="BC1485" s="10">
        <f t="shared" si="3102"/>
        <v>0</v>
      </c>
      <c r="BD1485" s="10">
        <f t="shared" ref="BD1485:BI1486" si="3152">BD1486</f>
        <v>0</v>
      </c>
      <c r="BE1485" s="65">
        <f t="shared" si="3110"/>
        <v>0</v>
      </c>
      <c r="BF1485" s="10">
        <f t="shared" si="3103"/>
        <v>0</v>
      </c>
      <c r="BG1485" s="10">
        <f t="shared" si="3152"/>
        <v>0</v>
      </c>
      <c r="BH1485" s="65">
        <f t="shared" si="3111"/>
        <v>0</v>
      </c>
      <c r="BI1485" s="10">
        <f t="shared" si="3152"/>
        <v>0</v>
      </c>
      <c r="BJ1485" s="20"/>
      <c r="BK1485" s="20"/>
    </row>
    <row r="1486" spans="1:68" ht="31.2" x14ac:dyDescent="0.3">
      <c r="A1486" s="58" t="s">
        <v>957</v>
      </c>
      <c r="B1486" s="59" t="s">
        <v>66</v>
      </c>
      <c r="C1486" s="58"/>
      <c r="D1486" s="58"/>
      <c r="E1486" s="60" t="s">
        <v>67</v>
      </c>
      <c r="F1486" s="10">
        <f t="shared" si="3126"/>
        <v>29300.6</v>
      </c>
      <c r="G1486" s="10">
        <f t="shared" si="3127"/>
        <v>0</v>
      </c>
      <c r="H1486" s="10">
        <f t="shared" si="3128"/>
        <v>0</v>
      </c>
      <c r="I1486" s="10">
        <f t="shared" si="3129"/>
        <v>11815.8</v>
      </c>
      <c r="J1486" s="10">
        <f t="shared" si="3130"/>
        <v>0</v>
      </c>
      <c r="K1486" s="10">
        <f t="shared" si="3131"/>
        <v>0</v>
      </c>
      <c r="L1486" s="10">
        <f t="shared" si="3017"/>
        <v>41116.399999999994</v>
      </c>
      <c r="M1486" s="10">
        <f t="shared" si="3018"/>
        <v>0</v>
      </c>
      <c r="N1486" s="10">
        <f t="shared" si="3019"/>
        <v>0</v>
      </c>
      <c r="O1486" s="10">
        <f t="shared" si="3132"/>
        <v>11402.1317</v>
      </c>
      <c r="P1486" s="10">
        <f t="shared" si="3133"/>
        <v>0</v>
      </c>
      <c r="Q1486" s="10">
        <f t="shared" si="3134"/>
        <v>0</v>
      </c>
      <c r="R1486" s="10">
        <f t="shared" si="3083"/>
        <v>52518.531699999992</v>
      </c>
      <c r="S1486" s="10">
        <f t="shared" si="3084"/>
        <v>0</v>
      </c>
      <c r="T1486" s="10">
        <f t="shared" si="3085"/>
        <v>0</v>
      </c>
      <c r="U1486" s="10">
        <f t="shared" si="3135"/>
        <v>0</v>
      </c>
      <c r="V1486" s="10">
        <f t="shared" si="3136"/>
        <v>0</v>
      </c>
      <c r="W1486" s="10">
        <f t="shared" si="3137"/>
        <v>0</v>
      </c>
      <c r="X1486" s="10">
        <f t="shared" si="3086"/>
        <v>52518.531699999992</v>
      </c>
      <c r="Y1486" s="10">
        <f t="shared" si="3087"/>
        <v>0</v>
      </c>
      <c r="Z1486" s="10">
        <f t="shared" si="3088"/>
        <v>0</v>
      </c>
      <c r="AA1486" s="10">
        <f t="shared" si="3138"/>
        <v>0</v>
      </c>
      <c r="AB1486" s="10">
        <f t="shared" si="3139"/>
        <v>0</v>
      </c>
      <c r="AC1486" s="10">
        <f t="shared" si="3140"/>
        <v>0</v>
      </c>
      <c r="AD1486" s="10">
        <f t="shared" si="3089"/>
        <v>52518.531699999992</v>
      </c>
      <c r="AE1486" s="10">
        <f t="shared" si="3090"/>
        <v>0</v>
      </c>
      <c r="AF1486" s="10">
        <f t="shared" si="3091"/>
        <v>0</v>
      </c>
      <c r="AG1486" s="10">
        <f t="shared" si="3141"/>
        <v>0</v>
      </c>
      <c r="AH1486" s="10">
        <f t="shared" si="3092"/>
        <v>52518.531699999992</v>
      </c>
      <c r="AI1486" s="10">
        <f t="shared" si="3093"/>
        <v>0</v>
      </c>
      <c r="AJ1486" s="10">
        <f t="shared" si="3094"/>
        <v>0</v>
      </c>
      <c r="AK1486" s="10">
        <f t="shared" si="3142"/>
        <v>0</v>
      </c>
      <c r="AL1486" s="10">
        <f t="shared" si="3143"/>
        <v>0</v>
      </c>
      <c r="AM1486" s="10">
        <f t="shared" si="3144"/>
        <v>0</v>
      </c>
      <c r="AN1486" s="10">
        <f t="shared" si="3095"/>
        <v>52518.531699999992</v>
      </c>
      <c r="AO1486" s="10">
        <f t="shared" si="3096"/>
        <v>0</v>
      </c>
      <c r="AP1486" s="10">
        <f t="shared" si="3097"/>
        <v>0</v>
      </c>
      <c r="AQ1486" s="10">
        <f t="shared" si="3145"/>
        <v>0</v>
      </c>
      <c r="AR1486" s="10">
        <f t="shared" si="3146"/>
        <v>0</v>
      </c>
      <c r="AS1486" s="10">
        <f t="shared" si="3147"/>
        <v>0</v>
      </c>
      <c r="AT1486" s="10">
        <f t="shared" si="3098"/>
        <v>52518.531699999992</v>
      </c>
      <c r="AU1486" s="10">
        <f t="shared" si="3099"/>
        <v>0</v>
      </c>
      <c r="AV1486" s="10">
        <f t="shared" si="3100"/>
        <v>0</v>
      </c>
      <c r="AW1486" s="10">
        <f t="shared" si="3148"/>
        <v>0</v>
      </c>
      <c r="AX1486" s="10">
        <f t="shared" si="3149"/>
        <v>0</v>
      </c>
      <c r="AY1486" s="10">
        <f t="shared" si="3150"/>
        <v>0</v>
      </c>
      <c r="AZ1486" s="10">
        <f t="shared" si="3101"/>
        <v>52518.531699999992</v>
      </c>
      <c r="BA1486" s="10">
        <f t="shared" si="3151"/>
        <v>0</v>
      </c>
      <c r="BB1486" s="65">
        <f t="shared" si="3109"/>
        <v>52518.531699999992</v>
      </c>
      <c r="BC1486" s="10">
        <f t="shared" si="3102"/>
        <v>0</v>
      </c>
      <c r="BD1486" s="10">
        <f t="shared" si="3152"/>
        <v>0</v>
      </c>
      <c r="BE1486" s="65">
        <f t="shared" si="3110"/>
        <v>0</v>
      </c>
      <c r="BF1486" s="10">
        <f t="shared" si="3103"/>
        <v>0</v>
      </c>
      <c r="BG1486" s="10">
        <f t="shared" si="3152"/>
        <v>0</v>
      </c>
      <c r="BH1486" s="65">
        <f t="shared" si="3111"/>
        <v>0</v>
      </c>
      <c r="BI1486" s="10">
        <f t="shared" si="3152"/>
        <v>0</v>
      </c>
      <c r="BJ1486" s="20"/>
      <c r="BK1486" s="20"/>
    </row>
    <row r="1487" spans="1:68" x14ac:dyDescent="0.3">
      <c r="A1487" s="58" t="s">
        <v>957</v>
      </c>
      <c r="B1487" s="59">
        <v>200</v>
      </c>
      <c r="C1487" s="58" t="s">
        <v>37</v>
      </c>
      <c r="D1487" s="58" t="s">
        <v>38</v>
      </c>
      <c r="E1487" s="60" t="s">
        <v>39</v>
      </c>
      <c r="F1487" s="10">
        <v>29300.6</v>
      </c>
      <c r="G1487" s="10">
        <v>0</v>
      </c>
      <c r="H1487" s="10">
        <v>0</v>
      </c>
      <c r="I1487" s="10">
        <v>11815.8</v>
      </c>
      <c r="J1487" s="10"/>
      <c r="K1487" s="10"/>
      <c r="L1487" s="10">
        <f t="shared" si="3017"/>
        <v>41116.399999999994</v>
      </c>
      <c r="M1487" s="10">
        <f t="shared" si="3018"/>
        <v>0</v>
      </c>
      <c r="N1487" s="10">
        <f t="shared" si="3019"/>
        <v>0</v>
      </c>
      <c r="O1487" s="10">
        <v>11402.1317</v>
      </c>
      <c r="P1487" s="10"/>
      <c r="Q1487" s="10"/>
      <c r="R1487" s="10">
        <f t="shared" si="3083"/>
        <v>52518.531699999992</v>
      </c>
      <c r="S1487" s="10">
        <f t="shared" si="3084"/>
        <v>0</v>
      </c>
      <c r="T1487" s="10">
        <f t="shared" si="3085"/>
        <v>0</v>
      </c>
      <c r="U1487" s="10"/>
      <c r="V1487" s="10"/>
      <c r="W1487" s="10"/>
      <c r="X1487" s="10">
        <f t="shared" si="3086"/>
        <v>52518.531699999992</v>
      </c>
      <c r="Y1487" s="10">
        <f t="shared" si="3087"/>
        <v>0</v>
      </c>
      <c r="Z1487" s="10">
        <f t="shared" si="3088"/>
        <v>0</v>
      </c>
      <c r="AA1487" s="10"/>
      <c r="AB1487" s="10"/>
      <c r="AC1487" s="10"/>
      <c r="AD1487" s="10">
        <f t="shared" si="3089"/>
        <v>52518.531699999992</v>
      </c>
      <c r="AE1487" s="10">
        <f t="shared" si="3090"/>
        <v>0</v>
      </c>
      <c r="AF1487" s="10">
        <f t="shared" si="3091"/>
        <v>0</v>
      </c>
      <c r="AG1487" s="10"/>
      <c r="AH1487" s="10">
        <f t="shared" si="3092"/>
        <v>52518.531699999992</v>
      </c>
      <c r="AI1487" s="10">
        <f t="shared" si="3093"/>
        <v>0</v>
      </c>
      <c r="AJ1487" s="10">
        <f t="shared" si="3094"/>
        <v>0</v>
      </c>
      <c r="AK1487" s="10"/>
      <c r="AL1487" s="10"/>
      <c r="AM1487" s="10"/>
      <c r="AN1487" s="10">
        <f t="shared" si="3095"/>
        <v>52518.531699999992</v>
      </c>
      <c r="AO1487" s="10">
        <f t="shared" si="3096"/>
        <v>0</v>
      </c>
      <c r="AP1487" s="10">
        <f t="shared" si="3097"/>
        <v>0</v>
      </c>
      <c r="AQ1487" s="10"/>
      <c r="AR1487" s="10"/>
      <c r="AS1487" s="10"/>
      <c r="AT1487" s="10">
        <f t="shared" si="3098"/>
        <v>52518.531699999992</v>
      </c>
      <c r="AU1487" s="10">
        <f t="shared" si="3099"/>
        <v>0</v>
      </c>
      <c r="AV1487" s="10">
        <f t="shared" si="3100"/>
        <v>0</v>
      </c>
      <c r="AW1487" s="10"/>
      <c r="AX1487" s="10"/>
      <c r="AY1487" s="10"/>
      <c r="AZ1487" s="10">
        <f t="shared" si="3101"/>
        <v>52518.531699999992</v>
      </c>
      <c r="BA1487" s="10"/>
      <c r="BB1487" s="65">
        <f t="shared" si="3109"/>
        <v>52518.531699999992</v>
      </c>
      <c r="BC1487" s="10">
        <f t="shared" si="3102"/>
        <v>0</v>
      </c>
      <c r="BD1487" s="10"/>
      <c r="BE1487" s="65">
        <f t="shared" si="3110"/>
        <v>0</v>
      </c>
      <c r="BF1487" s="10">
        <f t="shared" si="3103"/>
        <v>0</v>
      </c>
      <c r="BG1487" s="10"/>
      <c r="BH1487" s="65">
        <f t="shared" si="3111"/>
        <v>0</v>
      </c>
      <c r="BI1487" s="10"/>
      <c r="BJ1487" s="20"/>
      <c r="BK1487" s="20">
        <v>89</v>
      </c>
    </row>
    <row r="1488" spans="1:68" s="67" customFormat="1" x14ac:dyDescent="0.3">
      <c r="A1488" s="55" t="s">
        <v>959</v>
      </c>
      <c r="B1488" s="56"/>
      <c r="C1488" s="55"/>
      <c r="D1488" s="55"/>
      <c r="E1488" s="57" t="s">
        <v>960</v>
      </c>
      <c r="F1488" s="17">
        <f t="shared" ref="F1488:K1488" si="3153">F1489+F1492</f>
        <v>18506.199999999997</v>
      </c>
      <c r="G1488" s="17">
        <f t="shared" si="3153"/>
        <v>19037</v>
      </c>
      <c r="H1488" s="17">
        <f t="shared" si="3153"/>
        <v>19037</v>
      </c>
      <c r="I1488" s="17">
        <f t="shared" si="3153"/>
        <v>0</v>
      </c>
      <c r="J1488" s="17">
        <f t="shared" si="3153"/>
        <v>0</v>
      </c>
      <c r="K1488" s="17">
        <f t="shared" si="3153"/>
        <v>0</v>
      </c>
      <c r="L1488" s="17">
        <f t="shared" si="3017"/>
        <v>18506.199999999997</v>
      </c>
      <c r="M1488" s="17">
        <f t="shared" si="3018"/>
        <v>19037</v>
      </c>
      <c r="N1488" s="17">
        <f t="shared" si="3019"/>
        <v>19037</v>
      </c>
      <c r="O1488" s="17">
        <f>O1489+O1492+O1495</f>
        <v>4905.1549999999997</v>
      </c>
      <c r="P1488" s="17">
        <f>P1489+P1492+P1495</f>
        <v>4293.8599999999997</v>
      </c>
      <c r="Q1488" s="17">
        <f>Q1489+Q1492+Q1495</f>
        <v>4295.4389999999994</v>
      </c>
      <c r="R1488" s="17">
        <f t="shared" si="3083"/>
        <v>23411.354999999996</v>
      </c>
      <c r="S1488" s="17">
        <f t="shared" si="3084"/>
        <v>23330.86</v>
      </c>
      <c r="T1488" s="17">
        <f t="shared" si="3085"/>
        <v>23332.438999999998</v>
      </c>
      <c r="U1488" s="17">
        <f>U1489+U1492+U1495</f>
        <v>0</v>
      </c>
      <c r="V1488" s="17">
        <f>V1489+V1492+V1495</f>
        <v>0</v>
      </c>
      <c r="W1488" s="17">
        <f>W1489+W1492+W1495</f>
        <v>0</v>
      </c>
      <c r="X1488" s="17">
        <f t="shared" si="3086"/>
        <v>23411.354999999996</v>
      </c>
      <c r="Y1488" s="17">
        <f t="shared" si="3087"/>
        <v>23330.86</v>
      </c>
      <c r="Z1488" s="17">
        <f t="shared" si="3088"/>
        <v>23332.438999999998</v>
      </c>
      <c r="AA1488" s="17">
        <f>AA1489+AA1492+AA1495</f>
        <v>0</v>
      </c>
      <c r="AB1488" s="17">
        <f>AB1489+AB1492+AB1495</f>
        <v>0</v>
      </c>
      <c r="AC1488" s="17">
        <f>AC1489+AC1492+AC1495</f>
        <v>0</v>
      </c>
      <c r="AD1488" s="17">
        <f t="shared" si="3089"/>
        <v>23411.354999999996</v>
      </c>
      <c r="AE1488" s="17">
        <f t="shared" si="3090"/>
        <v>23330.86</v>
      </c>
      <c r="AF1488" s="17">
        <f t="shared" si="3091"/>
        <v>23332.438999999998</v>
      </c>
      <c r="AG1488" s="17">
        <f>AG1489+AG1492+AG1495</f>
        <v>0</v>
      </c>
      <c r="AH1488" s="17">
        <f t="shared" si="3092"/>
        <v>23411.354999999996</v>
      </c>
      <c r="AI1488" s="17">
        <f t="shared" si="3093"/>
        <v>23330.86</v>
      </c>
      <c r="AJ1488" s="17">
        <f t="shared" si="3094"/>
        <v>23332.438999999998</v>
      </c>
      <c r="AK1488" s="17">
        <f>AK1489+AK1492+AK1495</f>
        <v>0</v>
      </c>
      <c r="AL1488" s="17">
        <f>AL1489+AL1492+AL1495</f>
        <v>0</v>
      </c>
      <c r="AM1488" s="17">
        <f>AM1489+AM1492+AM1495</f>
        <v>0</v>
      </c>
      <c r="AN1488" s="17">
        <f t="shared" si="3095"/>
        <v>23411.354999999996</v>
      </c>
      <c r="AO1488" s="17">
        <f t="shared" si="3096"/>
        <v>23330.86</v>
      </c>
      <c r="AP1488" s="17">
        <f t="shared" si="3097"/>
        <v>23332.438999999998</v>
      </c>
      <c r="AQ1488" s="17">
        <f>AQ1489+AQ1492+AQ1495</f>
        <v>0</v>
      </c>
      <c r="AR1488" s="17">
        <f>AR1489+AR1492+AR1495</f>
        <v>0</v>
      </c>
      <c r="AS1488" s="17">
        <f>AS1489+AS1492+AS1495</f>
        <v>0</v>
      </c>
      <c r="AT1488" s="17">
        <f t="shared" si="3098"/>
        <v>23411.354999999996</v>
      </c>
      <c r="AU1488" s="17">
        <f t="shared" si="3099"/>
        <v>23330.86</v>
      </c>
      <c r="AV1488" s="17">
        <f t="shared" si="3100"/>
        <v>23332.438999999998</v>
      </c>
      <c r="AW1488" s="17">
        <f>AW1489+AW1492+AW1495</f>
        <v>0</v>
      </c>
      <c r="AX1488" s="17">
        <f>AX1489+AX1492+AX1495</f>
        <v>0</v>
      </c>
      <c r="AY1488" s="17">
        <f>AY1489+AY1492+AY1495</f>
        <v>0</v>
      </c>
      <c r="AZ1488" s="17">
        <f t="shared" si="3101"/>
        <v>23411.354999999996</v>
      </c>
      <c r="BA1488" s="17">
        <f>BA1489+BA1492+BA1495</f>
        <v>0</v>
      </c>
      <c r="BB1488" s="64">
        <f t="shared" si="3109"/>
        <v>23411.354999999996</v>
      </c>
      <c r="BC1488" s="17">
        <f t="shared" si="3102"/>
        <v>23330.86</v>
      </c>
      <c r="BD1488" s="17">
        <f>BD1489+BD1492+BD1495</f>
        <v>0</v>
      </c>
      <c r="BE1488" s="64">
        <f t="shared" si="3110"/>
        <v>23330.86</v>
      </c>
      <c r="BF1488" s="17">
        <f t="shared" si="3103"/>
        <v>23332.438999999998</v>
      </c>
      <c r="BG1488" s="17">
        <f>BG1489+BG1492+BG1495</f>
        <v>0</v>
      </c>
      <c r="BH1488" s="64">
        <f t="shared" si="3111"/>
        <v>23332.438999999998</v>
      </c>
      <c r="BI1488" s="17">
        <f>BI1489+BI1492+BI1495</f>
        <v>0</v>
      </c>
      <c r="BJ1488" s="18"/>
      <c r="BK1488" s="18"/>
      <c r="BL1488" s="16"/>
      <c r="BM1488" s="16"/>
      <c r="BN1488" s="16"/>
      <c r="BO1488" s="16"/>
      <c r="BP1488" s="16"/>
    </row>
    <row r="1489" spans="1:63" ht="46.8" x14ac:dyDescent="0.3">
      <c r="A1489" s="58" t="s">
        <v>961</v>
      </c>
      <c r="B1489" s="59"/>
      <c r="C1489" s="58"/>
      <c r="D1489" s="58"/>
      <c r="E1489" s="60" t="s">
        <v>147</v>
      </c>
      <c r="F1489" s="10">
        <f t="shared" ref="F1489:F1506" si="3154">F1490</f>
        <v>17793.599999999999</v>
      </c>
      <c r="G1489" s="10">
        <f t="shared" ref="G1489:G1506" si="3155">G1490</f>
        <v>19037</v>
      </c>
      <c r="H1489" s="10">
        <f t="shared" ref="H1489:H1506" si="3156">H1490</f>
        <v>19037</v>
      </c>
      <c r="I1489" s="10">
        <f t="shared" ref="I1489:I1506" si="3157">I1490</f>
        <v>0</v>
      </c>
      <c r="J1489" s="10">
        <f t="shared" ref="J1489:J1506" si="3158">J1490</f>
        <v>0</v>
      </c>
      <c r="K1489" s="10">
        <f t="shared" ref="K1489:K1506" si="3159">K1490</f>
        <v>0</v>
      </c>
      <c r="L1489" s="10">
        <f t="shared" si="3017"/>
        <v>17793.599999999999</v>
      </c>
      <c r="M1489" s="10">
        <f t="shared" si="3018"/>
        <v>19037</v>
      </c>
      <c r="N1489" s="10">
        <f t="shared" si="3019"/>
        <v>19037</v>
      </c>
      <c r="O1489" s="10">
        <f t="shared" ref="O1489:O1496" si="3160">O1490</f>
        <v>0</v>
      </c>
      <c r="P1489" s="10">
        <f t="shared" ref="P1489:P1496" si="3161">P1490</f>
        <v>0</v>
      </c>
      <c r="Q1489" s="10">
        <f t="shared" ref="Q1489:Q1496" si="3162">Q1490</f>
        <v>0</v>
      </c>
      <c r="R1489" s="10">
        <f t="shared" si="3083"/>
        <v>17793.599999999999</v>
      </c>
      <c r="S1489" s="10">
        <f t="shared" si="3084"/>
        <v>19037</v>
      </c>
      <c r="T1489" s="10">
        <f t="shared" si="3085"/>
        <v>19037</v>
      </c>
      <c r="U1489" s="10">
        <f t="shared" ref="U1489:U1496" si="3163">U1490</f>
        <v>0</v>
      </c>
      <c r="V1489" s="10">
        <f t="shared" ref="V1489:V1496" si="3164">V1490</f>
        <v>0</v>
      </c>
      <c r="W1489" s="10">
        <f t="shared" ref="W1489:W1496" si="3165">W1490</f>
        <v>0</v>
      </c>
      <c r="X1489" s="10">
        <f t="shared" si="3086"/>
        <v>17793.599999999999</v>
      </c>
      <c r="Y1489" s="10">
        <f t="shared" si="3087"/>
        <v>19037</v>
      </c>
      <c r="Z1489" s="10">
        <f t="shared" si="3088"/>
        <v>19037</v>
      </c>
      <c r="AA1489" s="10">
        <f t="shared" ref="AA1489:AA1496" si="3166">AA1490</f>
        <v>0</v>
      </c>
      <c r="AB1489" s="10">
        <f t="shared" ref="AB1489:AB1496" si="3167">AB1490</f>
        <v>0</v>
      </c>
      <c r="AC1489" s="10">
        <f t="shared" ref="AC1489:AC1496" si="3168">AC1490</f>
        <v>0</v>
      </c>
      <c r="AD1489" s="10">
        <f t="shared" si="3089"/>
        <v>17793.599999999999</v>
      </c>
      <c r="AE1489" s="10">
        <f t="shared" si="3090"/>
        <v>19037</v>
      </c>
      <c r="AF1489" s="10">
        <f t="shared" si="3091"/>
        <v>19037</v>
      </c>
      <c r="AG1489" s="10">
        <f t="shared" ref="AG1489:AG1496" si="3169">AG1490</f>
        <v>0</v>
      </c>
      <c r="AH1489" s="10">
        <f t="shared" si="3092"/>
        <v>17793.599999999999</v>
      </c>
      <c r="AI1489" s="10">
        <f t="shared" si="3093"/>
        <v>19037</v>
      </c>
      <c r="AJ1489" s="10">
        <f t="shared" si="3094"/>
        <v>19037</v>
      </c>
      <c r="AK1489" s="10">
        <f t="shared" ref="AK1489:AK1496" si="3170">AK1490</f>
        <v>0</v>
      </c>
      <c r="AL1489" s="10">
        <f t="shared" ref="AL1489:AL1496" si="3171">AL1490</f>
        <v>0</v>
      </c>
      <c r="AM1489" s="10">
        <f t="shared" ref="AM1489:AM1496" si="3172">AM1490</f>
        <v>0</v>
      </c>
      <c r="AN1489" s="10">
        <f t="shared" si="3095"/>
        <v>17793.599999999999</v>
      </c>
      <c r="AO1489" s="10">
        <f t="shared" si="3096"/>
        <v>19037</v>
      </c>
      <c r="AP1489" s="10">
        <f t="shared" si="3097"/>
        <v>19037</v>
      </c>
      <c r="AQ1489" s="10">
        <f t="shared" ref="AQ1489:AQ1496" si="3173">AQ1490</f>
        <v>0</v>
      </c>
      <c r="AR1489" s="10">
        <f t="shared" ref="AR1489:AR1496" si="3174">AR1490</f>
        <v>0</v>
      </c>
      <c r="AS1489" s="10">
        <f t="shared" ref="AS1489:AS1496" si="3175">AS1490</f>
        <v>0</v>
      </c>
      <c r="AT1489" s="10">
        <f t="shared" si="3098"/>
        <v>17793.599999999999</v>
      </c>
      <c r="AU1489" s="10">
        <f t="shared" si="3099"/>
        <v>19037</v>
      </c>
      <c r="AV1489" s="10">
        <f t="shared" si="3100"/>
        <v>19037</v>
      </c>
      <c r="AW1489" s="10">
        <f t="shared" ref="AW1489:AW1496" si="3176">AW1490</f>
        <v>0</v>
      </c>
      <c r="AX1489" s="10">
        <f t="shared" ref="AX1489:AX1496" si="3177">AX1490</f>
        <v>0</v>
      </c>
      <c r="AY1489" s="10">
        <f t="shared" ref="AY1489:AY1496" si="3178">AY1490</f>
        <v>0</v>
      </c>
      <c r="AZ1489" s="10">
        <f t="shared" si="3101"/>
        <v>17793.599999999999</v>
      </c>
      <c r="BA1489" s="10">
        <f t="shared" ref="BA1489:BA1496" si="3179">BA1490</f>
        <v>0</v>
      </c>
      <c r="BB1489" s="65">
        <f t="shared" si="3109"/>
        <v>17793.599999999999</v>
      </c>
      <c r="BC1489" s="10">
        <f t="shared" si="3102"/>
        <v>19037</v>
      </c>
      <c r="BD1489" s="10">
        <f t="shared" ref="BD1489:BI1496" si="3180">BD1490</f>
        <v>0</v>
      </c>
      <c r="BE1489" s="65">
        <f t="shared" si="3110"/>
        <v>19037</v>
      </c>
      <c r="BF1489" s="10">
        <f t="shared" si="3103"/>
        <v>19037</v>
      </c>
      <c r="BG1489" s="10">
        <f t="shared" si="3180"/>
        <v>0</v>
      </c>
      <c r="BH1489" s="65">
        <f t="shared" si="3111"/>
        <v>19037</v>
      </c>
      <c r="BI1489" s="10">
        <f t="shared" si="3180"/>
        <v>0</v>
      </c>
      <c r="BJ1489" s="20"/>
      <c r="BK1489" s="20"/>
    </row>
    <row r="1490" spans="1:63" ht="46.8" x14ac:dyDescent="0.3">
      <c r="A1490" s="58" t="s">
        <v>961</v>
      </c>
      <c r="B1490" s="59" t="s">
        <v>58</v>
      </c>
      <c r="C1490" s="58"/>
      <c r="D1490" s="58"/>
      <c r="E1490" s="60" t="s">
        <v>59</v>
      </c>
      <c r="F1490" s="10">
        <f t="shared" si="3154"/>
        <v>17793.599999999999</v>
      </c>
      <c r="G1490" s="10">
        <f t="shared" si="3155"/>
        <v>19037</v>
      </c>
      <c r="H1490" s="10">
        <f t="shared" si="3156"/>
        <v>19037</v>
      </c>
      <c r="I1490" s="10">
        <f t="shared" si="3157"/>
        <v>0</v>
      </c>
      <c r="J1490" s="10">
        <f t="shared" si="3158"/>
        <v>0</v>
      </c>
      <c r="K1490" s="10">
        <f t="shared" si="3159"/>
        <v>0</v>
      </c>
      <c r="L1490" s="10">
        <f t="shared" si="3017"/>
        <v>17793.599999999999</v>
      </c>
      <c r="M1490" s="10">
        <f t="shared" si="3018"/>
        <v>19037</v>
      </c>
      <c r="N1490" s="10">
        <f t="shared" si="3019"/>
        <v>19037</v>
      </c>
      <c r="O1490" s="10">
        <f t="shared" si="3160"/>
        <v>0</v>
      </c>
      <c r="P1490" s="10">
        <f t="shared" si="3161"/>
        <v>0</v>
      </c>
      <c r="Q1490" s="10">
        <f t="shared" si="3162"/>
        <v>0</v>
      </c>
      <c r="R1490" s="10">
        <f t="shared" si="3083"/>
        <v>17793.599999999999</v>
      </c>
      <c r="S1490" s="10">
        <f t="shared" si="3084"/>
        <v>19037</v>
      </c>
      <c r="T1490" s="10">
        <f t="shared" si="3085"/>
        <v>19037</v>
      </c>
      <c r="U1490" s="10">
        <f t="shared" si="3163"/>
        <v>0</v>
      </c>
      <c r="V1490" s="10">
        <f t="shared" si="3164"/>
        <v>0</v>
      </c>
      <c r="W1490" s="10">
        <f t="shared" si="3165"/>
        <v>0</v>
      </c>
      <c r="X1490" s="10">
        <f t="shared" si="3086"/>
        <v>17793.599999999999</v>
      </c>
      <c r="Y1490" s="10">
        <f t="shared" si="3087"/>
        <v>19037</v>
      </c>
      <c r="Z1490" s="10">
        <f t="shared" si="3088"/>
        <v>19037</v>
      </c>
      <c r="AA1490" s="10">
        <f t="shared" si="3166"/>
        <v>0</v>
      </c>
      <c r="AB1490" s="10">
        <f t="shared" si="3167"/>
        <v>0</v>
      </c>
      <c r="AC1490" s="10">
        <f t="shared" si="3168"/>
        <v>0</v>
      </c>
      <c r="AD1490" s="10">
        <f t="shared" si="3089"/>
        <v>17793.599999999999</v>
      </c>
      <c r="AE1490" s="10">
        <f t="shared" si="3090"/>
        <v>19037</v>
      </c>
      <c r="AF1490" s="10">
        <f t="shared" si="3091"/>
        <v>19037</v>
      </c>
      <c r="AG1490" s="10">
        <f t="shared" si="3169"/>
        <v>0</v>
      </c>
      <c r="AH1490" s="10">
        <f t="shared" si="3092"/>
        <v>17793.599999999999</v>
      </c>
      <c r="AI1490" s="10">
        <f t="shared" si="3093"/>
        <v>19037</v>
      </c>
      <c r="AJ1490" s="10">
        <f t="shared" si="3094"/>
        <v>19037</v>
      </c>
      <c r="AK1490" s="10">
        <f t="shared" si="3170"/>
        <v>0</v>
      </c>
      <c r="AL1490" s="10">
        <f t="shared" si="3171"/>
        <v>0</v>
      </c>
      <c r="AM1490" s="10">
        <f t="shared" si="3172"/>
        <v>0</v>
      </c>
      <c r="AN1490" s="10">
        <f t="shared" si="3095"/>
        <v>17793.599999999999</v>
      </c>
      <c r="AO1490" s="10">
        <f t="shared" si="3096"/>
        <v>19037</v>
      </c>
      <c r="AP1490" s="10">
        <f t="shared" si="3097"/>
        <v>19037</v>
      </c>
      <c r="AQ1490" s="10">
        <f t="shared" si="3173"/>
        <v>0</v>
      </c>
      <c r="AR1490" s="10">
        <f t="shared" si="3174"/>
        <v>0</v>
      </c>
      <c r="AS1490" s="10">
        <f t="shared" si="3175"/>
        <v>0</v>
      </c>
      <c r="AT1490" s="10">
        <f t="shared" si="3098"/>
        <v>17793.599999999999</v>
      </c>
      <c r="AU1490" s="10">
        <f t="shared" si="3099"/>
        <v>19037</v>
      </c>
      <c r="AV1490" s="10">
        <f t="shared" si="3100"/>
        <v>19037</v>
      </c>
      <c r="AW1490" s="10">
        <f t="shared" si="3176"/>
        <v>0</v>
      </c>
      <c r="AX1490" s="10">
        <f t="shared" si="3177"/>
        <v>0</v>
      </c>
      <c r="AY1490" s="10">
        <f t="shared" si="3178"/>
        <v>0</v>
      </c>
      <c r="AZ1490" s="10">
        <f t="shared" si="3101"/>
        <v>17793.599999999999</v>
      </c>
      <c r="BA1490" s="10">
        <f t="shared" si="3179"/>
        <v>0</v>
      </c>
      <c r="BB1490" s="65">
        <f t="shared" si="3109"/>
        <v>17793.599999999999</v>
      </c>
      <c r="BC1490" s="10">
        <f t="shared" si="3102"/>
        <v>19037</v>
      </c>
      <c r="BD1490" s="10">
        <f t="shared" si="3180"/>
        <v>0</v>
      </c>
      <c r="BE1490" s="65">
        <f t="shared" si="3110"/>
        <v>19037</v>
      </c>
      <c r="BF1490" s="10">
        <f t="shared" si="3103"/>
        <v>19037</v>
      </c>
      <c r="BG1490" s="10">
        <f t="shared" si="3180"/>
        <v>0</v>
      </c>
      <c r="BH1490" s="65">
        <f t="shared" si="3111"/>
        <v>19037</v>
      </c>
      <c r="BI1490" s="10">
        <f t="shared" si="3180"/>
        <v>0</v>
      </c>
      <c r="BJ1490" s="20"/>
      <c r="BK1490" s="20"/>
    </row>
    <row r="1491" spans="1:63" x14ac:dyDescent="0.3">
      <c r="A1491" s="58" t="s">
        <v>961</v>
      </c>
      <c r="B1491" s="59">
        <v>600</v>
      </c>
      <c r="C1491" s="58" t="s">
        <v>37</v>
      </c>
      <c r="D1491" s="58" t="s">
        <v>38</v>
      </c>
      <c r="E1491" s="60" t="s">
        <v>39</v>
      </c>
      <c r="F1491" s="10">
        <v>17793.599999999999</v>
      </c>
      <c r="G1491" s="10">
        <v>19037</v>
      </c>
      <c r="H1491" s="10">
        <v>19037</v>
      </c>
      <c r="I1491" s="10"/>
      <c r="J1491" s="10"/>
      <c r="K1491" s="10"/>
      <c r="L1491" s="10">
        <f t="shared" ref="L1491:L1554" si="3181">F1491+I1491</f>
        <v>17793.599999999999</v>
      </c>
      <c r="M1491" s="10">
        <f t="shared" ref="M1491:M1554" si="3182">G1491+J1491</f>
        <v>19037</v>
      </c>
      <c r="N1491" s="10">
        <f t="shared" ref="N1491:N1554" si="3183">H1491+K1491</f>
        <v>19037</v>
      </c>
      <c r="O1491" s="10"/>
      <c r="P1491" s="10"/>
      <c r="Q1491" s="10"/>
      <c r="R1491" s="10">
        <f t="shared" si="3083"/>
        <v>17793.599999999999</v>
      </c>
      <c r="S1491" s="10">
        <f t="shared" si="3084"/>
        <v>19037</v>
      </c>
      <c r="T1491" s="10">
        <f t="shared" si="3085"/>
        <v>19037</v>
      </c>
      <c r="U1491" s="10"/>
      <c r="V1491" s="10"/>
      <c r="W1491" s="10"/>
      <c r="X1491" s="10">
        <f t="shared" si="3086"/>
        <v>17793.599999999999</v>
      </c>
      <c r="Y1491" s="10">
        <f t="shared" si="3087"/>
        <v>19037</v>
      </c>
      <c r="Z1491" s="10">
        <f t="shared" si="3088"/>
        <v>19037</v>
      </c>
      <c r="AA1491" s="10"/>
      <c r="AB1491" s="10"/>
      <c r="AC1491" s="10"/>
      <c r="AD1491" s="10">
        <f t="shared" si="3089"/>
        <v>17793.599999999999</v>
      </c>
      <c r="AE1491" s="10">
        <f t="shared" si="3090"/>
        <v>19037</v>
      </c>
      <c r="AF1491" s="10">
        <f t="shared" si="3091"/>
        <v>19037</v>
      </c>
      <c r="AG1491" s="10"/>
      <c r="AH1491" s="10">
        <f t="shared" si="3092"/>
        <v>17793.599999999999</v>
      </c>
      <c r="AI1491" s="10">
        <f t="shared" si="3093"/>
        <v>19037</v>
      </c>
      <c r="AJ1491" s="10">
        <f t="shared" si="3094"/>
        <v>19037</v>
      </c>
      <c r="AK1491" s="10"/>
      <c r="AL1491" s="10"/>
      <c r="AM1491" s="10"/>
      <c r="AN1491" s="10">
        <f t="shared" si="3095"/>
        <v>17793.599999999999</v>
      </c>
      <c r="AO1491" s="10">
        <f t="shared" si="3096"/>
        <v>19037</v>
      </c>
      <c r="AP1491" s="10">
        <f t="shared" si="3097"/>
        <v>19037</v>
      </c>
      <c r="AQ1491" s="10"/>
      <c r="AR1491" s="10"/>
      <c r="AS1491" s="10"/>
      <c r="AT1491" s="10">
        <f t="shared" si="3098"/>
        <v>17793.599999999999</v>
      </c>
      <c r="AU1491" s="10">
        <f t="shared" si="3099"/>
        <v>19037</v>
      </c>
      <c r="AV1491" s="10">
        <f t="shared" si="3100"/>
        <v>19037</v>
      </c>
      <c r="AW1491" s="10"/>
      <c r="AX1491" s="10"/>
      <c r="AY1491" s="10"/>
      <c r="AZ1491" s="10">
        <f t="shared" si="3101"/>
        <v>17793.599999999999</v>
      </c>
      <c r="BA1491" s="10"/>
      <c r="BB1491" s="65">
        <f t="shared" si="3109"/>
        <v>17793.599999999999</v>
      </c>
      <c r="BC1491" s="10">
        <f t="shared" si="3102"/>
        <v>19037</v>
      </c>
      <c r="BD1491" s="10"/>
      <c r="BE1491" s="65">
        <f t="shared" si="3110"/>
        <v>19037</v>
      </c>
      <c r="BF1491" s="10">
        <f t="shared" si="3103"/>
        <v>19037</v>
      </c>
      <c r="BG1491" s="10"/>
      <c r="BH1491" s="65">
        <f t="shared" si="3111"/>
        <v>19037</v>
      </c>
      <c r="BI1491" s="10"/>
      <c r="BJ1491" s="20"/>
      <c r="BK1491" s="20"/>
    </row>
    <row r="1492" spans="1:63" x14ac:dyDescent="0.3">
      <c r="A1492" s="58" t="s">
        <v>962</v>
      </c>
      <c r="B1492" s="59"/>
      <c r="C1492" s="58"/>
      <c r="D1492" s="58"/>
      <c r="E1492" s="60" t="s">
        <v>202</v>
      </c>
      <c r="F1492" s="10">
        <f t="shared" si="3154"/>
        <v>712.6</v>
      </c>
      <c r="G1492" s="10">
        <f t="shared" si="3155"/>
        <v>0</v>
      </c>
      <c r="H1492" s="10">
        <f t="shared" si="3156"/>
        <v>0</v>
      </c>
      <c r="I1492" s="10">
        <f t="shared" si="3157"/>
        <v>0</v>
      </c>
      <c r="J1492" s="10">
        <f t="shared" si="3158"/>
        <v>0</v>
      </c>
      <c r="K1492" s="10">
        <f t="shared" si="3159"/>
        <v>0</v>
      </c>
      <c r="L1492" s="10">
        <f t="shared" si="3181"/>
        <v>712.6</v>
      </c>
      <c r="M1492" s="10">
        <f t="shared" si="3182"/>
        <v>0</v>
      </c>
      <c r="N1492" s="10">
        <f t="shared" si="3183"/>
        <v>0</v>
      </c>
      <c r="O1492" s="10">
        <f t="shared" si="3160"/>
        <v>466.4</v>
      </c>
      <c r="P1492" s="10">
        <f t="shared" si="3161"/>
        <v>0</v>
      </c>
      <c r="Q1492" s="10">
        <f t="shared" si="3162"/>
        <v>0</v>
      </c>
      <c r="R1492" s="10">
        <f t="shared" si="3083"/>
        <v>1179</v>
      </c>
      <c r="S1492" s="10">
        <f t="shared" si="3084"/>
        <v>0</v>
      </c>
      <c r="T1492" s="10">
        <f t="shared" si="3085"/>
        <v>0</v>
      </c>
      <c r="U1492" s="10">
        <f t="shared" si="3163"/>
        <v>0</v>
      </c>
      <c r="V1492" s="10">
        <f t="shared" si="3164"/>
        <v>0</v>
      </c>
      <c r="W1492" s="10">
        <f t="shared" si="3165"/>
        <v>0</v>
      </c>
      <c r="X1492" s="10">
        <f t="shared" si="3086"/>
        <v>1179</v>
      </c>
      <c r="Y1492" s="10">
        <f t="shared" si="3087"/>
        <v>0</v>
      </c>
      <c r="Z1492" s="10">
        <f t="shared" si="3088"/>
        <v>0</v>
      </c>
      <c r="AA1492" s="10">
        <f t="shared" si="3166"/>
        <v>0</v>
      </c>
      <c r="AB1492" s="10">
        <f t="shared" si="3167"/>
        <v>0</v>
      </c>
      <c r="AC1492" s="10">
        <f t="shared" si="3168"/>
        <v>0</v>
      </c>
      <c r="AD1492" s="10">
        <f t="shared" si="3089"/>
        <v>1179</v>
      </c>
      <c r="AE1492" s="10">
        <f t="shared" si="3090"/>
        <v>0</v>
      </c>
      <c r="AF1492" s="10">
        <f t="shared" si="3091"/>
        <v>0</v>
      </c>
      <c r="AG1492" s="10">
        <f t="shared" si="3169"/>
        <v>0</v>
      </c>
      <c r="AH1492" s="10">
        <f t="shared" si="3092"/>
        <v>1179</v>
      </c>
      <c r="AI1492" s="10">
        <f t="shared" si="3093"/>
        <v>0</v>
      </c>
      <c r="AJ1492" s="10">
        <f t="shared" si="3094"/>
        <v>0</v>
      </c>
      <c r="AK1492" s="10">
        <f t="shared" si="3170"/>
        <v>0</v>
      </c>
      <c r="AL1492" s="10">
        <f t="shared" si="3171"/>
        <v>0</v>
      </c>
      <c r="AM1492" s="10">
        <f t="shared" si="3172"/>
        <v>0</v>
      </c>
      <c r="AN1492" s="10">
        <f t="shared" si="3095"/>
        <v>1179</v>
      </c>
      <c r="AO1492" s="10">
        <f t="shared" si="3096"/>
        <v>0</v>
      </c>
      <c r="AP1492" s="10">
        <f t="shared" si="3097"/>
        <v>0</v>
      </c>
      <c r="AQ1492" s="10">
        <f t="shared" si="3173"/>
        <v>0</v>
      </c>
      <c r="AR1492" s="10">
        <f t="shared" si="3174"/>
        <v>0</v>
      </c>
      <c r="AS1492" s="10">
        <f t="shared" si="3175"/>
        <v>0</v>
      </c>
      <c r="AT1492" s="10">
        <f t="shared" si="3098"/>
        <v>1179</v>
      </c>
      <c r="AU1492" s="10">
        <f t="shared" si="3099"/>
        <v>0</v>
      </c>
      <c r="AV1492" s="10">
        <f t="shared" si="3100"/>
        <v>0</v>
      </c>
      <c r="AW1492" s="10">
        <f t="shared" si="3176"/>
        <v>0</v>
      </c>
      <c r="AX1492" s="10">
        <f t="shared" si="3177"/>
        <v>0</v>
      </c>
      <c r="AY1492" s="10">
        <f t="shared" si="3178"/>
        <v>0</v>
      </c>
      <c r="AZ1492" s="10">
        <f t="shared" si="3101"/>
        <v>1179</v>
      </c>
      <c r="BA1492" s="10">
        <f t="shared" si="3179"/>
        <v>0</v>
      </c>
      <c r="BB1492" s="65">
        <f t="shared" si="3109"/>
        <v>1179</v>
      </c>
      <c r="BC1492" s="10">
        <f t="shared" si="3102"/>
        <v>0</v>
      </c>
      <c r="BD1492" s="10">
        <f t="shared" si="3180"/>
        <v>0</v>
      </c>
      <c r="BE1492" s="65">
        <f t="shared" si="3110"/>
        <v>0</v>
      </c>
      <c r="BF1492" s="10">
        <f t="shared" si="3103"/>
        <v>0</v>
      </c>
      <c r="BG1492" s="10">
        <f t="shared" si="3180"/>
        <v>0</v>
      </c>
      <c r="BH1492" s="65">
        <f t="shared" si="3111"/>
        <v>0</v>
      </c>
      <c r="BI1492" s="10">
        <f t="shared" si="3180"/>
        <v>0</v>
      </c>
      <c r="BJ1492" s="20"/>
      <c r="BK1492" s="20"/>
    </row>
    <row r="1493" spans="1:63" ht="46.8" x14ac:dyDescent="0.3">
      <c r="A1493" s="58" t="s">
        <v>962</v>
      </c>
      <c r="B1493" s="59" t="s">
        <v>58</v>
      </c>
      <c r="C1493" s="58"/>
      <c r="D1493" s="58"/>
      <c r="E1493" s="60" t="s">
        <v>59</v>
      </c>
      <c r="F1493" s="10">
        <f t="shared" si="3154"/>
        <v>712.6</v>
      </c>
      <c r="G1493" s="10">
        <f t="shared" si="3155"/>
        <v>0</v>
      </c>
      <c r="H1493" s="10">
        <f t="shared" si="3156"/>
        <v>0</v>
      </c>
      <c r="I1493" s="10">
        <f t="shared" si="3157"/>
        <v>0</v>
      </c>
      <c r="J1493" s="10">
        <f t="shared" si="3158"/>
        <v>0</v>
      </c>
      <c r="K1493" s="10">
        <f t="shared" si="3159"/>
        <v>0</v>
      </c>
      <c r="L1493" s="10">
        <f t="shared" si="3181"/>
        <v>712.6</v>
      </c>
      <c r="M1493" s="10">
        <f t="shared" si="3182"/>
        <v>0</v>
      </c>
      <c r="N1493" s="10">
        <f t="shared" si="3183"/>
        <v>0</v>
      </c>
      <c r="O1493" s="10">
        <f t="shared" si="3160"/>
        <v>466.4</v>
      </c>
      <c r="P1493" s="10">
        <f t="shared" si="3161"/>
        <v>0</v>
      </c>
      <c r="Q1493" s="10">
        <f t="shared" si="3162"/>
        <v>0</v>
      </c>
      <c r="R1493" s="10">
        <f t="shared" si="3083"/>
        <v>1179</v>
      </c>
      <c r="S1493" s="10">
        <f t="shared" si="3084"/>
        <v>0</v>
      </c>
      <c r="T1493" s="10">
        <f t="shared" si="3085"/>
        <v>0</v>
      </c>
      <c r="U1493" s="10">
        <f t="shared" si="3163"/>
        <v>0</v>
      </c>
      <c r="V1493" s="10">
        <f t="shared" si="3164"/>
        <v>0</v>
      </c>
      <c r="W1493" s="10">
        <f t="shared" si="3165"/>
        <v>0</v>
      </c>
      <c r="X1493" s="10">
        <f t="shared" si="3086"/>
        <v>1179</v>
      </c>
      <c r="Y1493" s="10">
        <f t="shared" si="3087"/>
        <v>0</v>
      </c>
      <c r="Z1493" s="10">
        <f t="shared" si="3088"/>
        <v>0</v>
      </c>
      <c r="AA1493" s="10">
        <f t="shared" si="3166"/>
        <v>0</v>
      </c>
      <c r="AB1493" s="10">
        <f t="shared" si="3167"/>
        <v>0</v>
      </c>
      <c r="AC1493" s="10">
        <f t="shared" si="3168"/>
        <v>0</v>
      </c>
      <c r="AD1493" s="10">
        <f t="shared" si="3089"/>
        <v>1179</v>
      </c>
      <c r="AE1493" s="10">
        <f t="shared" si="3090"/>
        <v>0</v>
      </c>
      <c r="AF1493" s="10">
        <f t="shared" si="3091"/>
        <v>0</v>
      </c>
      <c r="AG1493" s="10">
        <f t="shared" si="3169"/>
        <v>0</v>
      </c>
      <c r="AH1493" s="10">
        <f t="shared" si="3092"/>
        <v>1179</v>
      </c>
      <c r="AI1493" s="10">
        <f t="shared" si="3093"/>
        <v>0</v>
      </c>
      <c r="AJ1493" s="10">
        <f t="shared" si="3094"/>
        <v>0</v>
      </c>
      <c r="AK1493" s="10">
        <f t="shared" si="3170"/>
        <v>0</v>
      </c>
      <c r="AL1493" s="10">
        <f t="shared" si="3171"/>
        <v>0</v>
      </c>
      <c r="AM1493" s="10">
        <f t="shared" si="3172"/>
        <v>0</v>
      </c>
      <c r="AN1493" s="10">
        <f t="shared" si="3095"/>
        <v>1179</v>
      </c>
      <c r="AO1493" s="10">
        <f t="shared" si="3096"/>
        <v>0</v>
      </c>
      <c r="AP1493" s="10">
        <f t="shared" si="3097"/>
        <v>0</v>
      </c>
      <c r="AQ1493" s="10">
        <f t="shared" si="3173"/>
        <v>0</v>
      </c>
      <c r="AR1493" s="10">
        <f t="shared" si="3174"/>
        <v>0</v>
      </c>
      <c r="AS1493" s="10">
        <f t="shared" si="3175"/>
        <v>0</v>
      </c>
      <c r="AT1493" s="10">
        <f t="shared" si="3098"/>
        <v>1179</v>
      </c>
      <c r="AU1493" s="10">
        <f t="shared" si="3099"/>
        <v>0</v>
      </c>
      <c r="AV1493" s="10">
        <f t="shared" si="3100"/>
        <v>0</v>
      </c>
      <c r="AW1493" s="10">
        <f t="shared" si="3176"/>
        <v>0</v>
      </c>
      <c r="AX1493" s="10">
        <f t="shared" si="3177"/>
        <v>0</v>
      </c>
      <c r="AY1493" s="10">
        <f t="shared" si="3178"/>
        <v>0</v>
      </c>
      <c r="AZ1493" s="10">
        <f t="shared" si="3101"/>
        <v>1179</v>
      </c>
      <c r="BA1493" s="10">
        <f t="shared" si="3179"/>
        <v>0</v>
      </c>
      <c r="BB1493" s="65">
        <f t="shared" si="3109"/>
        <v>1179</v>
      </c>
      <c r="BC1493" s="10">
        <f t="shared" si="3102"/>
        <v>0</v>
      </c>
      <c r="BD1493" s="10">
        <f t="shared" si="3180"/>
        <v>0</v>
      </c>
      <c r="BE1493" s="65">
        <f t="shared" si="3110"/>
        <v>0</v>
      </c>
      <c r="BF1493" s="10">
        <f t="shared" si="3103"/>
        <v>0</v>
      </c>
      <c r="BG1493" s="10">
        <f t="shared" si="3180"/>
        <v>0</v>
      </c>
      <c r="BH1493" s="65">
        <f t="shared" si="3111"/>
        <v>0</v>
      </c>
      <c r="BI1493" s="10">
        <f t="shared" si="3180"/>
        <v>0</v>
      </c>
      <c r="BJ1493" s="20"/>
      <c r="BK1493" s="20"/>
    </row>
    <row r="1494" spans="1:63" x14ac:dyDescent="0.3">
      <c r="A1494" s="58" t="s">
        <v>962</v>
      </c>
      <c r="B1494" s="59">
        <v>600</v>
      </c>
      <c r="C1494" s="58" t="s">
        <v>37</v>
      </c>
      <c r="D1494" s="58" t="s">
        <v>38</v>
      </c>
      <c r="E1494" s="60" t="s">
        <v>39</v>
      </c>
      <c r="F1494" s="10">
        <v>712.6</v>
      </c>
      <c r="G1494" s="10">
        <v>0</v>
      </c>
      <c r="H1494" s="10">
        <v>0</v>
      </c>
      <c r="I1494" s="10"/>
      <c r="J1494" s="10"/>
      <c r="K1494" s="10"/>
      <c r="L1494" s="10">
        <f t="shared" si="3181"/>
        <v>712.6</v>
      </c>
      <c r="M1494" s="10">
        <f t="shared" si="3182"/>
        <v>0</v>
      </c>
      <c r="N1494" s="10">
        <f t="shared" si="3183"/>
        <v>0</v>
      </c>
      <c r="O1494" s="10">
        <v>466.4</v>
      </c>
      <c r="P1494" s="10"/>
      <c r="Q1494" s="10"/>
      <c r="R1494" s="10">
        <f t="shared" si="3083"/>
        <v>1179</v>
      </c>
      <c r="S1494" s="10">
        <f t="shared" si="3084"/>
        <v>0</v>
      </c>
      <c r="T1494" s="10">
        <f t="shared" si="3085"/>
        <v>0</v>
      </c>
      <c r="U1494" s="10"/>
      <c r="V1494" s="10"/>
      <c r="W1494" s="10"/>
      <c r="X1494" s="10">
        <f t="shared" si="3086"/>
        <v>1179</v>
      </c>
      <c r="Y1494" s="10">
        <f t="shared" si="3087"/>
        <v>0</v>
      </c>
      <c r="Z1494" s="10">
        <f t="shared" si="3088"/>
        <v>0</v>
      </c>
      <c r="AA1494" s="10"/>
      <c r="AB1494" s="10"/>
      <c r="AC1494" s="10"/>
      <c r="AD1494" s="10">
        <f t="shared" si="3089"/>
        <v>1179</v>
      </c>
      <c r="AE1494" s="10">
        <f t="shared" si="3090"/>
        <v>0</v>
      </c>
      <c r="AF1494" s="10">
        <f t="shared" si="3091"/>
        <v>0</v>
      </c>
      <c r="AG1494" s="10"/>
      <c r="AH1494" s="10">
        <f t="shared" si="3092"/>
        <v>1179</v>
      </c>
      <c r="AI1494" s="10">
        <f t="shared" si="3093"/>
        <v>0</v>
      </c>
      <c r="AJ1494" s="10">
        <f t="shared" si="3094"/>
        <v>0</v>
      </c>
      <c r="AK1494" s="10"/>
      <c r="AL1494" s="10"/>
      <c r="AM1494" s="10"/>
      <c r="AN1494" s="10">
        <f t="shared" si="3095"/>
        <v>1179</v>
      </c>
      <c r="AO1494" s="10">
        <f t="shared" si="3096"/>
        <v>0</v>
      </c>
      <c r="AP1494" s="10">
        <f t="shared" si="3097"/>
        <v>0</v>
      </c>
      <c r="AQ1494" s="10"/>
      <c r="AR1494" s="10"/>
      <c r="AS1494" s="10"/>
      <c r="AT1494" s="10">
        <f t="shared" si="3098"/>
        <v>1179</v>
      </c>
      <c r="AU1494" s="10">
        <f t="shared" si="3099"/>
        <v>0</v>
      </c>
      <c r="AV1494" s="10">
        <f t="shared" si="3100"/>
        <v>0</v>
      </c>
      <c r="AW1494" s="10"/>
      <c r="AX1494" s="10"/>
      <c r="AY1494" s="10"/>
      <c r="AZ1494" s="10">
        <f t="shared" si="3101"/>
        <v>1179</v>
      </c>
      <c r="BA1494" s="10"/>
      <c r="BB1494" s="65">
        <f t="shared" si="3109"/>
        <v>1179</v>
      </c>
      <c r="BC1494" s="10">
        <f t="shared" si="3102"/>
        <v>0</v>
      </c>
      <c r="BD1494" s="10"/>
      <c r="BE1494" s="65">
        <f t="shared" si="3110"/>
        <v>0</v>
      </c>
      <c r="BF1494" s="10">
        <f t="shared" si="3103"/>
        <v>0</v>
      </c>
      <c r="BG1494" s="10"/>
      <c r="BH1494" s="65">
        <f t="shared" si="3111"/>
        <v>0</v>
      </c>
      <c r="BI1494" s="10"/>
      <c r="BJ1494" s="20"/>
      <c r="BK1494" s="20"/>
    </row>
    <row r="1495" spans="1:63" ht="62.4" x14ac:dyDescent="0.3">
      <c r="A1495" s="58" t="s">
        <v>963</v>
      </c>
      <c r="B1495" s="59"/>
      <c r="C1495" s="58"/>
      <c r="D1495" s="58"/>
      <c r="E1495" s="61" t="s">
        <v>964</v>
      </c>
      <c r="F1495" s="10"/>
      <c r="G1495" s="10"/>
      <c r="H1495" s="10"/>
      <c r="I1495" s="10"/>
      <c r="J1495" s="10"/>
      <c r="K1495" s="10"/>
      <c r="L1495" s="10"/>
      <c r="M1495" s="10"/>
      <c r="N1495" s="10"/>
      <c r="O1495" s="10">
        <f t="shared" si="3160"/>
        <v>4438.7550000000001</v>
      </c>
      <c r="P1495" s="10">
        <f t="shared" si="3161"/>
        <v>4293.8599999999997</v>
      </c>
      <c r="Q1495" s="10">
        <f t="shared" si="3162"/>
        <v>4295.4389999999994</v>
      </c>
      <c r="R1495" s="10">
        <f t="shared" si="3083"/>
        <v>4438.7550000000001</v>
      </c>
      <c r="S1495" s="10">
        <f t="shared" si="3084"/>
        <v>4293.8599999999997</v>
      </c>
      <c r="T1495" s="10">
        <f t="shared" si="3085"/>
        <v>4295.4389999999994</v>
      </c>
      <c r="U1495" s="10">
        <f t="shared" si="3163"/>
        <v>0</v>
      </c>
      <c r="V1495" s="10">
        <f t="shared" si="3164"/>
        <v>0</v>
      </c>
      <c r="W1495" s="10">
        <f t="shared" si="3165"/>
        <v>0</v>
      </c>
      <c r="X1495" s="10">
        <f t="shared" si="3086"/>
        <v>4438.7550000000001</v>
      </c>
      <c r="Y1495" s="10">
        <f t="shared" si="3087"/>
        <v>4293.8599999999997</v>
      </c>
      <c r="Z1495" s="10">
        <f t="shared" si="3088"/>
        <v>4295.4389999999994</v>
      </c>
      <c r="AA1495" s="10">
        <f t="shared" si="3166"/>
        <v>0</v>
      </c>
      <c r="AB1495" s="10">
        <f t="shared" si="3167"/>
        <v>0</v>
      </c>
      <c r="AC1495" s="10">
        <f t="shared" si="3168"/>
        <v>0</v>
      </c>
      <c r="AD1495" s="10">
        <f t="shared" si="3089"/>
        <v>4438.7550000000001</v>
      </c>
      <c r="AE1495" s="10">
        <f t="shared" si="3090"/>
        <v>4293.8599999999997</v>
      </c>
      <c r="AF1495" s="10">
        <f t="shared" si="3091"/>
        <v>4295.4389999999994</v>
      </c>
      <c r="AG1495" s="10">
        <f t="shared" si="3169"/>
        <v>0</v>
      </c>
      <c r="AH1495" s="10">
        <f t="shared" si="3092"/>
        <v>4438.7550000000001</v>
      </c>
      <c r="AI1495" s="10">
        <f t="shared" si="3093"/>
        <v>4293.8599999999997</v>
      </c>
      <c r="AJ1495" s="10">
        <f t="shared" si="3094"/>
        <v>4295.4389999999994</v>
      </c>
      <c r="AK1495" s="10">
        <f t="shared" si="3170"/>
        <v>0</v>
      </c>
      <c r="AL1495" s="10">
        <f t="shared" si="3171"/>
        <v>0</v>
      </c>
      <c r="AM1495" s="10">
        <f t="shared" si="3172"/>
        <v>0</v>
      </c>
      <c r="AN1495" s="10">
        <f t="shared" si="3095"/>
        <v>4438.7550000000001</v>
      </c>
      <c r="AO1495" s="10">
        <f t="shared" si="3096"/>
        <v>4293.8599999999997</v>
      </c>
      <c r="AP1495" s="10">
        <f t="shared" si="3097"/>
        <v>4295.4389999999994</v>
      </c>
      <c r="AQ1495" s="10">
        <f t="shared" si="3173"/>
        <v>0</v>
      </c>
      <c r="AR1495" s="10">
        <f t="shared" si="3174"/>
        <v>0</v>
      </c>
      <c r="AS1495" s="10">
        <f t="shared" si="3175"/>
        <v>0</v>
      </c>
      <c r="AT1495" s="10">
        <f t="shared" si="3098"/>
        <v>4438.7550000000001</v>
      </c>
      <c r="AU1495" s="10">
        <f t="shared" si="3099"/>
        <v>4293.8599999999997</v>
      </c>
      <c r="AV1495" s="10">
        <f t="shared" si="3100"/>
        <v>4295.4389999999994</v>
      </c>
      <c r="AW1495" s="10">
        <f t="shared" si="3176"/>
        <v>0</v>
      </c>
      <c r="AX1495" s="10">
        <f t="shared" si="3177"/>
        <v>0</v>
      </c>
      <c r="AY1495" s="10">
        <f t="shared" si="3178"/>
        <v>0</v>
      </c>
      <c r="AZ1495" s="10">
        <f t="shared" si="3101"/>
        <v>4438.7550000000001</v>
      </c>
      <c r="BA1495" s="10">
        <f t="shared" si="3179"/>
        <v>0</v>
      </c>
      <c r="BB1495" s="65">
        <f t="shared" si="3109"/>
        <v>4438.7550000000001</v>
      </c>
      <c r="BC1495" s="10">
        <f t="shared" si="3102"/>
        <v>4293.8599999999997</v>
      </c>
      <c r="BD1495" s="10">
        <f t="shared" si="3180"/>
        <v>0</v>
      </c>
      <c r="BE1495" s="65">
        <f t="shared" si="3110"/>
        <v>4293.8599999999997</v>
      </c>
      <c r="BF1495" s="10">
        <f t="shared" si="3103"/>
        <v>4295.4389999999994</v>
      </c>
      <c r="BG1495" s="10">
        <f t="shared" si="3180"/>
        <v>0</v>
      </c>
      <c r="BH1495" s="65">
        <f t="shared" si="3111"/>
        <v>4295.4389999999994</v>
      </c>
      <c r="BI1495" s="10">
        <f t="shared" si="3180"/>
        <v>0</v>
      </c>
      <c r="BJ1495" s="20"/>
      <c r="BK1495" s="20"/>
    </row>
    <row r="1496" spans="1:63" ht="46.8" x14ac:dyDescent="0.3">
      <c r="A1496" s="58" t="s">
        <v>963</v>
      </c>
      <c r="B1496" s="59" t="s">
        <v>58</v>
      </c>
      <c r="C1496" s="58"/>
      <c r="D1496" s="58"/>
      <c r="E1496" s="60" t="s">
        <v>59</v>
      </c>
      <c r="F1496" s="10"/>
      <c r="G1496" s="10"/>
      <c r="H1496" s="10"/>
      <c r="I1496" s="10"/>
      <c r="J1496" s="10"/>
      <c r="K1496" s="10"/>
      <c r="L1496" s="10"/>
      <c r="M1496" s="10"/>
      <c r="N1496" s="10"/>
      <c r="O1496" s="10">
        <f t="shared" si="3160"/>
        <v>4438.7550000000001</v>
      </c>
      <c r="P1496" s="10">
        <f t="shared" si="3161"/>
        <v>4293.8599999999997</v>
      </c>
      <c r="Q1496" s="10">
        <f t="shared" si="3162"/>
        <v>4295.4389999999994</v>
      </c>
      <c r="R1496" s="10">
        <f t="shared" si="3083"/>
        <v>4438.7550000000001</v>
      </c>
      <c r="S1496" s="10">
        <f t="shared" si="3084"/>
        <v>4293.8599999999997</v>
      </c>
      <c r="T1496" s="10">
        <f t="shared" si="3085"/>
        <v>4295.4389999999994</v>
      </c>
      <c r="U1496" s="10">
        <f t="shared" si="3163"/>
        <v>0</v>
      </c>
      <c r="V1496" s="10">
        <f t="shared" si="3164"/>
        <v>0</v>
      </c>
      <c r="W1496" s="10">
        <f t="shared" si="3165"/>
        <v>0</v>
      </c>
      <c r="X1496" s="10">
        <f t="shared" si="3086"/>
        <v>4438.7550000000001</v>
      </c>
      <c r="Y1496" s="10">
        <f t="shared" si="3087"/>
        <v>4293.8599999999997</v>
      </c>
      <c r="Z1496" s="10">
        <f t="shared" si="3088"/>
        <v>4295.4389999999994</v>
      </c>
      <c r="AA1496" s="10">
        <f t="shared" si="3166"/>
        <v>0</v>
      </c>
      <c r="AB1496" s="10">
        <f t="shared" si="3167"/>
        <v>0</v>
      </c>
      <c r="AC1496" s="10">
        <f t="shared" si="3168"/>
        <v>0</v>
      </c>
      <c r="AD1496" s="10">
        <f t="shared" si="3089"/>
        <v>4438.7550000000001</v>
      </c>
      <c r="AE1496" s="10">
        <f t="shared" si="3090"/>
        <v>4293.8599999999997</v>
      </c>
      <c r="AF1496" s="10">
        <f t="shared" si="3091"/>
        <v>4295.4389999999994</v>
      </c>
      <c r="AG1496" s="10">
        <f t="shared" si="3169"/>
        <v>0</v>
      </c>
      <c r="AH1496" s="10">
        <f t="shared" si="3092"/>
        <v>4438.7550000000001</v>
      </c>
      <c r="AI1496" s="10">
        <f t="shared" si="3093"/>
        <v>4293.8599999999997</v>
      </c>
      <c r="AJ1496" s="10">
        <f t="shared" si="3094"/>
        <v>4295.4389999999994</v>
      </c>
      <c r="AK1496" s="10">
        <f t="shared" si="3170"/>
        <v>0</v>
      </c>
      <c r="AL1496" s="10">
        <f t="shared" si="3171"/>
        <v>0</v>
      </c>
      <c r="AM1496" s="10">
        <f t="shared" si="3172"/>
        <v>0</v>
      </c>
      <c r="AN1496" s="10">
        <f t="shared" si="3095"/>
        <v>4438.7550000000001</v>
      </c>
      <c r="AO1496" s="10">
        <f t="shared" si="3096"/>
        <v>4293.8599999999997</v>
      </c>
      <c r="AP1496" s="10">
        <f t="shared" si="3097"/>
        <v>4295.4389999999994</v>
      </c>
      <c r="AQ1496" s="10">
        <f t="shared" si="3173"/>
        <v>0</v>
      </c>
      <c r="AR1496" s="10">
        <f t="shared" si="3174"/>
        <v>0</v>
      </c>
      <c r="AS1496" s="10">
        <f t="shared" si="3175"/>
        <v>0</v>
      </c>
      <c r="AT1496" s="10">
        <f t="shared" si="3098"/>
        <v>4438.7550000000001</v>
      </c>
      <c r="AU1496" s="10">
        <f t="shared" si="3099"/>
        <v>4293.8599999999997</v>
      </c>
      <c r="AV1496" s="10">
        <f t="shared" si="3100"/>
        <v>4295.4389999999994</v>
      </c>
      <c r="AW1496" s="10">
        <f t="shared" si="3176"/>
        <v>0</v>
      </c>
      <c r="AX1496" s="10">
        <f t="shared" si="3177"/>
        <v>0</v>
      </c>
      <c r="AY1496" s="10">
        <f t="shared" si="3178"/>
        <v>0</v>
      </c>
      <c r="AZ1496" s="10">
        <f t="shared" si="3101"/>
        <v>4438.7550000000001</v>
      </c>
      <c r="BA1496" s="10">
        <f t="shared" si="3179"/>
        <v>0</v>
      </c>
      <c r="BB1496" s="65">
        <f t="shared" si="3109"/>
        <v>4438.7550000000001</v>
      </c>
      <c r="BC1496" s="10">
        <f t="shared" si="3102"/>
        <v>4293.8599999999997</v>
      </c>
      <c r="BD1496" s="10">
        <f t="shared" si="3180"/>
        <v>0</v>
      </c>
      <c r="BE1496" s="65">
        <f t="shared" si="3110"/>
        <v>4293.8599999999997</v>
      </c>
      <c r="BF1496" s="10">
        <f t="shared" si="3103"/>
        <v>4295.4389999999994</v>
      </c>
      <c r="BG1496" s="10">
        <f t="shared" si="3180"/>
        <v>0</v>
      </c>
      <c r="BH1496" s="65">
        <f t="shared" si="3111"/>
        <v>4295.4389999999994</v>
      </c>
      <c r="BI1496" s="10">
        <f t="shared" si="3180"/>
        <v>0</v>
      </c>
      <c r="BJ1496" s="20"/>
      <c r="BK1496" s="20"/>
    </row>
    <row r="1497" spans="1:63" x14ac:dyDescent="0.3">
      <c r="A1497" s="58" t="s">
        <v>963</v>
      </c>
      <c r="B1497" s="59">
        <v>600</v>
      </c>
      <c r="C1497" s="58" t="s">
        <v>37</v>
      </c>
      <c r="D1497" s="58" t="s">
        <v>38</v>
      </c>
      <c r="E1497" s="60" t="s">
        <v>39</v>
      </c>
      <c r="F1497" s="10"/>
      <c r="G1497" s="10"/>
      <c r="H1497" s="10"/>
      <c r="I1497" s="10"/>
      <c r="J1497" s="10"/>
      <c r="K1497" s="10"/>
      <c r="L1497" s="10"/>
      <c r="M1497" s="10"/>
      <c r="N1497" s="10"/>
      <c r="O1497" s="10">
        <f>3138.2+1300.555</f>
        <v>4438.7550000000001</v>
      </c>
      <c r="P1497" s="10">
        <f>4254.4+39.46</f>
        <v>4293.8599999999997</v>
      </c>
      <c r="Q1497" s="10">
        <f>4254.4+41.039</f>
        <v>4295.4389999999994</v>
      </c>
      <c r="R1497" s="10">
        <f t="shared" si="3083"/>
        <v>4438.7550000000001</v>
      </c>
      <c r="S1497" s="10">
        <f t="shared" si="3084"/>
        <v>4293.8599999999997</v>
      </c>
      <c r="T1497" s="10">
        <f t="shared" si="3085"/>
        <v>4295.4389999999994</v>
      </c>
      <c r="U1497" s="10"/>
      <c r="V1497" s="10"/>
      <c r="W1497" s="10"/>
      <c r="X1497" s="10">
        <f t="shared" si="3086"/>
        <v>4438.7550000000001</v>
      </c>
      <c r="Y1497" s="10">
        <f t="shared" si="3087"/>
        <v>4293.8599999999997</v>
      </c>
      <c r="Z1497" s="10">
        <f t="shared" si="3088"/>
        <v>4295.4389999999994</v>
      </c>
      <c r="AA1497" s="10"/>
      <c r="AB1497" s="10"/>
      <c r="AC1497" s="10"/>
      <c r="AD1497" s="10">
        <f t="shared" si="3089"/>
        <v>4438.7550000000001</v>
      </c>
      <c r="AE1497" s="10">
        <f t="shared" si="3090"/>
        <v>4293.8599999999997</v>
      </c>
      <c r="AF1497" s="10">
        <f t="shared" si="3091"/>
        <v>4295.4389999999994</v>
      </c>
      <c r="AG1497" s="10"/>
      <c r="AH1497" s="10">
        <f t="shared" si="3092"/>
        <v>4438.7550000000001</v>
      </c>
      <c r="AI1497" s="10">
        <f t="shared" si="3093"/>
        <v>4293.8599999999997</v>
      </c>
      <c r="AJ1497" s="10">
        <f t="shared" si="3094"/>
        <v>4295.4389999999994</v>
      </c>
      <c r="AK1497" s="10"/>
      <c r="AL1497" s="10"/>
      <c r="AM1497" s="10"/>
      <c r="AN1497" s="10">
        <f t="shared" si="3095"/>
        <v>4438.7550000000001</v>
      </c>
      <c r="AO1497" s="10">
        <f t="shared" si="3096"/>
        <v>4293.8599999999997</v>
      </c>
      <c r="AP1497" s="10">
        <f t="shared" si="3097"/>
        <v>4295.4389999999994</v>
      </c>
      <c r="AQ1497" s="10"/>
      <c r="AR1497" s="10"/>
      <c r="AS1497" s="10"/>
      <c r="AT1497" s="10">
        <f t="shared" si="3098"/>
        <v>4438.7550000000001</v>
      </c>
      <c r="AU1497" s="10">
        <f t="shared" si="3099"/>
        <v>4293.8599999999997</v>
      </c>
      <c r="AV1497" s="10">
        <f t="shared" si="3100"/>
        <v>4295.4389999999994</v>
      </c>
      <c r="AW1497" s="10"/>
      <c r="AX1497" s="10"/>
      <c r="AY1497" s="10"/>
      <c r="AZ1497" s="10">
        <f t="shared" si="3101"/>
        <v>4438.7550000000001</v>
      </c>
      <c r="BA1497" s="10"/>
      <c r="BB1497" s="65">
        <f t="shared" si="3109"/>
        <v>4438.7550000000001</v>
      </c>
      <c r="BC1497" s="10">
        <f t="shared" si="3102"/>
        <v>4293.8599999999997</v>
      </c>
      <c r="BD1497" s="10"/>
      <c r="BE1497" s="65">
        <f t="shared" si="3110"/>
        <v>4293.8599999999997</v>
      </c>
      <c r="BF1497" s="10">
        <f t="shared" si="3103"/>
        <v>4295.4389999999994</v>
      </c>
      <c r="BG1497" s="10"/>
      <c r="BH1497" s="65">
        <f t="shared" si="3111"/>
        <v>4295.4389999999994</v>
      </c>
      <c r="BI1497" s="10"/>
      <c r="BJ1497" s="20"/>
      <c r="BK1497" s="20"/>
    </row>
    <row r="1498" spans="1:63" ht="46.8" x14ac:dyDescent="0.3">
      <c r="A1498" s="58" t="s">
        <v>965</v>
      </c>
      <c r="B1498" s="59"/>
      <c r="C1498" s="58"/>
      <c r="D1498" s="58"/>
      <c r="E1498" s="60" t="s">
        <v>966</v>
      </c>
      <c r="F1498" s="10">
        <f t="shared" ref="F1498:K1498" si="3184">F1506</f>
        <v>141000</v>
      </c>
      <c r="G1498" s="10">
        <f t="shared" si="3184"/>
        <v>141000</v>
      </c>
      <c r="H1498" s="10">
        <f t="shared" si="3184"/>
        <v>141000</v>
      </c>
      <c r="I1498" s="10">
        <f t="shared" si="3184"/>
        <v>0</v>
      </c>
      <c r="J1498" s="10">
        <f t="shared" si="3184"/>
        <v>0</v>
      </c>
      <c r="K1498" s="10">
        <f t="shared" si="3184"/>
        <v>0</v>
      </c>
      <c r="L1498" s="10">
        <f t="shared" si="3181"/>
        <v>141000</v>
      </c>
      <c r="M1498" s="10">
        <f t="shared" si="3182"/>
        <v>141000</v>
      </c>
      <c r="N1498" s="10">
        <f t="shared" si="3183"/>
        <v>141000</v>
      </c>
      <c r="O1498" s="10">
        <f>O1506+O1499+O1504</f>
        <v>2958.0102900000002</v>
      </c>
      <c r="P1498" s="10">
        <f>P1506+P1499+P1504</f>
        <v>0</v>
      </c>
      <c r="Q1498" s="10">
        <f>Q1506+Q1499+Q1504</f>
        <v>0</v>
      </c>
      <c r="R1498" s="10">
        <f t="shared" si="3083"/>
        <v>143958.01029000001</v>
      </c>
      <c r="S1498" s="10">
        <f t="shared" si="3084"/>
        <v>141000</v>
      </c>
      <c r="T1498" s="10">
        <f t="shared" si="3085"/>
        <v>141000</v>
      </c>
      <c r="U1498" s="10">
        <f>U1506+U1499+U1504</f>
        <v>0</v>
      </c>
      <c r="V1498" s="10">
        <f>V1506+V1499+V1504</f>
        <v>0</v>
      </c>
      <c r="W1498" s="10">
        <f>W1506+W1499+W1504</f>
        <v>0</v>
      </c>
      <c r="X1498" s="10">
        <f t="shared" si="3086"/>
        <v>143958.01029000001</v>
      </c>
      <c r="Y1498" s="10">
        <f t="shared" si="3087"/>
        <v>141000</v>
      </c>
      <c r="Z1498" s="10">
        <f t="shared" si="3088"/>
        <v>141000</v>
      </c>
      <c r="AA1498" s="10">
        <f>AA1506+AA1499+AA1504</f>
        <v>0</v>
      </c>
      <c r="AB1498" s="10">
        <f>AB1506+AB1499+AB1504</f>
        <v>0</v>
      </c>
      <c r="AC1498" s="10">
        <f>AC1506+AC1499+AC1504</f>
        <v>0</v>
      </c>
      <c r="AD1498" s="10">
        <f t="shared" si="3089"/>
        <v>143958.01029000001</v>
      </c>
      <c r="AE1498" s="10">
        <f t="shared" si="3090"/>
        <v>141000</v>
      </c>
      <c r="AF1498" s="10">
        <f t="shared" si="3091"/>
        <v>141000</v>
      </c>
      <c r="AG1498" s="10">
        <f>AG1506+AG1499+AG1504</f>
        <v>0</v>
      </c>
      <c r="AH1498" s="10">
        <f t="shared" si="3092"/>
        <v>143958.01029000001</v>
      </c>
      <c r="AI1498" s="10">
        <f t="shared" si="3093"/>
        <v>141000</v>
      </c>
      <c r="AJ1498" s="10">
        <f t="shared" si="3094"/>
        <v>141000</v>
      </c>
      <c r="AK1498" s="10">
        <f>AK1506+AK1499+AK1504</f>
        <v>0</v>
      </c>
      <c r="AL1498" s="10">
        <f>AL1506+AL1499+AL1504</f>
        <v>0</v>
      </c>
      <c r="AM1498" s="10">
        <f>AM1506+AM1499+AM1504</f>
        <v>0</v>
      </c>
      <c r="AN1498" s="10">
        <f t="shared" si="3095"/>
        <v>143958.01029000001</v>
      </c>
      <c r="AO1498" s="10">
        <f t="shared" si="3096"/>
        <v>141000</v>
      </c>
      <c r="AP1498" s="10">
        <f t="shared" si="3097"/>
        <v>141000</v>
      </c>
      <c r="AQ1498" s="10">
        <f>AQ1506+AQ1499+AQ1504</f>
        <v>0</v>
      </c>
      <c r="AR1498" s="10">
        <f>AR1506+AR1499+AR1504</f>
        <v>0</v>
      </c>
      <c r="AS1498" s="10">
        <f>AS1506+AS1499+AS1504</f>
        <v>0</v>
      </c>
      <c r="AT1498" s="10">
        <f t="shared" si="3098"/>
        <v>143958.01029000001</v>
      </c>
      <c r="AU1498" s="10">
        <f t="shared" si="3099"/>
        <v>141000</v>
      </c>
      <c r="AV1498" s="10">
        <f t="shared" si="3100"/>
        <v>141000</v>
      </c>
      <c r="AW1498" s="10">
        <f>AW1506+AW1499+AW1504</f>
        <v>0</v>
      </c>
      <c r="AX1498" s="10">
        <f>AX1506+AX1499+AX1504</f>
        <v>0</v>
      </c>
      <c r="AY1498" s="10">
        <f>AY1506+AY1499+AY1504</f>
        <v>0</v>
      </c>
      <c r="AZ1498" s="10">
        <f t="shared" si="3101"/>
        <v>143958.01029000001</v>
      </c>
      <c r="BA1498" s="10">
        <f>BA1506+BA1499+BA1504</f>
        <v>0</v>
      </c>
      <c r="BB1498" s="64">
        <f t="shared" si="3109"/>
        <v>143958.01029000001</v>
      </c>
      <c r="BC1498" s="10">
        <f t="shared" si="3102"/>
        <v>141000</v>
      </c>
      <c r="BD1498" s="10">
        <f>BD1506+BD1499+BD1504</f>
        <v>0</v>
      </c>
      <c r="BE1498" s="64">
        <f t="shared" si="3110"/>
        <v>141000</v>
      </c>
      <c r="BF1498" s="10">
        <f t="shared" si="3103"/>
        <v>141000</v>
      </c>
      <c r="BG1498" s="10">
        <f>BG1506+BG1499+BG1504</f>
        <v>0</v>
      </c>
      <c r="BH1498" s="64">
        <f t="shared" si="3111"/>
        <v>141000</v>
      </c>
      <c r="BI1498" s="10">
        <f>BI1506+BI1499+BI1504</f>
        <v>0</v>
      </c>
      <c r="BJ1498" s="20"/>
      <c r="BK1498" s="20"/>
    </row>
    <row r="1499" spans="1:63" ht="31.2" x14ac:dyDescent="0.3">
      <c r="A1499" s="58" t="s">
        <v>965</v>
      </c>
      <c r="B1499" s="59">
        <v>200</v>
      </c>
      <c r="C1499" s="58"/>
      <c r="D1499" s="58"/>
      <c r="E1499" s="60" t="s">
        <v>67</v>
      </c>
      <c r="F1499" s="10"/>
      <c r="G1499" s="10"/>
      <c r="H1499" s="10"/>
      <c r="I1499" s="10"/>
      <c r="J1499" s="10"/>
      <c r="K1499" s="10"/>
      <c r="L1499" s="10"/>
      <c r="M1499" s="10"/>
      <c r="N1499" s="10"/>
      <c r="O1499" s="10">
        <f>O1500+O1503+O1501+O1502</f>
        <v>548.65493000000004</v>
      </c>
      <c r="P1499" s="10">
        <f>P1500+P1503+P1501+P1502</f>
        <v>0</v>
      </c>
      <c r="Q1499" s="10">
        <f>Q1500+Q1503+Q1501+Q1502</f>
        <v>0</v>
      </c>
      <c r="R1499" s="10">
        <f t="shared" si="3083"/>
        <v>548.65493000000004</v>
      </c>
      <c r="S1499" s="10">
        <f t="shared" si="3084"/>
        <v>0</v>
      </c>
      <c r="T1499" s="10">
        <f t="shared" si="3085"/>
        <v>0</v>
      </c>
      <c r="U1499" s="10">
        <f>U1500+U1503+U1501+U1502</f>
        <v>0</v>
      </c>
      <c r="V1499" s="10">
        <f>V1500+V1503+V1501+V1502</f>
        <v>0</v>
      </c>
      <c r="W1499" s="10">
        <f>W1500+W1503+W1501+W1502</f>
        <v>0</v>
      </c>
      <c r="X1499" s="10">
        <f t="shared" si="3086"/>
        <v>548.65493000000004</v>
      </c>
      <c r="Y1499" s="10">
        <f t="shared" si="3087"/>
        <v>0</v>
      </c>
      <c r="Z1499" s="10">
        <f t="shared" si="3088"/>
        <v>0</v>
      </c>
      <c r="AA1499" s="10">
        <f>AA1500+AA1503+AA1501+AA1502</f>
        <v>0</v>
      </c>
      <c r="AB1499" s="10">
        <f>AB1500+AB1503+AB1501+AB1502</f>
        <v>0</v>
      </c>
      <c r="AC1499" s="10">
        <f>AC1500+AC1503+AC1501+AC1502</f>
        <v>0</v>
      </c>
      <c r="AD1499" s="10">
        <f t="shared" si="3089"/>
        <v>548.65493000000004</v>
      </c>
      <c r="AE1499" s="10">
        <f t="shared" si="3090"/>
        <v>0</v>
      </c>
      <c r="AF1499" s="10">
        <f t="shared" si="3091"/>
        <v>0</v>
      </c>
      <c r="AG1499" s="10">
        <f>AG1500+AG1503+AG1501+AG1502</f>
        <v>0</v>
      </c>
      <c r="AH1499" s="10">
        <f t="shared" si="3092"/>
        <v>548.65493000000004</v>
      </c>
      <c r="AI1499" s="10">
        <f t="shared" si="3093"/>
        <v>0</v>
      </c>
      <c r="AJ1499" s="10">
        <f t="shared" si="3094"/>
        <v>0</v>
      </c>
      <c r="AK1499" s="10">
        <f>AK1500+AK1503+AK1501+AK1502</f>
        <v>0</v>
      </c>
      <c r="AL1499" s="10">
        <f>AL1500+AL1503+AL1501+AL1502</f>
        <v>0</v>
      </c>
      <c r="AM1499" s="10">
        <f>AM1500+AM1503+AM1501+AM1502</f>
        <v>0</v>
      </c>
      <c r="AN1499" s="10">
        <f t="shared" si="3095"/>
        <v>548.65493000000004</v>
      </c>
      <c r="AO1499" s="10">
        <f t="shared" si="3096"/>
        <v>0</v>
      </c>
      <c r="AP1499" s="10">
        <f t="shared" si="3097"/>
        <v>0</v>
      </c>
      <c r="AQ1499" s="10">
        <f>AQ1500+AQ1503+AQ1501+AQ1502</f>
        <v>0</v>
      </c>
      <c r="AR1499" s="10">
        <f>AR1500+AR1503+AR1501+AR1502</f>
        <v>0</v>
      </c>
      <c r="AS1499" s="10">
        <f>AS1500+AS1503+AS1501+AS1502</f>
        <v>0</v>
      </c>
      <c r="AT1499" s="10">
        <f t="shared" si="3098"/>
        <v>548.65493000000004</v>
      </c>
      <c r="AU1499" s="10">
        <f t="shared" si="3099"/>
        <v>0</v>
      </c>
      <c r="AV1499" s="10">
        <f t="shared" si="3100"/>
        <v>0</v>
      </c>
      <c r="AW1499" s="10">
        <f>AW1500+AW1503+AW1501+AW1502</f>
        <v>0</v>
      </c>
      <c r="AX1499" s="10">
        <f>AX1500+AX1503+AX1501+AX1502</f>
        <v>0</v>
      </c>
      <c r="AY1499" s="10">
        <f>AY1500+AY1503+AY1501+AY1502</f>
        <v>0</v>
      </c>
      <c r="AZ1499" s="10">
        <f t="shared" si="3101"/>
        <v>548.65493000000004</v>
      </c>
      <c r="BA1499" s="10">
        <f>BA1500+BA1503+BA1501+BA1502</f>
        <v>0</v>
      </c>
      <c r="BB1499" s="64">
        <f t="shared" si="3109"/>
        <v>548.65493000000004</v>
      </c>
      <c r="BC1499" s="10">
        <f t="shared" si="3102"/>
        <v>0</v>
      </c>
      <c r="BD1499" s="10">
        <f>BD1500+BD1503+BD1501+BD1502</f>
        <v>0</v>
      </c>
      <c r="BE1499" s="64">
        <f t="shared" si="3110"/>
        <v>0</v>
      </c>
      <c r="BF1499" s="10">
        <f t="shared" si="3103"/>
        <v>0</v>
      </c>
      <c r="BG1499" s="10">
        <f>BG1500+BG1503+BG1501+BG1502</f>
        <v>0</v>
      </c>
      <c r="BH1499" s="64">
        <f t="shared" si="3111"/>
        <v>0</v>
      </c>
      <c r="BI1499" s="10">
        <f>BI1500+BI1503+BI1501+BI1502</f>
        <v>0</v>
      </c>
      <c r="BJ1499" s="20"/>
      <c r="BK1499" s="20"/>
    </row>
    <row r="1500" spans="1:63" x14ac:dyDescent="0.3">
      <c r="A1500" s="58" t="s">
        <v>965</v>
      </c>
      <c r="B1500" s="59">
        <v>200</v>
      </c>
      <c r="C1500" s="58" t="s">
        <v>37</v>
      </c>
      <c r="D1500" s="58" t="s">
        <v>38</v>
      </c>
      <c r="E1500" s="60" t="s">
        <v>39</v>
      </c>
      <c r="F1500" s="10"/>
      <c r="G1500" s="10"/>
      <c r="H1500" s="10"/>
      <c r="I1500" s="10"/>
      <c r="J1500" s="10"/>
      <c r="K1500" s="10"/>
      <c r="L1500" s="10"/>
      <c r="M1500" s="10"/>
      <c r="N1500" s="10"/>
      <c r="O1500" s="10">
        <f>127.92184+0.25+1</f>
        <v>129.17184</v>
      </c>
      <c r="P1500" s="10"/>
      <c r="Q1500" s="10"/>
      <c r="R1500" s="10">
        <f t="shared" si="3083"/>
        <v>129.17184</v>
      </c>
      <c r="S1500" s="10">
        <f t="shared" si="3084"/>
        <v>0</v>
      </c>
      <c r="T1500" s="10">
        <f t="shared" si="3085"/>
        <v>0</v>
      </c>
      <c r="U1500" s="10"/>
      <c r="V1500" s="10"/>
      <c r="W1500" s="10"/>
      <c r="X1500" s="10">
        <f t="shared" si="3086"/>
        <v>129.17184</v>
      </c>
      <c r="Y1500" s="10">
        <f t="shared" si="3087"/>
        <v>0</v>
      </c>
      <c r="Z1500" s="10">
        <f t="shared" si="3088"/>
        <v>0</v>
      </c>
      <c r="AA1500" s="10"/>
      <c r="AB1500" s="10"/>
      <c r="AC1500" s="10"/>
      <c r="AD1500" s="10">
        <f t="shared" si="3089"/>
        <v>129.17184</v>
      </c>
      <c r="AE1500" s="10">
        <f t="shared" si="3090"/>
        <v>0</v>
      </c>
      <c r="AF1500" s="10">
        <f t="shared" si="3091"/>
        <v>0</v>
      </c>
      <c r="AG1500" s="10"/>
      <c r="AH1500" s="10">
        <f t="shared" si="3092"/>
        <v>129.17184</v>
      </c>
      <c r="AI1500" s="10">
        <f t="shared" si="3093"/>
        <v>0</v>
      </c>
      <c r="AJ1500" s="10">
        <f t="shared" si="3094"/>
        <v>0</v>
      </c>
      <c r="AK1500" s="10"/>
      <c r="AL1500" s="10"/>
      <c r="AM1500" s="10"/>
      <c r="AN1500" s="10">
        <f t="shared" si="3095"/>
        <v>129.17184</v>
      </c>
      <c r="AO1500" s="10">
        <f t="shared" si="3096"/>
        <v>0</v>
      </c>
      <c r="AP1500" s="10">
        <f t="shared" si="3097"/>
        <v>0</v>
      </c>
      <c r="AQ1500" s="10"/>
      <c r="AR1500" s="10"/>
      <c r="AS1500" s="10"/>
      <c r="AT1500" s="10">
        <f t="shared" si="3098"/>
        <v>129.17184</v>
      </c>
      <c r="AU1500" s="10">
        <f t="shared" si="3099"/>
        <v>0</v>
      </c>
      <c r="AV1500" s="10">
        <f t="shared" si="3100"/>
        <v>0</v>
      </c>
      <c r="AW1500" s="10"/>
      <c r="AX1500" s="10"/>
      <c r="AY1500" s="10"/>
      <c r="AZ1500" s="10">
        <f t="shared" si="3101"/>
        <v>129.17184</v>
      </c>
      <c r="BA1500" s="10"/>
      <c r="BB1500" s="64">
        <f t="shared" si="3109"/>
        <v>129.17184</v>
      </c>
      <c r="BC1500" s="10">
        <f t="shared" si="3102"/>
        <v>0</v>
      </c>
      <c r="BD1500" s="10"/>
      <c r="BE1500" s="64">
        <f t="shared" si="3110"/>
        <v>0</v>
      </c>
      <c r="BF1500" s="10">
        <f t="shared" si="3103"/>
        <v>0</v>
      </c>
      <c r="BG1500" s="10"/>
      <c r="BH1500" s="64">
        <f t="shared" si="3111"/>
        <v>0</v>
      </c>
      <c r="BI1500" s="10"/>
      <c r="BJ1500" s="20"/>
      <c r="BK1500" s="20"/>
    </row>
    <row r="1501" spans="1:63" x14ac:dyDescent="0.3">
      <c r="A1501" s="58" t="s">
        <v>965</v>
      </c>
      <c r="B1501" s="59">
        <v>200</v>
      </c>
      <c r="C1501" s="58" t="s">
        <v>242</v>
      </c>
      <c r="D1501" s="58" t="s">
        <v>74</v>
      </c>
      <c r="E1501" s="60" t="s">
        <v>540</v>
      </c>
      <c r="F1501" s="10"/>
      <c r="G1501" s="10"/>
      <c r="H1501" s="10"/>
      <c r="I1501" s="10"/>
      <c r="J1501" s="10"/>
      <c r="K1501" s="10"/>
      <c r="L1501" s="10"/>
      <c r="M1501" s="10"/>
      <c r="N1501" s="10"/>
      <c r="O1501" s="10">
        <v>377.03154000000001</v>
      </c>
      <c r="P1501" s="10"/>
      <c r="Q1501" s="10"/>
      <c r="R1501" s="10">
        <f t="shared" si="3083"/>
        <v>377.03154000000001</v>
      </c>
      <c r="S1501" s="10">
        <f t="shared" si="3084"/>
        <v>0</v>
      </c>
      <c r="T1501" s="10">
        <f t="shared" si="3085"/>
        <v>0</v>
      </c>
      <c r="U1501" s="10"/>
      <c r="V1501" s="10"/>
      <c r="W1501" s="10"/>
      <c r="X1501" s="10">
        <f t="shared" si="3086"/>
        <v>377.03154000000001</v>
      </c>
      <c r="Y1501" s="10">
        <f t="shared" si="3087"/>
        <v>0</v>
      </c>
      <c r="Z1501" s="10">
        <f t="shared" si="3088"/>
        <v>0</v>
      </c>
      <c r="AA1501" s="10"/>
      <c r="AB1501" s="10"/>
      <c r="AC1501" s="10"/>
      <c r="AD1501" s="10">
        <f t="shared" si="3089"/>
        <v>377.03154000000001</v>
      </c>
      <c r="AE1501" s="10">
        <f t="shared" si="3090"/>
        <v>0</v>
      </c>
      <c r="AF1501" s="10">
        <f t="shared" si="3091"/>
        <v>0</v>
      </c>
      <c r="AG1501" s="10"/>
      <c r="AH1501" s="10">
        <f t="shared" si="3092"/>
        <v>377.03154000000001</v>
      </c>
      <c r="AI1501" s="10">
        <f t="shared" si="3093"/>
        <v>0</v>
      </c>
      <c r="AJ1501" s="10">
        <f t="shared" si="3094"/>
        <v>0</v>
      </c>
      <c r="AK1501" s="10"/>
      <c r="AL1501" s="10"/>
      <c r="AM1501" s="10"/>
      <c r="AN1501" s="10">
        <f t="shared" si="3095"/>
        <v>377.03154000000001</v>
      </c>
      <c r="AO1501" s="10">
        <f t="shared" si="3096"/>
        <v>0</v>
      </c>
      <c r="AP1501" s="10">
        <f t="shared" si="3097"/>
        <v>0</v>
      </c>
      <c r="AQ1501" s="10"/>
      <c r="AR1501" s="10"/>
      <c r="AS1501" s="10"/>
      <c r="AT1501" s="10">
        <f t="shared" si="3098"/>
        <v>377.03154000000001</v>
      </c>
      <c r="AU1501" s="10">
        <f t="shared" si="3099"/>
        <v>0</v>
      </c>
      <c r="AV1501" s="10">
        <f t="shared" si="3100"/>
        <v>0</v>
      </c>
      <c r="AW1501" s="10"/>
      <c r="AX1501" s="10"/>
      <c r="AY1501" s="10"/>
      <c r="AZ1501" s="10">
        <f t="shared" si="3101"/>
        <v>377.03154000000001</v>
      </c>
      <c r="BA1501" s="10"/>
      <c r="BB1501" s="64">
        <f t="shared" si="3109"/>
        <v>377.03154000000001</v>
      </c>
      <c r="BC1501" s="10">
        <f t="shared" si="3102"/>
        <v>0</v>
      </c>
      <c r="BD1501" s="10"/>
      <c r="BE1501" s="64">
        <f t="shared" si="3110"/>
        <v>0</v>
      </c>
      <c r="BF1501" s="10">
        <f t="shared" si="3103"/>
        <v>0</v>
      </c>
      <c r="BG1501" s="10"/>
      <c r="BH1501" s="64">
        <f t="shared" si="3111"/>
        <v>0</v>
      </c>
      <c r="BI1501" s="10"/>
      <c r="BJ1501" s="20"/>
      <c r="BK1501" s="20"/>
    </row>
    <row r="1502" spans="1:63" x14ac:dyDescent="0.3">
      <c r="A1502" s="58" t="s">
        <v>965</v>
      </c>
      <c r="B1502" s="59">
        <v>200</v>
      </c>
      <c r="C1502" s="58" t="s">
        <v>327</v>
      </c>
      <c r="D1502" s="58" t="s">
        <v>106</v>
      </c>
      <c r="E1502" s="60" t="s">
        <v>535</v>
      </c>
      <c r="F1502" s="10"/>
      <c r="G1502" s="10"/>
      <c r="H1502" s="10"/>
      <c r="I1502" s="10"/>
      <c r="J1502" s="10"/>
      <c r="K1502" s="10"/>
      <c r="L1502" s="10"/>
      <c r="M1502" s="10"/>
      <c r="N1502" s="10"/>
      <c r="O1502" s="10">
        <v>30</v>
      </c>
      <c r="P1502" s="10"/>
      <c r="Q1502" s="10"/>
      <c r="R1502" s="10">
        <f t="shared" si="3083"/>
        <v>30</v>
      </c>
      <c r="S1502" s="10">
        <f t="shared" si="3084"/>
        <v>0</v>
      </c>
      <c r="T1502" s="10">
        <f t="shared" si="3085"/>
        <v>0</v>
      </c>
      <c r="U1502" s="10"/>
      <c r="V1502" s="10"/>
      <c r="W1502" s="10"/>
      <c r="X1502" s="10">
        <f t="shared" si="3086"/>
        <v>30</v>
      </c>
      <c r="Y1502" s="10">
        <f t="shared" si="3087"/>
        <v>0</v>
      </c>
      <c r="Z1502" s="10">
        <f t="shared" si="3088"/>
        <v>0</v>
      </c>
      <c r="AA1502" s="10"/>
      <c r="AB1502" s="10"/>
      <c r="AC1502" s="10"/>
      <c r="AD1502" s="10">
        <f t="shared" si="3089"/>
        <v>30</v>
      </c>
      <c r="AE1502" s="10">
        <f t="shared" si="3090"/>
        <v>0</v>
      </c>
      <c r="AF1502" s="10">
        <f t="shared" si="3091"/>
        <v>0</v>
      </c>
      <c r="AG1502" s="10"/>
      <c r="AH1502" s="10">
        <f t="shared" si="3092"/>
        <v>30</v>
      </c>
      <c r="AI1502" s="10">
        <f t="shared" si="3093"/>
        <v>0</v>
      </c>
      <c r="AJ1502" s="10">
        <f t="shared" si="3094"/>
        <v>0</v>
      </c>
      <c r="AK1502" s="10"/>
      <c r="AL1502" s="10"/>
      <c r="AM1502" s="10"/>
      <c r="AN1502" s="10">
        <f t="shared" si="3095"/>
        <v>30</v>
      </c>
      <c r="AO1502" s="10">
        <f t="shared" si="3096"/>
        <v>0</v>
      </c>
      <c r="AP1502" s="10">
        <f t="shared" si="3097"/>
        <v>0</v>
      </c>
      <c r="AQ1502" s="10"/>
      <c r="AR1502" s="10"/>
      <c r="AS1502" s="10"/>
      <c r="AT1502" s="10">
        <f t="shared" si="3098"/>
        <v>30</v>
      </c>
      <c r="AU1502" s="10">
        <f t="shared" si="3099"/>
        <v>0</v>
      </c>
      <c r="AV1502" s="10">
        <f t="shared" si="3100"/>
        <v>0</v>
      </c>
      <c r="AW1502" s="10"/>
      <c r="AX1502" s="10"/>
      <c r="AY1502" s="10"/>
      <c r="AZ1502" s="10">
        <f t="shared" si="3101"/>
        <v>30</v>
      </c>
      <c r="BA1502" s="10"/>
      <c r="BB1502" s="64">
        <f t="shared" si="3109"/>
        <v>30</v>
      </c>
      <c r="BC1502" s="10">
        <f t="shared" si="3102"/>
        <v>0</v>
      </c>
      <c r="BD1502" s="10"/>
      <c r="BE1502" s="64">
        <f t="shared" si="3110"/>
        <v>0</v>
      </c>
      <c r="BF1502" s="10">
        <f t="shared" si="3103"/>
        <v>0</v>
      </c>
      <c r="BG1502" s="10"/>
      <c r="BH1502" s="64">
        <f t="shared" si="3111"/>
        <v>0</v>
      </c>
      <c r="BI1502" s="10"/>
      <c r="BJ1502" s="20"/>
      <c r="BK1502" s="20"/>
    </row>
    <row r="1503" spans="1:63" x14ac:dyDescent="0.3">
      <c r="A1503" s="58" t="s">
        <v>965</v>
      </c>
      <c r="B1503" s="59">
        <v>200</v>
      </c>
      <c r="C1503" s="58" t="s">
        <v>70</v>
      </c>
      <c r="D1503" s="58" t="s">
        <v>37</v>
      </c>
      <c r="E1503" s="60" t="s">
        <v>71</v>
      </c>
      <c r="F1503" s="10"/>
      <c r="G1503" s="10"/>
      <c r="H1503" s="10"/>
      <c r="I1503" s="10"/>
      <c r="J1503" s="10"/>
      <c r="K1503" s="10"/>
      <c r="L1503" s="10"/>
      <c r="M1503" s="10"/>
      <c r="N1503" s="10"/>
      <c r="O1503" s="10">
        <f>3.4+2.70155+6.35</f>
        <v>12.451549999999999</v>
      </c>
      <c r="P1503" s="10"/>
      <c r="Q1503" s="10"/>
      <c r="R1503" s="10">
        <f t="shared" si="3083"/>
        <v>12.451549999999999</v>
      </c>
      <c r="S1503" s="10">
        <f t="shared" si="3084"/>
        <v>0</v>
      </c>
      <c r="T1503" s="10">
        <f t="shared" si="3085"/>
        <v>0</v>
      </c>
      <c r="U1503" s="10"/>
      <c r="V1503" s="10"/>
      <c r="W1503" s="10"/>
      <c r="X1503" s="10">
        <f t="shared" si="3086"/>
        <v>12.451549999999999</v>
      </c>
      <c r="Y1503" s="10">
        <f t="shared" si="3087"/>
        <v>0</v>
      </c>
      <c r="Z1503" s="10">
        <f t="shared" si="3088"/>
        <v>0</v>
      </c>
      <c r="AA1503" s="10"/>
      <c r="AB1503" s="10"/>
      <c r="AC1503" s="10"/>
      <c r="AD1503" s="10">
        <f t="shared" si="3089"/>
        <v>12.451549999999999</v>
      </c>
      <c r="AE1503" s="10">
        <f t="shared" si="3090"/>
        <v>0</v>
      </c>
      <c r="AF1503" s="10">
        <f t="shared" si="3091"/>
        <v>0</v>
      </c>
      <c r="AG1503" s="10"/>
      <c r="AH1503" s="10">
        <f t="shared" si="3092"/>
        <v>12.451549999999999</v>
      </c>
      <c r="AI1503" s="10">
        <f t="shared" si="3093"/>
        <v>0</v>
      </c>
      <c r="AJ1503" s="10">
        <f t="shared" si="3094"/>
        <v>0</v>
      </c>
      <c r="AK1503" s="10"/>
      <c r="AL1503" s="10"/>
      <c r="AM1503" s="10"/>
      <c r="AN1503" s="10">
        <f t="shared" si="3095"/>
        <v>12.451549999999999</v>
      </c>
      <c r="AO1503" s="10">
        <f t="shared" si="3096"/>
        <v>0</v>
      </c>
      <c r="AP1503" s="10">
        <f t="shared" si="3097"/>
        <v>0</v>
      </c>
      <c r="AQ1503" s="10"/>
      <c r="AR1503" s="10"/>
      <c r="AS1503" s="10"/>
      <c r="AT1503" s="10">
        <f t="shared" si="3098"/>
        <v>12.451549999999999</v>
      </c>
      <c r="AU1503" s="10">
        <f t="shared" si="3099"/>
        <v>0</v>
      </c>
      <c r="AV1503" s="10">
        <f t="shared" si="3100"/>
        <v>0</v>
      </c>
      <c r="AW1503" s="10"/>
      <c r="AX1503" s="10"/>
      <c r="AY1503" s="10"/>
      <c r="AZ1503" s="10">
        <f t="shared" si="3101"/>
        <v>12.451549999999999</v>
      </c>
      <c r="BA1503" s="10"/>
      <c r="BB1503" s="64">
        <f t="shared" si="3109"/>
        <v>12.451549999999999</v>
      </c>
      <c r="BC1503" s="10">
        <f t="shared" si="3102"/>
        <v>0</v>
      </c>
      <c r="BD1503" s="10"/>
      <c r="BE1503" s="64">
        <f t="shared" si="3110"/>
        <v>0</v>
      </c>
      <c r="BF1503" s="10">
        <f t="shared" si="3103"/>
        <v>0</v>
      </c>
      <c r="BG1503" s="10"/>
      <c r="BH1503" s="64">
        <f t="shared" si="3111"/>
        <v>0</v>
      </c>
      <c r="BI1503" s="10"/>
      <c r="BJ1503" s="20"/>
      <c r="BK1503" s="20"/>
    </row>
    <row r="1504" spans="1:63" ht="46.8" x14ac:dyDescent="0.3">
      <c r="A1504" s="58" t="s">
        <v>965</v>
      </c>
      <c r="B1504" s="59" t="s">
        <v>58</v>
      </c>
      <c r="C1504" s="58"/>
      <c r="D1504" s="58"/>
      <c r="E1504" s="60" t="s">
        <v>59</v>
      </c>
      <c r="F1504" s="10"/>
      <c r="G1504" s="10"/>
      <c r="H1504" s="10"/>
      <c r="I1504" s="10"/>
      <c r="J1504" s="10"/>
      <c r="K1504" s="10"/>
      <c r="L1504" s="10"/>
      <c r="M1504" s="10"/>
      <c r="N1504" s="10"/>
      <c r="O1504" s="10">
        <f>O1505</f>
        <v>1404.4864600000001</v>
      </c>
      <c r="P1504" s="10">
        <f>P1505</f>
        <v>0</v>
      </c>
      <c r="Q1504" s="10">
        <f>Q1505</f>
        <v>0</v>
      </c>
      <c r="R1504" s="10">
        <f t="shared" si="3083"/>
        <v>1404.4864600000001</v>
      </c>
      <c r="S1504" s="10">
        <f t="shared" si="3084"/>
        <v>0</v>
      </c>
      <c r="T1504" s="10">
        <f t="shared" si="3085"/>
        <v>0</v>
      </c>
      <c r="U1504" s="10">
        <f>U1505</f>
        <v>0</v>
      </c>
      <c r="V1504" s="10">
        <f>V1505</f>
        <v>0</v>
      </c>
      <c r="W1504" s="10">
        <f>W1505</f>
        <v>0</v>
      </c>
      <c r="X1504" s="10">
        <f t="shared" si="3086"/>
        <v>1404.4864600000001</v>
      </c>
      <c r="Y1504" s="10">
        <f t="shared" si="3087"/>
        <v>0</v>
      </c>
      <c r="Z1504" s="10">
        <f t="shared" si="3088"/>
        <v>0</v>
      </c>
      <c r="AA1504" s="10">
        <f>AA1505</f>
        <v>0</v>
      </c>
      <c r="AB1504" s="10">
        <f>AB1505</f>
        <v>0</v>
      </c>
      <c r="AC1504" s="10">
        <f>AC1505</f>
        <v>0</v>
      </c>
      <c r="AD1504" s="10">
        <f t="shared" si="3089"/>
        <v>1404.4864600000001</v>
      </c>
      <c r="AE1504" s="10">
        <f t="shared" si="3090"/>
        <v>0</v>
      </c>
      <c r="AF1504" s="10">
        <f t="shared" si="3091"/>
        <v>0</v>
      </c>
      <c r="AG1504" s="10">
        <f>AG1505</f>
        <v>0</v>
      </c>
      <c r="AH1504" s="10">
        <f t="shared" si="3092"/>
        <v>1404.4864600000001</v>
      </c>
      <c r="AI1504" s="10">
        <f t="shared" si="3093"/>
        <v>0</v>
      </c>
      <c r="AJ1504" s="10">
        <f t="shared" si="3094"/>
        <v>0</v>
      </c>
      <c r="AK1504" s="10">
        <f>AK1505</f>
        <v>0</v>
      </c>
      <c r="AL1504" s="10">
        <f>AL1505</f>
        <v>0</v>
      </c>
      <c r="AM1504" s="10">
        <f>AM1505</f>
        <v>0</v>
      </c>
      <c r="AN1504" s="10">
        <f t="shared" si="3095"/>
        <v>1404.4864600000001</v>
      </c>
      <c r="AO1504" s="10">
        <f t="shared" si="3096"/>
        <v>0</v>
      </c>
      <c r="AP1504" s="10">
        <f t="shared" si="3097"/>
        <v>0</v>
      </c>
      <c r="AQ1504" s="10">
        <f>AQ1505</f>
        <v>0</v>
      </c>
      <c r="AR1504" s="10">
        <f>AR1505</f>
        <v>0</v>
      </c>
      <c r="AS1504" s="10">
        <f>AS1505</f>
        <v>0</v>
      </c>
      <c r="AT1504" s="10">
        <f t="shared" si="3098"/>
        <v>1404.4864600000001</v>
      </c>
      <c r="AU1504" s="10">
        <f t="shared" si="3099"/>
        <v>0</v>
      </c>
      <c r="AV1504" s="10">
        <f t="shared" si="3100"/>
        <v>0</v>
      </c>
      <c r="AW1504" s="10">
        <f>AW1505</f>
        <v>0</v>
      </c>
      <c r="AX1504" s="10">
        <f>AX1505</f>
        <v>0</v>
      </c>
      <c r="AY1504" s="10">
        <f>AY1505</f>
        <v>0</v>
      </c>
      <c r="AZ1504" s="10">
        <f t="shared" si="3101"/>
        <v>1404.4864600000001</v>
      </c>
      <c r="BA1504" s="10">
        <f>BA1505</f>
        <v>0</v>
      </c>
      <c r="BB1504" s="64">
        <f t="shared" si="3109"/>
        <v>1404.4864600000001</v>
      </c>
      <c r="BC1504" s="10">
        <f t="shared" si="3102"/>
        <v>0</v>
      </c>
      <c r="BD1504" s="10">
        <f>BD1505</f>
        <v>0</v>
      </c>
      <c r="BE1504" s="64">
        <f t="shared" si="3110"/>
        <v>0</v>
      </c>
      <c r="BF1504" s="10">
        <f t="shared" si="3103"/>
        <v>0</v>
      </c>
      <c r="BG1504" s="10">
        <f>BG1505</f>
        <v>0</v>
      </c>
      <c r="BH1504" s="64">
        <f t="shared" si="3111"/>
        <v>0</v>
      </c>
      <c r="BI1504" s="10">
        <f>BI1505</f>
        <v>0</v>
      </c>
      <c r="BJ1504" s="20"/>
      <c r="BK1504" s="20"/>
    </row>
    <row r="1505" spans="1:68" x14ac:dyDescent="0.3">
      <c r="A1505" s="58" t="s">
        <v>965</v>
      </c>
      <c r="B1505" s="59">
        <v>600</v>
      </c>
      <c r="C1505" s="58" t="s">
        <v>242</v>
      </c>
      <c r="D1505" s="58" t="s">
        <v>74</v>
      </c>
      <c r="E1505" s="60" t="s">
        <v>540</v>
      </c>
      <c r="F1505" s="10"/>
      <c r="G1505" s="10"/>
      <c r="H1505" s="10"/>
      <c r="I1505" s="10"/>
      <c r="J1505" s="10"/>
      <c r="K1505" s="10"/>
      <c r="L1505" s="10"/>
      <c r="M1505" s="10"/>
      <c r="N1505" s="10"/>
      <c r="O1505" s="10">
        <v>1404.4864600000001</v>
      </c>
      <c r="P1505" s="10"/>
      <c r="Q1505" s="10"/>
      <c r="R1505" s="10">
        <f t="shared" si="3083"/>
        <v>1404.4864600000001</v>
      </c>
      <c r="S1505" s="10">
        <f t="shared" si="3084"/>
        <v>0</v>
      </c>
      <c r="T1505" s="10">
        <f t="shared" si="3085"/>
        <v>0</v>
      </c>
      <c r="U1505" s="10"/>
      <c r="V1505" s="10"/>
      <c r="W1505" s="10"/>
      <c r="X1505" s="10">
        <f t="shared" si="3086"/>
        <v>1404.4864600000001</v>
      </c>
      <c r="Y1505" s="10">
        <f t="shared" si="3087"/>
        <v>0</v>
      </c>
      <c r="Z1505" s="10">
        <f t="shared" si="3088"/>
        <v>0</v>
      </c>
      <c r="AA1505" s="10"/>
      <c r="AB1505" s="10"/>
      <c r="AC1505" s="10"/>
      <c r="AD1505" s="10">
        <f t="shared" si="3089"/>
        <v>1404.4864600000001</v>
      </c>
      <c r="AE1505" s="10">
        <f t="shared" si="3090"/>
        <v>0</v>
      </c>
      <c r="AF1505" s="10">
        <f t="shared" si="3091"/>
        <v>0</v>
      </c>
      <c r="AG1505" s="10"/>
      <c r="AH1505" s="10">
        <f t="shared" si="3092"/>
        <v>1404.4864600000001</v>
      </c>
      <c r="AI1505" s="10">
        <f t="shared" si="3093"/>
        <v>0</v>
      </c>
      <c r="AJ1505" s="10">
        <f t="shared" si="3094"/>
        <v>0</v>
      </c>
      <c r="AK1505" s="10"/>
      <c r="AL1505" s="10"/>
      <c r="AM1505" s="10"/>
      <c r="AN1505" s="10">
        <f t="shared" si="3095"/>
        <v>1404.4864600000001</v>
      </c>
      <c r="AO1505" s="10">
        <f t="shared" si="3096"/>
        <v>0</v>
      </c>
      <c r="AP1505" s="10">
        <f t="shared" si="3097"/>
        <v>0</v>
      </c>
      <c r="AQ1505" s="10"/>
      <c r="AR1505" s="10"/>
      <c r="AS1505" s="10"/>
      <c r="AT1505" s="10">
        <f t="shared" si="3098"/>
        <v>1404.4864600000001</v>
      </c>
      <c r="AU1505" s="10">
        <f t="shared" si="3099"/>
        <v>0</v>
      </c>
      <c r="AV1505" s="10">
        <f t="shared" si="3100"/>
        <v>0</v>
      </c>
      <c r="AW1505" s="10"/>
      <c r="AX1505" s="10"/>
      <c r="AY1505" s="10"/>
      <c r="AZ1505" s="10">
        <f t="shared" si="3101"/>
        <v>1404.4864600000001</v>
      </c>
      <c r="BA1505" s="10"/>
      <c r="BB1505" s="64">
        <f t="shared" si="3109"/>
        <v>1404.4864600000001</v>
      </c>
      <c r="BC1505" s="10">
        <f t="shared" si="3102"/>
        <v>0</v>
      </c>
      <c r="BD1505" s="10"/>
      <c r="BE1505" s="64">
        <f t="shared" si="3110"/>
        <v>0</v>
      </c>
      <c r="BF1505" s="10">
        <f t="shared" si="3103"/>
        <v>0</v>
      </c>
      <c r="BG1505" s="10"/>
      <c r="BH1505" s="64">
        <f t="shared" si="3111"/>
        <v>0</v>
      </c>
      <c r="BI1505" s="10"/>
      <c r="BJ1505" s="20"/>
      <c r="BK1505" s="20"/>
    </row>
    <row r="1506" spans="1:68" x14ac:dyDescent="0.3">
      <c r="A1506" s="58" t="s">
        <v>965</v>
      </c>
      <c r="B1506" s="59" t="s">
        <v>52</v>
      </c>
      <c r="C1506" s="58"/>
      <c r="D1506" s="58"/>
      <c r="E1506" s="60" t="s">
        <v>53</v>
      </c>
      <c r="F1506" s="10">
        <f t="shared" si="3154"/>
        <v>141000</v>
      </c>
      <c r="G1506" s="10">
        <f t="shared" si="3155"/>
        <v>141000</v>
      </c>
      <c r="H1506" s="10">
        <f t="shared" si="3156"/>
        <v>141000</v>
      </c>
      <c r="I1506" s="10">
        <f t="shared" si="3157"/>
        <v>0</v>
      </c>
      <c r="J1506" s="10">
        <f t="shared" si="3158"/>
        <v>0</v>
      </c>
      <c r="K1506" s="10">
        <f t="shared" si="3159"/>
        <v>0</v>
      </c>
      <c r="L1506" s="10">
        <f t="shared" si="3181"/>
        <v>141000</v>
      </c>
      <c r="M1506" s="10">
        <f t="shared" si="3182"/>
        <v>141000</v>
      </c>
      <c r="N1506" s="10">
        <f t="shared" si="3183"/>
        <v>141000</v>
      </c>
      <c r="O1506" s="10">
        <f>O1507+O1508+O1509</f>
        <v>1004.8688999999999</v>
      </c>
      <c r="P1506" s="10">
        <f>P1507+P1508+P1509</f>
        <v>0</v>
      </c>
      <c r="Q1506" s="10">
        <f>Q1507+Q1508+Q1509</f>
        <v>0</v>
      </c>
      <c r="R1506" s="10">
        <f t="shared" si="3083"/>
        <v>142004.8689</v>
      </c>
      <c r="S1506" s="10">
        <f t="shared" si="3084"/>
        <v>141000</v>
      </c>
      <c r="T1506" s="10">
        <f t="shared" si="3085"/>
        <v>141000</v>
      </c>
      <c r="U1506" s="10">
        <f>U1507+U1508+U1509</f>
        <v>0</v>
      </c>
      <c r="V1506" s="10">
        <f>V1507+V1508+V1509</f>
        <v>0</v>
      </c>
      <c r="W1506" s="10">
        <f>W1507+W1508+W1509</f>
        <v>0</v>
      </c>
      <c r="X1506" s="10">
        <f t="shared" si="3086"/>
        <v>142004.8689</v>
      </c>
      <c r="Y1506" s="10">
        <f t="shared" si="3087"/>
        <v>141000</v>
      </c>
      <c r="Z1506" s="10">
        <f t="shared" si="3088"/>
        <v>141000</v>
      </c>
      <c r="AA1506" s="10">
        <f>AA1507+AA1508+AA1509</f>
        <v>0</v>
      </c>
      <c r="AB1506" s="10">
        <f>AB1507+AB1508+AB1509</f>
        <v>0</v>
      </c>
      <c r="AC1506" s="10">
        <f>AC1507+AC1508+AC1509</f>
        <v>0</v>
      </c>
      <c r="AD1506" s="10">
        <f t="shared" si="3089"/>
        <v>142004.8689</v>
      </c>
      <c r="AE1506" s="10">
        <f t="shared" si="3090"/>
        <v>141000</v>
      </c>
      <c r="AF1506" s="10">
        <f t="shared" si="3091"/>
        <v>141000</v>
      </c>
      <c r="AG1506" s="10">
        <f>AG1507+AG1508+AG1509</f>
        <v>0</v>
      </c>
      <c r="AH1506" s="10">
        <f t="shared" si="3092"/>
        <v>142004.8689</v>
      </c>
      <c r="AI1506" s="10">
        <f t="shared" si="3093"/>
        <v>141000</v>
      </c>
      <c r="AJ1506" s="10">
        <f t="shared" si="3094"/>
        <v>141000</v>
      </c>
      <c r="AK1506" s="10">
        <f>AK1507+AK1508+AK1509</f>
        <v>0</v>
      </c>
      <c r="AL1506" s="10">
        <f>AL1507+AL1508+AL1509</f>
        <v>0</v>
      </c>
      <c r="AM1506" s="10">
        <f>AM1507+AM1508+AM1509</f>
        <v>0</v>
      </c>
      <c r="AN1506" s="10">
        <f t="shared" si="3095"/>
        <v>142004.8689</v>
      </c>
      <c r="AO1506" s="10">
        <f t="shared" si="3096"/>
        <v>141000</v>
      </c>
      <c r="AP1506" s="10">
        <f t="shared" si="3097"/>
        <v>141000</v>
      </c>
      <c r="AQ1506" s="10">
        <f>AQ1507+AQ1508+AQ1509</f>
        <v>0</v>
      </c>
      <c r="AR1506" s="10">
        <f>AR1507+AR1508+AR1509</f>
        <v>0</v>
      </c>
      <c r="AS1506" s="10">
        <f>AS1507+AS1508+AS1509</f>
        <v>0</v>
      </c>
      <c r="AT1506" s="10">
        <f t="shared" si="3098"/>
        <v>142004.8689</v>
      </c>
      <c r="AU1506" s="10">
        <f t="shared" si="3099"/>
        <v>141000</v>
      </c>
      <c r="AV1506" s="10">
        <f t="shared" si="3100"/>
        <v>141000</v>
      </c>
      <c r="AW1506" s="10">
        <f>AW1507+AW1508+AW1509</f>
        <v>0</v>
      </c>
      <c r="AX1506" s="10">
        <f>AX1507+AX1508+AX1509</f>
        <v>0</v>
      </c>
      <c r="AY1506" s="10">
        <f>AY1507+AY1508+AY1509</f>
        <v>0</v>
      </c>
      <c r="AZ1506" s="10">
        <f t="shared" si="3101"/>
        <v>142004.8689</v>
      </c>
      <c r="BA1506" s="10">
        <f>BA1507+BA1508+BA1509</f>
        <v>0</v>
      </c>
      <c r="BB1506" s="64">
        <f t="shared" si="3109"/>
        <v>142004.8689</v>
      </c>
      <c r="BC1506" s="10">
        <f t="shared" si="3102"/>
        <v>141000</v>
      </c>
      <c r="BD1506" s="10">
        <f>BD1507+BD1508+BD1509</f>
        <v>0</v>
      </c>
      <c r="BE1506" s="64">
        <f t="shared" si="3110"/>
        <v>141000</v>
      </c>
      <c r="BF1506" s="10">
        <f t="shared" si="3103"/>
        <v>141000</v>
      </c>
      <c r="BG1506" s="10">
        <f>BG1507+BG1508+BG1509</f>
        <v>0</v>
      </c>
      <c r="BH1506" s="64">
        <f t="shared" si="3111"/>
        <v>141000</v>
      </c>
      <c r="BI1506" s="10">
        <f>BI1507+BI1508+BI1509</f>
        <v>0</v>
      </c>
      <c r="BJ1506" s="20"/>
      <c r="BK1506" s="20"/>
    </row>
    <row r="1507" spans="1:68" x14ac:dyDescent="0.3">
      <c r="A1507" s="58" t="s">
        <v>965</v>
      </c>
      <c r="B1507" s="59">
        <v>800</v>
      </c>
      <c r="C1507" s="58" t="s">
        <v>37</v>
      </c>
      <c r="D1507" s="58" t="s">
        <v>38</v>
      </c>
      <c r="E1507" s="60" t="s">
        <v>39</v>
      </c>
      <c r="F1507" s="10">
        <v>141000</v>
      </c>
      <c r="G1507" s="10">
        <v>141000</v>
      </c>
      <c r="H1507" s="10">
        <v>141000</v>
      </c>
      <c r="I1507" s="10"/>
      <c r="J1507" s="10"/>
      <c r="K1507" s="10"/>
      <c r="L1507" s="10">
        <f t="shared" si="3181"/>
        <v>141000</v>
      </c>
      <c r="M1507" s="10">
        <f t="shared" si="3182"/>
        <v>141000</v>
      </c>
      <c r="N1507" s="10">
        <f t="shared" si="3183"/>
        <v>141000</v>
      </c>
      <c r="O1507" s="10"/>
      <c r="P1507" s="10"/>
      <c r="Q1507" s="10"/>
      <c r="R1507" s="10">
        <f t="shared" si="3083"/>
        <v>141000</v>
      </c>
      <c r="S1507" s="10">
        <f t="shared" si="3084"/>
        <v>141000</v>
      </c>
      <c r="T1507" s="10">
        <f t="shared" si="3085"/>
        <v>141000</v>
      </c>
      <c r="U1507" s="10"/>
      <c r="V1507" s="10"/>
      <c r="W1507" s="10"/>
      <c r="X1507" s="10">
        <f t="shared" si="3086"/>
        <v>141000</v>
      </c>
      <c r="Y1507" s="10">
        <f t="shared" si="3087"/>
        <v>141000</v>
      </c>
      <c r="Z1507" s="10">
        <f t="shared" si="3088"/>
        <v>141000</v>
      </c>
      <c r="AA1507" s="10"/>
      <c r="AB1507" s="10"/>
      <c r="AC1507" s="10"/>
      <c r="AD1507" s="10">
        <f t="shared" si="3089"/>
        <v>141000</v>
      </c>
      <c r="AE1507" s="10">
        <f t="shared" si="3090"/>
        <v>141000</v>
      </c>
      <c r="AF1507" s="10">
        <f t="shared" si="3091"/>
        <v>141000</v>
      </c>
      <c r="AG1507" s="10"/>
      <c r="AH1507" s="10">
        <f t="shared" si="3092"/>
        <v>141000</v>
      </c>
      <c r="AI1507" s="10">
        <f t="shared" si="3093"/>
        <v>141000</v>
      </c>
      <c r="AJ1507" s="10">
        <f t="shared" si="3094"/>
        <v>141000</v>
      </c>
      <c r="AK1507" s="10"/>
      <c r="AL1507" s="10"/>
      <c r="AM1507" s="10"/>
      <c r="AN1507" s="10">
        <f t="shared" si="3095"/>
        <v>141000</v>
      </c>
      <c r="AO1507" s="10">
        <f t="shared" si="3096"/>
        <v>141000</v>
      </c>
      <c r="AP1507" s="10">
        <f t="shared" si="3097"/>
        <v>141000</v>
      </c>
      <c r="AQ1507" s="10"/>
      <c r="AR1507" s="10"/>
      <c r="AS1507" s="10"/>
      <c r="AT1507" s="10">
        <f t="shared" si="3098"/>
        <v>141000</v>
      </c>
      <c r="AU1507" s="10">
        <f t="shared" si="3099"/>
        <v>141000</v>
      </c>
      <c r="AV1507" s="10">
        <f t="shared" si="3100"/>
        <v>141000</v>
      </c>
      <c r="AW1507" s="10"/>
      <c r="AX1507" s="10"/>
      <c r="AY1507" s="10"/>
      <c r="AZ1507" s="10">
        <f t="shared" si="3101"/>
        <v>141000</v>
      </c>
      <c r="BA1507" s="10"/>
      <c r="BB1507" s="64">
        <f t="shared" si="3109"/>
        <v>141000</v>
      </c>
      <c r="BC1507" s="10">
        <f t="shared" si="3102"/>
        <v>141000</v>
      </c>
      <c r="BD1507" s="10"/>
      <c r="BE1507" s="64">
        <f t="shared" si="3110"/>
        <v>141000</v>
      </c>
      <c r="BF1507" s="10">
        <f t="shared" si="3103"/>
        <v>141000</v>
      </c>
      <c r="BG1507" s="10"/>
      <c r="BH1507" s="64">
        <f t="shared" si="3111"/>
        <v>141000</v>
      </c>
      <c r="BI1507" s="10"/>
      <c r="BJ1507" s="20"/>
      <c r="BK1507" s="20"/>
    </row>
    <row r="1508" spans="1:68" x14ac:dyDescent="0.3">
      <c r="A1508" s="58" t="s">
        <v>965</v>
      </c>
      <c r="B1508" s="59">
        <v>800</v>
      </c>
      <c r="C1508" s="58" t="s">
        <v>242</v>
      </c>
      <c r="D1508" s="58" t="s">
        <v>74</v>
      </c>
      <c r="E1508" s="60" t="s">
        <v>540</v>
      </c>
      <c r="F1508" s="10"/>
      <c r="G1508" s="10"/>
      <c r="H1508" s="10"/>
      <c r="I1508" s="10"/>
      <c r="J1508" s="10"/>
      <c r="K1508" s="10"/>
      <c r="L1508" s="10"/>
      <c r="M1508" s="10"/>
      <c r="N1508" s="10"/>
      <c r="O1508" s="10">
        <f>184.09+0.93549+464.69005</f>
        <v>649.71553999999992</v>
      </c>
      <c r="P1508" s="10"/>
      <c r="Q1508" s="10"/>
      <c r="R1508" s="10">
        <f t="shared" si="3083"/>
        <v>649.71553999999992</v>
      </c>
      <c r="S1508" s="10">
        <f t="shared" si="3084"/>
        <v>0</v>
      </c>
      <c r="T1508" s="10">
        <f t="shared" si="3085"/>
        <v>0</v>
      </c>
      <c r="U1508" s="10"/>
      <c r="V1508" s="10"/>
      <c r="W1508" s="10"/>
      <c r="X1508" s="10">
        <f t="shared" si="3086"/>
        <v>649.71553999999992</v>
      </c>
      <c r="Y1508" s="10">
        <f t="shared" si="3087"/>
        <v>0</v>
      </c>
      <c r="Z1508" s="10">
        <f t="shared" si="3088"/>
        <v>0</v>
      </c>
      <c r="AA1508" s="10"/>
      <c r="AB1508" s="10"/>
      <c r="AC1508" s="10"/>
      <c r="AD1508" s="10">
        <f t="shared" si="3089"/>
        <v>649.71553999999992</v>
      </c>
      <c r="AE1508" s="10">
        <f t="shared" si="3090"/>
        <v>0</v>
      </c>
      <c r="AF1508" s="10">
        <f t="shared" si="3091"/>
        <v>0</v>
      </c>
      <c r="AG1508" s="10"/>
      <c r="AH1508" s="10">
        <f t="shared" si="3092"/>
        <v>649.71553999999992</v>
      </c>
      <c r="AI1508" s="10">
        <f t="shared" si="3093"/>
        <v>0</v>
      </c>
      <c r="AJ1508" s="10">
        <f t="shared" si="3094"/>
        <v>0</v>
      </c>
      <c r="AK1508" s="10"/>
      <c r="AL1508" s="10"/>
      <c r="AM1508" s="10"/>
      <c r="AN1508" s="10">
        <f t="shared" si="3095"/>
        <v>649.71553999999992</v>
      </c>
      <c r="AO1508" s="10">
        <f t="shared" si="3096"/>
        <v>0</v>
      </c>
      <c r="AP1508" s="10">
        <f t="shared" si="3097"/>
        <v>0</v>
      </c>
      <c r="AQ1508" s="10"/>
      <c r="AR1508" s="10"/>
      <c r="AS1508" s="10"/>
      <c r="AT1508" s="10">
        <f t="shared" si="3098"/>
        <v>649.71553999999992</v>
      </c>
      <c r="AU1508" s="10">
        <f t="shared" si="3099"/>
        <v>0</v>
      </c>
      <c r="AV1508" s="10">
        <f t="shared" si="3100"/>
        <v>0</v>
      </c>
      <c r="AW1508" s="10"/>
      <c r="AX1508" s="10"/>
      <c r="AY1508" s="10"/>
      <c r="AZ1508" s="10">
        <f t="shared" si="3101"/>
        <v>649.71553999999992</v>
      </c>
      <c r="BA1508" s="10"/>
      <c r="BB1508" s="64">
        <f t="shared" si="3109"/>
        <v>649.71553999999992</v>
      </c>
      <c r="BC1508" s="10">
        <f t="shared" si="3102"/>
        <v>0</v>
      </c>
      <c r="BD1508" s="10"/>
      <c r="BE1508" s="64">
        <f t="shared" si="3110"/>
        <v>0</v>
      </c>
      <c r="BF1508" s="10">
        <f t="shared" si="3103"/>
        <v>0</v>
      </c>
      <c r="BG1508" s="10"/>
      <c r="BH1508" s="64">
        <f t="shared" si="3111"/>
        <v>0</v>
      </c>
      <c r="BI1508" s="10"/>
      <c r="BJ1508" s="20"/>
      <c r="BK1508" s="20"/>
    </row>
    <row r="1509" spans="1:68" x14ac:dyDescent="0.3">
      <c r="A1509" s="58" t="s">
        <v>965</v>
      </c>
      <c r="B1509" s="59">
        <v>800</v>
      </c>
      <c r="C1509" s="58" t="s">
        <v>327</v>
      </c>
      <c r="D1509" s="58" t="s">
        <v>106</v>
      </c>
      <c r="E1509" s="60" t="s">
        <v>535</v>
      </c>
      <c r="F1509" s="10"/>
      <c r="G1509" s="10"/>
      <c r="H1509" s="10"/>
      <c r="I1509" s="10"/>
      <c r="J1509" s="10"/>
      <c r="K1509" s="10"/>
      <c r="L1509" s="10"/>
      <c r="M1509" s="10"/>
      <c r="N1509" s="10"/>
      <c r="O1509" s="10">
        <f>0.15336+305+50</f>
        <v>355.15336000000002</v>
      </c>
      <c r="P1509" s="10"/>
      <c r="Q1509" s="10"/>
      <c r="R1509" s="10">
        <f t="shared" si="3083"/>
        <v>355.15336000000002</v>
      </c>
      <c r="S1509" s="10">
        <f t="shared" si="3084"/>
        <v>0</v>
      </c>
      <c r="T1509" s="10">
        <f t="shared" si="3085"/>
        <v>0</v>
      </c>
      <c r="U1509" s="10"/>
      <c r="V1509" s="10"/>
      <c r="W1509" s="10"/>
      <c r="X1509" s="10">
        <f t="shared" si="3086"/>
        <v>355.15336000000002</v>
      </c>
      <c r="Y1509" s="10">
        <f t="shared" si="3087"/>
        <v>0</v>
      </c>
      <c r="Z1509" s="10">
        <f t="shared" si="3088"/>
        <v>0</v>
      </c>
      <c r="AA1509" s="10"/>
      <c r="AB1509" s="10"/>
      <c r="AC1509" s="10"/>
      <c r="AD1509" s="10">
        <f t="shared" si="3089"/>
        <v>355.15336000000002</v>
      </c>
      <c r="AE1509" s="10">
        <f t="shared" si="3090"/>
        <v>0</v>
      </c>
      <c r="AF1509" s="10">
        <f t="shared" si="3091"/>
        <v>0</v>
      </c>
      <c r="AG1509" s="10"/>
      <c r="AH1509" s="10">
        <f t="shared" si="3092"/>
        <v>355.15336000000002</v>
      </c>
      <c r="AI1509" s="10">
        <f t="shared" si="3093"/>
        <v>0</v>
      </c>
      <c r="AJ1509" s="10">
        <f t="shared" si="3094"/>
        <v>0</v>
      </c>
      <c r="AK1509" s="10"/>
      <c r="AL1509" s="10"/>
      <c r="AM1509" s="10"/>
      <c r="AN1509" s="10">
        <f t="shared" si="3095"/>
        <v>355.15336000000002</v>
      </c>
      <c r="AO1509" s="10">
        <f t="shared" si="3096"/>
        <v>0</v>
      </c>
      <c r="AP1509" s="10">
        <f t="shared" si="3097"/>
        <v>0</v>
      </c>
      <c r="AQ1509" s="10"/>
      <c r="AR1509" s="10"/>
      <c r="AS1509" s="10"/>
      <c r="AT1509" s="10">
        <f t="shared" si="3098"/>
        <v>355.15336000000002</v>
      </c>
      <c r="AU1509" s="10">
        <f t="shared" si="3099"/>
        <v>0</v>
      </c>
      <c r="AV1509" s="10">
        <f t="shared" si="3100"/>
        <v>0</v>
      </c>
      <c r="AW1509" s="10"/>
      <c r="AX1509" s="10"/>
      <c r="AY1509" s="10"/>
      <c r="AZ1509" s="10">
        <f t="shared" si="3101"/>
        <v>355.15336000000002</v>
      </c>
      <c r="BA1509" s="10"/>
      <c r="BB1509" s="64">
        <f t="shared" si="3109"/>
        <v>355.15336000000002</v>
      </c>
      <c r="BC1509" s="10">
        <f t="shared" si="3102"/>
        <v>0</v>
      </c>
      <c r="BD1509" s="10"/>
      <c r="BE1509" s="64">
        <f t="shared" si="3110"/>
        <v>0</v>
      </c>
      <c r="BF1509" s="10">
        <f t="shared" si="3103"/>
        <v>0</v>
      </c>
      <c r="BG1509" s="10"/>
      <c r="BH1509" s="64">
        <f t="shared" si="3111"/>
        <v>0</v>
      </c>
      <c r="BI1509" s="10"/>
      <c r="BJ1509" s="20"/>
      <c r="BK1509" s="20"/>
    </row>
    <row r="1510" spans="1:68" s="67" customFormat="1" x14ac:dyDescent="0.3">
      <c r="A1510" s="55" t="s">
        <v>967</v>
      </c>
      <c r="B1510" s="56"/>
      <c r="C1510" s="55"/>
      <c r="D1510" s="55"/>
      <c r="E1510" s="57" t="s">
        <v>968</v>
      </c>
      <c r="F1510" s="17">
        <f t="shared" ref="F1510:K1510" si="3185">F1511+F1514+F1517+F1520+F1523+F1526+F1529+F1536+F1539+F1542+F1545+F1548+F1551+F1554+F1557+F1560+F1569+F1572+F1575+F1580+F1583+F1586+F1593+F1596+F1599+F1602+F1605</f>
        <v>657975.39999999991</v>
      </c>
      <c r="G1510" s="17">
        <f t="shared" si="3185"/>
        <v>562659</v>
      </c>
      <c r="H1510" s="17">
        <f t="shared" si="3185"/>
        <v>449077.20000000007</v>
      </c>
      <c r="I1510" s="17">
        <f t="shared" si="3185"/>
        <v>-74.099999999999994</v>
      </c>
      <c r="J1510" s="17">
        <f t="shared" si="3185"/>
        <v>0</v>
      </c>
      <c r="K1510" s="17">
        <f t="shared" si="3185"/>
        <v>0</v>
      </c>
      <c r="L1510" s="17">
        <f t="shared" si="3181"/>
        <v>657901.29999999993</v>
      </c>
      <c r="M1510" s="17">
        <f t="shared" si="3182"/>
        <v>562659</v>
      </c>
      <c r="N1510" s="17">
        <f t="shared" si="3183"/>
        <v>449077.20000000007</v>
      </c>
      <c r="O1510" s="17">
        <f>O1511+O1514+O1517+O1520+O1523+O1526+O1529+O1536+O1539+O1542+O1545+O1548+O1551+O1554+O1557+O1560+O1569+O1572+O1575+O1580+O1583+O1586+O1593+O1596+O1599+O1602+O1605</f>
        <v>14190.600000000002</v>
      </c>
      <c r="P1510" s="17">
        <f>P1511+P1514+P1517+P1520+P1523+P1526+P1529+P1536+P1539+P1542+P1545+P1548+P1551+P1554+P1557+P1560+P1569+P1572+P1575+P1580+P1583+P1586+P1593+P1596+P1599+P1602+P1605</f>
        <v>15460.699999999999</v>
      </c>
      <c r="Q1510" s="17">
        <f>Q1511+Q1514+Q1517+Q1520+Q1523+Q1526+Q1529+Q1536+Q1539+Q1542+Q1545+Q1548+Q1551+Q1554+Q1557+Q1560+Q1569+Q1572+Q1575+Q1580+Q1583+Q1586+Q1593+Q1596+Q1599+Q1602+Q1605</f>
        <v>15460.699999999999</v>
      </c>
      <c r="R1510" s="17">
        <f t="shared" si="3083"/>
        <v>672091.89999999991</v>
      </c>
      <c r="S1510" s="17">
        <f t="shared" si="3084"/>
        <v>578119.69999999995</v>
      </c>
      <c r="T1510" s="17">
        <f t="shared" si="3085"/>
        <v>464537.90000000008</v>
      </c>
      <c r="U1510" s="17">
        <f>U1511+U1514+U1517+U1520+U1523+U1526+U1529+U1536+U1539+U1542+U1545+U1548+U1551+U1554+U1557+U1560+U1569+U1572+U1575+U1580+U1583+U1586+U1593+U1596+U1599+U1602+U1605</f>
        <v>0</v>
      </c>
      <c r="V1510" s="17">
        <f>V1511+V1514+V1517+V1520+V1523+V1526+V1529+V1536+V1539+V1542+V1545+V1548+V1551+V1554+V1557+V1560+V1569+V1572+V1575+V1580+V1583+V1586+V1593+V1596+V1599+V1602+V1605</f>
        <v>0</v>
      </c>
      <c r="W1510" s="17">
        <f>W1511+W1514+W1517+W1520+W1523+W1526+W1529+W1536+W1539+W1542+W1545+W1548+W1551+W1554+W1557+W1560+W1569+W1572+W1575+W1580+W1583+W1586+W1593+W1596+W1599+W1602+W1605</f>
        <v>0</v>
      </c>
      <c r="X1510" s="17">
        <f t="shared" si="3086"/>
        <v>672091.89999999991</v>
      </c>
      <c r="Y1510" s="17">
        <f t="shared" si="3087"/>
        <v>578119.69999999995</v>
      </c>
      <c r="Z1510" s="17">
        <f t="shared" si="3088"/>
        <v>464537.90000000008</v>
      </c>
      <c r="AA1510" s="17">
        <f>AA1511+AA1514+AA1517+AA1520+AA1523+AA1526+AA1529+AA1536+AA1539+AA1542+AA1545+AA1548+AA1551+AA1554+AA1557+AA1560+AA1569+AA1572+AA1575+AA1580+AA1583+AA1586+AA1593+AA1596+AA1599+AA1602+AA1605</f>
        <v>-2700.5839999999998</v>
      </c>
      <c r="AB1510" s="17">
        <f>AB1511+AB1514+AB1517+AB1520+AB1523+AB1526+AB1529+AB1536+AB1539+AB1542+AB1545+AB1548+AB1551+AB1554+AB1557+AB1560+AB1569+AB1572+AB1575+AB1580+AB1583+AB1586+AB1593+AB1596+AB1599+AB1602+AB1605</f>
        <v>7287.8</v>
      </c>
      <c r="AC1510" s="17">
        <f>AC1511+AC1514+AC1517+AC1520+AC1523+AC1526+AC1529+AC1536+AC1539+AC1542+AC1545+AC1548+AC1551+AC1554+AC1557+AC1560+AC1569+AC1572+AC1575+AC1580+AC1583+AC1586+AC1593+AC1596+AC1599+AC1602+AC1605</f>
        <v>699.8</v>
      </c>
      <c r="AD1510" s="17">
        <f t="shared" si="3089"/>
        <v>669391.31599999988</v>
      </c>
      <c r="AE1510" s="17">
        <f t="shared" si="3090"/>
        <v>585407.5</v>
      </c>
      <c r="AF1510" s="17">
        <f t="shared" si="3091"/>
        <v>465237.70000000007</v>
      </c>
      <c r="AG1510" s="17">
        <f>AG1511+AG1514+AG1517+AG1520+AG1523+AG1526+AG1529+AG1536+AG1539+AG1542+AG1545+AG1548+AG1551+AG1554+AG1557+AG1560+AG1569+AG1572+AG1575+AG1580+AG1583+AG1586+AG1593+AG1596+AG1599+AG1602+AG1605</f>
        <v>0</v>
      </c>
      <c r="AH1510" s="17">
        <f t="shared" si="3092"/>
        <v>669391.31599999988</v>
      </c>
      <c r="AI1510" s="17">
        <f t="shared" si="3093"/>
        <v>585407.5</v>
      </c>
      <c r="AJ1510" s="17">
        <f t="shared" si="3094"/>
        <v>465237.70000000007</v>
      </c>
      <c r="AK1510" s="17">
        <f>AK1511+AK1514+AK1517+AK1520+AK1523+AK1526+AK1529+AK1536+AK1539+AK1542+AK1545+AK1548+AK1551+AK1554+AK1557+AK1560+AK1569+AK1572+AK1575+AK1580+AK1583+AK1586+AK1593+AK1596+AK1599+AK1602+AK1605+AK1563</f>
        <v>9321.1</v>
      </c>
      <c r="AL1510" s="17">
        <f>AL1511+AL1514+AL1517+AL1520+AL1523+AL1526+AL1529+AL1536+AL1539+AL1542+AL1545+AL1548+AL1551+AL1554+AL1557+AL1560+AL1569+AL1572+AL1575+AL1580+AL1583+AL1586+AL1593+AL1596+AL1599+AL1602+AL1605+AL1563</f>
        <v>7705.5</v>
      </c>
      <c r="AM1510" s="17">
        <f>AM1511+AM1514+AM1517+AM1520+AM1523+AM1526+AM1529+AM1536+AM1539+AM1542+AM1545+AM1548+AM1551+AM1554+AM1557+AM1560+AM1569+AM1572+AM1575+AM1580+AM1583+AM1586+AM1593+AM1596+AM1599+AM1602+AM1605+AM1563</f>
        <v>7705.5</v>
      </c>
      <c r="AN1510" s="17">
        <f t="shared" si="3095"/>
        <v>678712.41599999985</v>
      </c>
      <c r="AO1510" s="17">
        <f t="shared" si="3096"/>
        <v>593113</v>
      </c>
      <c r="AP1510" s="17">
        <f t="shared" si="3097"/>
        <v>472943.20000000007</v>
      </c>
      <c r="AQ1510" s="17">
        <f>AQ1511+AQ1514+AQ1517+AQ1520+AQ1523+AQ1526+AQ1529+AQ1536+AQ1539+AQ1542+AQ1545+AQ1548+AQ1551+AQ1554+AQ1557+AQ1560+AQ1569+AQ1572+AQ1575+AQ1580+AQ1583+AQ1586+AQ1593+AQ1596+AQ1599+AQ1602+AQ1605+AQ1563</f>
        <v>0</v>
      </c>
      <c r="AR1510" s="17">
        <f>AR1511+AR1514+AR1517+AR1520+AR1523+AR1526+AR1529+AR1536+AR1539+AR1542+AR1545+AR1548+AR1551+AR1554+AR1557+AR1560+AR1569+AR1572+AR1575+AR1580+AR1583+AR1586+AR1593+AR1596+AR1599+AR1602+AR1605+AR1563</f>
        <v>-7705.5</v>
      </c>
      <c r="AS1510" s="17">
        <f>AS1511+AS1514+AS1517+AS1520+AS1523+AS1526+AS1529+AS1536+AS1539+AS1542+AS1545+AS1548+AS1551+AS1554+AS1557+AS1560+AS1569+AS1572+AS1575+AS1580+AS1583+AS1586+AS1593+AS1596+AS1599+AS1602+AS1605+AS1563</f>
        <v>-7705.5</v>
      </c>
      <c r="AT1510" s="17">
        <f t="shared" si="3098"/>
        <v>678712.41599999985</v>
      </c>
      <c r="AU1510" s="17">
        <f t="shared" si="3099"/>
        <v>585407.5</v>
      </c>
      <c r="AV1510" s="17">
        <f t="shared" si="3100"/>
        <v>465237.70000000007</v>
      </c>
      <c r="AW1510" s="17">
        <f>AW1511+AW1514+AW1517+AW1520+AW1523+AW1526+AW1529+AW1536+AW1539+AW1542+AW1545+AW1548+AW1551+AW1554+AW1557+AW1560+AW1569+AW1572+AW1575+AW1580+AW1583+AW1586+AW1593+AW1596+AW1599+AW1602+AW1605+AW1563+AW1610+AW1566</f>
        <v>-178580.826</v>
      </c>
      <c r="AX1510" s="17">
        <f>AX1511+AX1514+AX1517+AX1520+AX1523+AX1526+AX1529+AX1536+AX1539+AX1542+AX1545+AX1548+AX1551+AX1554+AX1557+AX1560+AX1569+AX1572+AX1575+AX1580+AX1583+AX1586+AX1593+AX1596+AX1599+AX1602+AX1605+AX1563+AX1610+AX1566</f>
        <v>185272.20600000001</v>
      </c>
      <c r="AY1510" s="17">
        <f>AY1511+AY1514+AY1517+AY1520+AY1523+AY1526+AY1529+AY1536+AY1539+AY1542+AY1545+AY1548+AY1551+AY1554+AY1557+AY1560+AY1569+AY1572+AY1575+AY1580+AY1583+AY1586+AY1593+AY1596+AY1599+AY1602+AY1605+AY1563+AY1610+AY1566</f>
        <v>0</v>
      </c>
      <c r="AZ1510" s="17">
        <f t="shared" si="3101"/>
        <v>500131.58999999985</v>
      </c>
      <c r="BA1510" s="17">
        <f>BA1511+BA1514+BA1517+BA1520+BA1523+BA1526+BA1529+BA1536+BA1539+BA1542+BA1545+BA1548+BA1551+BA1554+BA1557+BA1560+BA1569+BA1572+BA1575+BA1580+BA1583+BA1586+BA1593+BA1596+BA1599+BA1602+BA1605+BA1563+BA1610+BA1566</f>
        <v>0</v>
      </c>
      <c r="BB1510" s="64">
        <f t="shared" si="3109"/>
        <v>500131.58999999985</v>
      </c>
      <c r="BC1510" s="17">
        <f t="shared" si="3102"/>
        <v>770679.70600000001</v>
      </c>
      <c r="BD1510" s="17">
        <f>BD1511+BD1514+BD1517+BD1520+BD1523+BD1526+BD1529+BD1536+BD1539+BD1542+BD1545+BD1548+BD1551+BD1554+BD1557+BD1560+BD1569+BD1572+BD1575+BD1580+BD1583+BD1586+BD1593+BD1596+BD1599+BD1602+BD1605+BD1563+BD1610+BD1566</f>
        <v>0</v>
      </c>
      <c r="BE1510" s="64">
        <f t="shared" si="3110"/>
        <v>770679.70600000001</v>
      </c>
      <c r="BF1510" s="17">
        <f t="shared" si="3103"/>
        <v>465237.70000000007</v>
      </c>
      <c r="BG1510" s="17">
        <f>BG1511+BG1514+BG1517+BG1520+BG1523+BG1526+BG1529+BG1536+BG1539+BG1542+BG1545+BG1548+BG1551+BG1554+BG1557+BG1560+BG1569+BG1572+BG1575+BG1580+BG1583+BG1586+BG1593+BG1596+BG1599+BG1602+BG1605+BG1563+BG1610+BG1566</f>
        <v>0</v>
      </c>
      <c r="BH1510" s="64">
        <f t="shared" si="3111"/>
        <v>465237.70000000007</v>
      </c>
      <c r="BI1510" s="17">
        <f>BI1511+BI1514+BI1517+BI1520+BI1523+BI1526+BI1529+BI1536+BI1539+BI1542+BI1545+BI1548+BI1551+BI1554+BI1557+BI1560+BI1569+BI1572+BI1575+BI1580+BI1583+BI1586+BI1593+BI1596+BI1599+BI1602+BI1605+BI1563+BI1610+BI1566</f>
        <v>0</v>
      </c>
      <c r="BJ1510" s="18"/>
      <c r="BK1510" s="18"/>
      <c r="BL1510" s="16"/>
      <c r="BM1510" s="16"/>
      <c r="BN1510" s="16"/>
      <c r="BO1510" s="16"/>
      <c r="BP1510" s="16"/>
    </row>
    <row r="1511" spans="1:68" ht="31.2" x14ac:dyDescent="0.3">
      <c r="A1511" s="58" t="s">
        <v>969</v>
      </c>
      <c r="B1511" s="59"/>
      <c r="C1511" s="58"/>
      <c r="D1511" s="58"/>
      <c r="E1511" s="60" t="s">
        <v>970</v>
      </c>
      <c r="F1511" s="10">
        <f t="shared" ref="F1511:F1521" si="3186">F1512</f>
        <v>0</v>
      </c>
      <c r="G1511" s="10">
        <f t="shared" ref="G1511:G1521" si="3187">G1512</f>
        <v>100787.8</v>
      </c>
      <c r="H1511" s="10">
        <f t="shared" ref="H1511:H1521" si="3188">H1512</f>
        <v>0</v>
      </c>
      <c r="I1511" s="10">
        <f t="shared" ref="I1511:I1527" si="3189">I1512</f>
        <v>0</v>
      </c>
      <c r="J1511" s="10">
        <f t="shared" ref="J1511:J1527" si="3190">J1512</f>
        <v>0</v>
      </c>
      <c r="K1511" s="10">
        <f t="shared" ref="K1511:K1527" si="3191">K1512</f>
        <v>0</v>
      </c>
      <c r="L1511" s="10">
        <f t="shared" si="3181"/>
        <v>0</v>
      </c>
      <c r="M1511" s="10">
        <f t="shared" si="3182"/>
        <v>100787.8</v>
      </c>
      <c r="N1511" s="10">
        <f t="shared" si="3183"/>
        <v>0</v>
      </c>
      <c r="O1511" s="10">
        <f t="shared" ref="O1511:O1527" si="3192">O1512</f>
        <v>0</v>
      </c>
      <c r="P1511" s="10">
        <f t="shared" ref="P1511:P1527" si="3193">P1512</f>
        <v>0</v>
      </c>
      <c r="Q1511" s="10">
        <f t="shared" ref="Q1511:Q1527" si="3194">Q1512</f>
        <v>0</v>
      </c>
      <c r="R1511" s="10">
        <f t="shared" si="3083"/>
        <v>0</v>
      </c>
      <c r="S1511" s="10">
        <f t="shared" si="3084"/>
        <v>100787.8</v>
      </c>
      <c r="T1511" s="10">
        <f t="shared" si="3085"/>
        <v>0</v>
      </c>
      <c r="U1511" s="10">
        <f t="shared" ref="U1511:U1527" si="3195">U1512</f>
        <v>0</v>
      </c>
      <c r="V1511" s="10">
        <f t="shared" ref="V1511:V1527" si="3196">V1512</f>
        <v>0</v>
      </c>
      <c r="W1511" s="10">
        <f t="shared" ref="W1511:W1527" si="3197">W1512</f>
        <v>0</v>
      </c>
      <c r="X1511" s="10">
        <f t="shared" si="3086"/>
        <v>0</v>
      </c>
      <c r="Y1511" s="10">
        <f t="shared" si="3087"/>
        <v>100787.8</v>
      </c>
      <c r="Z1511" s="10">
        <f t="shared" si="3088"/>
        <v>0</v>
      </c>
      <c r="AA1511" s="10">
        <f t="shared" ref="AA1511:AA1527" si="3198">AA1512</f>
        <v>0</v>
      </c>
      <c r="AB1511" s="10">
        <f t="shared" ref="AB1511:AB1527" si="3199">AB1512</f>
        <v>0</v>
      </c>
      <c r="AC1511" s="10">
        <f t="shared" ref="AC1511:AC1527" si="3200">AC1512</f>
        <v>0</v>
      </c>
      <c r="AD1511" s="10">
        <f t="shared" si="3089"/>
        <v>0</v>
      </c>
      <c r="AE1511" s="10">
        <f t="shared" si="3090"/>
        <v>100787.8</v>
      </c>
      <c r="AF1511" s="10">
        <f t="shared" si="3091"/>
        <v>0</v>
      </c>
      <c r="AG1511" s="10">
        <f t="shared" ref="AG1511:AG1527" si="3201">AG1512</f>
        <v>0</v>
      </c>
      <c r="AH1511" s="10">
        <f t="shared" si="3092"/>
        <v>0</v>
      </c>
      <c r="AI1511" s="10">
        <f t="shared" si="3093"/>
        <v>100787.8</v>
      </c>
      <c r="AJ1511" s="10">
        <f t="shared" si="3094"/>
        <v>0</v>
      </c>
      <c r="AK1511" s="10">
        <f t="shared" ref="AK1511:AK1527" si="3202">AK1512</f>
        <v>0</v>
      </c>
      <c r="AL1511" s="10">
        <f t="shared" ref="AL1511:AL1527" si="3203">AL1512</f>
        <v>0</v>
      </c>
      <c r="AM1511" s="10">
        <f t="shared" ref="AM1511:AM1527" si="3204">AM1512</f>
        <v>0</v>
      </c>
      <c r="AN1511" s="10">
        <f t="shared" si="3095"/>
        <v>0</v>
      </c>
      <c r="AO1511" s="10">
        <f t="shared" si="3096"/>
        <v>100787.8</v>
      </c>
      <c r="AP1511" s="10">
        <f t="shared" si="3097"/>
        <v>0</v>
      </c>
      <c r="AQ1511" s="10">
        <f t="shared" ref="AQ1511:AQ1527" si="3205">AQ1512</f>
        <v>0</v>
      </c>
      <c r="AR1511" s="10">
        <f t="shared" ref="AR1511:AR1527" si="3206">AR1512</f>
        <v>0</v>
      </c>
      <c r="AS1511" s="10">
        <f t="shared" ref="AS1511:AS1527" si="3207">AS1512</f>
        <v>0</v>
      </c>
      <c r="AT1511" s="10">
        <f t="shared" si="3098"/>
        <v>0</v>
      </c>
      <c r="AU1511" s="10">
        <f t="shared" si="3099"/>
        <v>100787.8</v>
      </c>
      <c r="AV1511" s="10">
        <f t="shared" si="3100"/>
        <v>0</v>
      </c>
      <c r="AW1511" s="10">
        <f t="shared" ref="AW1511:AW1527" si="3208">AW1512</f>
        <v>0</v>
      </c>
      <c r="AX1511" s="10">
        <f t="shared" ref="AX1511:AX1527" si="3209">AX1512</f>
        <v>0</v>
      </c>
      <c r="AY1511" s="10">
        <f t="shared" ref="AY1511:AY1527" si="3210">AY1512</f>
        <v>0</v>
      </c>
      <c r="AZ1511" s="10">
        <f t="shared" si="3101"/>
        <v>0</v>
      </c>
      <c r="BA1511" s="10">
        <f t="shared" ref="BA1511:BA1527" si="3211">BA1512</f>
        <v>0</v>
      </c>
      <c r="BB1511" s="65">
        <f t="shared" si="3109"/>
        <v>0</v>
      </c>
      <c r="BC1511" s="10">
        <f t="shared" si="3102"/>
        <v>100787.8</v>
      </c>
      <c r="BD1511" s="10">
        <f t="shared" ref="BD1511:BI1527" si="3212">BD1512</f>
        <v>0</v>
      </c>
      <c r="BE1511" s="65">
        <f t="shared" si="3110"/>
        <v>100787.8</v>
      </c>
      <c r="BF1511" s="10">
        <f t="shared" si="3103"/>
        <v>0</v>
      </c>
      <c r="BG1511" s="10">
        <f t="shared" si="3212"/>
        <v>0</v>
      </c>
      <c r="BH1511" s="65">
        <f t="shared" si="3111"/>
        <v>0</v>
      </c>
      <c r="BI1511" s="10">
        <f t="shared" si="3212"/>
        <v>0</v>
      </c>
      <c r="BJ1511" s="20"/>
      <c r="BK1511" s="20"/>
    </row>
    <row r="1512" spans="1:68" x14ac:dyDescent="0.3">
      <c r="A1512" s="58" t="s">
        <v>969</v>
      </c>
      <c r="B1512" s="59" t="s">
        <v>52</v>
      </c>
      <c r="C1512" s="58"/>
      <c r="D1512" s="58"/>
      <c r="E1512" s="60" t="s">
        <v>53</v>
      </c>
      <c r="F1512" s="10">
        <f t="shared" si="3186"/>
        <v>0</v>
      </c>
      <c r="G1512" s="10">
        <f t="shared" si="3187"/>
        <v>100787.8</v>
      </c>
      <c r="H1512" s="10">
        <f t="shared" si="3188"/>
        <v>0</v>
      </c>
      <c r="I1512" s="10">
        <f t="shared" si="3189"/>
        <v>0</v>
      </c>
      <c r="J1512" s="10">
        <f t="shared" si="3190"/>
        <v>0</v>
      </c>
      <c r="K1512" s="10">
        <f t="shared" si="3191"/>
        <v>0</v>
      </c>
      <c r="L1512" s="10">
        <f t="shared" si="3181"/>
        <v>0</v>
      </c>
      <c r="M1512" s="10">
        <f t="shared" si="3182"/>
        <v>100787.8</v>
      </c>
      <c r="N1512" s="10">
        <f t="shared" si="3183"/>
        <v>0</v>
      </c>
      <c r="O1512" s="10">
        <f t="shared" si="3192"/>
        <v>0</v>
      </c>
      <c r="P1512" s="10">
        <f t="shared" si="3193"/>
        <v>0</v>
      </c>
      <c r="Q1512" s="10">
        <f t="shared" si="3194"/>
        <v>0</v>
      </c>
      <c r="R1512" s="10">
        <f t="shared" si="3083"/>
        <v>0</v>
      </c>
      <c r="S1512" s="10">
        <f t="shared" si="3084"/>
        <v>100787.8</v>
      </c>
      <c r="T1512" s="10">
        <f t="shared" si="3085"/>
        <v>0</v>
      </c>
      <c r="U1512" s="10">
        <f t="shared" si="3195"/>
        <v>0</v>
      </c>
      <c r="V1512" s="10">
        <f t="shared" si="3196"/>
        <v>0</v>
      </c>
      <c r="W1512" s="10">
        <f t="shared" si="3197"/>
        <v>0</v>
      </c>
      <c r="X1512" s="10">
        <f t="shared" si="3086"/>
        <v>0</v>
      </c>
      <c r="Y1512" s="10">
        <f t="shared" si="3087"/>
        <v>100787.8</v>
      </c>
      <c r="Z1512" s="10">
        <f t="shared" si="3088"/>
        <v>0</v>
      </c>
      <c r="AA1512" s="10">
        <f t="shared" si="3198"/>
        <v>0</v>
      </c>
      <c r="AB1512" s="10">
        <f t="shared" si="3199"/>
        <v>0</v>
      </c>
      <c r="AC1512" s="10">
        <f t="shared" si="3200"/>
        <v>0</v>
      </c>
      <c r="AD1512" s="10">
        <f t="shared" si="3089"/>
        <v>0</v>
      </c>
      <c r="AE1512" s="10">
        <f t="shared" si="3090"/>
        <v>100787.8</v>
      </c>
      <c r="AF1512" s="10">
        <f t="shared" si="3091"/>
        <v>0</v>
      </c>
      <c r="AG1512" s="10">
        <f t="shared" si="3201"/>
        <v>0</v>
      </c>
      <c r="AH1512" s="10">
        <f t="shared" si="3092"/>
        <v>0</v>
      </c>
      <c r="AI1512" s="10">
        <f t="shared" si="3093"/>
        <v>100787.8</v>
      </c>
      <c r="AJ1512" s="10">
        <f t="shared" si="3094"/>
        <v>0</v>
      </c>
      <c r="AK1512" s="10">
        <f t="shared" si="3202"/>
        <v>0</v>
      </c>
      <c r="AL1512" s="10">
        <f t="shared" si="3203"/>
        <v>0</v>
      </c>
      <c r="AM1512" s="10">
        <f t="shared" si="3204"/>
        <v>0</v>
      </c>
      <c r="AN1512" s="10">
        <f t="shared" si="3095"/>
        <v>0</v>
      </c>
      <c r="AO1512" s="10">
        <f t="shared" si="3096"/>
        <v>100787.8</v>
      </c>
      <c r="AP1512" s="10">
        <f t="shared" si="3097"/>
        <v>0</v>
      </c>
      <c r="AQ1512" s="10">
        <f t="shared" si="3205"/>
        <v>0</v>
      </c>
      <c r="AR1512" s="10">
        <f t="shared" si="3206"/>
        <v>0</v>
      </c>
      <c r="AS1512" s="10">
        <f t="shared" si="3207"/>
        <v>0</v>
      </c>
      <c r="AT1512" s="10">
        <f t="shared" si="3098"/>
        <v>0</v>
      </c>
      <c r="AU1512" s="10">
        <f t="shared" si="3099"/>
        <v>100787.8</v>
      </c>
      <c r="AV1512" s="10">
        <f t="shared" si="3100"/>
        <v>0</v>
      </c>
      <c r="AW1512" s="10">
        <f t="shared" si="3208"/>
        <v>0</v>
      </c>
      <c r="AX1512" s="10">
        <f t="shared" si="3209"/>
        <v>0</v>
      </c>
      <c r="AY1512" s="10">
        <f t="shared" si="3210"/>
        <v>0</v>
      </c>
      <c r="AZ1512" s="10">
        <f t="shared" si="3101"/>
        <v>0</v>
      </c>
      <c r="BA1512" s="10">
        <f t="shared" si="3211"/>
        <v>0</v>
      </c>
      <c r="BB1512" s="65">
        <f t="shared" si="3109"/>
        <v>0</v>
      </c>
      <c r="BC1512" s="10">
        <f t="shared" si="3102"/>
        <v>100787.8</v>
      </c>
      <c r="BD1512" s="10">
        <f t="shared" si="3212"/>
        <v>0</v>
      </c>
      <c r="BE1512" s="65">
        <f t="shared" si="3110"/>
        <v>100787.8</v>
      </c>
      <c r="BF1512" s="10">
        <f t="shared" si="3103"/>
        <v>0</v>
      </c>
      <c r="BG1512" s="10">
        <f t="shared" si="3212"/>
        <v>0</v>
      </c>
      <c r="BH1512" s="65">
        <f t="shared" si="3111"/>
        <v>0</v>
      </c>
      <c r="BI1512" s="10">
        <f t="shared" si="3212"/>
        <v>0</v>
      </c>
      <c r="BJ1512" s="20"/>
      <c r="BK1512" s="20"/>
    </row>
    <row r="1513" spans="1:68" ht="31.2" x14ac:dyDescent="0.3">
      <c r="A1513" s="58" t="s">
        <v>969</v>
      </c>
      <c r="B1513" s="59">
        <v>800</v>
      </c>
      <c r="C1513" s="58" t="s">
        <v>37</v>
      </c>
      <c r="D1513" s="58" t="s">
        <v>72</v>
      </c>
      <c r="E1513" s="60" t="s">
        <v>971</v>
      </c>
      <c r="F1513" s="10">
        <v>0</v>
      </c>
      <c r="G1513" s="10">
        <v>100787.8</v>
      </c>
      <c r="H1513" s="10">
        <v>0</v>
      </c>
      <c r="I1513" s="10"/>
      <c r="J1513" s="10"/>
      <c r="K1513" s="10"/>
      <c r="L1513" s="10">
        <f t="shared" si="3181"/>
        <v>0</v>
      </c>
      <c r="M1513" s="10">
        <f t="shared" si="3182"/>
        <v>100787.8</v>
      </c>
      <c r="N1513" s="10">
        <f t="shared" si="3183"/>
        <v>0</v>
      </c>
      <c r="O1513" s="10"/>
      <c r="P1513" s="10"/>
      <c r="Q1513" s="10"/>
      <c r="R1513" s="10">
        <f t="shared" si="3083"/>
        <v>0</v>
      </c>
      <c r="S1513" s="10">
        <f t="shared" si="3084"/>
        <v>100787.8</v>
      </c>
      <c r="T1513" s="10">
        <f t="shared" si="3085"/>
        <v>0</v>
      </c>
      <c r="U1513" s="10"/>
      <c r="V1513" s="10"/>
      <c r="W1513" s="10"/>
      <c r="X1513" s="10">
        <f t="shared" si="3086"/>
        <v>0</v>
      </c>
      <c r="Y1513" s="10">
        <f t="shared" si="3087"/>
        <v>100787.8</v>
      </c>
      <c r="Z1513" s="10">
        <f t="shared" si="3088"/>
        <v>0</v>
      </c>
      <c r="AA1513" s="10"/>
      <c r="AB1513" s="10"/>
      <c r="AC1513" s="10"/>
      <c r="AD1513" s="10">
        <f t="shared" si="3089"/>
        <v>0</v>
      </c>
      <c r="AE1513" s="10">
        <f t="shared" si="3090"/>
        <v>100787.8</v>
      </c>
      <c r="AF1513" s="10">
        <f t="shared" si="3091"/>
        <v>0</v>
      </c>
      <c r="AG1513" s="10"/>
      <c r="AH1513" s="10">
        <f t="shared" si="3092"/>
        <v>0</v>
      </c>
      <c r="AI1513" s="10">
        <f t="shared" si="3093"/>
        <v>100787.8</v>
      </c>
      <c r="AJ1513" s="10">
        <f t="shared" si="3094"/>
        <v>0</v>
      </c>
      <c r="AK1513" s="10"/>
      <c r="AL1513" s="10"/>
      <c r="AM1513" s="10"/>
      <c r="AN1513" s="10">
        <f t="shared" si="3095"/>
        <v>0</v>
      </c>
      <c r="AO1513" s="10">
        <f t="shared" si="3096"/>
        <v>100787.8</v>
      </c>
      <c r="AP1513" s="10">
        <f t="shared" si="3097"/>
        <v>0</v>
      </c>
      <c r="AQ1513" s="10"/>
      <c r="AR1513" s="10"/>
      <c r="AS1513" s="10"/>
      <c r="AT1513" s="10">
        <f t="shared" si="3098"/>
        <v>0</v>
      </c>
      <c r="AU1513" s="10">
        <f t="shared" si="3099"/>
        <v>100787.8</v>
      </c>
      <c r="AV1513" s="10">
        <f t="shared" si="3100"/>
        <v>0</v>
      </c>
      <c r="AW1513" s="10"/>
      <c r="AX1513" s="10"/>
      <c r="AY1513" s="10"/>
      <c r="AZ1513" s="10">
        <f t="shared" si="3101"/>
        <v>0</v>
      </c>
      <c r="BA1513" s="10"/>
      <c r="BB1513" s="65">
        <f t="shared" si="3109"/>
        <v>0</v>
      </c>
      <c r="BC1513" s="10">
        <f t="shared" si="3102"/>
        <v>100787.8</v>
      </c>
      <c r="BD1513" s="10"/>
      <c r="BE1513" s="65">
        <f t="shared" si="3110"/>
        <v>100787.8</v>
      </c>
      <c r="BF1513" s="10">
        <f t="shared" si="3103"/>
        <v>0</v>
      </c>
      <c r="BG1513" s="10"/>
      <c r="BH1513" s="65">
        <f t="shared" si="3111"/>
        <v>0</v>
      </c>
      <c r="BI1513" s="10"/>
      <c r="BJ1513" s="20"/>
      <c r="BK1513" s="20"/>
    </row>
    <row r="1514" spans="1:68" ht="31.2" x14ac:dyDescent="0.3">
      <c r="A1514" s="58" t="s">
        <v>972</v>
      </c>
      <c r="B1514" s="59"/>
      <c r="C1514" s="58"/>
      <c r="D1514" s="58"/>
      <c r="E1514" s="60" t="s">
        <v>973</v>
      </c>
      <c r="F1514" s="10">
        <f t="shared" si="3186"/>
        <v>659.4</v>
      </c>
      <c r="G1514" s="10">
        <f t="shared" si="3187"/>
        <v>290.60000000000002</v>
      </c>
      <c r="H1514" s="10">
        <f t="shared" si="3188"/>
        <v>136.80000000000001</v>
      </c>
      <c r="I1514" s="10">
        <f t="shared" si="3189"/>
        <v>0</v>
      </c>
      <c r="J1514" s="10">
        <f t="shared" si="3190"/>
        <v>0</v>
      </c>
      <c r="K1514" s="10">
        <f t="shared" si="3191"/>
        <v>0</v>
      </c>
      <c r="L1514" s="10">
        <f t="shared" si="3181"/>
        <v>659.4</v>
      </c>
      <c r="M1514" s="10">
        <f t="shared" si="3182"/>
        <v>290.60000000000002</v>
      </c>
      <c r="N1514" s="10">
        <f t="shared" si="3183"/>
        <v>136.80000000000001</v>
      </c>
      <c r="O1514" s="10">
        <f t="shared" si="3192"/>
        <v>0</v>
      </c>
      <c r="P1514" s="10">
        <f t="shared" si="3193"/>
        <v>0</v>
      </c>
      <c r="Q1514" s="10">
        <f t="shared" si="3194"/>
        <v>0</v>
      </c>
      <c r="R1514" s="10">
        <f t="shared" si="3083"/>
        <v>659.4</v>
      </c>
      <c r="S1514" s="10">
        <f t="shared" si="3084"/>
        <v>290.60000000000002</v>
      </c>
      <c r="T1514" s="10">
        <f t="shared" si="3085"/>
        <v>136.80000000000001</v>
      </c>
      <c r="U1514" s="10">
        <f t="shared" si="3195"/>
        <v>0</v>
      </c>
      <c r="V1514" s="10">
        <f t="shared" si="3196"/>
        <v>0</v>
      </c>
      <c r="W1514" s="10">
        <f t="shared" si="3197"/>
        <v>0</v>
      </c>
      <c r="X1514" s="10">
        <f t="shared" si="3086"/>
        <v>659.4</v>
      </c>
      <c r="Y1514" s="10">
        <f t="shared" si="3087"/>
        <v>290.60000000000002</v>
      </c>
      <c r="Z1514" s="10">
        <f t="shared" si="3088"/>
        <v>136.80000000000001</v>
      </c>
      <c r="AA1514" s="10">
        <f t="shared" si="3198"/>
        <v>0</v>
      </c>
      <c r="AB1514" s="10">
        <f t="shared" si="3199"/>
        <v>0</v>
      </c>
      <c r="AC1514" s="10">
        <f t="shared" si="3200"/>
        <v>0</v>
      </c>
      <c r="AD1514" s="10">
        <f t="shared" si="3089"/>
        <v>659.4</v>
      </c>
      <c r="AE1514" s="10">
        <f t="shared" si="3090"/>
        <v>290.60000000000002</v>
      </c>
      <c r="AF1514" s="10">
        <f t="shared" si="3091"/>
        <v>136.80000000000001</v>
      </c>
      <c r="AG1514" s="10">
        <f t="shared" si="3201"/>
        <v>0</v>
      </c>
      <c r="AH1514" s="10">
        <f t="shared" si="3092"/>
        <v>659.4</v>
      </c>
      <c r="AI1514" s="10">
        <f t="shared" si="3093"/>
        <v>290.60000000000002</v>
      </c>
      <c r="AJ1514" s="10">
        <f t="shared" si="3094"/>
        <v>136.80000000000001</v>
      </c>
      <c r="AK1514" s="10">
        <f t="shared" si="3202"/>
        <v>0</v>
      </c>
      <c r="AL1514" s="10">
        <f t="shared" si="3203"/>
        <v>0</v>
      </c>
      <c r="AM1514" s="10">
        <f t="shared" si="3204"/>
        <v>0</v>
      </c>
      <c r="AN1514" s="10">
        <f t="shared" si="3095"/>
        <v>659.4</v>
      </c>
      <c r="AO1514" s="10">
        <f t="shared" si="3096"/>
        <v>290.60000000000002</v>
      </c>
      <c r="AP1514" s="10">
        <f t="shared" si="3097"/>
        <v>136.80000000000001</v>
      </c>
      <c r="AQ1514" s="10">
        <f t="shared" si="3205"/>
        <v>0</v>
      </c>
      <c r="AR1514" s="10">
        <f t="shared" si="3206"/>
        <v>0</v>
      </c>
      <c r="AS1514" s="10">
        <f t="shared" si="3207"/>
        <v>0</v>
      </c>
      <c r="AT1514" s="10">
        <f t="shared" si="3098"/>
        <v>659.4</v>
      </c>
      <c r="AU1514" s="10">
        <f t="shared" si="3099"/>
        <v>290.60000000000002</v>
      </c>
      <c r="AV1514" s="10">
        <f t="shared" si="3100"/>
        <v>136.80000000000001</v>
      </c>
      <c r="AW1514" s="10">
        <f t="shared" si="3208"/>
        <v>0</v>
      </c>
      <c r="AX1514" s="10">
        <f t="shared" si="3209"/>
        <v>0</v>
      </c>
      <c r="AY1514" s="10">
        <f t="shared" si="3210"/>
        <v>0</v>
      </c>
      <c r="AZ1514" s="10">
        <f t="shared" si="3101"/>
        <v>659.4</v>
      </c>
      <c r="BA1514" s="10">
        <f t="shared" si="3211"/>
        <v>0</v>
      </c>
      <c r="BB1514" s="65">
        <f t="shared" si="3109"/>
        <v>659.4</v>
      </c>
      <c r="BC1514" s="10">
        <f t="shared" si="3102"/>
        <v>290.60000000000002</v>
      </c>
      <c r="BD1514" s="10">
        <f t="shared" si="3212"/>
        <v>0</v>
      </c>
      <c r="BE1514" s="65">
        <f t="shared" si="3110"/>
        <v>290.60000000000002</v>
      </c>
      <c r="BF1514" s="10">
        <f t="shared" si="3103"/>
        <v>136.80000000000001</v>
      </c>
      <c r="BG1514" s="10">
        <f t="shared" si="3212"/>
        <v>0</v>
      </c>
      <c r="BH1514" s="65">
        <f t="shared" si="3111"/>
        <v>136.80000000000001</v>
      </c>
      <c r="BI1514" s="10">
        <f t="shared" si="3212"/>
        <v>0</v>
      </c>
      <c r="BJ1514" s="20"/>
      <c r="BK1514" s="20"/>
    </row>
    <row r="1515" spans="1:68" x14ac:dyDescent="0.3">
      <c r="A1515" s="58" t="s">
        <v>972</v>
      </c>
      <c r="B1515" s="59" t="s">
        <v>52</v>
      </c>
      <c r="C1515" s="58"/>
      <c r="D1515" s="58"/>
      <c r="E1515" s="60" t="s">
        <v>53</v>
      </c>
      <c r="F1515" s="10">
        <f t="shared" si="3186"/>
        <v>659.4</v>
      </c>
      <c r="G1515" s="10">
        <f t="shared" si="3187"/>
        <v>290.60000000000002</v>
      </c>
      <c r="H1515" s="10">
        <f t="shared" si="3188"/>
        <v>136.80000000000001</v>
      </c>
      <c r="I1515" s="10">
        <f t="shared" si="3189"/>
        <v>0</v>
      </c>
      <c r="J1515" s="10">
        <f t="shared" si="3190"/>
        <v>0</v>
      </c>
      <c r="K1515" s="10">
        <f t="shared" si="3191"/>
        <v>0</v>
      </c>
      <c r="L1515" s="10">
        <f t="shared" si="3181"/>
        <v>659.4</v>
      </c>
      <c r="M1515" s="10">
        <f t="shared" si="3182"/>
        <v>290.60000000000002</v>
      </c>
      <c r="N1515" s="10">
        <f t="shared" si="3183"/>
        <v>136.80000000000001</v>
      </c>
      <c r="O1515" s="10">
        <f t="shared" si="3192"/>
        <v>0</v>
      </c>
      <c r="P1515" s="10">
        <f t="shared" si="3193"/>
        <v>0</v>
      </c>
      <c r="Q1515" s="10">
        <f t="shared" si="3194"/>
        <v>0</v>
      </c>
      <c r="R1515" s="10">
        <f t="shared" si="3083"/>
        <v>659.4</v>
      </c>
      <c r="S1515" s="10">
        <f t="shared" si="3084"/>
        <v>290.60000000000002</v>
      </c>
      <c r="T1515" s="10">
        <f t="shared" si="3085"/>
        <v>136.80000000000001</v>
      </c>
      <c r="U1515" s="10">
        <f t="shared" si="3195"/>
        <v>0</v>
      </c>
      <c r="V1515" s="10">
        <f t="shared" si="3196"/>
        <v>0</v>
      </c>
      <c r="W1515" s="10">
        <f t="shared" si="3197"/>
        <v>0</v>
      </c>
      <c r="X1515" s="10">
        <f t="shared" si="3086"/>
        <v>659.4</v>
      </c>
      <c r="Y1515" s="10">
        <f t="shared" si="3087"/>
        <v>290.60000000000002</v>
      </c>
      <c r="Z1515" s="10">
        <f t="shared" si="3088"/>
        <v>136.80000000000001</v>
      </c>
      <c r="AA1515" s="10">
        <f t="shared" si="3198"/>
        <v>0</v>
      </c>
      <c r="AB1515" s="10">
        <f t="shared" si="3199"/>
        <v>0</v>
      </c>
      <c r="AC1515" s="10">
        <f t="shared" si="3200"/>
        <v>0</v>
      </c>
      <c r="AD1515" s="10">
        <f t="shared" si="3089"/>
        <v>659.4</v>
      </c>
      <c r="AE1515" s="10">
        <f t="shared" si="3090"/>
        <v>290.60000000000002</v>
      </c>
      <c r="AF1515" s="10">
        <f t="shared" si="3091"/>
        <v>136.80000000000001</v>
      </c>
      <c r="AG1515" s="10">
        <f t="shared" si="3201"/>
        <v>0</v>
      </c>
      <c r="AH1515" s="10">
        <f t="shared" si="3092"/>
        <v>659.4</v>
      </c>
      <c r="AI1515" s="10">
        <f t="shared" si="3093"/>
        <v>290.60000000000002</v>
      </c>
      <c r="AJ1515" s="10">
        <f t="shared" si="3094"/>
        <v>136.80000000000001</v>
      </c>
      <c r="AK1515" s="10">
        <f t="shared" si="3202"/>
        <v>0</v>
      </c>
      <c r="AL1515" s="10">
        <f t="shared" si="3203"/>
        <v>0</v>
      </c>
      <c r="AM1515" s="10">
        <f t="shared" si="3204"/>
        <v>0</v>
      </c>
      <c r="AN1515" s="10">
        <f t="shared" si="3095"/>
        <v>659.4</v>
      </c>
      <c r="AO1515" s="10">
        <f t="shared" si="3096"/>
        <v>290.60000000000002</v>
      </c>
      <c r="AP1515" s="10">
        <f t="shared" si="3097"/>
        <v>136.80000000000001</v>
      </c>
      <c r="AQ1515" s="10">
        <f t="shared" si="3205"/>
        <v>0</v>
      </c>
      <c r="AR1515" s="10">
        <f t="shared" si="3206"/>
        <v>0</v>
      </c>
      <c r="AS1515" s="10">
        <f t="shared" si="3207"/>
        <v>0</v>
      </c>
      <c r="AT1515" s="10">
        <f t="shared" si="3098"/>
        <v>659.4</v>
      </c>
      <c r="AU1515" s="10">
        <f t="shared" si="3099"/>
        <v>290.60000000000002</v>
      </c>
      <c r="AV1515" s="10">
        <f t="shared" si="3100"/>
        <v>136.80000000000001</v>
      </c>
      <c r="AW1515" s="10">
        <f t="shared" si="3208"/>
        <v>0</v>
      </c>
      <c r="AX1515" s="10">
        <f t="shared" si="3209"/>
        <v>0</v>
      </c>
      <c r="AY1515" s="10">
        <f t="shared" si="3210"/>
        <v>0</v>
      </c>
      <c r="AZ1515" s="10">
        <f t="shared" si="3101"/>
        <v>659.4</v>
      </c>
      <c r="BA1515" s="10">
        <f t="shared" si="3211"/>
        <v>0</v>
      </c>
      <c r="BB1515" s="65">
        <f t="shared" si="3109"/>
        <v>659.4</v>
      </c>
      <c r="BC1515" s="10">
        <f t="shared" si="3102"/>
        <v>290.60000000000002</v>
      </c>
      <c r="BD1515" s="10">
        <f t="shared" si="3212"/>
        <v>0</v>
      </c>
      <c r="BE1515" s="65">
        <f t="shared" si="3110"/>
        <v>290.60000000000002</v>
      </c>
      <c r="BF1515" s="10">
        <f t="shared" si="3103"/>
        <v>136.80000000000001</v>
      </c>
      <c r="BG1515" s="10">
        <f t="shared" si="3212"/>
        <v>0</v>
      </c>
      <c r="BH1515" s="65">
        <f t="shared" si="3111"/>
        <v>136.80000000000001</v>
      </c>
      <c r="BI1515" s="10">
        <f t="shared" si="3212"/>
        <v>0</v>
      </c>
      <c r="BJ1515" s="20"/>
      <c r="BK1515" s="20"/>
    </row>
    <row r="1516" spans="1:68" x14ac:dyDescent="0.3">
      <c r="A1516" s="58" t="s">
        <v>972</v>
      </c>
      <c r="B1516" s="59">
        <v>800</v>
      </c>
      <c r="C1516" s="58" t="s">
        <v>37</v>
      </c>
      <c r="D1516" s="58" t="s">
        <v>38</v>
      </c>
      <c r="E1516" s="60" t="s">
        <v>39</v>
      </c>
      <c r="F1516" s="10">
        <v>659.4</v>
      </c>
      <c r="G1516" s="10">
        <v>290.60000000000002</v>
      </c>
      <c r="H1516" s="10">
        <v>136.80000000000001</v>
      </c>
      <c r="I1516" s="10"/>
      <c r="J1516" s="10"/>
      <c r="K1516" s="10"/>
      <c r="L1516" s="10">
        <f t="shared" si="3181"/>
        <v>659.4</v>
      </c>
      <c r="M1516" s="10">
        <f t="shared" si="3182"/>
        <v>290.60000000000002</v>
      </c>
      <c r="N1516" s="10">
        <f t="shared" si="3183"/>
        <v>136.80000000000001</v>
      </c>
      <c r="O1516" s="10"/>
      <c r="P1516" s="10"/>
      <c r="Q1516" s="10"/>
      <c r="R1516" s="10">
        <f t="shared" si="3083"/>
        <v>659.4</v>
      </c>
      <c r="S1516" s="10">
        <f t="shared" si="3084"/>
        <v>290.60000000000002</v>
      </c>
      <c r="T1516" s="10">
        <f t="shared" si="3085"/>
        <v>136.80000000000001</v>
      </c>
      <c r="U1516" s="10"/>
      <c r="V1516" s="10"/>
      <c r="W1516" s="10"/>
      <c r="X1516" s="10">
        <f t="shared" si="3086"/>
        <v>659.4</v>
      </c>
      <c r="Y1516" s="10">
        <f t="shared" si="3087"/>
        <v>290.60000000000002</v>
      </c>
      <c r="Z1516" s="10">
        <f t="shared" si="3088"/>
        <v>136.80000000000001</v>
      </c>
      <c r="AA1516" s="10"/>
      <c r="AB1516" s="10"/>
      <c r="AC1516" s="10"/>
      <c r="AD1516" s="10">
        <f t="shared" si="3089"/>
        <v>659.4</v>
      </c>
      <c r="AE1516" s="10">
        <f t="shared" si="3090"/>
        <v>290.60000000000002</v>
      </c>
      <c r="AF1516" s="10">
        <f t="shared" si="3091"/>
        <v>136.80000000000001</v>
      </c>
      <c r="AG1516" s="10"/>
      <c r="AH1516" s="10">
        <f t="shared" si="3092"/>
        <v>659.4</v>
      </c>
      <c r="AI1516" s="10">
        <f t="shared" si="3093"/>
        <v>290.60000000000002</v>
      </c>
      <c r="AJ1516" s="10">
        <f t="shared" si="3094"/>
        <v>136.80000000000001</v>
      </c>
      <c r="AK1516" s="10"/>
      <c r="AL1516" s="10"/>
      <c r="AM1516" s="10"/>
      <c r="AN1516" s="10">
        <f t="shared" si="3095"/>
        <v>659.4</v>
      </c>
      <c r="AO1516" s="10">
        <f t="shared" si="3096"/>
        <v>290.60000000000002</v>
      </c>
      <c r="AP1516" s="10">
        <f t="shared" si="3097"/>
        <v>136.80000000000001</v>
      </c>
      <c r="AQ1516" s="10"/>
      <c r="AR1516" s="10"/>
      <c r="AS1516" s="10"/>
      <c r="AT1516" s="10">
        <f t="shared" si="3098"/>
        <v>659.4</v>
      </c>
      <c r="AU1516" s="10">
        <f t="shared" si="3099"/>
        <v>290.60000000000002</v>
      </c>
      <c r="AV1516" s="10">
        <f t="shared" si="3100"/>
        <v>136.80000000000001</v>
      </c>
      <c r="AW1516" s="10"/>
      <c r="AX1516" s="10"/>
      <c r="AY1516" s="10"/>
      <c r="AZ1516" s="10">
        <f t="shared" si="3101"/>
        <v>659.4</v>
      </c>
      <c r="BA1516" s="10"/>
      <c r="BB1516" s="65">
        <f t="shared" si="3109"/>
        <v>659.4</v>
      </c>
      <c r="BC1516" s="10">
        <f t="shared" si="3102"/>
        <v>290.60000000000002</v>
      </c>
      <c r="BD1516" s="10"/>
      <c r="BE1516" s="65">
        <f t="shared" si="3110"/>
        <v>290.60000000000002</v>
      </c>
      <c r="BF1516" s="10">
        <f t="shared" si="3103"/>
        <v>136.80000000000001</v>
      </c>
      <c r="BG1516" s="10"/>
      <c r="BH1516" s="65">
        <f t="shared" si="3111"/>
        <v>136.80000000000001</v>
      </c>
      <c r="BI1516" s="10"/>
      <c r="BJ1516" s="20"/>
      <c r="BK1516" s="20"/>
    </row>
    <row r="1517" spans="1:68" ht="46.8" x14ac:dyDescent="0.3">
      <c r="A1517" s="58" t="s">
        <v>974</v>
      </c>
      <c r="B1517" s="59"/>
      <c r="C1517" s="58"/>
      <c r="D1517" s="58"/>
      <c r="E1517" s="61" t="s">
        <v>975</v>
      </c>
      <c r="F1517" s="10">
        <f t="shared" si="3186"/>
        <v>3595.4</v>
      </c>
      <c r="G1517" s="10">
        <f t="shared" si="3187"/>
        <v>3595.4</v>
      </c>
      <c r="H1517" s="10">
        <f t="shared" si="3188"/>
        <v>3595.4</v>
      </c>
      <c r="I1517" s="10">
        <f t="shared" si="3189"/>
        <v>0</v>
      </c>
      <c r="J1517" s="10">
        <f t="shared" si="3190"/>
        <v>0</v>
      </c>
      <c r="K1517" s="10">
        <f t="shared" si="3191"/>
        <v>0</v>
      </c>
      <c r="L1517" s="10">
        <f t="shared" si="3181"/>
        <v>3595.4</v>
      </c>
      <c r="M1517" s="10">
        <f t="shared" si="3182"/>
        <v>3595.4</v>
      </c>
      <c r="N1517" s="10">
        <f t="shared" si="3183"/>
        <v>3595.4</v>
      </c>
      <c r="O1517" s="10">
        <f t="shared" si="3192"/>
        <v>-241.5</v>
      </c>
      <c r="P1517" s="10">
        <f t="shared" si="3193"/>
        <v>0</v>
      </c>
      <c r="Q1517" s="10">
        <f t="shared" si="3194"/>
        <v>0</v>
      </c>
      <c r="R1517" s="10">
        <f t="shared" si="3083"/>
        <v>3353.9</v>
      </c>
      <c r="S1517" s="10">
        <f t="shared" si="3084"/>
        <v>3595.4</v>
      </c>
      <c r="T1517" s="10">
        <f t="shared" si="3085"/>
        <v>3595.4</v>
      </c>
      <c r="U1517" s="10">
        <f t="shared" si="3195"/>
        <v>0</v>
      </c>
      <c r="V1517" s="10">
        <f t="shared" si="3196"/>
        <v>0</v>
      </c>
      <c r="W1517" s="10">
        <f t="shared" si="3197"/>
        <v>0</v>
      </c>
      <c r="X1517" s="10">
        <f t="shared" si="3086"/>
        <v>3353.9</v>
      </c>
      <c r="Y1517" s="10">
        <f t="shared" si="3087"/>
        <v>3595.4</v>
      </c>
      <c r="Z1517" s="10">
        <f t="shared" si="3088"/>
        <v>3595.4</v>
      </c>
      <c r="AA1517" s="10">
        <f t="shared" si="3198"/>
        <v>0</v>
      </c>
      <c r="AB1517" s="10">
        <f t="shared" si="3199"/>
        <v>0</v>
      </c>
      <c r="AC1517" s="10">
        <f t="shared" si="3200"/>
        <v>0</v>
      </c>
      <c r="AD1517" s="10">
        <f t="shared" si="3089"/>
        <v>3353.9</v>
      </c>
      <c r="AE1517" s="10">
        <f t="shared" si="3090"/>
        <v>3595.4</v>
      </c>
      <c r="AF1517" s="10">
        <f t="shared" si="3091"/>
        <v>3595.4</v>
      </c>
      <c r="AG1517" s="10">
        <f t="shared" si="3201"/>
        <v>0</v>
      </c>
      <c r="AH1517" s="10">
        <f t="shared" si="3092"/>
        <v>3353.9</v>
      </c>
      <c r="AI1517" s="10">
        <f t="shared" si="3093"/>
        <v>3595.4</v>
      </c>
      <c r="AJ1517" s="10">
        <f t="shared" si="3094"/>
        <v>3595.4</v>
      </c>
      <c r="AK1517" s="10">
        <f t="shared" si="3202"/>
        <v>0</v>
      </c>
      <c r="AL1517" s="10">
        <f t="shared" si="3203"/>
        <v>0</v>
      </c>
      <c r="AM1517" s="10">
        <f t="shared" si="3204"/>
        <v>0</v>
      </c>
      <c r="AN1517" s="10">
        <f t="shared" si="3095"/>
        <v>3353.9</v>
      </c>
      <c r="AO1517" s="10">
        <f t="shared" si="3096"/>
        <v>3595.4</v>
      </c>
      <c r="AP1517" s="10">
        <f t="shared" si="3097"/>
        <v>3595.4</v>
      </c>
      <c r="AQ1517" s="10">
        <f t="shared" si="3205"/>
        <v>0</v>
      </c>
      <c r="AR1517" s="10">
        <f t="shared" si="3206"/>
        <v>0</v>
      </c>
      <c r="AS1517" s="10">
        <f t="shared" si="3207"/>
        <v>0</v>
      </c>
      <c r="AT1517" s="10">
        <f t="shared" si="3098"/>
        <v>3353.9</v>
      </c>
      <c r="AU1517" s="10">
        <f t="shared" si="3099"/>
        <v>3595.4</v>
      </c>
      <c r="AV1517" s="10">
        <f t="shared" si="3100"/>
        <v>3595.4</v>
      </c>
      <c r="AW1517" s="10">
        <f t="shared" si="3208"/>
        <v>0</v>
      </c>
      <c r="AX1517" s="10">
        <f t="shared" si="3209"/>
        <v>0</v>
      </c>
      <c r="AY1517" s="10">
        <f t="shared" si="3210"/>
        <v>0</v>
      </c>
      <c r="AZ1517" s="10">
        <f t="shared" si="3101"/>
        <v>3353.9</v>
      </c>
      <c r="BA1517" s="10">
        <f t="shared" si="3211"/>
        <v>0</v>
      </c>
      <c r="BB1517" s="65">
        <f t="shared" si="3109"/>
        <v>3353.9</v>
      </c>
      <c r="BC1517" s="10">
        <f t="shared" si="3102"/>
        <v>3595.4</v>
      </c>
      <c r="BD1517" s="10">
        <f t="shared" si="3212"/>
        <v>0</v>
      </c>
      <c r="BE1517" s="65">
        <f t="shared" si="3110"/>
        <v>3595.4</v>
      </c>
      <c r="BF1517" s="10">
        <f t="shared" si="3103"/>
        <v>3595.4</v>
      </c>
      <c r="BG1517" s="10">
        <f t="shared" si="3212"/>
        <v>0</v>
      </c>
      <c r="BH1517" s="65">
        <f t="shared" si="3111"/>
        <v>3595.4</v>
      </c>
      <c r="BI1517" s="10">
        <f t="shared" si="3212"/>
        <v>0</v>
      </c>
      <c r="BJ1517" s="20"/>
      <c r="BK1517" s="20"/>
    </row>
    <row r="1518" spans="1:68" ht="31.2" x14ac:dyDescent="0.3">
      <c r="A1518" s="58" t="s">
        <v>974</v>
      </c>
      <c r="B1518" s="59" t="s">
        <v>66</v>
      </c>
      <c r="C1518" s="58"/>
      <c r="D1518" s="58"/>
      <c r="E1518" s="60" t="s">
        <v>67</v>
      </c>
      <c r="F1518" s="10">
        <f t="shared" si="3186"/>
        <v>3595.4</v>
      </c>
      <c r="G1518" s="10">
        <f t="shared" si="3187"/>
        <v>3595.4</v>
      </c>
      <c r="H1518" s="10">
        <f t="shared" si="3188"/>
        <v>3595.4</v>
      </c>
      <c r="I1518" s="10">
        <f t="shared" si="3189"/>
        <v>0</v>
      </c>
      <c r="J1518" s="10">
        <f t="shared" si="3190"/>
        <v>0</v>
      </c>
      <c r="K1518" s="10">
        <f t="shared" si="3191"/>
        <v>0</v>
      </c>
      <c r="L1518" s="10">
        <f t="shared" si="3181"/>
        <v>3595.4</v>
      </c>
      <c r="M1518" s="10">
        <f t="shared" si="3182"/>
        <v>3595.4</v>
      </c>
      <c r="N1518" s="10">
        <f t="shared" si="3183"/>
        <v>3595.4</v>
      </c>
      <c r="O1518" s="10">
        <f t="shared" si="3192"/>
        <v>-241.5</v>
      </c>
      <c r="P1518" s="10">
        <f t="shared" si="3193"/>
        <v>0</v>
      </c>
      <c r="Q1518" s="10">
        <f t="shared" si="3194"/>
        <v>0</v>
      </c>
      <c r="R1518" s="10">
        <f t="shared" ref="R1518:R1581" si="3213">L1518+O1518</f>
        <v>3353.9</v>
      </c>
      <c r="S1518" s="10">
        <f t="shared" ref="S1518:S1581" si="3214">M1518+P1518</f>
        <v>3595.4</v>
      </c>
      <c r="T1518" s="10">
        <f t="shared" ref="T1518:T1581" si="3215">N1518+Q1518</f>
        <v>3595.4</v>
      </c>
      <c r="U1518" s="10">
        <f t="shared" si="3195"/>
        <v>0</v>
      </c>
      <c r="V1518" s="10">
        <f t="shared" si="3196"/>
        <v>0</v>
      </c>
      <c r="W1518" s="10">
        <f t="shared" si="3197"/>
        <v>0</v>
      </c>
      <c r="X1518" s="10">
        <f t="shared" ref="X1518:X1581" si="3216">R1518+U1518</f>
        <v>3353.9</v>
      </c>
      <c r="Y1518" s="10">
        <f t="shared" ref="Y1518:Y1581" si="3217">S1518+V1518</f>
        <v>3595.4</v>
      </c>
      <c r="Z1518" s="10">
        <f t="shared" ref="Z1518:Z1581" si="3218">T1518+W1518</f>
        <v>3595.4</v>
      </c>
      <c r="AA1518" s="10">
        <f t="shared" si="3198"/>
        <v>0</v>
      </c>
      <c r="AB1518" s="10">
        <f t="shared" si="3199"/>
        <v>0</v>
      </c>
      <c r="AC1518" s="10">
        <f t="shared" si="3200"/>
        <v>0</v>
      </c>
      <c r="AD1518" s="10">
        <f t="shared" ref="AD1518:AD1581" si="3219">X1518+AA1518</f>
        <v>3353.9</v>
      </c>
      <c r="AE1518" s="10">
        <f t="shared" ref="AE1518:AE1581" si="3220">Y1518+AB1518</f>
        <v>3595.4</v>
      </c>
      <c r="AF1518" s="10">
        <f t="shared" ref="AF1518:AF1581" si="3221">Z1518+AC1518</f>
        <v>3595.4</v>
      </c>
      <c r="AG1518" s="10">
        <f t="shared" si="3201"/>
        <v>0</v>
      </c>
      <c r="AH1518" s="10">
        <f t="shared" ref="AH1518:AH1581" si="3222">AD1518+AG1518</f>
        <v>3353.9</v>
      </c>
      <c r="AI1518" s="10">
        <f t="shared" ref="AI1518:AI1581" si="3223">AE1518</f>
        <v>3595.4</v>
      </c>
      <c r="AJ1518" s="10">
        <f t="shared" ref="AJ1518:AJ1581" si="3224">AF1518</f>
        <v>3595.4</v>
      </c>
      <c r="AK1518" s="10">
        <f t="shared" si="3202"/>
        <v>0</v>
      </c>
      <c r="AL1518" s="10">
        <f t="shared" si="3203"/>
        <v>0</v>
      </c>
      <c r="AM1518" s="10">
        <f t="shared" si="3204"/>
        <v>0</v>
      </c>
      <c r="AN1518" s="10">
        <f t="shared" ref="AN1518:AN1581" si="3225">AH1518+AK1518</f>
        <v>3353.9</v>
      </c>
      <c r="AO1518" s="10">
        <f t="shared" ref="AO1518:AO1581" si="3226">AI1518+AL1518</f>
        <v>3595.4</v>
      </c>
      <c r="AP1518" s="10">
        <f t="shared" ref="AP1518:AP1581" si="3227">AJ1518+AM1518</f>
        <v>3595.4</v>
      </c>
      <c r="AQ1518" s="10">
        <f t="shared" si="3205"/>
        <v>0</v>
      </c>
      <c r="AR1518" s="10">
        <f t="shared" si="3206"/>
        <v>0</v>
      </c>
      <c r="AS1518" s="10">
        <f t="shared" si="3207"/>
        <v>0</v>
      </c>
      <c r="AT1518" s="10">
        <f t="shared" ref="AT1518:AT1581" si="3228">AN1518+AQ1518</f>
        <v>3353.9</v>
      </c>
      <c r="AU1518" s="10">
        <f t="shared" ref="AU1518:AU1581" si="3229">AO1518+AR1518</f>
        <v>3595.4</v>
      </c>
      <c r="AV1518" s="10">
        <f t="shared" ref="AV1518:AV1581" si="3230">AP1518+AS1518</f>
        <v>3595.4</v>
      </c>
      <c r="AW1518" s="10">
        <f t="shared" si="3208"/>
        <v>0</v>
      </c>
      <c r="AX1518" s="10">
        <f t="shared" si="3209"/>
        <v>0</v>
      </c>
      <c r="AY1518" s="10">
        <f t="shared" si="3210"/>
        <v>0</v>
      </c>
      <c r="AZ1518" s="10">
        <f t="shared" ref="AZ1518:AZ1581" si="3231">AT1518+AW1518</f>
        <v>3353.9</v>
      </c>
      <c r="BA1518" s="10">
        <f t="shared" si="3211"/>
        <v>0</v>
      </c>
      <c r="BB1518" s="65">
        <f t="shared" si="3109"/>
        <v>3353.9</v>
      </c>
      <c r="BC1518" s="10">
        <f t="shared" ref="BC1518:BC1581" si="3232">AU1518+AX1518</f>
        <v>3595.4</v>
      </c>
      <c r="BD1518" s="10">
        <f t="shared" si="3212"/>
        <v>0</v>
      </c>
      <c r="BE1518" s="65">
        <f t="shared" si="3110"/>
        <v>3595.4</v>
      </c>
      <c r="BF1518" s="10">
        <f t="shared" ref="BF1518:BF1581" si="3233">AV1518+AY1518</f>
        <v>3595.4</v>
      </c>
      <c r="BG1518" s="10">
        <f t="shared" si="3212"/>
        <v>0</v>
      </c>
      <c r="BH1518" s="65">
        <f t="shared" si="3111"/>
        <v>3595.4</v>
      </c>
      <c r="BI1518" s="10">
        <f t="shared" si="3212"/>
        <v>0</v>
      </c>
      <c r="BJ1518" s="20"/>
      <c r="BK1518" s="20"/>
    </row>
    <row r="1519" spans="1:68" ht="31.2" x14ac:dyDescent="0.3">
      <c r="A1519" s="58" t="s">
        <v>974</v>
      </c>
      <c r="B1519" s="59">
        <v>200</v>
      </c>
      <c r="C1519" s="58" t="s">
        <v>72</v>
      </c>
      <c r="D1519" s="58" t="s">
        <v>327</v>
      </c>
      <c r="E1519" s="60" t="s">
        <v>452</v>
      </c>
      <c r="F1519" s="10">
        <v>3595.4</v>
      </c>
      <c r="G1519" s="10">
        <v>3595.4</v>
      </c>
      <c r="H1519" s="10">
        <v>3595.4</v>
      </c>
      <c r="I1519" s="10"/>
      <c r="J1519" s="10"/>
      <c r="K1519" s="10"/>
      <c r="L1519" s="10">
        <f t="shared" si="3181"/>
        <v>3595.4</v>
      </c>
      <c r="M1519" s="10">
        <f t="shared" si="3182"/>
        <v>3595.4</v>
      </c>
      <c r="N1519" s="10">
        <f t="shared" si="3183"/>
        <v>3595.4</v>
      </c>
      <c r="O1519" s="10">
        <v>-241.5</v>
      </c>
      <c r="P1519" s="10"/>
      <c r="Q1519" s="10"/>
      <c r="R1519" s="10">
        <f t="shared" si="3213"/>
        <v>3353.9</v>
      </c>
      <c r="S1519" s="10">
        <f t="shared" si="3214"/>
        <v>3595.4</v>
      </c>
      <c r="T1519" s="10">
        <f t="shared" si="3215"/>
        <v>3595.4</v>
      </c>
      <c r="U1519" s="10"/>
      <c r="V1519" s="10"/>
      <c r="W1519" s="10"/>
      <c r="X1519" s="10">
        <f t="shared" si="3216"/>
        <v>3353.9</v>
      </c>
      <c r="Y1519" s="10">
        <f t="shared" si="3217"/>
        <v>3595.4</v>
      </c>
      <c r="Z1519" s="10">
        <f t="shared" si="3218"/>
        <v>3595.4</v>
      </c>
      <c r="AA1519" s="10"/>
      <c r="AB1519" s="10"/>
      <c r="AC1519" s="10"/>
      <c r="AD1519" s="10">
        <f t="shared" si="3219"/>
        <v>3353.9</v>
      </c>
      <c r="AE1519" s="10">
        <f t="shared" si="3220"/>
        <v>3595.4</v>
      </c>
      <c r="AF1519" s="10">
        <f t="shared" si="3221"/>
        <v>3595.4</v>
      </c>
      <c r="AG1519" s="10"/>
      <c r="AH1519" s="10">
        <f t="shared" si="3222"/>
        <v>3353.9</v>
      </c>
      <c r="AI1519" s="10">
        <f t="shared" si="3223"/>
        <v>3595.4</v>
      </c>
      <c r="AJ1519" s="10">
        <f t="shared" si="3224"/>
        <v>3595.4</v>
      </c>
      <c r="AK1519" s="10"/>
      <c r="AL1519" s="10"/>
      <c r="AM1519" s="10"/>
      <c r="AN1519" s="10">
        <f t="shared" si="3225"/>
        <v>3353.9</v>
      </c>
      <c r="AO1519" s="10">
        <f t="shared" si="3226"/>
        <v>3595.4</v>
      </c>
      <c r="AP1519" s="10">
        <f t="shared" si="3227"/>
        <v>3595.4</v>
      </c>
      <c r="AQ1519" s="10"/>
      <c r="AR1519" s="10"/>
      <c r="AS1519" s="10"/>
      <c r="AT1519" s="10">
        <f t="shared" si="3228"/>
        <v>3353.9</v>
      </c>
      <c r="AU1519" s="10">
        <f t="shared" si="3229"/>
        <v>3595.4</v>
      </c>
      <c r="AV1519" s="10">
        <f t="shared" si="3230"/>
        <v>3595.4</v>
      </c>
      <c r="AW1519" s="10"/>
      <c r="AX1519" s="10"/>
      <c r="AY1519" s="10"/>
      <c r="AZ1519" s="10">
        <f t="shared" si="3231"/>
        <v>3353.9</v>
      </c>
      <c r="BA1519" s="10"/>
      <c r="BB1519" s="65">
        <f t="shared" si="3109"/>
        <v>3353.9</v>
      </c>
      <c r="BC1519" s="10">
        <f t="shared" si="3232"/>
        <v>3595.4</v>
      </c>
      <c r="BD1519" s="10"/>
      <c r="BE1519" s="65">
        <f t="shared" si="3110"/>
        <v>3595.4</v>
      </c>
      <c r="BF1519" s="10">
        <f t="shared" si="3233"/>
        <v>3595.4</v>
      </c>
      <c r="BG1519" s="10"/>
      <c r="BH1519" s="65">
        <f t="shared" si="3111"/>
        <v>3595.4</v>
      </c>
      <c r="BI1519" s="10"/>
      <c r="BJ1519" s="20"/>
      <c r="BK1519" s="20"/>
    </row>
    <row r="1520" spans="1:68" ht="31.2" x14ac:dyDescent="0.3">
      <c r="A1520" s="58" t="s">
        <v>976</v>
      </c>
      <c r="B1520" s="59"/>
      <c r="C1520" s="58"/>
      <c r="D1520" s="58"/>
      <c r="E1520" s="60" t="s">
        <v>977</v>
      </c>
      <c r="F1520" s="10">
        <f t="shared" si="3186"/>
        <v>51166.2</v>
      </c>
      <c r="G1520" s="10">
        <f t="shared" si="3187"/>
        <v>52152.3</v>
      </c>
      <c r="H1520" s="10">
        <f t="shared" si="3188"/>
        <v>39834.199999999997</v>
      </c>
      <c r="I1520" s="10">
        <f t="shared" si="3189"/>
        <v>0</v>
      </c>
      <c r="J1520" s="10">
        <f t="shared" si="3190"/>
        <v>0</v>
      </c>
      <c r="K1520" s="10">
        <f t="shared" si="3191"/>
        <v>0</v>
      </c>
      <c r="L1520" s="10">
        <f t="shared" si="3181"/>
        <v>51166.2</v>
      </c>
      <c r="M1520" s="10">
        <f t="shared" si="3182"/>
        <v>52152.3</v>
      </c>
      <c r="N1520" s="10">
        <f t="shared" si="3183"/>
        <v>39834.199999999997</v>
      </c>
      <c r="O1520" s="10">
        <f t="shared" si="3192"/>
        <v>0</v>
      </c>
      <c r="P1520" s="10">
        <f t="shared" si="3193"/>
        <v>0</v>
      </c>
      <c r="Q1520" s="10">
        <f t="shared" si="3194"/>
        <v>0</v>
      </c>
      <c r="R1520" s="10">
        <f t="shared" si="3213"/>
        <v>51166.2</v>
      </c>
      <c r="S1520" s="10">
        <f t="shared" si="3214"/>
        <v>52152.3</v>
      </c>
      <c r="T1520" s="10">
        <f t="shared" si="3215"/>
        <v>39834.199999999997</v>
      </c>
      <c r="U1520" s="10">
        <f t="shared" si="3195"/>
        <v>0</v>
      </c>
      <c r="V1520" s="10">
        <f t="shared" si="3196"/>
        <v>0</v>
      </c>
      <c r="W1520" s="10">
        <f t="shared" si="3197"/>
        <v>0</v>
      </c>
      <c r="X1520" s="10">
        <f t="shared" si="3216"/>
        <v>51166.2</v>
      </c>
      <c r="Y1520" s="10">
        <f t="shared" si="3217"/>
        <v>52152.3</v>
      </c>
      <c r="Z1520" s="10">
        <f t="shared" si="3218"/>
        <v>39834.199999999997</v>
      </c>
      <c r="AA1520" s="10">
        <f t="shared" si="3198"/>
        <v>0</v>
      </c>
      <c r="AB1520" s="10">
        <f t="shared" si="3199"/>
        <v>387.8</v>
      </c>
      <c r="AC1520" s="10">
        <f t="shared" si="3200"/>
        <v>699.8</v>
      </c>
      <c r="AD1520" s="10">
        <f t="shared" si="3219"/>
        <v>51166.2</v>
      </c>
      <c r="AE1520" s="10">
        <f t="shared" si="3220"/>
        <v>52540.100000000006</v>
      </c>
      <c r="AF1520" s="10">
        <f t="shared" si="3221"/>
        <v>40534</v>
      </c>
      <c r="AG1520" s="10">
        <f t="shared" si="3201"/>
        <v>0</v>
      </c>
      <c r="AH1520" s="10">
        <f t="shared" si="3222"/>
        <v>51166.2</v>
      </c>
      <c r="AI1520" s="10">
        <f t="shared" si="3223"/>
        <v>52540.100000000006</v>
      </c>
      <c r="AJ1520" s="10">
        <f t="shared" si="3224"/>
        <v>40534</v>
      </c>
      <c r="AK1520" s="10">
        <f t="shared" si="3202"/>
        <v>2000</v>
      </c>
      <c r="AL1520" s="10">
        <f t="shared" si="3203"/>
        <v>0</v>
      </c>
      <c r="AM1520" s="10">
        <f t="shared" si="3204"/>
        <v>0</v>
      </c>
      <c r="AN1520" s="10">
        <f t="shared" si="3225"/>
        <v>53166.2</v>
      </c>
      <c r="AO1520" s="10">
        <f t="shared" si="3226"/>
        <v>52540.100000000006</v>
      </c>
      <c r="AP1520" s="10">
        <f t="shared" si="3227"/>
        <v>40534</v>
      </c>
      <c r="AQ1520" s="10">
        <f t="shared" si="3205"/>
        <v>0</v>
      </c>
      <c r="AR1520" s="10">
        <f t="shared" si="3206"/>
        <v>0</v>
      </c>
      <c r="AS1520" s="10">
        <f t="shared" si="3207"/>
        <v>0</v>
      </c>
      <c r="AT1520" s="10">
        <f t="shared" si="3228"/>
        <v>53166.2</v>
      </c>
      <c r="AU1520" s="10">
        <f t="shared" si="3229"/>
        <v>52540.100000000006</v>
      </c>
      <c r="AV1520" s="10">
        <f t="shared" si="3230"/>
        <v>40534</v>
      </c>
      <c r="AW1520" s="10">
        <f t="shared" si="3208"/>
        <v>0</v>
      </c>
      <c r="AX1520" s="10">
        <f t="shared" si="3209"/>
        <v>0</v>
      </c>
      <c r="AY1520" s="10">
        <f t="shared" si="3210"/>
        <v>0</v>
      </c>
      <c r="AZ1520" s="10">
        <f t="shared" si="3231"/>
        <v>53166.2</v>
      </c>
      <c r="BA1520" s="10">
        <f t="shared" si="3211"/>
        <v>0</v>
      </c>
      <c r="BB1520" s="65">
        <f t="shared" si="3109"/>
        <v>53166.2</v>
      </c>
      <c r="BC1520" s="10">
        <f t="shared" si="3232"/>
        <v>52540.100000000006</v>
      </c>
      <c r="BD1520" s="10">
        <f t="shared" si="3212"/>
        <v>0</v>
      </c>
      <c r="BE1520" s="65">
        <f t="shared" si="3110"/>
        <v>52540.100000000006</v>
      </c>
      <c r="BF1520" s="10">
        <f t="shared" si="3233"/>
        <v>40534</v>
      </c>
      <c r="BG1520" s="10">
        <f t="shared" si="3212"/>
        <v>0</v>
      </c>
      <c r="BH1520" s="65">
        <f t="shared" si="3111"/>
        <v>40534</v>
      </c>
      <c r="BI1520" s="10">
        <f t="shared" si="3212"/>
        <v>0</v>
      </c>
      <c r="BJ1520" s="20"/>
      <c r="BK1520" s="20"/>
    </row>
    <row r="1521" spans="1:63" ht="31.2" x14ac:dyDescent="0.3">
      <c r="A1521" s="58" t="s">
        <v>976</v>
      </c>
      <c r="B1521" s="59" t="s">
        <v>66</v>
      </c>
      <c r="C1521" s="58"/>
      <c r="D1521" s="58"/>
      <c r="E1521" s="60" t="s">
        <v>67</v>
      </c>
      <c r="F1521" s="10">
        <f t="shared" si="3186"/>
        <v>51166.2</v>
      </c>
      <c r="G1521" s="10">
        <f t="shared" si="3187"/>
        <v>52152.3</v>
      </c>
      <c r="H1521" s="10">
        <f t="shared" si="3188"/>
        <v>39834.199999999997</v>
      </c>
      <c r="I1521" s="10">
        <f t="shared" si="3189"/>
        <v>0</v>
      </c>
      <c r="J1521" s="10">
        <f t="shared" si="3190"/>
        <v>0</v>
      </c>
      <c r="K1521" s="10">
        <f t="shared" si="3191"/>
        <v>0</v>
      </c>
      <c r="L1521" s="10">
        <f t="shared" si="3181"/>
        <v>51166.2</v>
      </c>
      <c r="M1521" s="10">
        <f t="shared" si="3182"/>
        <v>52152.3</v>
      </c>
      <c r="N1521" s="10">
        <f t="shared" si="3183"/>
        <v>39834.199999999997</v>
      </c>
      <c r="O1521" s="10">
        <f t="shared" si="3192"/>
        <v>0</v>
      </c>
      <c r="P1521" s="10">
        <f t="shared" si="3193"/>
        <v>0</v>
      </c>
      <c r="Q1521" s="10">
        <f t="shared" si="3194"/>
        <v>0</v>
      </c>
      <c r="R1521" s="10">
        <f t="shared" si="3213"/>
        <v>51166.2</v>
      </c>
      <c r="S1521" s="10">
        <f t="shared" si="3214"/>
        <v>52152.3</v>
      </c>
      <c r="T1521" s="10">
        <f t="shared" si="3215"/>
        <v>39834.199999999997</v>
      </c>
      <c r="U1521" s="10">
        <f t="shared" si="3195"/>
        <v>0</v>
      </c>
      <c r="V1521" s="10">
        <f t="shared" si="3196"/>
        <v>0</v>
      </c>
      <c r="W1521" s="10">
        <f t="shared" si="3197"/>
        <v>0</v>
      </c>
      <c r="X1521" s="10">
        <f t="shared" si="3216"/>
        <v>51166.2</v>
      </c>
      <c r="Y1521" s="10">
        <f t="shared" si="3217"/>
        <v>52152.3</v>
      </c>
      <c r="Z1521" s="10">
        <f t="shared" si="3218"/>
        <v>39834.199999999997</v>
      </c>
      <c r="AA1521" s="10">
        <f t="shared" si="3198"/>
        <v>0</v>
      </c>
      <c r="AB1521" s="10">
        <f t="shared" si="3199"/>
        <v>387.8</v>
      </c>
      <c r="AC1521" s="10">
        <f t="shared" si="3200"/>
        <v>699.8</v>
      </c>
      <c r="AD1521" s="10">
        <f t="shared" si="3219"/>
        <v>51166.2</v>
      </c>
      <c r="AE1521" s="10">
        <f t="shared" si="3220"/>
        <v>52540.100000000006</v>
      </c>
      <c r="AF1521" s="10">
        <f t="shared" si="3221"/>
        <v>40534</v>
      </c>
      <c r="AG1521" s="10">
        <f t="shared" si="3201"/>
        <v>0</v>
      </c>
      <c r="AH1521" s="10">
        <f t="shared" si="3222"/>
        <v>51166.2</v>
      </c>
      <c r="AI1521" s="10">
        <f t="shared" si="3223"/>
        <v>52540.100000000006</v>
      </c>
      <c r="AJ1521" s="10">
        <f t="shared" si="3224"/>
        <v>40534</v>
      </c>
      <c r="AK1521" s="10">
        <f t="shared" si="3202"/>
        <v>2000</v>
      </c>
      <c r="AL1521" s="10">
        <f t="shared" si="3203"/>
        <v>0</v>
      </c>
      <c r="AM1521" s="10">
        <f t="shared" si="3204"/>
        <v>0</v>
      </c>
      <c r="AN1521" s="10">
        <f t="shared" si="3225"/>
        <v>53166.2</v>
      </c>
      <c r="AO1521" s="10">
        <f t="shared" si="3226"/>
        <v>52540.100000000006</v>
      </c>
      <c r="AP1521" s="10">
        <f t="shared" si="3227"/>
        <v>40534</v>
      </c>
      <c r="AQ1521" s="10">
        <f t="shared" si="3205"/>
        <v>0</v>
      </c>
      <c r="AR1521" s="10">
        <f t="shared" si="3206"/>
        <v>0</v>
      </c>
      <c r="AS1521" s="10">
        <f t="shared" si="3207"/>
        <v>0</v>
      </c>
      <c r="AT1521" s="10">
        <f t="shared" si="3228"/>
        <v>53166.2</v>
      </c>
      <c r="AU1521" s="10">
        <f t="shared" si="3229"/>
        <v>52540.100000000006</v>
      </c>
      <c r="AV1521" s="10">
        <f t="shared" si="3230"/>
        <v>40534</v>
      </c>
      <c r="AW1521" s="10">
        <f t="shared" si="3208"/>
        <v>0</v>
      </c>
      <c r="AX1521" s="10">
        <f t="shared" si="3209"/>
        <v>0</v>
      </c>
      <c r="AY1521" s="10">
        <f t="shared" si="3210"/>
        <v>0</v>
      </c>
      <c r="AZ1521" s="10">
        <f t="shared" si="3231"/>
        <v>53166.2</v>
      </c>
      <c r="BA1521" s="10">
        <f t="shared" si="3211"/>
        <v>0</v>
      </c>
      <c r="BB1521" s="65">
        <f t="shared" si="3109"/>
        <v>53166.2</v>
      </c>
      <c r="BC1521" s="10">
        <f t="shared" si="3232"/>
        <v>52540.100000000006</v>
      </c>
      <c r="BD1521" s="10">
        <f t="shared" si="3212"/>
        <v>0</v>
      </c>
      <c r="BE1521" s="65">
        <f t="shared" si="3110"/>
        <v>52540.100000000006</v>
      </c>
      <c r="BF1521" s="10">
        <f t="shared" si="3233"/>
        <v>40534</v>
      </c>
      <c r="BG1521" s="10">
        <f t="shared" si="3212"/>
        <v>0</v>
      </c>
      <c r="BH1521" s="65">
        <f t="shared" si="3111"/>
        <v>40534</v>
      </c>
      <c r="BI1521" s="10">
        <f t="shared" si="3212"/>
        <v>0</v>
      </c>
      <c r="BJ1521" s="20"/>
      <c r="BK1521" s="20"/>
    </row>
    <row r="1522" spans="1:63" x14ac:dyDescent="0.3">
      <c r="A1522" s="58" t="s">
        <v>976</v>
      </c>
      <c r="B1522" s="59">
        <v>200</v>
      </c>
      <c r="C1522" s="58" t="s">
        <v>37</v>
      </c>
      <c r="D1522" s="58" t="s">
        <v>38</v>
      </c>
      <c r="E1522" s="60" t="s">
        <v>39</v>
      </c>
      <c r="F1522" s="10">
        <f>18244.6+32921.6</f>
        <v>51166.2</v>
      </c>
      <c r="G1522" s="10">
        <f>19230.7+32921.6</f>
        <v>52152.3</v>
      </c>
      <c r="H1522" s="10">
        <f>13988.8+25845.4</f>
        <v>39834.199999999997</v>
      </c>
      <c r="I1522" s="10"/>
      <c r="J1522" s="10"/>
      <c r="K1522" s="10"/>
      <c r="L1522" s="10">
        <f t="shared" si="3181"/>
        <v>51166.2</v>
      </c>
      <c r="M1522" s="10">
        <f t="shared" si="3182"/>
        <v>52152.3</v>
      </c>
      <c r="N1522" s="10">
        <f t="shared" si="3183"/>
        <v>39834.199999999997</v>
      </c>
      <c r="O1522" s="10"/>
      <c r="P1522" s="10"/>
      <c r="Q1522" s="10"/>
      <c r="R1522" s="10">
        <f t="shared" si="3213"/>
        <v>51166.2</v>
      </c>
      <c r="S1522" s="10">
        <f t="shared" si="3214"/>
        <v>52152.3</v>
      </c>
      <c r="T1522" s="10">
        <f t="shared" si="3215"/>
        <v>39834.199999999997</v>
      </c>
      <c r="U1522" s="10"/>
      <c r="V1522" s="10"/>
      <c r="W1522" s="10"/>
      <c r="X1522" s="10">
        <f t="shared" si="3216"/>
        <v>51166.2</v>
      </c>
      <c r="Y1522" s="10">
        <f t="shared" si="3217"/>
        <v>52152.3</v>
      </c>
      <c r="Z1522" s="10">
        <f t="shared" si="3218"/>
        <v>39834.199999999997</v>
      </c>
      <c r="AA1522" s="10"/>
      <c r="AB1522" s="10">
        <v>387.8</v>
      </c>
      <c r="AC1522" s="10">
        <v>699.8</v>
      </c>
      <c r="AD1522" s="10">
        <f t="shared" si="3219"/>
        <v>51166.2</v>
      </c>
      <c r="AE1522" s="10">
        <f t="shared" si="3220"/>
        <v>52540.100000000006</v>
      </c>
      <c r="AF1522" s="10">
        <f t="shared" si="3221"/>
        <v>40534</v>
      </c>
      <c r="AG1522" s="10"/>
      <c r="AH1522" s="10">
        <f t="shared" si="3222"/>
        <v>51166.2</v>
      </c>
      <c r="AI1522" s="10">
        <f t="shared" si="3223"/>
        <v>52540.100000000006</v>
      </c>
      <c r="AJ1522" s="10">
        <f t="shared" si="3224"/>
        <v>40534</v>
      </c>
      <c r="AK1522" s="10">
        <v>2000</v>
      </c>
      <c r="AL1522" s="10"/>
      <c r="AM1522" s="10"/>
      <c r="AN1522" s="10">
        <f t="shared" si="3225"/>
        <v>53166.2</v>
      </c>
      <c r="AO1522" s="10">
        <f t="shared" si="3226"/>
        <v>52540.100000000006</v>
      </c>
      <c r="AP1522" s="10">
        <f t="shared" si="3227"/>
        <v>40534</v>
      </c>
      <c r="AQ1522" s="10"/>
      <c r="AR1522" s="10"/>
      <c r="AS1522" s="10"/>
      <c r="AT1522" s="10">
        <f t="shared" si="3228"/>
        <v>53166.2</v>
      </c>
      <c r="AU1522" s="10">
        <f t="shared" si="3229"/>
        <v>52540.100000000006</v>
      </c>
      <c r="AV1522" s="10">
        <f t="shared" si="3230"/>
        <v>40534</v>
      </c>
      <c r="AW1522" s="10"/>
      <c r="AX1522" s="10"/>
      <c r="AY1522" s="10"/>
      <c r="AZ1522" s="10">
        <f t="shared" si="3231"/>
        <v>53166.2</v>
      </c>
      <c r="BA1522" s="10"/>
      <c r="BB1522" s="65">
        <f t="shared" si="3109"/>
        <v>53166.2</v>
      </c>
      <c r="BC1522" s="10">
        <f t="shared" si="3232"/>
        <v>52540.100000000006</v>
      </c>
      <c r="BD1522" s="10"/>
      <c r="BE1522" s="65">
        <f t="shared" si="3110"/>
        <v>52540.100000000006</v>
      </c>
      <c r="BF1522" s="10">
        <f t="shared" si="3233"/>
        <v>40534</v>
      </c>
      <c r="BG1522" s="10"/>
      <c r="BH1522" s="65">
        <f t="shared" si="3111"/>
        <v>40534</v>
      </c>
      <c r="BI1522" s="10"/>
      <c r="BJ1522" s="20"/>
      <c r="BK1522" s="20"/>
    </row>
    <row r="1523" spans="1:63" ht="31.2" x14ac:dyDescent="0.3">
      <c r="A1523" s="58" t="s">
        <v>978</v>
      </c>
      <c r="B1523" s="59"/>
      <c r="C1523" s="58"/>
      <c r="D1523" s="58"/>
      <c r="E1523" s="60" t="s">
        <v>979</v>
      </c>
      <c r="F1523" s="10">
        <f t="shared" ref="F1523:F1527" si="3234">F1524</f>
        <v>218.5</v>
      </c>
      <c r="G1523" s="10">
        <f t="shared" ref="G1523:G1527" si="3235">G1524</f>
        <v>218.5</v>
      </c>
      <c r="H1523" s="10">
        <f t="shared" ref="H1523:H1527" si="3236">H1524</f>
        <v>218.5</v>
      </c>
      <c r="I1523" s="10">
        <f t="shared" si="3189"/>
        <v>0</v>
      </c>
      <c r="J1523" s="10">
        <f t="shared" si="3190"/>
        <v>0</v>
      </c>
      <c r="K1523" s="10">
        <f t="shared" si="3191"/>
        <v>0</v>
      </c>
      <c r="L1523" s="10">
        <f t="shared" si="3181"/>
        <v>218.5</v>
      </c>
      <c r="M1523" s="10">
        <f t="shared" si="3182"/>
        <v>218.5</v>
      </c>
      <c r="N1523" s="10">
        <f t="shared" si="3183"/>
        <v>218.5</v>
      </c>
      <c r="O1523" s="10">
        <f t="shared" si="3192"/>
        <v>241.5</v>
      </c>
      <c r="P1523" s="10">
        <f t="shared" si="3193"/>
        <v>0</v>
      </c>
      <c r="Q1523" s="10">
        <f t="shared" si="3194"/>
        <v>0</v>
      </c>
      <c r="R1523" s="10">
        <f t="shared" si="3213"/>
        <v>460</v>
      </c>
      <c r="S1523" s="10">
        <f t="shared" si="3214"/>
        <v>218.5</v>
      </c>
      <c r="T1523" s="10">
        <f t="shared" si="3215"/>
        <v>218.5</v>
      </c>
      <c r="U1523" s="10">
        <f t="shared" si="3195"/>
        <v>0</v>
      </c>
      <c r="V1523" s="10">
        <f t="shared" si="3196"/>
        <v>0</v>
      </c>
      <c r="W1523" s="10">
        <f t="shared" si="3197"/>
        <v>0</v>
      </c>
      <c r="X1523" s="10">
        <f t="shared" si="3216"/>
        <v>460</v>
      </c>
      <c r="Y1523" s="10">
        <f t="shared" si="3217"/>
        <v>218.5</v>
      </c>
      <c r="Z1523" s="10">
        <f t="shared" si="3218"/>
        <v>218.5</v>
      </c>
      <c r="AA1523" s="10">
        <f t="shared" si="3198"/>
        <v>0</v>
      </c>
      <c r="AB1523" s="10">
        <f t="shared" si="3199"/>
        <v>0</v>
      </c>
      <c r="AC1523" s="10">
        <f t="shared" si="3200"/>
        <v>0</v>
      </c>
      <c r="AD1523" s="10">
        <f t="shared" si="3219"/>
        <v>460</v>
      </c>
      <c r="AE1523" s="10">
        <f t="shared" si="3220"/>
        <v>218.5</v>
      </c>
      <c r="AF1523" s="10">
        <f t="shared" si="3221"/>
        <v>218.5</v>
      </c>
      <c r="AG1523" s="10">
        <f t="shared" si="3201"/>
        <v>0</v>
      </c>
      <c r="AH1523" s="10">
        <f t="shared" si="3222"/>
        <v>460</v>
      </c>
      <c r="AI1523" s="10">
        <f t="shared" si="3223"/>
        <v>218.5</v>
      </c>
      <c r="AJ1523" s="10">
        <f t="shared" si="3224"/>
        <v>218.5</v>
      </c>
      <c r="AK1523" s="10">
        <f t="shared" si="3202"/>
        <v>0</v>
      </c>
      <c r="AL1523" s="10">
        <f t="shared" si="3203"/>
        <v>0</v>
      </c>
      <c r="AM1523" s="10">
        <f t="shared" si="3204"/>
        <v>0</v>
      </c>
      <c r="AN1523" s="10">
        <f t="shared" si="3225"/>
        <v>460</v>
      </c>
      <c r="AO1523" s="10">
        <f t="shared" si="3226"/>
        <v>218.5</v>
      </c>
      <c r="AP1523" s="10">
        <f t="shared" si="3227"/>
        <v>218.5</v>
      </c>
      <c r="AQ1523" s="10">
        <f t="shared" si="3205"/>
        <v>0</v>
      </c>
      <c r="AR1523" s="10">
        <f t="shared" si="3206"/>
        <v>0</v>
      </c>
      <c r="AS1523" s="10">
        <f t="shared" si="3207"/>
        <v>0</v>
      </c>
      <c r="AT1523" s="10">
        <f t="shared" si="3228"/>
        <v>460</v>
      </c>
      <c r="AU1523" s="10">
        <f t="shared" si="3229"/>
        <v>218.5</v>
      </c>
      <c r="AV1523" s="10">
        <f t="shared" si="3230"/>
        <v>218.5</v>
      </c>
      <c r="AW1523" s="10">
        <f t="shared" si="3208"/>
        <v>0</v>
      </c>
      <c r="AX1523" s="10">
        <f t="shared" si="3209"/>
        <v>0</v>
      </c>
      <c r="AY1523" s="10">
        <f t="shared" si="3210"/>
        <v>0</v>
      </c>
      <c r="AZ1523" s="10">
        <f t="shared" si="3231"/>
        <v>460</v>
      </c>
      <c r="BA1523" s="10">
        <f t="shared" si="3211"/>
        <v>0</v>
      </c>
      <c r="BB1523" s="65">
        <f t="shared" si="3109"/>
        <v>460</v>
      </c>
      <c r="BC1523" s="10">
        <f t="shared" si="3232"/>
        <v>218.5</v>
      </c>
      <c r="BD1523" s="10">
        <f t="shared" si="3212"/>
        <v>0</v>
      </c>
      <c r="BE1523" s="65">
        <f t="shared" si="3110"/>
        <v>218.5</v>
      </c>
      <c r="BF1523" s="10">
        <f t="shared" si="3233"/>
        <v>218.5</v>
      </c>
      <c r="BG1523" s="10">
        <f t="shared" si="3212"/>
        <v>0</v>
      </c>
      <c r="BH1523" s="65">
        <f t="shared" si="3111"/>
        <v>218.5</v>
      </c>
      <c r="BI1523" s="10">
        <f t="shared" si="3212"/>
        <v>0</v>
      </c>
      <c r="BJ1523" s="20"/>
      <c r="BK1523" s="20"/>
    </row>
    <row r="1524" spans="1:63" ht="31.2" x14ac:dyDescent="0.3">
      <c r="A1524" s="58" t="s">
        <v>978</v>
      </c>
      <c r="B1524" s="59" t="s">
        <v>192</v>
      </c>
      <c r="C1524" s="58"/>
      <c r="D1524" s="58"/>
      <c r="E1524" s="60" t="s">
        <v>193</v>
      </c>
      <c r="F1524" s="10">
        <f t="shared" si="3234"/>
        <v>218.5</v>
      </c>
      <c r="G1524" s="10">
        <f t="shared" si="3235"/>
        <v>218.5</v>
      </c>
      <c r="H1524" s="10">
        <f t="shared" si="3236"/>
        <v>218.5</v>
      </c>
      <c r="I1524" s="10">
        <f t="shared" si="3189"/>
        <v>0</v>
      </c>
      <c r="J1524" s="10">
        <f t="shared" si="3190"/>
        <v>0</v>
      </c>
      <c r="K1524" s="10">
        <f t="shared" si="3191"/>
        <v>0</v>
      </c>
      <c r="L1524" s="10">
        <f t="shared" si="3181"/>
        <v>218.5</v>
      </c>
      <c r="M1524" s="10">
        <f t="shared" si="3182"/>
        <v>218.5</v>
      </c>
      <c r="N1524" s="10">
        <f t="shared" si="3183"/>
        <v>218.5</v>
      </c>
      <c r="O1524" s="10">
        <f t="shared" si="3192"/>
        <v>241.5</v>
      </c>
      <c r="P1524" s="10">
        <f t="shared" si="3193"/>
        <v>0</v>
      </c>
      <c r="Q1524" s="10">
        <f t="shared" si="3194"/>
        <v>0</v>
      </c>
      <c r="R1524" s="10">
        <f t="shared" si="3213"/>
        <v>460</v>
      </c>
      <c r="S1524" s="10">
        <f t="shared" si="3214"/>
        <v>218.5</v>
      </c>
      <c r="T1524" s="10">
        <f t="shared" si="3215"/>
        <v>218.5</v>
      </c>
      <c r="U1524" s="10">
        <f t="shared" si="3195"/>
        <v>0</v>
      </c>
      <c r="V1524" s="10">
        <f t="shared" si="3196"/>
        <v>0</v>
      </c>
      <c r="W1524" s="10">
        <f t="shared" si="3197"/>
        <v>0</v>
      </c>
      <c r="X1524" s="10">
        <f t="shared" si="3216"/>
        <v>460</v>
      </c>
      <c r="Y1524" s="10">
        <f t="shared" si="3217"/>
        <v>218.5</v>
      </c>
      <c r="Z1524" s="10">
        <f t="shared" si="3218"/>
        <v>218.5</v>
      </c>
      <c r="AA1524" s="10">
        <f t="shared" si="3198"/>
        <v>0</v>
      </c>
      <c r="AB1524" s="10">
        <f t="shared" si="3199"/>
        <v>0</v>
      </c>
      <c r="AC1524" s="10">
        <f t="shared" si="3200"/>
        <v>0</v>
      </c>
      <c r="AD1524" s="10">
        <f t="shared" si="3219"/>
        <v>460</v>
      </c>
      <c r="AE1524" s="10">
        <f t="shared" si="3220"/>
        <v>218.5</v>
      </c>
      <c r="AF1524" s="10">
        <f t="shared" si="3221"/>
        <v>218.5</v>
      </c>
      <c r="AG1524" s="10">
        <f t="shared" si="3201"/>
        <v>0</v>
      </c>
      <c r="AH1524" s="10">
        <f t="shared" si="3222"/>
        <v>460</v>
      </c>
      <c r="AI1524" s="10">
        <f t="shared" si="3223"/>
        <v>218.5</v>
      </c>
      <c r="AJ1524" s="10">
        <f t="shared" si="3224"/>
        <v>218.5</v>
      </c>
      <c r="AK1524" s="10">
        <f t="shared" si="3202"/>
        <v>0</v>
      </c>
      <c r="AL1524" s="10">
        <f t="shared" si="3203"/>
        <v>0</v>
      </c>
      <c r="AM1524" s="10">
        <f t="shared" si="3204"/>
        <v>0</v>
      </c>
      <c r="AN1524" s="10">
        <f t="shared" si="3225"/>
        <v>460</v>
      </c>
      <c r="AO1524" s="10">
        <f t="shared" si="3226"/>
        <v>218.5</v>
      </c>
      <c r="AP1524" s="10">
        <f t="shared" si="3227"/>
        <v>218.5</v>
      </c>
      <c r="AQ1524" s="10">
        <f t="shared" si="3205"/>
        <v>0</v>
      </c>
      <c r="AR1524" s="10">
        <f t="shared" si="3206"/>
        <v>0</v>
      </c>
      <c r="AS1524" s="10">
        <f t="shared" si="3207"/>
        <v>0</v>
      </c>
      <c r="AT1524" s="10">
        <f t="shared" si="3228"/>
        <v>460</v>
      </c>
      <c r="AU1524" s="10">
        <f t="shared" si="3229"/>
        <v>218.5</v>
      </c>
      <c r="AV1524" s="10">
        <f t="shared" si="3230"/>
        <v>218.5</v>
      </c>
      <c r="AW1524" s="10">
        <f t="shared" si="3208"/>
        <v>0</v>
      </c>
      <c r="AX1524" s="10">
        <f t="shared" si="3209"/>
        <v>0</v>
      </c>
      <c r="AY1524" s="10">
        <f t="shared" si="3210"/>
        <v>0</v>
      </c>
      <c r="AZ1524" s="10">
        <f t="shared" si="3231"/>
        <v>460</v>
      </c>
      <c r="BA1524" s="10">
        <f t="shared" si="3211"/>
        <v>0</v>
      </c>
      <c r="BB1524" s="65">
        <f t="shared" ref="BB1524:BB1587" si="3237">AZ1524+BA1524</f>
        <v>460</v>
      </c>
      <c r="BC1524" s="10">
        <f t="shared" si="3232"/>
        <v>218.5</v>
      </c>
      <c r="BD1524" s="10">
        <f t="shared" si="3212"/>
        <v>0</v>
      </c>
      <c r="BE1524" s="65">
        <f t="shared" ref="BE1524:BE1587" si="3238">BC1524+BD1524</f>
        <v>218.5</v>
      </c>
      <c r="BF1524" s="10">
        <f t="shared" si="3233"/>
        <v>218.5</v>
      </c>
      <c r="BG1524" s="10">
        <f t="shared" si="3212"/>
        <v>0</v>
      </c>
      <c r="BH1524" s="65">
        <f t="shared" ref="BH1524:BH1587" si="3239">BF1524+BG1524</f>
        <v>218.5</v>
      </c>
      <c r="BI1524" s="10">
        <f t="shared" si="3212"/>
        <v>0</v>
      </c>
      <c r="BJ1524" s="20"/>
      <c r="BK1524" s="20"/>
    </row>
    <row r="1525" spans="1:63" x14ac:dyDescent="0.3">
      <c r="A1525" s="58" t="s">
        <v>978</v>
      </c>
      <c r="B1525" s="59">
        <v>300</v>
      </c>
      <c r="C1525" s="58" t="s">
        <v>37</v>
      </c>
      <c r="D1525" s="58" t="s">
        <v>38</v>
      </c>
      <c r="E1525" s="60" t="s">
        <v>39</v>
      </c>
      <c r="F1525" s="10">
        <f>172.5+46</f>
        <v>218.5</v>
      </c>
      <c r="G1525" s="10">
        <f>172.5+46</f>
        <v>218.5</v>
      </c>
      <c r="H1525" s="10">
        <f>172.5+46</f>
        <v>218.5</v>
      </c>
      <c r="I1525" s="10"/>
      <c r="J1525" s="10"/>
      <c r="K1525" s="10"/>
      <c r="L1525" s="10">
        <f t="shared" si="3181"/>
        <v>218.5</v>
      </c>
      <c r="M1525" s="10">
        <f t="shared" si="3182"/>
        <v>218.5</v>
      </c>
      <c r="N1525" s="10">
        <f t="shared" si="3183"/>
        <v>218.5</v>
      </c>
      <c r="O1525" s="10">
        <v>241.5</v>
      </c>
      <c r="P1525" s="10"/>
      <c r="Q1525" s="10"/>
      <c r="R1525" s="10">
        <f t="shared" si="3213"/>
        <v>460</v>
      </c>
      <c r="S1525" s="10">
        <f t="shared" si="3214"/>
        <v>218.5</v>
      </c>
      <c r="T1525" s="10">
        <f t="shared" si="3215"/>
        <v>218.5</v>
      </c>
      <c r="U1525" s="10"/>
      <c r="V1525" s="10"/>
      <c r="W1525" s="10"/>
      <c r="X1525" s="10">
        <f t="shared" si="3216"/>
        <v>460</v>
      </c>
      <c r="Y1525" s="10">
        <f t="shared" si="3217"/>
        <v>218.5</v>
      </c>
      <c r="Z1525" s="10">
        <f t="shared" si="3218"/>
        <v>218.5</v>
      </c>
      <c r="AA1525" s="10"/>
      <c r="AB1525" s="10"/>
      <c r="AC1525" s="10"/>
      <c r="AD1525" s="10">
        <f t="shared" si="3219"/>
        <v>460</v>
      </c>
      <c r="AE1525" s="10">
        <f t="shared" si="3220"/>
        <v>218.5</v>
      </c>
      <c r="AF1525" s="10">
        <f t="shared" si="3221"/>
        <v>218.5</v>
      </c>
      <c r="AG1525" s="10"/>
      <c r="AH1525" s="10">
        <f t="shared" si="3222"/>
        <v>460</v>
      </c>
      <c r="AI1525" s="10">
        <f t="shared" si="3223"/>
        <v>218.5</v>
      </c>
      <c r="AJ1525" s="10">
        <f t="shared" si="3224"/>
        <v>218.5</v>
      </c>
      <c r="AK1525" s="10"/>
      <c r="AL1525" s="10"/>
      <c r="AM1525" s="10"/>
      <c r="AN1525" s="10">
        <f t="shared" si="3225"/>
        <v>460</v>
      </c>
      <c r="AO1525" s="10">
        <f t="shared" si="3226"/>
        <v>218.5</v>
      </c>
      <c r="AP1525" s="10">
        <f t="shared" si="3227"/>
        <v>218.5</v>
      </c>
      <c r="AQ1525" s="10"/>
      <c r="AR1525" s="10"/>
      <c r="AS1525" s="10"/>
      <c r="AT1525" s="10">
        <f t="shared" si="3228"/>
        <v>460</v>
      </c>
      <c r="AU1525" s="10">
        <f t="shared" si="3229"/>
        <v>218.5</v>
      </c>
      <c r="AV1525" s="10">
        <f t="shared" si="3230"/>
        <v>218.5</v>
      </c>
      <c r="AW1525" s="10"/>
      <c r="AX1525" s="10"/>
      <c r="AY1525" s="10"/>
      <c r="AZ1525" s="10">
        <f t="shared" si="3231"/>
        <v>460</v>
      </c>
      <c r="BA1525" s="10"/>
      <c r="BB1525" s="65">
        <f t="shared" si="3237"/>
        <v>460</v>
      </c>
      <c r="BC1525" s="10">
        <f t="shared" si="3232"/>
        <v>218.5</v>
      </c>
      <c r="BD1525" s="10"/>
      <c r="BE1525" s="65">
        <f t="shared" si="3238"/>
        <v>218.5</v>
      </c>
      <c r="BF1525" s="10">
        <f t="shared" si="3233"/>
        <v>218.5</v>
      </c>
      <c r="BG1525" s="10"/>
      <c r="BH1525" s="65">
        <f t="shared" si="3239"/>
        <v>218.5</v>
      </c>
      <c r="BI1525" s="10"/>
      <c r="BJ1525" s="20"/>
      <c r="BK1525" s="20"/>
    </row>
    <row r="1526" spans="1:63" ht="31.2" x14ac:dyDescent="0.3">
      <c r="A1526" s="58" t="s">
        <v>980</v>
      </c>
      <c r="B1526" s="59"/>
      <c r="C1526" s="58"/>
      <c r="D1526" s="58"/>
      <c r="E1526" s="60" t="s">
        <v>981</v>
      </c>
      <c r="F1526" s="10">
        <f t="shared" si="3234"/>
        <v>109816.2</v>
      </c>
      <c r="G1526" s="10">
        <f t="shared" si="3235"/>
        <v>109816.2</v>
      </c>
      <c r="H1526" s="10">
        <f t="shared" si="3236"/>
        <v>109816.2</v>
      </c>
      <c r="I1526" s="10">
        <f t="shared" si="3189"/>
        <v>0</v>
      </c>
      <c r="J1526" s="10">
        <f t="shared" si="3190"/>
        <v>0</v>
      </c>
      <c r="K1526" s="10">
        <f t="shared" si="3191"/>
        <v>0</v>
      </c>
      <c r="L1526" s="10">
        <f t="shared" si="3181"/>
        <v>109816.2</v>
      </c>
      <c r="M1526" s="10">
        <f t="shared" si="3182"/>
        <v>109816.2</v>
      </c>
      <c r="N1526" s="10">
        <f t="shared" si="3183"/>
        <v>109816.2</v>
      </c>
      <c r="O1526" s="10">
        <f t="shared" si="3192"/>
        <v>612</v>
      </c>
      <c r="P1526" s="10">
        <f t="shared" si="3193"/>
        <v>0</v>
      </c>
      <c r="Q1526" s="10">
        <f t="shared" si="3194"/>
        <v>0</v>
      </c>
      <c r="R1526" s="10">
        <f t="shared" si="3213"/>
        <v>110428.2</v>
      </c>
      <c r="S1526" s="10">
        <f t="shared" si="3214"/>
        <v>109816.2</v>
      </c>
      <c r="T1526" s="10">
        <f t="shared" si="3215"/>
        <v>109816.2</v>
      </c>
      <c r="U1526" s="10">
        <f t="shared" si="3195"/>
        <v>0</v>
      </c>
      <c r="V1526" s="10">
        <f t="shared" si="3196"/>
        <v>0</v>
      </c>
      <c r="W1526" s="10">
        <f t="shared" si="3197"/>
        <v>0</v>
      </c>
      <c r="X1526" s="10">
        <f t="shared" si="3216"/>
        <v>110428.2</v>
      </c>
      <c r="Y1526" s="10">
        <f t="shared" si="3217"/>
        <v>109816.2</v>
      </c>
      <c r="Z1526" s="10">
        <f t="shared" si="3218"/>
        <v>109816.2</v>
      </c>
      <c r="AA1526" s="10">
        <f t="shared" si="3198"/>
        <v>0</v>
      </c>
      <c r="AB1526" s="10">
        <f t="shared" si="3199"/>
        <v>0</v>
      </c>
      <c r="AC1526" s="10">
        <f t="shared" si="3200"/>
        <v>0</v>
      </c>
      <c r="AD1526" s="10">
        <f t="shared" si="3219"/>
        <v>110428.2</v>
      </c>
      <c r="AE1526" s="10">
        <f t="shared" si="3220"/>
        <v>109816.2</v>
      </c>
      <c r="AF1526" s="10">
        <f t="shared" si="3221"/>
        <v>109816.2</v>
      </c>
      <c r="AG1526" s="10">
        <f t="shared" si="3201"/>
        <v>0</v>
      </c>
      <c r="AH1526" s="10">
        <f t="shared" si="3222"/>
        <v>110428.2</v>
      </c>
      <c r="AI1526" s="10">
        <f t="shared" si="3223"/>
        <v>109816.2</v>
      </c>
      <c r="AJ1526" s="10">
        <f t="shared" si="3224"/>
        <v>109816.2</v>
      </c>
      <c r="AK1526" s="10">
        <f t="shared" si="3202"/>
        <v>0</v>
      </c>
      <c r="AL1526" s="10">
        <f t="shared" si="3203"/>
        <v>0</v>
      </c>
      <c r="AM1526" s="10">
        <f t="shared" si="3204"/>
        <v>0</v>
      </c>
      <c r="AN1526" s="10">
        <f t="shared" si="3225"/>
        <v>110428.2</v>
      </c>
      <c r="AO1526" s="10">
        <f t="shared" si="3226"/>
        <v>109816.2</v>
      </c>
      <c r="AP1526" s="10">
        <f t="shared" si="3227"/>
        <v>109816.2</v>
      </c>
      <c r="AQ1526" s="10">
        <f t="shared" si="3205"/>
        <v>0</v>
      </c>
      <c r="AR1526" s="10">
        <f t="shared" si="3206"/>
        <v>0</v>
      </c>
      <c r="AS1526" s="10">
        <f t="shared" si="3207"/>
        <v>0</v>
      </c>
      <c r="AT1526" s="10">
        <f t="shared" si="3228"/>
        <v>110428.2</v>
      </c>
      <c r="AU1526" s="10">
        <f t="shared" si="3229"/>
        <v>109816.2</v>
      </c>
      <c r="AV1526" s="10">
        <f t="shared" si="3230"/>
        <v>109816.2</v>
      </c>
      <c r="AW1526" s="10">
        <f t="shared" si="3208"/>
        <v>0</v>
      </c>
      <c r="AX1526" s="10">
        <f t="shared" si="3209"/>
        <v>0</v>
      </c>
      <c r="AY1526" s="10">
        <f t="shared" si="3210"/>
        <v>0</v>
      </c>
      <c r="AZ1526" s="10">
        <f t="shared" si="3231"/>
        <v>110428.2</v>
      </c>
      <c r="BA1526" s="10">
        <f t="shared" si="3211"/>
        <v>0</v>
      </c>
      <c r="BB1526" s="65">
        <f t="shared" si="3237"/>
        <v>110428.2</v>
      </c>
      <c r="BC1526" s="10">
        <f t="shared" si="3232"/>
        <v>109816.2</v>
      </c>
      <c r="BD1526" s="10">
        <f t="shared" si="3212"/>
        <v>0</v>
      </c>
      <c r="BE1526" s="65">
        <f t="shared" si="3238"/>
        <v>109816.2</v>
      </c>
      <c r="BF1526" s="10">
        <f t="shared" si="3233"/>
        <v>109816.2</v>
      </c>
      <c r="BG1526" s="10">
        <f t="shared" si="3212"/>
        <v>0</v>
      </c>
      <c r="BH1526" s="65">
        <f t="shared" si="3239"/>
        <v>109816.2</v>
      </c>
      <c r="BI1526" s="10">
        <f t="shared" si="3212"/>
        <v>0</v>
      </c>
      <c r="BJ1526" s="20"/>
      <c r="BK1526" s="20"/>
    </row>
    <row r="1527" spans="1:63" ht="31.2" x14ac:dyDescent="0.3">
      <c r="A1527" s="58" t="s">
        <v>980</v>
      </c>
      <c r="B1527" s="59" t="s">
        <v>66</v>
      </c>
      <c r="C1527" s="58"/>
      <c r="D1527" s="58"/>
      <c r="E1527" s="60" t="s">
        <v>67</v>
      </c>
      <c r="F1527" s="10">
        <f t="shared" si="3234"/>
        <v>109816.2</v>
      </c>
      <c r="G1527" s="10">
        <f t="shared" si="3235"/>
        <v>109816.2</v>
      </c>
      <c r="H1527" s="10">
        <f t="shared" si="3236"/>
        <v>109816.2</v>
      </c>
      <c r="I1527" s="10">
        <f t="shared" si="3189"/>
        <v>0</v>
      </c>
      <c r="J1527" s="10">
        <f t="shared" si="3190"/>
        <v>0</v>
      </c>
      <c r="K1527" s="10">
        <f t="shared" si="3191"/>
        <v>0</v>
      </c>
      <c r="L1527" s="10">
        <f t="shared" si="3181"/>
        <v>109816.2</v>
      </c>
      <c r="M1527" s="10">
        <f t="shared" si="3182"/>
        <v>109816.2</v>
      </c>
      <c r="N1527" s="10">
        <f t="shared" si="3183"/>
        <v>109816.2</v>
      </c>
      <c r="O1527" s="10">
        <f t="shared" si="3192"/>
        <v>612</v>
      </c>
      <c r="P1527" s="10">
        <f t="shared" si="3193"/>
        <v>0</v>
      </c>
      <c r="Q1527" s="10">
        <f t="shared" si="3194"/>
        <v>0</v>
      </c>
      <c r="R1527" s="10">
        <f t="shared" si="3213"/>
        <v>110428.2</v>
      </c>
      <c r="S1527" s="10">
        <f t="shared" si="3214"/>
        <v>109816.2</v>
      </c>
      <c r="T1527" s="10">
        <f t="shared" si="3215"/>
        <v>109816.2</v>
      </c>
      <c r="U1527" s="10">
        <f t="shared" si="3195"/>
        <v>0</v>
      </c>
      <c r="V1527" s="10">
        <f t="shared" si="3196"/>
        <v>0</v>
      </c>
      <c r="W1527" s="10">
        <f t="shared" si="3197"/>
        <v>0</v>
      </c>
      <c r="X1527" s="10">
        <f t="shared" si="3216"/>
        <v>110428.2</v>
      </c>
      <c r="Y1527" s="10">
        <f t="shared" si="3217"/>
        <v>109816.2</v>
      </c>
      <c r="Z1527" s="10">
        <f t="shared" si="3218"/>
        <v>109816.2</v>
      </c>
      <c r="AA1527" s="10">
        <f t="shared" si="3198"/>
        <v>0</v>
      </c>
      <c r="AB1527" s="10">
        <f t="shared" si="3199"/>
        <v>0</v>
      </c>
      <c r="AC1527" s="10">
        <f t="shared" si="3200"/>
        <v>0</v>
      </c>
      <c r="AD1527" s="10">
        <f t="shared" si="3219"/>
        <v>110428.2</v>
      </c>
      <c r="AE1527" s="10">
        <f t="shared" si="3220"/>
        <v>109816.2</v>
      </c>
      <c r="AF1527" s="10">
        <f t="shared" si="3221"/>
        <v>109816.2</v>
      </c>
      <c r="AG1527" s="10">
        <f t="shared" si="3201"/>
        <v>0</v>
      </c>
      <c r="AH1527" s="10">
        <f t="shared" si="3222"/>
        <v>110428.2</v>
      </c>
      <c r="AI1527" s="10">
        <f t="shared" si="3223"/>
        <v>109816.2</v>
      </c>
      <c r="AJ1527" s="10">
        <f t="shared" si="3224"/>
        <v>109816.2</v>
      </c>
      <c r="AK1527" s="10">
        <f t="shared" si="3202"/>
        <v>0</v>
      </c>
      <c r="AL1527" s="10">
        <f t="shared" si="3203"/>
        <v>0</v>
      </c>
      <c r="AM1527" s="10">
        <f t="shared" si="3204"/>
        <v>0</v>
      </c>
      <c r="AN1527" s="10">
        <f t="shared" si="3225"/>
        <v>110428.2</v>
      </c>
      <c r="AO1527" s="10">
        <f t="shared" si="3226"/>
        <v>109816.2</v>
      </c>
      <c r="AP1527" s="10">
        <f t="shared" si="3227"/>
        <v>109816.2</v>
      </c>
      <c r="AQ1527" s="10">
        <f t="shared" si="3205"/>
        <v>0</v>
      </c>
      <c r="AR1527" s="10">
        <f t="shared" si="3206"/>
        <v>0</v>
      </c>
      <c r="AS1527" s="10">
        <f t="shared" si="3207"/>
        <v>0</v>
      </c>
      <c r="AT1527" s="10">
        <f t="shared" si="3228"/>
        <v>110428.2</v>
      </c>
      <c r="AU1527" s="10">
        <f t="shared" si="3229"/>
        <v>109816.2</v>
      </c>
      <c r="AV1527" s="10">
        <f t="shared" si="3230"/>
        <v>109816.2</v>
      </c>
      <c r="AW1527" s="10">
        <f t="shared" si="3208"/>
        <v>0</v>
      </c>
      <c r="AX1527" s="10">
        <f t="shared" si="3209"/>
        <v>0</v>
      </c>
      <c r="AY1527" s="10">
        <f t="shared" si="3210"/>
        <v>0</v>
      </c>
      <c r="AZ1527" s="10">
        <f t="shared" si="3231"/>
        <v>110428.2</v>
      </c>
      <c r="BA1527" s="10">
        <f t="shared" si="3211"/>
        <v>0</v>
      </c>
      <c r="BB1527" s="65">
        <f t="shared" si="3237"/>
        <v>110428.2</v>
      </c>
      <c r="BC1527" s="10">
        <f t="shared" si="3232"/>
        <v>109816.2</v>
      </c>
      <c r="BD1527" s="10">
        <f t="shared" si="3212"/>
        <v>0</v>
      </c>
      <c r="BE1527" s="65">
        <f t="shared" si="3238"/>
        <v>109816.2</v>
      </c>
      <c r="BF1527" s="10">
        <f t="shared" si="3233"/>
        <v>109816.2</v>
      </c>
      <c r="BG1527" s="10">
        <f t="shared" si="3212"/>
        <v>0</v>
      </c>
      <c r="BH1527" s="65">
        <f t="shared" si="3239"/>
        <v>109816.2</v>
      </c>
      <c r="BI1527" s="10">
        <f t="shared" si="3212"/>
        <v>0</v>
      </c>
      <c r="BJ1527" s="20"/>
      <c r="BK1527" s="20"/>
    </row>
    <row r="1528" spans="1:63" x14ac:dyDescent="0.3">
      <c r="A1528" s="58" t="s">
        <v>980</v>
      </c>
      <c r="B1528" s="59">
        <v>200</v>
      </c>
      <c r="C1528" s="58" t="s">
        <v>37</v>
      </c>
      <c r="D1528" s="58" t="s">
        <v>38</v>
      </c>
      <c r="E1528" s="60" t="s">
        <v>39</v>
      </c>
      <c r="F1528" s="10">
        <v>109816.2</v>
      </c>
      <c r="G1528" s="10">
        <v>109816.2</v>
      </c>
      <c r="H1528" s="10">
        <v>109816.2</v>
      </c>
      <c r="I1528" s="10"/>
      <c r="J1528" s="10"/>
      <c r="K1528" s="10"/>
      <c r="L1528" s="10">
        <f t="shared" si="3181"/>
        <v>109816.2</v>
      </c>
      <c r="M1528" s="10">
        <f t="shared" si="3182"/>
        <v>109816.2</v>
      </c>
      <c r="N1528" s="10">
        <f t="shared" si="3183"/>
        <v>109816.2</v>
      </c>
      <c r="O1528" s="10">
        <v>612</v>
      </c>
      <c r="P1528" s="10"/>
      <c r="Q1528" s="10"/>
      <c r="R1528" s="10">
        <f t="shared" si="3213"/>
        <v>110428.2</v>
      </c>
      <c r="S1528" s="10">
        <f t="shared" si="3214"/>
        <v>109816.2</v>
      </c>
      <c r="T1528" s="10">
        <f t="shared" si="3215"/>
        <v>109816.2</v>
      </c>
      <c r="U1528" s="10"/>
      <c r="V1528" s="10"/>
      <c r="W1528" s="10"/>
      <c r="X1528" s="10">
        <f t="shared" si="3216"/>
        <v>110428.2</v>
      </c>
      <c r="Y1528" s="10">
        <f t="shared" si="3217"/>
        <v>109816.2</v>
      </c>
      <c r="Z1528" s="10">
        <f t="shared" si="3218"/>
        <v>109816.2</v>
      </c>
      <c r="AA1528" s="10"/>
      <c r="AB1528" s="10"/>
      <c r="AC1528" s="10"/>
      <c r="AD1528" s="10">
        <f t="shared" si="3219"/>
        <v>110428.2</v>
      </c>
      <c r="AE1528" s="10">
        <f t="shared" si="3220"/>
        <v>109816.2</v>
      </c>
      <c r="AF1528" s="10">
        <f t="shared" si="3221"/>
        <v>109816.2</v>
      </c>
      <c r="AG1528" s="10"/>
      <c r="AH1528" s="10">
        <f t="shared" si="3222"/>
        <v>110428.2</v>
      </c>
      <c r="AI1528" s="10">
        <f t="shared" si="3223"/>
        <v>109816.2</v>
      </c>
      <c r="AJ1528" s="10">
        <f t="shared" si="3224"/>
        <v>109816.2</v>
      </c>
      <c r="AK1528" s="10"/>
      <c r="AL1528" s="10"/>
      <c r="AM1528" s="10"/>
      <c r="AN1528" s="10">
        <f t="shared" si="3225"/>
        <v>110428.2</v>
      </c>
      <c r="AO1528" s="10">
        <f t="shared" si="3226"/>
        <v>109816.2</v>
      </c>
      <c r="AP1528" s="10">
        <f t="shared" si="3227"/>
        <v>109816.2</v>
      </c>
      <c r="AQ1528" s="10"/>
      <c r="AR1528" s="10"/>
      <c r="AS1528" s="10"/>
      <c r="AT1528" s="10">
        <f t="shared" si="3228"/>
        <v>110428.2</v>
      </c>
      <c r="AU1528" s="10">
        <f t="shared" si="3229"/>
        <v>109816.2</v>
      </c>
      <c r="AV1528" s="10">
        <f t="shared" si="3230"/>
        <v>109816.2</v>
      </c>
      <c r="AW1528" s="10"/>
      <c r="AX1528" s="10"/>
      <c r="AY1528" s="10"/>
      <c r="AZ1528" s="10">
        <f t="shared" si="3231"/>
        <v>110428.2</v>
      </c>
      <c r="BA1528" s="10"/>
      <c r="BB1528" s="65">
        <f t="shared" si="3237"/>
        <v>110428.2</v>
      </c>
      <c r="BC1528" s="10">
        <f t="shared" si="3232"/>
        <v>109816.2</v>
      </c>
      <c r="BD1528" s="10"/>
      <c r="BE1528" s="65">
        <f t="shared" si="3238"/>
        <v>109816.2</v>
      </c>
      <c r="BF1528" s="10">
        <f t="shared" si="3233"/>
        <v>109816.2</v>
      </c>
      <c r="BG1528" s="10"/>
      <c r="BH1528" s="65">
        <f t="shared" si="3239"/>
        <v>109816.2</v>
      </c>
      <c r="BI1528" s="10"/>
      <c r="BJ1528" s="20"/>
      <c r="BK1528" s="20"/>
    </row>
    <row r="1529" spans="1:63" ht="62.4" x14ac:dyDescent="0.3">
      <c r="A1529" s="58" t="s">
        <v>982</v>
      </c>
      <c r="B1529" s="59"/>
      <c r="C1529" s="58"/>
      <c r="D1529" s="58"/>
      <c r="E1529" s="60" t="s">
        <v>983</v>
      </c>
      <c r="F1529" s="10">
        <f t="shared" ref="F1529:K1529" si="3240">F1530+F1532+F1534</f>
        <v>3190.6000000000004</v>
      </c>
      <c r="G1529" s="10">
        <f t="shared" si="3240"/>
        <v>3222.7000000000003</v>
      </c>
      <c r="H1529" s="10">
        <f t="shared" si="3240"/>
        <v>3222.7000000000003</v>
      </c>
      <c r="I1529" s="10">
        <f t="shared" si="3240"/>
        <v>0</v>
      </c>
      <c r="J1529" s="10">
        <f t="shared" si="3240"/>
        <v>0</v>
      </c>
      <c r="K1529" s="10">
        <f t="shared" si="3240"/>
        <v>0</v>
      </c>
      <c r="L1529" s="10">
        <f t="shared" si="3181"/>
        <v>3190.6000000000004</v>
      </c>
      <c r="M1529" s="10">
        <f t="shared" si="3182"/>
        <v>3222.7000000000003</v>
      </c>
      <c r="N1529" s="10">
        <f t="shared" si="3183"/>
        <v>3222.7000000000003</v>
      </c>
      <c r="O1529" s="10">
        <f>O1530+O1532+O1534</f>
        <v>142.1</v>
      </c>
      <c r="P1529" s="10">
        <f>P1530+P1532+P1534</f>
        <v>171.3</v>
      </c>
      <c r="Q1529" s="10">
        <f>Q1530+Q1532+Q1534</f>
        <v>171.3</v>
      </c>
      <c r="R1529" s="10">
        <f t="shared" si="3213"/>
        <v>3332.7000000000003</v>
      </c>
      <c r="S1529" s="10">
        <f t="shared" si="3214"/>
        <v>3394.0000000000005</v>
      </c>
      <c r="T1529" s="10">
        <f t="shared" si="3215"/>
        <v>3394.0000000000005</v>
      </c>
      <c r="U1529" s="10">
        <f>U1530+U1532+U1534</f>
        <v>0</v>
      </c>
      <c r="V1529" s="10">
        <f>V1530+V1532+V1534</f>
        <v>0</v>
      </c>
      <c r="W1529" s="10">
        <f>W1530+W1532+W1534</f>
        <v>0</v>
      </c>
      <c r="X1529" s="10">
        <f t="shared" si="3216"/>
        <v>3332.7000000000003</v>
      </c>
      <c r="Y1529" s="10">
        <f t="shared" si="3217"/>
        <v>3394.0000000000005</v>
      </c>
      <c r="Z1529" s="10">
        <f t="shared" si="3218"/>
        <v>3394.0000000000005</v>
      </c>
      <c r="AA1529" s="10">
        <f>AA1530+AA1532+AA1534</f>
        <v>3526.5120000000002</v>
      </c>
      <c r="AB1529" s="10">
        <f>AB1530+AB1532+AB1534</f>
        <v>0</v>
      </c>
      <c r="AC1529" s="10">
        <f>AC1530+AC1532+AC1534</f>
        <v>0</v>
      </c>
      <c r="AD1529" s="10">
        <f t="shared" si="3219"/>
        <v>6859.2120000000004</v>
      </c>
      <c r="AE1529" s="10">
        <f t="shared" si="3220"/>
        <v>3394.0000000000005</v>
      </c>
      <c r="AF1529" s="10">
        <f t="shared" si="3221"/>
        <v>3394.0000000000005</v>
      </c>
      <c r="AG1529" s="10">
        <f>AG1530+AG1532+AG1534</f>
        <v>0</v>
      </c>
      <c r="AH1529" s="10">
        <f t="shared" si="3222"/>
        <v>6859.2120000000004</v>
      </c>
      <c r="AI1529" s="10">
        <f t="shared" si="3223"/>
        <v>3394.0000000000005</v>
      </c>
      <c r="AJ1529" s="10">
        <f t="shared" si="3224"/>
        <v>3394.0000000000005</v>
      </c>
      <c r="AK1529" s="10">
        <f>AK1530+AK1532+AK1534</f>
        <v>0</v>
      </c>
      <c r="AL1529" s="10">
        <f>AL1530+AL1532+AL1534</f>
        <v>0</v>
      </c>
      <c r="AM1529" s="10">
        <f>AM1530+AM1532+AM1534</f>
        <v>0</v>
      </c>
      <c r="AN1529" s="10">
        <f t="shared" si="3225"/>
        <v>6859.2120000000004</v>
      </c>
      <c r="AO1529" s="10">
        <f t="shared" si="3226"/>
        <v>3394.0000000000005</v>
      </c>
      <c r="AP1529" s="10">
        <f t="shared" si="3227"/>
        <v>3394.0000000000005</v>
      </c>
      <c r="AQ1529" s="10">
        <f>AQ1530+AQ1532+AQ1534</f>
        <v>0</v>
      </c>
      <c r="AR1529" s="10">
        <f>AR1530+AR1532+AR1534</f>
        <v>0</v>
      </c>
      <c r="AS1529" s="10">
        <f>AS1530+AS1532+AS1534</f>
        <v>0</v>
      </c>
      <c r="AT1529" s="10">
        <f t="shared" si="3228"/>
        <v>6859.2120000000004</v>
      </c>
      <c r="AU1529" s="10">
        <f t="shared" si="3229"/>
        <v>3394.0000000000005</v>
      </c>
      <c r="AV1529" s="10">
        <f t="shared" si="3230"/>
        <v>3394.0000000000005</v>
      </c>
      <c r="AW1529" s="10">
        <f>AW1530+AW1532+AW1534</f>
        <v>0</v>
      </c>
      <c r="AX1529" s="10">
        <f>AX1530+AX1532+AX1534</f>
        <v>0</v>
      </c>
      <c r="AY1529" s="10">
        <f>AY1530+AY1532+AY1534</f>
        <v>0</v>
      </c>
      <c r="AZ1529" s="10">
        <f t="shared" si="3231"/>
        <v>6859.2120000000004</v>
      </c>
      <c r="BA1529" s="10">
        <f>BA1530+BA1532+BA1534</f>
        <v>0</v>
      </c>
      <c r="BB1529" s="65">
        <f t="shared" si="3237"/>
        <v>6859.2120000000004</v>
      </c>
      <c r="BC1529" s="10">
        <f t="shared" si="3232"/>
        <v>3394.0000000000005</v>
      </c>
      <c r="BD1529" s="10">
        <f>BD1530+BD1532+BD1534</f>
        <v>0</v>
      </c>
      <c r="BE1529" s="65">
        <f t="shared" si="3238"/>
        <v>3394.0000000000005</v>
      </c>
      <c r="BF1529" s="10">
        <f t="shared" si="3233"/>
        <v>3394.0000000000005</v>
      </c>
      <c r="BG1529" s="10">
        <f>BG1530+BG1532+BG1534</f>
        <v>0</v>
      </c>
      <c r="BH1529" s="65">
        <f t="shared" si="3239"/>
        <v>3394.0000000000005</v>
      </c>
      <c r="BI1529" s="10">
        <f>BI1530+BI1532+BI1534</f>
        <v>0</v>
      </c>
      <c r="BJ1529" s="20"/>
      <c r="BK1529" s="20"/>
    </row>
    <row r="1530" spans="1:63" ht="78" x14ac:dyDescent="0.3">
      <c r="A1530" s="58" t="s">
        <v>982</v>
      </c>
      <c r="B1530" s="59" t="s">
        <v>148</v>
      </c>
      <c r="C1530" s="58"/>
      <c r="D1530" s="58"/>
      <c r="E1530" s="60" t="s">
        <v>149</v>
      </c>
      <c r="F1530" s="10">
        <f t="shared" ref="F1530:K1530" si="3241">F1531</f>
        <v>1014.4</v>
      </c>
      <c r="G1530" s="10">
        <f t="shared" si="3241"/>
        <v>1046.5</v>
      </c>
      <c r="H1530" s="10">
        <f t="shared" si="3241"/>
        <v>1046.5</v>
      </c>
      <c r="I1530" s="10">
        <f t="shared" si="3241"/>
        <v>0</v>
      </c>
      <c r="J1530" s="10">
        <f t="shared" si="3241"/>
        <v>0</v>
      </c>
      <c r="K1530" s="10">
        <f t="shared" si="3241"/>
        <v>0</v>
      </c>
      <c r="L1530" s="10">
        <f t="shared" si="3181"/>
        <v>1014.4</v>
      </c>
      <c r="M1530" s="10">
        <f t="shared" si="3182"/>
        <v>1046.5</v>
      </c>
      <c r="N1530" s="10">
        <f t="shared" si="3183"/>
        <v>1046.5</v>
      </c>
      <c r="O1530" s="10">
        <f>O1531</f>
        <v>142.1</v>
      </c>
      <c r="P1530" s="10">
        <f>P1531</f>
        <v>171.3</v>
      </c>
      <c r="Q1530" s="10">
        <f>Q1531</f>
        <v>171.3</v>
      </c>
      <c r="R1530" s="10">
        <f t="shared" si="3213"/>
        <v>1156.5</v>
      </c>
      <c r="S1530" s="10">
        <f t="shared" si="3214"/>
        <v>1217.8</v>
      </c>
      <c r="T1530" s="10">
        <f t="shared" si="3215"/>
        <v>1217.8</v>
      </c>
      <c r="U1530" s="10">
        <f>U1531</f>
        <v>0</v>
      </c>
      <c r="V1530" s="10">
        <f>V1531</f>
        <v>0</v>
      </c>
      <c r="W1530" s="10">
        <f>W1531</f>
        <v>0</v>
      </c>
      <c r="X1530" s="10">
        <f t="shared" si="3216"/>
        <v>1156.5</v>
      </c>
      <c r="Y1530" s="10">
        <f t="shared" si="3217"/>
        <v>1217.8</v>
      </c>
      <c r="Z1530" s="10">
        <f t="shared" si="3218"/>
        <v>1217.8</v>
      </c>
      <c r="AA1530" s="10">
        <f>AA1531</f>
        <v>0</v>
      </c>
      <c r="AB1530" s="10">
        <f>AB1531</f>
        <v>0</v>
      </c>
      <c r="AC1530" s="10">
        <f>AC1531</f>
        <v>0</v>
      </c>
      <c r="AD1530" s="10">
        <f t="shared" si="3219"/>
        <v>1156.5</v>
      </c>
      <c r="AE1530" s="10">
        <f t="shared" si="3220"/>
        <v>1217.8</v>
      </c>
      <c r="AF1530" s="10">
        <f t="shared" si="3221"/>
        <v>1217.8</v>
      </c>
      <c r="AG1530" s="10">
        <f>AG1531</f>
        <v>0</v>
      </c>
      <c r="AH1530" s="10">
        <f t="shared" si="3222"/>
        <v>1156.5</v>
      </c>
      <c r="AI1530" s="10">
        <f t="shared" si="3223"/>
        <v>1217.8</v>
      </c>
      <c r="AJ1530" s="10">
        <f t="shared" si="3224"/>
        <v>1217.8</v>
      </c>
      <c r="AK1530" s="10">
        <f>AK1531</f>
        <v>0</v>
      </c>
      <c r="AL1530" s="10">
        <f>AL1531</f>
        <v>0</v>
      </c>
      <c r="AM1530" s="10">
        <f>AM1531</f>
        <v>0</v>
      </c>
      <c r="AN1530" s="10">
        <f t="shared" si="3225"/>
        <v>1156.5</v>
      </c>
      <c r="AO1530" s="10">
        <f t="shared" si="3226"/>
        <v>1217.8</v>
      </c>
      <c r="AP1530" s="10">
        <f t="shared" si="3227"/>
        <v>1217.8</v>
      </c>
      <c r="AQ1530" s="10">
        <f>AQ1531</f>
        <v>0</v>
      </c>
      <c r="AR1530" s="10">
        <f>AR1531</f>
        <v>0</v>
      </c>
      <c r="AS1530" s="10">
        <f>AS1531</f>
        <v>0</v>
      </c>
      <c r="AT1530" s="10">
        <f t="shared" si="3228"/>
        <v>1156.5</v>
      </c>
      <c r="AU1530" s="10">
        <f t="shared" si="3229"/>
        <v>1217.8</v>
      </c>
      <c r="AV1530" s="10">
        <f t="shared" si="3230"/>
        <v>1217.8</v>
      </c>
      <c r="AW1530" s="10">
        <f>AW1531</f>
        <v>0</v>
      </c>
      <c r="AX1530" s="10">
        <f>AX1531</f>
        <v>0</v>
      </c>
      <c r="AY1530" s="10">
        <f>AY1531</f>
        <v>0</v>
      </c>
      <c r="AZ1530" s="10">
        <f t="shared" si="3231"/>
        <v>1156.5</v>
      </c>
      <c r="BA1530" s="10">
        <f>BA1531</f>
        <v>0</v>
      </c>
      <c r="BB1530" s="65">
        <f t="shared" si="3237"/>
        <v>1156.5</v>
      </c>
      <c r="BC1530" s="10">
        <f t="shared" si="3232"/>
        <v>1217.8</v>
      </c>
      <c r="BD1530" s="10">
        <f>BD1531</f>
        <v>0</v>
      </c>
      <c r="BE1530" s="65">
        <f t="shared" si="3238"/>
        <v>1217.8</v>
      </c>
      <c r="BF1530" s="10">
        <f t="shared" si="3233"/>
        <v>1217.8</v>
      </c>
      <c r="BG1530" s="10">
        <f>BG1531</f>
        <v>0</v>
      </c>
      <c r="BH1530" s="65">
        <f t="shared" si="3239"/>
        <v>1217.8</v>
      </c>
      <c r="BI1530" s="10">
        <f>BI1531</f>
        <v>0</v>
      </c>
      <c r="BJ1530" s="20"/>
      <c r="BK1530" s="20"/>
    </row>
    <row r="1531" spans="1:63" ht="46.8" x14ac:dyDescent="0.3">
      <c r="A1531" s="58" t="s">
        <v>982</v>
      </c>
      <c r="B1531" s="59">
        <v>100</v>
      </c>
      <c r="C1531" s="58" t="s">
        <v>106</v>
      </c>
      <c r="D1531" s="58" t="s">
        <v>169</v>
      </c>
      <c r="E1531" s="60" t="s">
        <v>170</v>
      </c>
      <c r="F1531" s="10">
        <v>1014.4</v>
      </c>
      <c r="G1531" s="10">
        <v>1046.5</v>
      </c>
      <c r="H1531" s="10">
        <v>1046.5</v>
      </c>
      <c r="I1531" s="10"/>
      <c r="J1531" s="10"/>
      <c r="K1531" s="10"/>
      <c r="L1531" s="10">
        <f t="shared" si="3181"/>
        <v>1014.4</v>
      </c>
      <c r="M1531" s="10">
        <f t="shared" si="3182"/>
        <v>1046.5</v>
      </c>
      <c r="N1531" s="10">
        <f t="shared" si="3183"/>
        <v>1046.5</v>
      </c>
      <c r="O1531" s="10">
        <v>142.1</v>
      </c>
      <c r="P1531" s="10">
        <v>171.3</v>
      </c>
      <c r="Q1531" s="10">
        <v>171.3</v>
      </c>
      <c r="R1531" s="10">
        <f t="shared" si="3213"/>
        <v>1156.5</v>
      </c>
      <c r="S1531" s="10">
        <f t="shared" si="3214"/>
        <v>1217.8</v>
      </c>
      <c r="T1531" s="10">
        <f t="shared" si="3215"/>
        <v>1217.8</v>
      </c>
      <c r="U1531" s="10"/>
      <c r="V1531" s="10"/>
      <c r="W1531" s="10"/>
      <c r="X1531" s="10">
        <f t="shared" si="3216"/>
        <v>1156.5</v>
      </c>
      <c r="Y1531" s="10">
        <f t="shared" si="3217"/>
        <v>1217.8</v>
      </c>
      <c r="Z1531" s="10">
        <f t="shared" si="3218"/>
        <v>1217.8</v>
      </c>
      <c r="AA1531" s="10"/>
      <c r="AB1531" s="10"/>
      <c r="AC1531" s="10"/>
      <c r="AD1531" s="10">
        <f t="shared" si="3219"/>
        <v>1156.5</v>
      </c>
      <c r="AE1531" s="10">
        <f t="shared" si="3220"/>
        <v>1217.8</v>
      </c>
      <c r="AF1531" s="10">
        <f t="shared" si="3221"/>
        <v>1217.8</v>
      </c>
      <c r="AG1531" s="10"/>
      <c r="AH1531" s="10">
        <f t="shared" si="3222"/>
        <v>1156.5</v>
      </c>
      <c r="AI1531" s="10">
        <f t="shared" si="3223"/>
        <v>1217.8</v>
      </c>
      <c r="AJ1531" s="10">
        <f t="shared" si="3224"/>
        <v>1217.8</v>
      </c>
      <c r="AK1531" s="10"/>
      <c r="AL1531" s="10"/>
      <c r="AM1531" s="10"/>
      <c r="AN1531" s="10">
        <f t="shared" si="3225"/>
        <v>1156.5</v>
      </c>
      <c r="AO1531" s="10">
        <f t="shared" si="3226"/>
        <v>1217.8</v>
      </c>
      <c r="AP1531" s="10">
        <f t="shared" si="3227"/>
        <v>1217.8</v>
      </c>
      <c r="AQ1531" s="10"/>
      <c r="AR1531" s="10"/>
      <c r="AS1531" s="10"/>
      <c r="AT1531" s="10">
        <f t="shared" si="3228"/>
        <v>1156.5</v>
      </c>
      <c r="AU1531" s="10">
        <f t="shared" si="3229"/>
        <v>1217.8</v>
      </c>
      <c r="AV1531" s="10">
        <f t="shared" si="3230"/>
        <v>1217.8</v>
      </c>
      <c r="AW1531" s="10"/>
      <c r="AX1531" s="10"/>
      <c r="AY1531" s="10"/>
      <c r="AZ1531" s="10">
        <f t="shared" si="3231"/>
        <v>1156.5</v>
      </c>
      <c r="BA1531" s="10"/>
      <c r="BB1531" s="65">
        <f t="shared" si="3237"/>
        <v>1156.5</v>
      </c>
      <c r="BC1531" s="10">
        <f t="shared" si="3232"/>
        <v>1217.8</v>
      </c>
      <c r="BD1531" s="10"/>
      <c r="BE1531" s="65">
        <f t="shared" si="3238"/>
        <v>1217.8</v>
      </c>
      <c r="BF1531" s="10">
        <f t="shared" si="3233"/>
        <v>1217.8</v>
      </c>
      <c r="BG1531" s="10"/>
      <c r="BH1531" s="65">
        <f t="shared" si="3239"/>
        <v>1217.8</v>
      </c>
      <c r="BI1531" s="10"/>
      <c r="BJ1531" s="20"/>
      <c r="BK1531" s="20"/>
    </row>
    <row r="1532" spans="1:63" ht="31.2" x14ac:dyDescent="0.3">
      <c r="A1532" s="58" t="s">
        <v>982</v>
      </c>
      <c r="B1532" s="59" t="s">
        <v>66</v>
      </c>
      <c r="C1532" s="58"/>
      <c r="D1532" s="58"/>
      <c r="E1532" s="60" t="s">
        <v>67</v>
      </c>
      <c r="F1532" s="10">
        <f t="shared" ref="F1532:K1532" si="3242">F1533</f>
        <v>2156.8000000000002</v>
      </c>
      <c r="G1532" s="10">
        <f t="shared" si="3242"/>
        <v>2156.8000000000002</v>
      </c>
      <c r="H1532" s="10">
        <f t="shared" si="3242"/>
        <v>2156.8000000000002</v>
      </c>
      <c r="I1532" s="10">
        <f t="shared" si="3242"/>
        <v>0</v>
      </c>
      <c r="J1532" s="10">
        <f t="shared" si="3242"/>
        <v>0</v>
      </c>
      <c r="K1532" s="10">
        <f t="shared" si="3242"/>
        <v>0</v>
      </c>
      <c r="L1532" s="10">
        <f t="shared" si="3181"/>
        <v>2156.8000000000002</v>
      </c>
      <c r="M1532" s="10">
        <f t="shared" si="3182"/>
        <v>2156.8000000000002</v>
      </c>
      <c r="N1532" s="10">
        <f t="shared" si="3183"/>
        <v>2156.8000000000002</v>
      </c>
      <c r="O1532" s="10">
        <f>O1533</f>
        <v>0</v>
      </c>
      <c r="P1532" s="10">
        <f>P1533</f>
        <v>0</v>
      </c>
      <c r="Q1532" s="10">
        <f>Q1533</f>
        <v>0</v>
      </c>
      <c r="R1532" s="10">
        <f t="shared" si="3213"/>
        <v>2156.8000000000002</v>
      </c>
      <c r="S1532" s="10">
        <f t="shared" si="3214"/>
        <v>2156.8000000000002</v>
      </c>
      <c r="T1532" s="10">
        <f t="shared" si="3215"/>
        <v>2156.8000000000002</v>
      </c>
      <c r="U1532" s="10">
        <f>U1533</f>
        <v>0</v>
      </c>
      <c r="V1532" s="10">
        <f>V1533</f>
        <v>0</v>
      </c>
      <c r="W1532" s="10">
        <f>W1533</f>
        <v>0</v>
      </c>
      <c r="X1532" s="10">
        <f t="shared" si="3216"/>
        <v>2156.8000000000002</v>
      </c>
      <c r="Y1532" s="10">
        <f t="shared" si="3217"/>
        <v>2156.8000000000002</v>
      </c>
      <c r="Z1532" s="10">
        <f t="shared" si="3218"/>
        <v>2156.8000000000002</v>
      </c>
      <c r="AA1532" s="10">
        <f>AA1533</f>
        <v>3526.5120000000002</v>
      </c>
      <c r="AB1532" s="10">
        <f>AB1533</f>
        <v>0</v>
      </c>
      <c r="AC1532" s="10">
        <f>AC1533</f>
        <v>0</v>
      </c>
      <c r="AD1532" s="10">
        <f t="shared" si="3219"/>
        <v>5683.3119999999999</v>
      </c>
      <c r="AE1532" s="10">
        <f t="shared" si="3220"/>
        <v>2156.8000000000002</v>
      </c>
      <c r="AF1532" s="10">
        <f t="shared" si="3221"/>
        <v>2156.8000000000002</v>
      </c>
      <c r="AG1532" s="10">
        <f>AG1533</f>
        <v>0</v>
      </c>
      <c r="AH1532" s="10">
        <f t="shared" si="3222"/>
        <v>5683.3119999999999</v>
      </c>
      <c r="AI1532" s="10">
        <f t="shared" si="3223"/>
        <v>2156.8000000000002</v>
      </c>
      <c r="AJ1532" s="10">
        <f t="shared" si="3224"/>
        <v>2156.8000000000002</v>
      </c>
      <c r="AK1532" s="10">
        <f>AK1533</f>
        <v>0</v>
      </c>
      <c r="AL1532" s="10">
        <f>AL1533</f>
        <v>0</v>
      </c>
      <c r="AM1532" s="10">
        <f>AM1533</f>
        <v>0</v>
      </c>
      <c r="AN1532" s="10">
        <f t="shared" si="3225"/>
        <v>5683.3119999999999</v>
      </c>
      <c r="AO1532" s="10">
        <f t="shared" si="3226"/>
        <v>2156.8000000000002</v>
      </c>
      <c r="AP1532" s="10">
        <f t="shared" si="3227"/>
        <v>2156.8000000000002</v>
      </c>
      <c r="AQ1532" s="10">
        <f>AQ1533</f>
        <v>0</v>
      </c>
      <c r="AR1532" s="10">
        <f>AR1533</f>
        <v>0</v>
      </c>
      <c r="AS1532" s="10">
        <f>AS1533</f>
        <v>0</v>
      </c>
      <c r="AT1532" s="10">
        <f t="shared" si="3228"/>
        <v>5683.3119999999999</v>
      </c>
      <c r="AU1532" s="10">
        <f t="shared" si="3229"/>
        <v>2156.8000000000002</v>
      </c>
      <c r="AV1532" s="10">
        <f t="shared" si="3230"/>
        <v>2156.8000000000002</v>
      </c>
      <c r="AW1532" s="10">
        <f>AW1533</f>
        <v>0</v>
      </c>
      <c r="AX1532" s="10">
        <f>AX1533</f>
        <v>0</v>
      </c>
      <c r="AY1532" s="10">
        <f>AY1533</f>
        <v>0</v>
      </c>
      <c r="AZ1532" s="10">
        <f t="shared" si="3231"/>
        <v>5683.3119999999999</v>
      </c>
      <c r="BA1532" s="10">
        <f>BA1533</f>
        <v>0</v>
      </c>
      <c r="BB1532" s="65">
        <f t="shared" si="3237"/>
        <v>5683.3119999999999</v>
      </c>
      <c r="BC1532" s="10">
        <f t="shared" si="3232"/>
        <v>2156.8000000000002</v>
      </c>
      <c r="BD1532" s="10">
        <f>BD1533</f>
        <v>0</v>
      </c>
      <c r="BE1532" s="65">
        <f t="shared" si="3238"/>
        <v>2156.8000000000002</v>
      </c>
      <c r="BF1532" s="10">
        <f t="shared" si="3233"/>
        <v>2156.8000000000002</v>
      </c>
      <c r="BG1532" s="10">
        <f>BG1533</f>
        <v>0</v>
      </c>
      <c r="BH1532" s="65">
        <f t="shared" si="3239"/>
        <v>2156.8000000000002</v>
      </c>
      <c r="BI1532" s="10">
        <f>BI1533</f>
        <v>0</v>
      </c>
      <c r="BJ1532" s="20"/>
      <c r="BK1532" s="20"/>
    </row>
    <row r="1533" spans="1:63" ht="46.8" x14ac:dyDescent="0.3">
      <c r="A1533" s="58" t="s">
        <v>982</v>
      </c>
      <c r="B1533" s="59">
        <v>200</v>
      </c>
      <c r="C1533" s="58" t="s">
        <v>106</v>
      </c>
      <c r="D1533" s="58" t="s">
        <v>169</v>
      </c>
      <c r="E1533" s="60" t="s">
        <v>170</v>
      </c>
      <c r="F1533" s="10">
        <v>2156.8000000000002</v>
      </c>
      <c r="G1533" s="10">
        <v>2156.8000000000002</v>
      </c>
      <c r="H1533" s="10">
        <v>2156.8000000000002</v>
      </c>
      <c r="I1533" s="10"/>
      <c r="J1533" s="10"/>
      <c r="K1533" s="10"/>
      <c r="L1533" s="10">
        <f t="shared" si="3181"/>
        <v>2156.8000000000002</v>
      </c>
      <c r="M1533" s="10">
        <f t="shared" si="3182"/>
        <v>2156.8000000000002</v>
      </c>
      <c r="N1533" s="10">
        <f t="shared" si="3183"/>
        <v>2156.8000000000002</v>
      </c>
      <c r="O1533" s="10"/>
      <c r="P1533" s="10"/>
      <c r="Q1533" s="10"/>
      <c r="R1533" s="10">
        <f t="shared" si="3213"/>
        <v>2156.8000000000002</v>
      </c>
      <c r="S1533" s="10">
        <f t="shared" si="3214"/>
        <v>2156.8000000000002</v>
      </c>
      <c r="T1533" s="10">
        <f t="shared" si="3215"/>
        <v>2156.8000000000002</v>
      </c>
      <c r="U1533" s="10"/>
      <c r="V1533" s="10"/>
      <c r="W1533" s="10"/>
      <c r="X1533" s="10">
        <f t="shared" si="3216"/>
        <v>2156.8000000000002</v>
      </c>
      <c r="Y1533" s="10">
        <f t="shared" si="3217"/>
        <v>2156.8000000000002</v>
      </c>
      <c r="Z1533" s="10">
        <f t="shared" si="3218"/>
        <v>2156.8000000000002</v>
      </c>
      <c r="AA1533" s="10">
        <v>3526.5120000000002</v>
      </c>
      <c r="AB1533" s="10"/>
      <c r="AC1533" s="10"/>
      <c r="AD1533" s="10">
        <f t="shared" si="3219"/>
        <v>5683.3119999999999</v>
      </c>
      <c r="AE1533" s="10">
        <f t="shared" si="3220"/>
        <v>2156.8000000000002</v>
      </c>
      <c r="AF1533" s="10">
        <f t="shared" si="3221"/>
        <v>2156.8000000000002</v>
      </c>
      <c r="AG1533" s="10"/>
      <c r="AH1533" s="10">
        <f t="shared" si="3222"/>
        <v>5683.3119999999999</v>
      </c>
      <c r="AI1533" s="10">
        <f t="shared" si="3223"/>
        <v>2156.8000000000002</v>
      </c>
      <c r="AJ1533" s="10">
        <f t="shared" si="3224"/>
        <v>2156.8000000000002</v>
      </c>
      <c r="AK1533" s="10"/>
      <c r="AL1533" s="10"/>
      <c r="AM1533" s="10"/>
      <c r="AN1533" s="10">
        <f t="shared" si="3225"/>
        <v>5683.3119999999999</v>
      </c>
      <c r="AO1533" s="10">
        <f t="shared" si="3226"/>
        <v>2156.8000000000002</v>
      </c>
      <c r="AP1533" s="10">
        <f t="shared" si="3227"/>
        <v>2156.8000000000002</v>
      </c>
      <c r="AQ1533" s="10"/>
      <c r="AR1533" s="10"/>
      <c r="AS1533" s="10"/>
      <c r="AT1533" s="10">
        <f t="shared" si="3228"/>
        <v>5683.3119999999999</v>
      </c>
      <c r="AU1533" s="10">
        <f t="shared" si="3229"/>
        <v>2156.8000000000002</v>
      </c>
      <c r="AV1533" s="10">
        <f t="shared" si="3230"/>
        <v>2156.8000000000002</v>
      </c>
      <c r="AW1533" s="10"/>
      <c r="AX1533" s="10"/>
      <c r="AY1533" s="10"/>
      <c r="AZ1533" s="10">
        <f t="shared" si="3231"/>
        <v>5683.3119999999999</v>
      </c>
      <c r="BA1533" s="10"/>
      <c r="BB1533" s="65">
        <f t="shared" si="3237"/>
        <v>5683.3119999999999</v>
      </c>
      <c r="BC1533" s="10">
        <f t="shared" si="3232"/>
        <v>2156.8000000000002</v>
      </c>
      <c r="BD1533" s="10"/>
      <c r="BE1533" s="65">
        <f t="shared" si="3238"/>
        <v>2156.8000000000002</v>
      </c>
      <c r="BF1533" s="10">
        <f t="shared" si="3233"/>
        <v>2156.8000000000002</v>
      </c>
      <c r="BG1533" s="10"/>
      <c r="BH1533" s="65">
        <f t="shared" si="3239"/>
        <v>2156.8000000000002</v>
      </c>
      <c r="BI1533" s="10"/>
      <c r="BJ1533" s="20"/>
      <c r="BK1533" s="20"/>
    </row>
    <row r="1534" spans="1:63" x14ac:dyDescent="0.3">
      <c r="A1534" s="58" t="s">
        <v>982</v>
      </c>
      <c r="B1534" s="59" t="s">
        <v>52</v>
      </c>
      <c r="C1534" s="58"/>
      <c r="D1534" s="58"/>
      <c r="E1534" s="60" t="s">
        <v>53</v>
      </c>
      <c r="F1534" s="10">
        <f t="shared" ref="F1534:K1534" si="3243">F1535</f>
        <v>19.399999999999999</v>
      </c>
      <c r="G1534" s="10">
        <f t="shared" si="3243"/>
        <v>19.399999999999999</v>
      </c>
      <c r="H1534" s="10">
        <f t="shared" si="3243"/>
        <v>19.399999999999999</v>
      </c>
      <c r="I1534" s="10">
        <f t="shared" si="3243"/>
        <v>0</v>
      </c>
      <c r="J1534" s="10">
        <f t="shared" si="3243"/>
        <v>0</v>
      </c>
      <c r="K1534" s="10">
        <f t="shared" si="3243"/>
        <v>0</v>
      </c>
      <c r="L1534" s="10">
        <f t="shared" si="3181"/>
        <v>19.399999999999999</v>
      </c>
      <c r="M1534" s="10">
        <f t="shared" si="3182"/>
        <v>19.399999999999999</v>
      </c>
      <c r="N1534" s="10">
        <f t="shared" si="3183"/>
        <v>19.399999999999999</v>
      </c>
      <c r="O1534" s="10">
        <f>O1535</f>
        <v>0</v>
      </c>
      <c r="P1534" s="10">
        <f>P1535</f>
        <v>0</v>
      </c>
      <c r="Q1534" s="10">
        <f>Q1535</f>
        <v>0</v>
      </c>
      <c r="R1534" s="10">
        <f t="shared" si="3213"/>
        <v>19.399999999999999</v>
      </c>
      <c r="S1534" s="10">
        <f t="shared" si="3214"/>
        <v>19.399999999999999</v>
      </c>
      <c r="T1534" s="10">
        <f t="shared" si="3215"/>
        <v>19.399999999999999</v>
      </c>
      <c r="U1534" s="10">
        <f>U1535</f>
        <v>0</v>
      </c>
      <c r="V1534" s="10">
        <f>V1535</f>
        <v>0</v>
      </c>
      <c r="W1534" s="10">
        <f>W1535</f>
        <v>0</v>
      </c>
      <c r="X1534" s="10">
        <f t="shared" si="3216"/>
        <v>19.399999999999999</v>
      </c>
      <c r="Y1534" s="10">
        <f t="shared" si="3217"/>
        <v>19.399999999999999</v>
      </c>
      <c r="Z1534" s="10">
        <f t="shared" si="3218"/>
        <v>19.399999999999999</v>
      </c>
      <c r="AA1534" s="10">
        <f>AA1535</f>
        <v>0</v>
      </c>
      <c r="AB1534" s="10">
        <f>AB1535</f>
        <v>0</v>
      </c>
      <c r="AC1534" s="10">
        <f>AC1535</f>
        <v>0</v>
      </c>
      <c r="AD1534" s="10">
        <f t="shared" si="3219"/>
        <v>19.399999999999999</v>
      </c>
      <c r="AE1534" s="10">
        <f t="shared" si="3220"/>
        <v>19.399999999999999</v>
      </c>
      <c r="AF1534" s="10">
        <f t="shared" si="3221"/>
        <v>19.399999999999999</v>
      </c>
      <c r="AG1534" s="10">
        <f>AG1535</f>
        <v>0</v>
      </c>
      <c r="AH1534" s="10">
        <f t="shared" si="3222"/>
        <v>19.399999999999999</v>
      </c>
      <c r="AI1534" s="10">
        <f t="shared" si="3223"/>
        <v>19.399999999999999</v>
      </c>
      <c r="AJ1534" s="10">
        <f t="shared" si="3224"/>
        <v>19.399999999999999</v>
      </c>
      <c r="AK1534" s="10">
        <f>AK1535</f>
        <v>0</v>
      </c>
      <c r="AL1534" s="10">
        <f>AL1535</f>
        <v>0</v>
      </c>
      <c r="AM1534" s="10">
        <f>AM1535</f>
        <v>0</v>
      </c>
      <c r="AN1534" s="10">
        <f t="shared" si="3225"/>
        <v>19.399999999999999</v>
      </c>
      <c r="AO1534" s="10">
        <f t="shared" si="3226"/>
        <v>19.399999999999999</v>
      </c>
      <c r="AP1534" s="10">
        <f t="shared" si="3227"/>
        <v>19.399999999999999</v>
      </c>
      <c r="AQ1534" s="10">
        <f>AQ1535</f>
        <v>0</v>
      </c>
      <c r="AR1534" s="10">
        <f>AR1535</f>
        <v>0</v>
      </c>
      <c r="AS1534" s="10">
        <f>AS1535</f>
        <v>0</v>
      </c>
      <c r="AT1534" s="10">
        <f t="shared" si="3228"/>
        <v>19.399999999999999</v>
      </c>
      <c r="AU1534" s="10">
        <f t="shared" si="3229"/>
        <v>19.399999999999999</v>
      </c>
      <c r="AV1534" s="10">
        <f t="shared" si="3230"/>
        <v>19.399999999999999</v>
      </c>
      <c r="AW1534" s="10">
        <f>AW1535</f>
        <v>0</v>
      </c>
      <c r="AX1534" s="10">
        <f>AX1535</f>
        <v>0</v>
      </c>
      <c r="AY1534" s="10">
        <f>AY1535</f>
        <v>0</v>
      </c>
      <c r="AZ1534" s="10">
        <f t="shared" si="3231"/>
        <v>19.399999999999999</v>
      </c>
      <c r="BA1534" s="10">
        <f>BA1535</f>
        <v>0</v>
      </c>
      <c r="BB1534" s="65">
        <f t="shared" si="3237"/>
        <v>19.399999999999999</v>
      </c>
      <c r="BC1534" s="10">
        <f t="shared" si="3232"/>
        <v>19.399999999999999</v>
      </c>
      <c r="BD1534" s="10">
        <f>BD1535</f>
        <v>0</v>
      </c>
      <c r="BE1534" s="65">
        <f t="shared" si="3238"/>
        <v>19.399999999999999</v>
      </c>
      <c r="BF1534" s="10">
        <f t="shared" si="3233"/>
        <v>19.399999999999999</v>
      </c>
      <c r="BG1534" s="10">
        <f>BG1535</f>
        <v>0</v>
      </c>
      <c r="BH1534" s="65">
        <f t="shared" si="3239"/>
        <v>19.399999999999999</v>
      </c>
      <c r="BI1534" s="10">
        <f>BI1535</f>
        <v>0</v>
      </c>
      <c r="BJ1534" s="20"/>
      <c r="BK1534" s="20"/>
    </row>
    <row r="1535" spans="1:63" ht="46.8" x14ac:dyDescent="0.3">
      <c r="A1535" s="58" t="s">
        <v>982</v>
      </c>
      <c r="B1535" s="59">
        <v>800</v>
      </c>
      <c r="C1535" s="58" t="s">
        <v>106</v>
      </c>
      <c r="D1535" s="58" t="s">
        <v>169</v>
      </c>
      <c r="E1535" s="60" t="s">
        <v>170</v>
      </c>
      <c r="F1535" s="10">
        <v>19.399999999999999</v>
      </c>
      <c r="G1535" s="10">
        <v>19.399999999999999</v>
      </c>
      <c r="H1535" s="10">
        <v>19.399999999999999</v>
      </c>
      <c r="I1535" s="10"/>
      <c r="J1535" s="10"/>
      <c r="K1535" s="10"/>
      <c r="L1535" s="10">
        <f t="shared" si="3181"/>
        <v>19.399999999999999</v>
      </c>
      <c r="M1535" s="10">
        <f t="shared" si="3182"/>
        <v>19.399999999999999</v>
      </c>
      <c r="N1535" s="10">
        <f t="shared" si="3183"/>
        <v>19.399999999999999</v>
      </c>
      <c r="O1535" s="10"/>
      <c r="P1535" s="10"/>
      <c r="Q1535" s="10"/>
      <c r="R1535" s="10">
        <f t="shared" si="3213"/>
        <v>19.399999999999999</v>
      </c>
      <c r="S1535" s="10">
        <f t="shared" si="3214"/>
        <v>19.399999999999999</v>
      </c>
      <c r="T1535" s="10">
        <f t="shared" si="3215"/>
        <v>19.399999999999999</v>
      </c>
      <c r="U1535" s="10"/>
      <c r="V1535" s="10"/>
      <c r="W1535" s="10"/>
      <c r="X1535" s="10">
        <f t="shared" si="3216"/>
        <v>19.399999999999999</v>
      </c>
      <c r="Y1535" s="10">
        <f t="shared" si="3217"/>
        <v>19.399999999999999</v>
      </c>
      <c r="Z1535" s="10">
        <f t="shared" si="3218"/>
        <v>19.399999999999999</v>
      </c>
      <c r="AA1535" s="10"/>
      <c r="AB1535" s="10"/>
      <c r="AC1535" s="10"/>
      <c r="AD1535" s="10">
        <f t="shared" si="3219"/>
        <v>19.399999999999999</v>
      </c>
      <c r="AE1535" s="10">
        <f t="shared" si="3220"/>
        <v>19.399999999999999</v>
      </c>
      <c r="AF1535" s="10">
        <f t="shared" si="3221"/>
        <v>19.399999999999999</v>
      </c>
      <c r="AG1535" s="10"/>
      <c r="AH1535" s="10">
        <f t="shared" si="3222"/>
        <v>19.399999999999999</v>
      </c>
      <c r="AI1535" s="10">
        <f t="shared" si="3223"/>
        <v>19.399999999999999</v>
      </c>
      <c r="AJ1535" s="10">
        <f t="shared" si="3224"/>
        <v>19.399999999999999</v>
      </c>
      <c r="AK1535" s="10"/>
      <c r="AL1535" s="10"/>
      <c r="AM1535" s="10"/>
      <c r="AN1535" s="10">
        <f t="shared" si="3225"/>
        <v>19.399999999999999</v>
      </c>
      <c r="AO1535" s="10">
        <f t="shared" si="3226"/>
        <v>19.399999999999999</v>
      </c>
      <c r="AP1535" s="10">
        <f t="shared" si="3227"/>
        <v>19.399999999999999</v>
      </c>
      <c r="AQ1535" s="10"/>
      <c r="AR1535" s="10"/>
      <c r="AS1535" s="10"/>
      <c r="AT1535" s="10">
        <f t="shared" si="3228"/>
        <v>19.399999999999999</v>
      </c>
      <c r="AU1535" s="10">
        <f t="shared" si="3229"/>
        <v>19.399999999999999</v>
      </c>
      <c r="AV1535" s="10">
        <f t="shared" si="3230"/>
        <v>19.399999999999999</v>
      </c>
      <c r="AW1535" s="10"/>
      <c r="AX1535" s="10"/>
      <c r="AY1535" s="10"/>
      <c r="AZ1535" s="10">
        <f t="shared" si="3231"/>
        <v>19.399999999999999</v>
      </c>
      <c r="BA1535" s="10"/>
      <c r="BB1535" s="65">
        <f t="shared" si="3237"/>
        <v>19.399999999999999</v>
      </c>
      <c r="BC1535" s="10">
        <f t="shared" si="3232"/>
        <v>19.399999999999999</v>
      </c>
      <c r="BD1535" s="10"/>
      <c r="BE1535" s="65">
        <f t="shared" si="3238"/>
        <v>19.399999999999999</v>
      </c>
      <c r="BF1535" s="10">
        <f t="shared" si="3233"/>
        <v>19.399999999999999</v>
      </c>
      <c r="BG1535" s="10"/>
      <c r="BH1535" s="65">
        <f t="shared" si="3239"/>
        <v>19.399999999999999</v>
      </c>
      <c r="BI1535" s="10"/>
      <c r="BJ1535" s="20"/>
      <c r="BK1535" s="20"/>
    </row>
    <row r="1536" spans="1:63" ht="78" x14ac:dyDescent="0.3">
      <c r="A1536" s="58" t="s">
        <v>984</v>
      </c>
      <c r="B1536" s="59"/>
      <c r="C1536" s="58"/>
      <c r="D1536" s="58"/>
      <c r="E1536" s="60" t="s">
        <v>985</v>
      </c>
      <c r="F1536" s="10">
        <f t="shared" ref="F1536:F1573" si="3244">F1537</f>
        <v>3202.5</v>
      </c>
      <c r="G1536" s="10">
        <f t="shared" ref="G1536:G1573" si="3245">G1537</f>
        <v>2202.5</v>
      </c>
      <c r="H1536" s="10">
        <f t="shared" ref="H1536:H1573" si="3246">H1537</f>
        <v>2202.5</v>
      </c>
      <c r="I1536" s="10">
        <f t="shared" ref="I1536:I1573" si="3247">I1537</f>
        <v>0</v>
      </c>
      <c r="J1536" s="10">
        <f t="shared" ref="J1536:J1573" si="3248">J1537</f>
        <v>0</v>
      </c>
      <c r="K1536" s="10">
        <f t="shared" ref="K1536:K1573" si="3249">K1537</f>
        <v>0</v>
      </c>
      <c r="L1536" s="10">
        <f t="shared" si="3181"/>
        <v>3202.5</v>
      </c>
      <c r="M1536" s="10">
        <f t="shared" si="3182"/>
        <v>2202.5</v>
      </c>
      <c r="N1536" s="10">
        <f t="shared" si="3183"/>
        <v>2202.5</v>
      </c>
      <c r="O1536" s="10">
        <f t="shared" ref="O1536:O1573" si="3250">O1537</f>
        <v>0</v>
      </c>
      <c r="P1536" s="10">
        <f t="shared" ref="P1536:P1573" si="3251">P1537</f>
        <v>0</v>
      </c>
      <c r="Q1536" s="10">
        <f t="shared" ref="Q1536:Q1573" si="3252">Q1537</f>
        <v>0</v>
      </c>
      <c r="R1536" s="10">
        <f t="shared" si="3213"/>
        <v>3202.5</v>
      </c>
      <c r="S1536" s="10">
        <f t="shared" si="3214"/>
        <v>2202.5</v>
      </c>
      <c r="T1536" s="10">
        <f t="shared" si="3215"/>
        <v>2202.5</v>
      </c>
      <c r="U1536" s="10">
        <f t="shared" ref="U1536:U1573" si="3253">U1537</f>
        <v>0</v>
      </c>
      <c r="V1536" s="10">
        <f t="shared" ref="V1536:V1573" si="3254">V1537</f>
        <v>0</v>
      </c>
      <c r="W1536" s="10">
        <f t="shared" ref="W1536:W1573" si="3255">W1537</f>
        <v>0</v>
      </c>
      <c r="X1536" s="10">
        <f t="shared" si="3216"/>
        <v>3202.5</v>
      </c>
      <c r="Y1536" s="10">
        <f t="shared" si="3217"/>
        <v>2202.5</v>
      </c>
      <c r="Z1536" s="10">
        <f t="shared" si="3218"/>
        <v>2202.5</v>
      </c>
      <c r="AA1536" s="10">
        <f t="shared" ref="AA1536:AA1573" si="3256">AA1537</f>
        <v>0</v>
      </c>
      <c r="AB1536" s="10">
        <f t="shared" ref="AB1536:AB1573" si="3257">AB1537</f>
        <v>0</v>
      </c>
      <c r="AC1536" s="10">
        <f t="shared" ref="AC1536:AC1573" si="3258">AC1537</f>
        <v>0</v>
      </c>
      <c r="AD1536" s="10">
        <f t="shared" si="3219"/>
        <v>3202.5</v>
      </c>
      <c r="AE1536" s="10">
        <f t="shared" si="3220"/>
        <v>2202.5</v>
      </c>
      <c r="AF1536" s="10">
        <f t="shared" si="3221"/>
        <v>2202.5</v>
      </c>
      <c r="AG1536" s="10">
        <f t="shared" ref="AG1536:AG1573" si="3259">AG1537</f>
        <v>0</v>
      </c>
      <c r="AH1536" s="10">
        <f t="shared" si="3222"/>
        <v>3202.5</v>
      </c>
      <c r="AI1536" s="10">
        <f t="shared" si="3223"/>
        <v>2202.5</v>
      </c>
      <c r="AJ1536" s="10">
        <f t="shared" si="3224"/>
        <v>2202.5</v>
      </c>
      <c r="AK1536" s="10">
        <f t="shared" ref="AK1536:AK1573" si="3260">AK1537</f>
        <v>0</v>
      </c>
      <c r="AL1536" s="10">
        <f t="shared" ref="AL1536:AL1573" si="3261">AL1537</f>
        <v>0</v>
      </c>
      <c r="AM1536" s="10">
        <f t="shared" ref="AM1536:AM1573" si="3262">AM1537</f>
        <v>0</v>
      </c>
      <c r="AN1536" s="10">
        <f t="shared" si="3225"/>
        <v>3202.5</v>
      </c>
      <c r="AO1536" s="10">
        <f t="shared" si="3226"/>
        <v>2202.5</v>
      </c>
      <c r="AP1536" s="10">
        <f t="shared" si="3227"/>
        <v>2202.5</v>
      </c>
      <c r="AQ1536" s="10">
        <f t="shared" ref="AQ1536:AQ1573" si="3263">AQ1537</f>
        <v>0</v>
      </c>
      <c r="AR1536" s="10">
        <f t="shared" ref="AR1536:AR1573" si="3264">AR1537</f>
        <v>0</v>
      </c>
      <c r="AS1536" s="10">
        <f t="shared" ref="AS1536:AS1573" si="3265">AS1537</f>
        <v>0</v>
      </c>
      <c r="AT1536" s="10">
        <f t="shared" si="3228"/>
        <v>3202.5</v>
      </c>
      <c r="AU1536" s="10">
        <f t="shared" si="3229"/>
        <v>2202.5</v>
      </c>
      <c r="AV1536" s="10">
        <f t="shared" si="3230"/>
        <v>2202.5</v>
      </c>
      <c r="AW1536" s="10">
        <f t="shared" ref="AW1536:AW1573" si="3266">AW1537</f>
        <v>-1786.6</v>
      </c>
      <c r="AX1536" s="10">
        <f t="shared" ref="AX1536:AX1573" si="3267">AX1537</f>
        <v>1786.6</v>
      </c>
      <c r="AY1536" s="10">
        <f t="shared" ref="AY1536:AY1573" si="3268">AY1537</f>
        <v>0</v>
      </c>
      <c r="AZ1536" s="10">
        <f t="shared" si="3231"/>
        <v>1415.9</v>
      </c>
      <c r="BA1536" s="10">
        <f t="shared" ref="BA1536:BA1573" si="3269">BA1537</f>
        <v>0</v>
      </c>
      <c r="BB1536" s="65">
        <f t="shared" si="3237"/>
        <v>1415.9</v>
      </c>
      <c r="BC1536" s="10">
        <f t="shared" si="3232"/>
        <v>3989.1</v>
      </c>
      <c r="BD1536" s="10">
        <f t="shared" ref="BD1536:BI1573" si="3270">BD1537</f>
        <v>0</v>
      </c>
      <c r="BE1536" s="65">
        <f t="shared" si="3238"/>
        <v>3989.1</v>
      </c>
      <c r="BF1536" s="10">
        <f t="shared" si="3233"/>
        <v>2202.5</v>
      </c>
      <c r="BG1536" s="10">
        <f t="shared" si="3270"/>
        <v>0</v>
      </c>
      <c r="BH1536" s="65">
        <f t="shared" si="3239"/>
        <v>2202.5</v>
      </c>
      <c r="BI1536" s="10">
        <f t="shared" si="3270"/>
        <v>0</v>
      </c>
      <c r="BJ1536" s="20"/>
      <c r="BK1536" s="20"/>
    </row>
    <row r="1537" spans="1:63" ht="31.2" x14ac:dyDescent="0.3">
      <c r="A1537" s="58" t="s">
        <v>984</v>
      </c>
      <c r="B1537" s="59" t="s">
        <v>66</v>
      </c>
      <c r="C1537" s="58"/>
      <c r="D1537" s="58"/>
      <c r="E1537" s="60" t="s">
        <v>67</v>
      </c>
      <c r="F1537" s="10">
        <f t="shared" si="3244"/>
        <v>3202.5</v>
      </c>
      <c r="G1537" s="10">
        <f t="shared" si="3245"/>
        <v>2202.5</v>
      </c>
      <c r="H1537" s="10">
        <f t="shared" si="3246"/>
        <v>2202.5</v>
      </c>
      <c r="I1537" s="10">
        <f t="shared" si="3247"/>
        <v>0</v>
      </c>
      <c r="J1537" s="10">
        <f t="shared" si="3248"/>
        <v>0</v>
      </c>
      <c r="K1537" s="10">
        <f t="shared" si="3249"/>
        <v>0</v>
      </c>
      <c r="L1537" s="10">
        <f t="shared" si="3181"/>
        <v>3202.5</v>
      </c>
      <c r="M1537" s="10">
        <f t="shared" si="3182"/>
        <v>2202.5</v>
      </c>
      <c r="N1537" s="10">
        <f t="shared" si="3183"/>
        <v>2202.5</v>
      </c>
      <c r="O1537" s="10">
        <f t="shared" si="3250"/>
        <v>0</v>
      </c>
      <c r="P1537" s="10">
        <f t="shared" si="3251"/>
        <v>0</v>
      </c>
      <c r="Q1537" s="10">
        <f t="shared" si="3252"/>
        <v>0</v>
      </c>
      <c r="R1537" s="10">
        <f t="shared" si="3213"/>
        <v>3202.5</v>
      </c>
      <c r="S1537" s="10">
        <f t="shared" si="3214"/>
        <v>2202.5</v>
      </c>
      <c r="T1537" s="10">
        <f t="shared" si="3215"/>
        <v>2202.5</v>
      </c>
      <c r="U1537" s="10">
        <f t="shared" si="3253"/>
        <v>0</v>
      </c>
      <c r="V1537" s="10">
        <f t="shared" si="3254"/>
        <v>0</v>
      </c>
      <c r="W1537" s="10">
        <f t="shared" si="3255"/>
        <v>0</v>
      </c>
      <c r="X1537" s="10">
        <f t="shared" si="3216"/>
        <v>3202.5</v>
      </c>
      <c r="Y1537" s="10">
        <f t="shared" si="3217"/>
        <v>2202.5</v>
      </c>
      <c r="Z1537" s="10">
        <f t="shared" si="3218"/>
        <v>2202.5</v>
      </c>
      <c r="AA1537" s="10">
        <f t="shared" si="3256"/>
        <v>0</v>
      </c>
      <c r="AB1537" s="10">
        <f t="shared" si="3257"/>
        <v>0</v>
      </c>
      <c r="AC1537" s="10">
        <f t="shared" si="3258"/>
        <v>0</v>
      </c>
      <c r="AD1537" s="10">
        <f t="shared" si="3219"/>
        <v>3202.5</v>
      </c>
      <c r="AE1537" s="10">
        <f t="shared" si="3220"/>
        <v>2202.5</v>
      </c>
      <c r="AF1537" s="10">
        <f t="shared" si="3221"/>
        <v>2202.5</v>
      </c>
      <c r="AG1537" s="10">
        <f t="shared" si="3259"/>
        <v>0</v>
      </c>
      <c r="AH1537" s="10">
        <f t="shared" si="3222"/>
        <v>3202.5</v>
      </c>
      <c r="AI1537" s="10">
        <f t="shared" si="3223"/>
        <v>2202.5</v>
      </c>
      <c r="AJ1537" s="10">
        <f t="shared" si="3224"/>
        <v>2202.5</v>
      </c>
      <c r="AK1537" s="10">
        <f t="shared" si="3260"/>
        <v>0</v>
      </c>
      <c r="AL1537" s="10">
        <f t="shared" si="3261"/>
        <v>0</v>
      </c>
      <c r="AM1537" s="10">
        <f t="shared" si="3262"/>
        <v>0</v>
      </c>
      <c r="AN1537" s="10">
        <f t="shared" si="3225"/>
        <v>3202.5</v>
      </c>
      <c r="AO1537" s="10">
        <f t="shared" si="3226"/>
        <v>2202.5</v>
      </c>
      <c r="AP1537" s="10">
        <f t="shared" si="3227"/>
        <v>2202.5</v>
      </c>
      <c r="AQ1537" s="10">
        <f t="shared" si="3263"/>
        <v>0</v>
      </c>
      <c r="AR1537" s="10">
        <f t="shared" si="3264"/>
        <v>0</v>
      </c>
      <c r="AS1537" s="10">
        <f t="shared" si="3265"/>
        <v>0</v>
      </c>
      <c r="AT1537" s="10">
        <f t="shared" si="3228"/>
        <v>3202.5</v>
      </c>
      <c r="AU1537" s="10">
        <f t="shared" si="3229"/>
        <v>2202.5</v>
      </c>
      <c r="AV1537" s="10">
        <f t="shared" si="3230"/>
        <v>2202.5</v>
      </c>
      <c r="AW1537" s="10">
        <f t="shared" si="3266"/>
        <v>-1786.6</v>
      </c>
      <c r="AX1537" s="10">
        <f t="shared" si="3267"/>
        <v>1786.6</v>
      </c>
      <c r="AY1537" s="10">
        <f t="shared" si="3268"/>
        <v>0</v>
      </c>
      <c r="AZ1537" s="10">
        <f t="shared" si="3231"/>
        <v>1415.9</v>
      </c>
      <c r="BA1537" s="10">
        <f t="shared" si="3269"/>
        <v>0</v>
      </c>
      <c r="BB1537" s="65">
        <f t="shared" si="3237"/>
        <v>1415.9</v>
      </c>
      <c r="BC1537" s="10">
        <f t="shared" si="3232"/>
        <v>3989.1</v>
      </c>
      <c r="BD1537" s="10">
        <f t="shared" si="3270"/>
        <v>0</v>
      </c>
      <c r="BE1537" s="65">
        <f t="shared" si="3238"/>
        <v>3989.1</v>
      </c>
      <c r="BF1537" s="10">
        <f t="shared" si="3233"/>
        <v>2202.5</v>
      </c>
      <c r="BG1537" s="10">
        <f t="shared" si="3270"/>
        <v>0</v>
      </c>
      <c r="BH1537" s="65">
        <f t="shared" si="3239"/>
        <v>2202.5</v>
      </c>
      <c r="BI1537" s="10">
        <f t="shared" si="3270"/>
        <v>0</v>
      </c>
      <c r="BJ1537" s="20"/>
      <c r="BK1537" s="20"/>
    </row>
    <row r="1538" spans="1:63" x14ac:dyDescent="0.3">
      <c r="A1538" s="58" t="s">
        <v>984</v>
      </c>
      <c r="B1538" s="59">
        <v>200</v>
      </c>
      <c r="C1538" s="58" t="s">
        <v>37</v>
      </c>
      <c r="D1538" s="58" t="s">
        <v>38</v>
      </c>
      <c r="E1538" s="60" t="s">
        <v>39</v>
      </c>
      <c r="F1538" s="10">
        <v>3202.5</v>
      </c>
      <c r="G1538" s="10">
        <v>2202.5</v>
      </c>
      <c r="H1538" s="10">
        <v>2202.5</v>
      </c>
      <c r="I1538" s="10"/>
      <c r="J1538" s="10"/>
      <c r="K1538" s="10"/>
      <c r="L1538" s="10">
        <f t="shared" si="3181"/>
        <v>3202.5</v>
      </c>
      <c r="M1538" s="10">
        <f t="shared" si="3182"/>
        <v>2202.5</v>
      </c>
      <c r="N1538" s="10">
        <f t="shared" si="3183"/>
        <v>2202.5</v>
      </c>
      <c r="O1538" s="10"/>
      <c r="P1538" s="10"/>
      <c r="Q1538" s="10"/>
      <c r="R1538" s="10">
        <f t="shared" si="3213"/>
        <v>3202.5</v>
      </c>
      <c r="S1538" s="10">
        <f t="shared" si="3214"/>
        <v>2202.5</v>
      </c>
      <c r="T1538" s="10">
        <f t="shared" si="3215"/>
        <v>2202.5</v>
      </c>
      <c r="U1538" s="10"/>
      <c r="V1538" s="10"/>
      <c r="W1538" s="10"/>
      <c r="X1538" s="10">
        <f t="shared" si="3216"/>
        <v>3202.5</v>
      </c>
      <c r="Y1538" s="10">
        <f t="shared" si="3217"/>
        <v>2202.5</v>
      </c>
      <c r="Z1538" s="10">
        <f t="shared" si="3218"/>
        <v>2202.5</v>
      </c>
      <c r="AA1538" s="10"/>
      <c r="AB1538" s="10"/>
      <c r="AC1538" s="10"/>
      <c r="AD1538" s="10">
        <f t="shared" si="3219"/>
        <v>3202.5</v>
      </c>
      <c r="AE1538" s="10">
        <f t="shared" si="3220"/>
        <v>2202.5</v>
      </c>
      <c r="AF1538" s="10">
        <f t="shared" si="3221"/>
        <v>2202.5</v>
      </c>
      <c r="AG1538" s="10"/>
      <c r="AH1538" s="10">
        <f t="shared" si="3222"/>
        <v>3202.5</v>
      </c>
      <c r="AI1538" s="10">
        <f t="shared" si="3223"/>
        <v>2202.5</v>
      </c>
      <c r="AJ1538" s="10">
        <f t="shared" si="3224"/>
        <v>2202.5</v>
      </c>
      <c r="AK1538" s="10"/>
      <c r="AL1538" s="10"/>
      <c r="AM1538" s="10"/>
      <c r="AN1538" s="10">
        <f t="shared" si="3225"/>
        <v>3202.5</v>
      </c>
      <c r="AO1538" s="10">
        <f t="shared" si="3226"/>
        <v>2202.5</v>
      </c>
      <c r="AP1538" s="10">
        <f t="shared" si="3227"/>
        <v>2202.5</v>
      </c>
      <c r="AQ1538" s="10"/>
      <c r="AR1538" s="10"/>
      <c r="AS1538" s="10"/>
      <c r="AT1538" s="10">
        <f t="shared" si="3228"/>
        <v>3202.5</v>
      </c>
      <c r="AU1538" s="10">
        <f t="shared" si="3229"/>
        <v>2202.5</v>
      </c>
      <c r="AV1538" s="10">
        <f t="shared" si="3230"/>
        <v>2202.5</v>
      </c>
      <c r="AW1538" s="10">
        <v>-1786.6</v>
      </c>
      <c r="AX1538" s="10">
        <v>1786.6</v>
      </c>
      <c r="AY1538" s="10"/>
      <c r="AZ1538" s="10">
        <f t="shared" si="3231"/>
        <v>1415.9</v>
      </c>
      <c r="BA1538" s="10"/>
      <c r="BB1538" s="65">
        <f t="shared" si="3237"/>
        <v>1415.9</v>
      </c>
      <c r="BC1538" s="10">
        <f t="shared" si="3232"/>
        <v>3989.1</v>
      </c>
      <c r="BD1538" s="10"/>
      <c r="BE1538" s="65">
        <f t="shared" si="3238"/>
        <v>3989.1</v>
      </c>
      <c r="BF1538" s="10">
        <f t="shared" si="3233"/>
        <v>2202.5</v>
      </c>
      <c r="BG1538" s="10"/>
      <c r="BH1538" s="65">
        <f t="shared" si="3239"/>
        <v>2202.5</v>
      </c>
      <c r="BI1538" s="10"/>
      <c r="BJ1538" s="20"/>
      <c r="BK1538" s="20"/>
    </row>
    <row r="1539" spans="1:63" ht="46.8" x14ac:dyDescent="0.3">
      <c r="A1539" s="58" t="s">
        <v>986</v>
      </c>
      <c r="B1539" s="59"/>
      <c r="C1539" s="58"/>
      <c r="D1539" s="58"/>
      <c r="E1539" s="60" t="s">
        <v>987</v>
      </c>
      <c r="F1539" s="10">
        <f t="shared" si="3244"/>
        <v>18768.199999999997</v>
      </c>
      <c r="G1539" s="10">
        <f t="shared" si="3245"/>
        <v>11868.2</v>
      </c>
      <c r="H1539" s="10">
        <f t="shared" si="3246"/>
        <v>11868.2</v>
      </c>
      <c r="I1539" s="10">
        <f t="shared" si="3247"/>
        <v>0</v>
      </c>
      <c r="J1539" s="10">
        <f t="shared" si="3248"/>
        <v>0</v>
      </c>
      <c r="K1539" s="10">
        <f t="shared" si="3249"/>
        <v>0</v>
      </c>
      <c r="L1539" s="10">
        <f t="shared" si="3181"/>
        <v>18768.199999999997</v>
      </c>
      <c r="M1539" s="10">
        <f t="shared" si="3182"/>
        <v>11868.2</v>
      </c>
      <c r="N1539" s="10">
        <f t="shared" si="3183"/>
        <v>11868.2</v>
      </c>
      <c r="O1539" s="10">
        <f t="shared" si="3250"/>
        <v>0</v>
      </c>
      <c r="P1539" s="10">
        <f t="shared" si="3251"/>
        <v>0</v>
      </c>
      <c r="Q1539" s="10">
        <f t="shared" si="3252"/>
        <v>0</v>
      </c>
      <c r="R1539" s="10">
        <f t="shared" si="3213"/>
        <v>18768.199999999997</v>
      </c>
      <c r="S1539" s="10">
        <f t="shared" si="3214"/>
        <v>11868.2</v>
      </c>
      <c r="T1539" s="10">
        <f t="shared" si="3215"/>
        <v>11868.2</v>
      </c>
      <c r="U1539" s="10">
        <f t="shared" si="3253"/>
        <v>0</v>
      </c>
      <c r="V1539" s="10">
        <f t="shared" si="3254"/>
        <v>0</v>
      </c>
      <c r="W1539" s="10">
        <f t="shared" si="3255"/>
        <v>0</v>
      </c>
      <c r="X1539" s="10">
        <f t="shared" si="3216"/>
        <v>18768.199999999997</v>
      </c>
      <c r="Y1539" s="10">
        <f t="shared" si="3217"/>
        <v>11868.2</v>
      </c>
      <c r="Z1539" s="10">
        <f t="shared" si="3218"/>
        <v>11868.2</v>
      </c>
      <c r="AA1539" s="10">
        <f t="shared" si="3256"/>
        <v>-6900</v>
      </c>
      <c r="AB1539" s="10">
        <f t="shared" si="3257"/>
        <v>6900</v>
      </c>
      <c r="AC1539" s="10">
        <f t="shared" si="3258"/>
        <v>0</v>
      </c>
      <c r="AD1539" s="10">
        <f t="shared" si="3219"/>
        <v>11868.199999999997</v>
      </c>
      <c r="AE1539" s="10">
        <f t="shared" si="3220"/>
        <v>18768.2</v>
      </c>
      <c r="AF1539" s="10">
        <f t="shared" si="3221"/>
        <v>11868.2</v>
      </c>
      <c r="AG1539" s="10">
        <f t="shared" si="3259"/>
        <v>0</v>
      </c>
      <c r="AH1539" s="10">
        <f t="shared" si="3222"/>
        <v>11868.199999999997</v>
      </c>
      <c r="AI1539" s="10">
        <f t="shared" si="3223"/>
        <v>18768.2</v>
      </c>
      <c r="AJ1539" s="10">
        <f t="shared" si="3224"/>
        <v>11868.2</v>
      </c>
      <c r="AK1539" s="10">
        <f t="shared" si="3260"/>
        <v>-384.4</v>
      </c>
      <c r="AL1539" s="10">
        <f t="shared" si="3261"/>
        <v>0</v>
      </c>
      <c r="AM1539" s="10">
        <f t="shared" si="3262"/>
        <v>0</v>
      </c>
      <c r="AN1539" s="10">
        <f t="shared" si="3225"/>
        <v>11483.799999999997</v>
      </c>
      <c r="AO1539" s="10">
        <f t="shared" si="3226"/>
        <v>18768.2</v>
      </c>
      <c r="AP1539" s="10">
        <f t="shared" si="3227"/>
        <v>11868.2</v>
      </c>
      <c r="AQ1539" s="10">
        <f t="shared" si="3263"/>
        <v>0</v>
      </c>
      <c r="AR1539" s="10">
        <f t="shared" si="3264"/>
        <v>0</v>
      </c>
      <c r="AS1539" s="10">
        <f t="shared" si="3265"/>
        <v>0</v>
      </c>
      <c r="AT1539" s="10">
        <f t="shared" si="3228"/>
        <v>11483.799999999997</v>
      </c>
      <c r="AU1539" s="10">
        <f t="shared" si="3229"/>
        <v>18768.2</v>
      </c>
      <c r="AV1539" s="10">
        <f t="shared" si="3230"/>
        <v>11868.2</v>
      </c>
      <c r="AW1539" s="10">
        <f t="shared" si="3266"/>
        <v>0</v>
      </c>
      <c r="AX1539" s="10">
        <f t="shared" si="3267"/>
        <v>0</v>
      </c>
      <c r="AY1539" s="10">
        <f t="shared" si="3268"/>
        <v>0</v>
      </c>
      <c r="AZ1539" s="10">
        <f t="shared" si="3231"/>
        <v>11483.799999999997</v>
      </c>
      <c r="BA1539" s="10">
        <f t="shared" si="3269"/>
        <v>0</v>
      </c>
      <c r="BB1539" s="65">
        <f t="shared" si="3237"/>
        <v>11483.799999999997</v>
      </c>
      <c r="BC1539" s="10">
        <f t="shared" si="3232"/>
        <v>18768.2</v>
      </c>
      <c r="BD1539" s="10">
        <f t="shared" si="3270"/>
        <v>0</v>
      </c>
      <c r="BE1539" s="65">
        <f t="shared" si="3238"/>
        <v>18768.2</v>
      </c>
      <c r="BF1539" s="10">
        <f t="shared" si="3233"/>
        <v>11868.2</v>
      </c>
      <c r="BG1539" s="10">
        <f t="shared" si="3270"/>
        <v>0</v>
      </c>
      <c r="BH1539" s="65">
        <f t="shared" si="3239"/>
        <v>11868.2</v>
      </c>
      <c r="BI1539" s="10">
        <f t="shared" si="3270"/>
        <v>0</v>
      </c>
      <c r="BJ1539" s="20"/>
      <c r="BK1539" s="20"/>
    </row>
    <row r="1540" spans="1:63" ht="31.2" x14ac:dyDescent="0.3">
      <c r="A1540" s="58" t="s">
        <v>986</v>
      </c>
      <c r="B1540" s="59" t="s">
        <v>66</v>
      </c>
      <c r="C1540" s="58"/>
      <c r="D1540" s="58"/>
      <c r="E1540" s="60" t="s">
        <v>67</v>
      </c>
      <c r="F1540" s="10">
        <f t="shared" si="3244"/>
        <v>18768.199999999997</v>
      </c>
      <c r="G1540" s="10">
        <f t="shared" si="3245"/>
        <v>11868.2</v>
      </c>
      <c r="H1540" s="10">
        <f t="shared" si="3246"/>
        <v>11868.2</v>
      </c>
      <c r="I1540" s="10">
        <f t="shared" si="3247"/>
        <v>0</v>
      </c>
      <c r="J1540" s="10">
        <f t="shared" si="3248"/>
        <v>0</v>
      </c>
      <c r="K1540" s="10">
        <f t="shared" si="3249"/>
        <v>0</v>
      </c>
      <c r="L1540" s="10">
        <f t="shared" si="3181"/>
        <v>18768.199999999997</v>
      </c>
      <c r="M1540" s="10">
        <f t="shared" si="3182"/>
        <v>11868.2</v>
      </c>
      <c r="N1540" s="10">
        <f t="shared" si="3183"/>
        <v>11868.2</v>
      </c>
      <c r="O1540" s="10">
        <f t="shared" si="3250"/>
        <v>0</v>
      </c>
      <c r="P1540" s="10">
        <f t="shared" si="3251"/>
        <v>0</v>
      </c>
      <c r="Q1540" s="10">
        <f t="shared" si="3252"/>
        <v>0</v>
      </c>
      <c r="R1540" s="10">
        <f t="shared" si="3213"/>
        <v>18768.199999999997</v>
      </c>
      <c r="S1540" s="10">
        <f t="shared" si="3214"/>
        <v>11868.2</v>
      </c>
      <c r="T1540" s="10">
        <f t="shared" si="3215"/>
        <v>11868.2</v>
      </c>
      <c r="U1540" s="10">
        <f t="shared" si="3253"/>
        <v>0</v>
      </c>
      <c r="V1540" s="10">
        <f t="shared" si="3254"/>
        <v>0</v>
      </c>
      <c r="W1540" s="10">
        <f t="shared" si="3255"/>
        <v>0</v>
      </c>
      <c r="X1540" s="10">
        <f t="shared" si="3216"/>
        <v>18768.199999999997</v>
      </c>
      <c r="Y1540" s="10">
        <f t="shared" si="3217"/>
        <v>11868.2</v>
      </c>
      <c r="Z1540" s="10">
        <f t="shared" si="3218"/>
        <v>11868.2</v>
      </c>
      <c r="AA1540" s="10">
        <f t="shared" si="3256"/>
        <v>-6900</v>
      </c>
      <c r="AB1540" s="10">
        <f t="shared" si="3257"/>
        <v>6900</v>
      </c>
      <c r="AC1540" s="10">
        <f t="shared" si="3258"/>
        <v>0</v>
      </c>
      <c r="AD1540" s="10">
        <f t="shared" si="3219"/>
        <v>11868.199999999997</v>
      </c>
      <c r="AE1540" s="10">
        <f t="shared" si="3220"/>
        <v>18768.2</v>
      </c>
      <c r="AF1540" s="10">
        <f t="shared" si="3221"/>
        <v>11868.2</v>
      </c>
      <c r="AG1540" s="10">
        <f t="shared" si="3259"/>
        <v>0</v>
      </c>
      <c r="AH1540" s="10">
        <f t="shared" si="3222"/>
        <v>11868.199999999997</v>
      </c>
      <c r="AI1540" s="10">
        <f t="shared" si="3223"/>
        <v>18768.2</v>
      </c>
      <c r="AJ1540" s="10">
        <f t="shared" si="3224"/>
        <v>11868.2</v>
      </c>
      <c r="AK1540" s="10">
        <f t="shared" si="3260"/>
        <v>-384.4</v>
      </c>
      <c r="AL1540" s="10">
        <f t="shared" si="3261"/>
        <v>0</v>
      </c>
      <c r="AM1540" s="10">
        <f t="shared" si="3262"/>
        <v>0</v>
      </c>
      <c r="AN1540" s="10">
        <f t="shared" si="3225"/>
        <v>11483.799999999997</v>
      </c>
      <c r="AO1540" s="10">
        <f t="shared" si="3226"/>
        <v>18768.2</v>
      </c>
      <c r="AP1540" s="10">
        <f t="shared" si="3227"/>
        <v>11868.2</v>
      </c>
      <c r="AQ1540" s="10">
        <f t="shared" si="3263"/>
        <v>0</v>
      </c>
      <c r="AR1540" s="10">
        <f t="shared" si="3264"/>
        <v>0</v>
      </c>
      <c r="AS1540" s="10">
        <f t="shared" si="3265"/>
        <v>0</v>
      </c>
      <c r="AT1540" s="10">
        <f t="shared" si="3228"/>
        <v>11483.799999999997</v>
      </c>
      <c r="AU1540" s="10">
        <f t="shared" si="3229"/>
        <v>18768.2</v>
      </c>
      <c r="AV1540" s="10">
        <f t="shared" si="3230"/>
        <v>11868.2</v>
      </c>
      <c r="AW1540" s="10">
        <f t="shared" si="3266"/>
        <v>0</v>
      </c>
      <c r="AX1540" s="10">
        <f t="shared" si="3267"/>
        <v>0</v>
      </c>
      <c r="AY1540" s="10">
        <f t="shared" si="3268"/>
        <v>0</v>
      </c>
      <c r="AZ1540" s="10">
        <f t="shared" si="3231"/>
        <v>11483.799999999997</v>
      </c>
      <c r="BA1540" s="10">
        <f t="shared" si="3269"/>
        <v>0</v>
      </c>
      <c r="BB1540" s="65">
        <f t="shared" si="3237"/>
        <v>11483.799999999997</v>
      </c>
      <c r="BC1540" s="10">
        <f t="shared" si="3232"/>
        <v>18768.2</v>
      </c>
      <c r="BD1540" s="10">
        <f t="shared" si="3270"/>
        <v>0</v>
      </c>
      <c r="BE1540" s="65">
        <f t="shared" si="3238"/>
        <v>18768.2</v>
      </c>
      <c r="BF1540" s="10">
        <f t="shared" si="3233"/>
        <v>11868.2</v>
      </c>
      <c r="BG1540" s="10">
        <f t="shared" si="3270"/>
        <v>0</v>
      </c>
      <c r="BH1540" s="65">
        <f t="shared" si="3239"/>
        <v>11868.2</v>
      </c>
      <c r="BI1540" s="10">
        <f t="shared" si="3270"/>
        <v>0</v>
      </c>
      <c r="BJ1540" s="20"/>
      <c r="BK1540" s="20"/>
    </row>
    <row r="1541" spans="1:63" x14ac:dyDescent="0.3">
      <c r="A1541" s="58" t="s">
        <v>986</v>
      </c>
      <c r="B1541" s="59" t="s">
        <v>66</v>
      </c>
      <c r="C1541" s="58" t="s">
        <v>37</v>
      </c>
      <c r="D1541" s="58" t="s">
        <v>38</v>
      </c>
      <c r="E1541" s="60" t="s">
        <v>39</v>
      </c>
      <c r="F1541" s="10">
        <v>18768.199999999997</v>
      </c>
      <c r="G1541" s="10">
        <v>11868.2</v>
      </c>
      <c r="H1541" s="10">
        <v>11868.2</v>
      </c>
      <c r="I1541" s="10"/>
      <c r="J1541" s="10"/>
      <c r="K1541" s="10"/>
      <c r="L1541" s="10">
        <f t="shared" si="3181"/>
        <v>18768.199999999997</v>
      </c>
      <c r="M1541" s="10">
        <f t="shared" si="3182"/>
        <v>11868.2</v>
      </c>
      <c r="N1541" s="10">
        <f t="shared" si="3183"/>
        <v>11868.2</v>
      </c>
      <c r="O1541" s="10"/>
      <c r="P1541" s="10"/>
      <c r="Q1541" s="10"/>
      <c r="R1541" s="10">
        <f t="shared" si="3213"/>
        <v>18768.199999999997</v>
      </c>
      <c r="S1541" s="10">
        <f t="shared" si="3214"/>
        <v>11868.2</v>
      </c>
      <c r="T1541" s="10">
        <f t="shared" si="3215"/>
        <v>11868.2</v>
      </c>
      <c r="U1541" s="10"/>
      <c r="V1541" s="10"/>
      <c r="W1541" s="10"/>
      <c r="X1541" s="10">
        <f t="shared" si="3216"/>
        <v>18768.199999999997</v>
      </c>
      <c r="Y1541" s="10">
        <f t="shared" si="3217"/>
        <v>11868.2</v>
      </c>
      <c r="Z1541" s="10">
        <f t="shared" si="3218"/>
        <v>11868.2</v>
      </c>
      <c r="AA1541" s="10">
        <v>-6900</v>
      </c>
      <c r="AB1541" s="10">
        <v>6900</v>
      </c>
      <c r="AC1541" s="10"/>
      <c r="AD1541" s="10">
        <f t="shared" si="3219"/>
        <v>11868.199999999997</v>
      </c>
      <c r="AE1541" s="10">
        <f t="shared" si="3220"/>
        <v>18768.2</v>
      </c>
      <c r="AF1541" s="10">
        <f t="shared" si="3221"/>
        <v>11868.2</v>
      </c>
      <c r="AG1541" s="10"/>
      <c r="AH1541" s="10">
        <f t="shared" si="3222"/>
        <v>11868.199999999997</v>
      </c>
      <c r="AI1541" s="10">
        <f t="shared" si="3223"/>
        <v>18768.2</v>
      </c>
      <c r="AJ1541" s="10">
        <f t="shared" si="3224"/>
        <v>11868.2</v>
      </c>
      <c r="AK1541" s="10">
        <v>-384.4</v>
      </c>
      <c r="AL1541" s="10"/>
      <c r="AM1541" s="10"/>
      <c r="AN1541" s="10">
        <f t="shared" si="3225"/>
        <v>11483.799999999997</v>
      </c>
      <c r="AO1541" s="10">
        <f t="shared" si="3226"/>
        <v>18768.2</v>
      </c>
      <c r="AP1541" s="10">
        <f t="shared" si="3227"/>
        <v>11868.2</v>
      </c>
      <c r="AQ1541" s="10"/>
      <c r="AR1541" s="10"/>
      <c r="AS1541" s="10"/>
      <c r="AT1541" s="10">
        <f t="shared" si="3228"/>
        <v>11483.799999999997</v>
      </c>
      <c r="AU1541" s="10">
        <f t="shared" si="3229"/>
        <v>18768.2</v>
      </c>
      <c r="AV1541" s="10">
        <f t="shared" si="3230"/>
        <v>11868.2</v>
      </c>
      <c r="AW1541" s="10"/>
      <c r="AX1541" s="10"/>
      <c r="AY1541" s="10"/>
      <c r="AZ1541" s="10">
        <f t="shared" si="3231"/>
        <v>11483.799999999997</v>
      </c>
      <c r="BA1541" s="10"/>
      <c r="BB1541" s="65">
        <f t="shared" si="3237"/>
        <v>11483.799999999997</v>
      </c>
      <c r="BC1541" s="10">
        <f t="shared" si="3232"/>
        <v>18768.2</v>
      </c>
      <c r="BD1541" s="10"/>
      <c r="BE1541" s="65">
        <f t="shared" si="3238"/>
        <v>18768.2</v>
      </c>
      <c r="BF1541" s="10">
        <f t="shared" si="3233"/>
        <v>11868.2</v>
      </c>
      <c r="BG1541" s="10"/>
      <c r="BH1541" s="65">
        <f t="shared" si="3239"/>
        <v>11868.2</v>
      </c>
      <c r="BI1541" s="10"/>
      <c r="BJ1541" s="20"/>
      <c r="BK1541" s="20"/>
    </row>
    <row r="1542" spans="1:63" ht="31.2" x14ac:dyDescent="0.3">
      <c r="A1542" s="58" t="s">
        <v>988</v>
      </c>
      <c r="B1542" s="59"/>
      <c r="C1542" s="58"/>
      <c r="D1542" s="58"/>
      <c r="E1542" s="60" t="s">
        <v>989</v>
      </c>
      <c r="F1542" s="10">
        <f t="shared" si="3244"/>
        <v>3668.2999999999997</v>
      </c>
      <c r="G1542" s="10">
        <f t="shared" si="3245"/>
        <v>3668.2999999999997</v>
      </c>
      <c r="H1542" s="10">
        <f t="shared" si="3246"/>
        <v>3668.2999999999997</v>
      </c>
      <c r="I1542" s="10">
        <f t="shared" si="3247"/>
        <v>0</v>
      </c>
      <c r="J1542" s="10">
        <f t="shared" si="3248"/>
        <v>0</v>
      </c>
      <c r="K1542" s="10">
        <f t="shared" si="3249"/>
        <v>0</v>
      </c>
      <c r="L1542" s="10">
        <f t="shared" si="3181"/>
        <v>3668.2999999999997</v>
      </c>
      <c r="M1542" s="10">
        <f t="shared" si="3182"/>
        <v>3668.2999999999997</v>
      </c>
      <c r="N1542" s="10">
        <f t="shared" si="3183"/>
        <v>3668.2999999999997</v>
      </c>
      <c r="O1542" s="10">
        <f t="shared" si="3250"/>
        <v>0</v>
      </c>
      <c r="P1542" s="10">
        <f t="shared" si="3251"/>
        <v>0</v>
      </c>
      <c r="Q1542" s="10">
        <f t="shared" si="3252"/>
        <v>0</v>
      </c>
      <c r="R1542" s="10">
        <f t="shared" si="3213"/>
        <v>3668.2999999999997</v>
      </c>
      <c r="S1542" s="10">
        <f t="shared" si="3214"/>
        <v>3668.2999999999997</v>
      </c>
      <c r="T1542" s="10">
        <f t="shared" si="3215"/>
        <v>3668.2999999999997</v>
      </c>
      <c r="U1542" s="10">
        <f t="shared" si="3253"/>
        <v>0</v>
      </c>
      <c r="V1542" s="10">
        <f t="shared" si="3254"/>
        <v>0</v>
      </c>
      <c r="W1542" s="10">
        <f t="shared" si="3255"/>
        <v>0</v>
      </c>
      <c r="X1542" s="10">
        <f t="shared" si="3216"/>
        <v>3668.2999999999997</v>
      </c>
      <c r="Y1542" s="10">
        <f t="shared" si="3217"/>
        <v>3668.2999999999997</v>
      </c>
      <c r="Z1542" s="10">
        <f t="shared" si="3218"/>
        <v>3668.2999999999997</v>
      </c>
      <c r="AA1542" s="10">
        <f t="shared" si="3256"/>
        <v>37.304000000000002</v>
      </c>
      <c r="AB1542" s="10">
        <f t="shared" si="3257"/>
        <v>0</v>
      </c>
      <c r="AC1542" s="10">
        <f t="shared" si="3258"/>
        <v>0</v>
      </c>
      <c r="AD1542" s="10">
        <f t="shared" si="3219"/>
        <v>3705.6039999999998</v>
      </c>
      <c r="AE1542" s="10">
        <f t="shared" si="3220"/>
        <v>3668.2999999999997</v>
      </c>
      <c r="AF1542" s="10">
        <f t="shared" si="3221"/>
        <v>3668.2999999999997</v>
      </c>
      <c r="AG1542" s="10">
        <f t="shared" si="3259"/>
        <v>0</v>
      </c>
      <c r="AH1542" s="10">
        <f t="shared" si="3222"/>
        <v>3705.6039999999998</v>
      </c>
      <c r="AI1542" s="10">
        <f t="shared" si="3223"/>
        <v>3668.2999999999997</v>
      </c>
      <c r="AJ1542" s="10">
        <f t="shared" si="3224"/>
        <v>3668.2999999999997</v>
      </c>
      <c r="AK1542" s="10">
        <f t="shared" si="3260"/>
        <v>0</v>
      </c>
      <c r="AL1542" s="10">
        <f t="shared" si="3261"/>
        <v>0</v>
      </c>
      <c r="AM1542" s="10">
        <f t="shared" si="3262"/>
        <v>0</v>
      </c>
      <c r="AN1542" s="10">
        <f t="shared" si="3225"/>
        <v>3705.6039999999998</v>
      </c>
      <c r="AO1542" s="10">
        <f t="shared" si="3226"/>
        <v>3668.2999999999997</v>
      </c>
      <c r="AP1542" s="10">
        <f t="shared" si="3227"/>
        <v>3668.2999999999997</v>
      </c>
      <c r="AQ1542" s="10">
        <f t="shared" si="3263"/>
        <v>0</v>
      </c>
      <c r="AR1542" s="10">
        <f t="shared" si="3264"/>
        <v>0</v>
      </c>
      <c r="AS1542" s="10">
        <f t="shared" si="3265"/>
        <v>0</v>
      </c>
      <c r="AT1542" s="10">
        <f t="shared" si="3228"/>
        <v>3705.6039999999998</v>
      </c>
      <c r="AU1542" s="10">
        <f t="shared" si="3229"/>
        <v>3668.2999999999997</v>
      </c>
      <c r="AV1542" s="10">
        <f t="shared" si="3230"/>
        <v>3668.2999999999997</v>
      </c>
      <c r="AW1542" s="10">
        <f t="shared" si="3266"/>
        <v>0</v>
      </c>
      <c r="AX1542" s="10">
        <f t="shared" si="3267"/>
        <v>0</v>
      </c>
      <c r="AY1542" s="10">
        <f t="shared" si="3268"/>
        <v>0</v>
      </c>
      <c r="AZ1542" s="10">
        <f t="shared" si="3231"/>
        <v>3705.6039999999998</v>
      </c>
      <c r="BA1542" s="10">
        <f t="shared" si="3269"/>
        <v>0</v>
      </c>
      <c r="BB1542" s="65">
        <f t="shared" si="3237"/>
        <v>3705.6039999999998</v>
      </c>
      <c r="BC1542" s="10">
        <f t="shared" si="3232"/>
        <v>3668.2999999999997</v>
      </c>
      <c r="BD1542" s="10">
        <f t="shared" si="3270"/>
        <v>0</v>
      </c>
      <c r="BE1542" s="65">
        <f t="shared" si="3238"/>
        <v>3668.2999999999997</v>
      </c>
      <c r="BF1542" s="10">
        <f t="shared" si="3233"/>
        <v>3668.2999999999997</v>
      </c>
      <c r="BG1542" s="10">
        <f t="shared" si="3270"/>
        <v>0</v>
      </c>
      <c r="BH1542" s="65">
        <f t="shared" si="3239"/>
        <v>3668.2999999999997</v>
      </c>
      <c r="BI1542" s="10">
        <f t="shared" si="3270"/>
        <v>0</v>
      </c>
      <c r="BJ1542" s="20"/>
      <c r="BK1542" s="20"/>
    </row>
    <row r="1543" spans="1:63" x14ac:dyDescent="0.3">
      <c r="A1543" s="58" t="s">
        <v>988</v>
      </c>
      <c r="B1543" s="59" t="s">
        <v>52</v>
      </c>
      <c r="C1543" s="58"/>
      <c r="D1543" s="58"/>
      <c r="E1543" s="60" t="s">
        <v>53</v>
      </c>
      <c r="F1543" s="10">
        <f t="shared" si="3244"/>
        <v>3668.2999999999997</v>
      </c>
      <c r="G1543" s="10">
        <f t="shared" si="3245"/>
        <v>3668.2999999999997</v>
      </c>
      <c r="H1543" s="10">
        <f t="shared" si="3246"/>
        <v>3668.2999999999997</v>
      </c>
      <c r="I1543" s="10">
        <f t="shared" si="3247"/>
        <v>0</v>
      </c>
      <c r="J1543" s="10">
        <f t="shared" si="3248"/>
        <v>0</v>
      </c>
      <c r="K1543" s="10">
        <f t="shared" si="3249"/>
        <v>0</v>
      </c>
      <c r="L1543" s="10">
        <f t="shared" si="3181"/>
        <v>3668.2999999999997</v>
      </c>
      <c r="M1543" s="10">
        <f t="shared" si="3182"/>
        <v>3668.2999999999997</v>
      </c>
      <c r="N1543" s="10">
        <f t="shared" si="3183"/>
        <v>3668.2999999999997</v>
      </c>
      <c r="O1543" s="10">
        <f t="shared" si="3250"/>
        <v>0</v>
      </c>
      <c r="P1543" s="10">
        <f t="shared" si="3251"/>
        <v>0</v>
      </c>
      <c r="Q1543" s="10">
        <f t="shared" si="3252"/>
        <v>0</v>
      </c>
      <c r="R1543" s="10">
        <f t="shared" si="3213"/>
        <v>3668.2999999999997</v>
      </c>
      <c r="S1543" s="10">
        <f t="shared" si="3214"/>
        <v>3668.2999999999997</v>
      </c>
      <c r="T1543" s="10">
        <f t="shared" si="3215"/>
        <v>3668.2999999999997</v>
      </c>
      <c r="U1543" s="10">
        <f t="shared" si="3253"/>
        <v>0</v>
      </c>
      <c r="V1543" s="10">
        <f t="shared" si="3254"/>
        <v>0</v>
      </c>
      <c r="W1543" s="10">
        <f t="shared" si="3255"/>
        <v>0</v>
      </c>
      <c r="X1543" s="10">
        <f t="shared" si="3216"/>
        <v>3668.2999999999997</v>
      </c>
      <c r="Y1543" s="10">
        <f t="shared" si="3217"/>
        <v>3668.2999999999997</v>
      </c>
      <c r="Z1543" s="10">
        <f t="shared" si="3218"/>
        <v>3668.2999999999997</v>
      </c>
      <c r="AA1543" s="10">
        <f t="shared" si="3256"/>
        <v>37.304000000000002</v>
      </c>
      <c r="AB1543" s="10">
        <f t="shared" si="3257"/>
        <v>0</v>
      </c>
      <c r="AC1543" s="10">
        <f t="shared" si="3258"/>
        <v>0</v>
      </c>
      <c r="AD1543" s="10">
        <f t="shared" si="3219"/>
        <v>3705.6039999999998</v>
      </c>
      <c r="AE1543" s="10">
        <f t="shared" si="3220"/>
        <v>3668.2999999999997</v>
      </c>
      <c r="AF1543" s="10">
        <f t="shared" si="3221"/>
        <v>3668.2999999999997</v>
      </c>
      <c r="AG1543" s="10">
        <f t="shared" si="3259"/>
        <v>0</v>
      </c>
      <c r="AH1543" s="10">
        <f t="shared" si="3222"/>
        <v>3705.6039999999998</v>
      </c>
      <c r="AI1543" s="10">
        <f t="shared" si="3223"/>
        <v>3668.2999999999997</v>
      </c>
      <c r="AJ1543" s="10">
        <f t="shared" si="3224"/>
        <v>3668.2999999999997</v>
      </c>
      <c r="AK1543" s="10">
        <f t="shared" si="3260"/>
        <v>0</v>
      </c>
      <c r="AL1543" s="10">
        <f t="shared" si="3261"/>
        <v>0</v>
      </c>
      <c r="AM1543" s="10">
        <f t="shared" si="3262"/>
        <v>0</v>
      </c>
      <c r="AN1543" s="10">
        <f t="shared" si="3225"/>
        <v>3705.6039999999998</v>
      </c>
      <c r="AO1543" s="10">
        <f t="shared" si="3226"/>
        <v>3668.2999999999997</v>
      </c>
      <c r="AP1543" s="10">
        <f t="shared" si="3227"/>
        <v>3668.2999999999997</v>
      </c>
      <c r="AQ1543" s="10">
        <f t="shared" si="3263"/>
        <v>0</v>
      </c>
      <c r="AR1543" s="10">
        <f t="shared" si="3264"/>
        <v>0</v>
      </c>
      <c r="AS1543" s="10">
        <f t="shared" si="3265"/>
        <v>0</v>
      </c>
      <c r="AT1543" s="10">
        <f t="shared" si="3228"/>
        <v>3705.6039999999998</v>
      </c>
      <c r="AU1543" s="10">
        <f t="shared" si="3229"/>
        <v>3668.2999999999997</v>
      </c>
      <c r="AV1543" s="10">
        <f t="shared" si="3230"/>
        <v>3668.2999999999997</v>
      </c>
      <c r="AW1543" s="10">
        <f t="shared" si="3266"/>
        <v>0</v>
      </c>
      <c r="AX1543" s="10">
        <f t="shared" si="3267"/>
        <v>0</v>
      </c>
      <c r="AY1543" s="10">
        <f t="shared" si="3268"/>
        <v>0</v>
      </c>
      <c r="AZ1543" s="10">
        <f t="shared" si="3231"/>
        <v>3705.6039999999998</v>
      </c>
      <c r="BA1543" s="10">
        <f t="shared" si="3269"/>
        <v>0</v>
      </c>
      <c r="BB1543" s="65">
        <f t="shared" si="3237"/>
        <v>3705.6039999999998</v>
      </c>
      <c r="BC1543" s="10">
        <f t="shared" si="3232"/>
        <v>3668.2999999999997</v>
      </c>
      <c r="BD1543" s="10">
        <f t="shared" si="3270"/>
        <v>0</v>
      </c>
      <c r="BE1543" s="65">
        <f t="shared" si="3238"/>
        <v>3668.2999999999997</v>
      </c>
      <c r="BF1543" s="10">
        <f t="shared" si="3233"/>
        <v>3668.2999999999997</v>
      </c>
      <c r="BG1543" s="10">
        <f t="shared" si="3270"/>
        <v>0</v>
      </c>
      <c r="BH1543" s="65">
        <f t="shared" si="3239"/>
        <v>3668.2999999999997</v>
      </c>
      <c r="BI1543" s="10">
        <f t="shared" si="3270"/>
        <v>0</v>
      </c>
      <c r="BJ1543" s="20"/>
      <c r="BK1543" s="20"/>
    </row>
    <row r="1544" spans="1:63" x14ac:dyDescent="0.3">
      <c r="A1544" s="58" t="s">
        <v>988</v>
      </c>
      <c r="B1544" s="59">
        <v>800</v>
      </c>
      <c r="C1544" s="58" t="s">
        <v>37</v>
      </c>
      <c r="D1544" s="58" t="s">
        <v>38</v>
      </c>
      <c r="E1544" s="60" t="s">
        <v>39</v>
      </c>
      <c r="F1544" s="10">
        <v>3668.2999999999997</v>
      </c>
      <c r="G1544" s="10">
        <v>3668.2999999999997</v>
      </c>
      <c r="H1544" s="10">
        <v>3668.2999999999997</v>
      </c>
      <c r="I1544" s="10"/>
      <c r="J1544" s="10"/>
      <c r="K1544" s="10"/>
      <c r="L1544" s="10">
        <f t="shared" si="3181"/>
        <v>3668.2999999999997</v>
      </c>
      <c r="M1544" s="10">
        <f t="shared" si="3182"/>
        <v>3668.2999999999997</v>
      </c>
      <c r="N1544" s="10">
        <f t="shared" si="3183"/>
        <v>3668.2999999999997</v>
      </c>
      <c r="O1544" s="10"/>
      <c r="P1544" s="10"/>
      <c r="Q1544" s="10"/>
      <c r="R1544" s="10">
        <f t="shared" si="3213"/>
        <v>3668.2999999999997</v>
      </c>
      <c r="S1544" s="10">
        <f t="shared" si="3214"/>
        <v>3668.2999999999997</v>
      </c>
      <c r="T1544" s="10">
        <f t="shared" si="3215"/>
        <v>3668.2999999999997</v>
      </c>
      <c r="U1544" s="10"/>
      <c r="V1544" s="10"/>
      <c r="W1544" s="10"/>
      <c r="X1544" s="10">
        <f t="shared" si="3216"/>
        <v>3668.2999999999997</v>
      </c>
      <c r="Y1544" s="10">
        <f t="shared" si="3217"/>
        <v>3668.2999999999997</v>
      </c>
      <c r="Z1544" s="10">
        <f t="shared" si="3218"/>
        <v>3668.2999999999997</v>
      </c>
      <c r="AA1544" s="10">
        <v>37.304000000000002</v>
      </c>
      <c r="AB1544" s="10"/>
      <c r="AC1544" s="10"/>
      <c r="AD1544" s="10">
        <f t="shared" si="3219"/>
        <v>3705.6039999999998</v>
      </c>
      <c r="AE1544" s="10">
        <f t="shared" si="3220"/>
        <v>3668.2999999999997</v>
      </c>
      <c r="AF1544" s="10">
        <f t="shared" si="3221"/>
        <v>3668.2999999999997</v>
      </c>
      <c r="AG1544" s="10"/>
      <c r="AH1544" s="10">
        <f t="shared" si="3222"/>
        <v>3705.6039999999998</v>
      </c>
      <c r="AI1544" s="10">
        <f t="shared" si="3223"/>
        <v>3668.2999999999997</v>
      </c>
      <c r="AJ1544" s="10">
        <f t="shared" si="3224"/>
        <v>3668.2999999999997</v>
      </c>
      <c r="AK1544" s="10"/>
      <c r="AL1544" s="10"/>
      <c r="AM1544" s="10"/>
      <c r="AN1544" s="10">
        <f t="shared" si="3225"/>
        <v>3705.6039999999998</v>
      </c>
      <c r="AO1544" s="10">
        <f t="shared" si="3226"/>
        <v>3668.2999999999997</v>
      </c>
      <c r="AP1544" s="10">
        <f t="shared" si="3227"/>
        <v>3668.2999999999997</v>
      </c>
      <c r="AQ1544" s="10"/>
      <c r="AR1544" s="10"/>
      <c r="AS1544" s="10"/>
      <c r="AT1544" s="10">
        <f t="shared" si="3228"/>
        <v>3705.6039999999998</v>
      </c>
      <c r="AU1544" s="10">
        <f t="shared" si="3229"/>
        <v>3668.2999999999997</v>
      </c>
      <c r="AV1544" s="10">
        <f t="shared" si="3230"/>
        <v>3668.2999999999997</v>
      </c>
      <c r="AW1544" s="10"/>
      <c r="AX1544" s="10"/>
      <c r="AY1544" s="10"/>
      <c r="AZ1544" s="10">
        <f t="shared" si="3231"/>
        <v>3705.6039999999998</v>
      </c>
      <c r="BA1544" s="10"/>
      <c r="BB1544" s="65">
        <f t="shared" si="3237"/>
        <v>3705.6039999999998</v>
      </c>
      <c r="BC1544" s="10">
        <f t="shared" si="3232"/>
        <v>3668.2999999999997</v>
      </c>
      <c r="BD1544" s="10"/>
      <c r="BE1544" s="65">
        <f t="shared" si="3238"/>
        <v>3668.2999999999997</v>
      </c>
      <c r="BF1544" s="10">
        <f t="shared" si="3233"/>
        <v>3668.2999999999997</v>
      </c>
      <c r="BG1544" s="10"/>
      <c r="BH1544" s="65">
        <f t="shared" si="3239"/>
        <v>3668.2999999999997</v>
      </c>
      <c r="BI1544" s="10"/>
      <c r="BJ1544" s="20"/>
      <c r="BK1544" s="20"/>
    </row>
    <row r="1545" spans="1:63" ht="46.8" x14ac:dyDescent="0.3">
      <c r="A1545" s="58" t="s">
        <v>990</v>
      </c>
      <c r="B1545" s="59"/>
      <c r="C1545" s="58"/>
      <c r="D1545" s="58"/>
      <c r="E1545" s="60" t="s">
        <v>991</v>
      </c>
      <c r="F1545" s="10">
        <f t="shared" si="3244"/>
        <v>61.5</v>
      </c>
      <c r="G1545" s="10">
        <f t="shared" si="3245"/>
        <v>61.5</v>
      </c>
      <c r="H1545" s="10">
        <f t="shared" si="3246"/>
        <v>61.5</v>
      </c>
      <c r="I1545" s="10">
        <f t="shared" si="3247"/>
        <v>0</v>
      </c>
      <c r="J1545" s="10">
        <f t="shared" si="3248"/>
        <v>0</v>
      </c>
      <c r="K1545" s="10">
        <f t="shared" si="3249"/>
        <v>0</v>
      </c>
      <c r="L1545" s="10">
        <f t="shared" si="3181"/>
        <v>61.5</v>
      </c>
      <c r="M1545" s="10">
        <f t="shared" si="3182"/>
        <v>61.5</v>
      </c>
      <c r="N1545" s="10">
        <f t="shared" si="3183"/>
        <v>61.5</v>
      </c>
      <c r="O1545" s="10">
        <f t="shared" si="3250"/>
        <v>0</v>
      </c>
      <c r="P1545" s="10">
        <f t="shared" si="3251"/>
        <v>0</v>
      </c>
      <c r="Q1545" s="10">
        <f t="shared" si="3252"/>
        <v>0</v>
      </c>
      <c r="R1545" s="10">
        <f t="shared" si="3213"/>
        <v>61.5</v>
      </c>
      <c r="S1545" s="10">
        <f t="shared" si="3214"/>
        <v>61.5</v>
      </c>
      <c r="T1545" s="10">
        <f t="shared" si="3215"/>
        <v>61.5</v>
      </c>
      <c r="U1545" s="10">
        <f t="shared" si="3253"/>
        <v>0</v>
      </c>
      <c r="V1545" s="10">
        <f t="shared" si="3254"/>
        <v>0</v>
      </c>
      <c r="W1545" s="10">
        <f t="shared" si="3255"/>
        <v>0</v>
      </c>
      <c r="X1545" s="10">
        <f t="shared" si="3216"/>
        <v>61.5</v>
      </c>
      <c r="Y1545" s="10">
        <f t="shared" si="3217"/>
        <v>61.5</v>
      </c>
      <c r="Z1545" s="10">
        <f t="shared" si="3218"/>
        <v>61.5</v>
      </c>
      <c r="AA1545" s="10">
        <f t="shared" si="3256"/>
        <v>0</v>
      </c>
      <c r="AB1545" s="10">
        <f t="shared" si="3257"/>
        <v>0</v>
      </c>
      <c r="AC1545" s="10">
        <f t="shared" si="3258"/>
        <v>0</v>
      </c>
      <c r="AD1545" s="10">
        <f t="shared" si="3219"/>
        <v>61.5</v>
      </c>
      <c r="AE1545" s="10">
        <f t="shared" si="3220"/>
        <v>61.5</v>
      </c>
      <c r="AF1545" s="10">
        <f t="shared" si="3221"/>
        <v>61.5</v>
      </c>
      <c r="AG1545" s="10">
        <f t="shared" si="3259"/>
        <v>0</v>
      </c>
      <c r="AH1545" s="10">
        <f t="shared" si="3222"/>
        <v>61.5</v>
      </c>
      <c r="AI1545" s="10">
        <f t="shared" si="3223"/>
        <v>61.5</v>
      </c>
      <c r="AJ1545" s="10">
        <f t="shared" si="3224"/>
        <v>61.5</v>
      </c>
      <c r="AK1545" s="10">
        <f t="shared" si="3260"/>
        <v>0</v>
      </c>
      <c r="AL1545" s="10">
        <f t="shared" si="3261"/>
        <v>0</v>
      </c>
      <c r="AM1545" s="10">
        <f t="shared" si="3262"/>
        <v>0</v>
      </c>
      <c r="AN1545" s="10">
        <f t="shared" si="3225"/>
        <v>61.5</v>
      </c>
      <c r="AO1545" s="10">
        <f t="shared" si="3226"/>
        <v>61.5</v>
      </c>
      <c r="AP1545" s="10">
        <f t="shared" si="3227"/>
        <v>61.5</v>
      </c>
      <c r="AQ1545" s="10">
        <f t="shared" si="3263"/>
        <v>0</v>
      </c>
      <c r="AR1545" s="10">
        <f t="shared" si="3264"/>
        <v>0</v>
      </c>
      <c r="AS1545" s="10">
        <f t="shared" si="3265"/>
        <v>0</v>
      </c>
      <c r="AT1545" s="10">
        <f t="shared" si="3228"/>
        <v>61.5</v>
      </c>
      <c r="AU1545" s="10">
        <f t="shared" si="3229"/>
        <v>61.5</v>
      </c>
      <c r="AV1545" s="10">
        <f t="shared" si="3230"/>
        <v>61.5</v>
      </c>
      <c r="AW1545" s="10">
        <f t="shared" si="3266"/>
        <v>0</v>
      </c>
      <c r="AX1545" s="10">
        <f t="shared" si="3267"/>
        <v>0</v>
      </c>
      <c r="AY1545" s="10">
        <f t="shared" si="3268"/>
        <v>0</v>
      </c>
      <c r="AZ1545" s="10">
        <f t="shared" si="3231"/>
        <v>61.5</v>
      </c>
      <c r="BA1545" s="10">
        <f t="shared" si="3269"/>
        <v>0</v>
      </c>
      <c r="BB1545" s="65">
        <f t="shared" si="3237"/>
        <v>61.5</v>
      </c>
      <c r="BC1545" s="10">
        <f t="shared" si="3232"/>
        <v>61.5</v>
      </c>
      <c r="BD1545" s="10">
        <f t="shared" si="3270"/>
        <v>0</v>
      </c>
      <c r="BE1545" s="65">
        <f t="shared" si="3238"/>
        <v>61.5</v>
      </c>
      <c r="BF1545" s="10">
        <f t="shared" si="3233"/>
        <v>61.5</v>
      </c>
      <c r="BG1545" s="10">
        <f t="shared" si="3270"/>
        <v>0</v>
      </c>
      <c r="BH1545" s="65">
        <f t="shared" si="3239"/>
        <v>61.5</v>
      </c>
      <c r="BI1545" s="10">
        <f t="shared" si="3270"/>
        <v>0</v>
      </c>
      <c r="BJ1545" s="20"/>
      <c r="BK1545" s="20"/>
    </row>
    <row r="1546" spans="1:63" ht="31.2" x14ac:dyDescent="0.3">
      <c r="A1546" s="58" t="s">
        <v>990</v>
      </c>
      <c r="B1546" s="59" t="s">
        <v>66</v>
      </c>
      <c r="C1546" s="58"/>
      <c r="D1546" s="58"/>
      <c r="E1546" s="60" t="s">
        <v>67</v>
      </c>
      <c r="F1546" s="10">
        <f t="shared" si="3244"/>
        <v>61.5</v>
      </c>
      <c r="G1546" s="10">
        <f t="shared" si="3245"/>
        <v>61.5</v>
      </c>
      <c r="H1546" s="10">
        <f t="shared" si="3246"/>
        <v>61.5</v>
      </c>
      <c r="I1546" s="10">
        <f t="shared" si="3247"/>
        <v>0</v>
      </c>
      <c r="J1546" s="10">
        <f t="shared" si="3248"/>
        <v>0</v>
      </c>
      <c r="K1546" s="10">
        <f t="shared" si="3249"/>
        <v>0</v>
      </c>
      <c r="L1546" s="10">
        <f t="shared" si="3181"/>
        <v>61.5</v>
      </c>
      <c r="M1546" s="10">
        <f t="shared" si="3182"/>
        <v>61.5</v>
      </c>
      <c r="N1546" s="10">
        <f t="shared" si="3183"/>
        <v>61.5</v>
      </c>
      <c r="O1546" s="10">
        <f t="shared" si="3250"/>
        <v>0</v>
      </c>
      <c r="P1546" s="10">
        <f t="shared" si="3251"/>
        <v>0</v>
      </c>
      <c r="Q1546" s="10">
        <f t="shared" si="3252"/>
        <v>0</v>
      </c>
      <c r="R1546" s="10">
        <f t="shared" si="3213"/>
        <v>61.5</v>
      </c>
      <c r="S1546" s="10">
        <f t="shared" si="3214"/>
        <v>61.5</v>
      </c>
      <c r="T1546" s="10">
        <f t="shared" si="3215"/>
        <v>61.5</v>
      </c>
      <c r="U1546" s="10">
        <f t="shared" si="3253"/>
        <v>0</v>
      </c>
      <c r="V1546" s="10">
        <f t="shared" si="3254"/>
        <v>0</v>
      </c>
      <c r="W1546" s="10">
        <f t="shared" si="3255"/>
        <v>0</v>
      </c>
      <c r="X1546" s="10">
        <f t="shared" si="3216"/>
        <v>61.5</v>
      </c>
      <c r="Y1546" s="10">
        <f t="shared" si="3217"/>
        <v>61.5</v>
      </c>
      <c r="Z1546" s="10">
        <f t="shared" si="3218"/>
        <v>61.5</v>
      </c>
      <c r="AA1546" s="10">
        <f t="shared" si="3256"/>
        <v>0</v>
      </c>
      <c r="AB1546" s="10">
        <f t="shared" si="3257"/>
        <v>0</v>
      </c>
      <c r="AC1546" s="10">
        <f t="shared" si="3258"/>
        <v>0</v>
      </c>
      <c r="AD1546" s="10">
        <f t="shared" si="3219"/>
        <v>61.5</v>
      </c>
      <c r="AE1546" s="10">
        <f t="shared" si="3220"/>
        <v>61.5</v>
      </c>
      <c r="AF1546" s="10">
        <f t="shared" si="3221"/>
        <v>61.5</v>
      </c>
      <c r="AG1546" s="10">
        <f t="shared" si="3259"/>
        <v>0</v>
      </c>
      <c r="AH1546" s="10">
        <f t="shared" si="3222"/>
        <v>61.5</v>
      </c>
      <c r="AI1546" s="10">
        <f t="shared" si="3223"/>
        <v>61.5</v>
      </c>
      <c r="AJ1546" s="10">
        <f t="shared" si="3224"/>
        <v>61.5</v>
      </c>
      <c r="AK1546" s="10">
        <f t="shared" si="3260"/>
        <v>0</v>
      </c>
      <c r="AL1546" s="10">
        <f t="shared" si="3261"/>
        <v>0</v>
      </c>
      <c r="AM1546" s="10">
        <f t="shared" si="3262"/>
        <v>0</v>
      </c>
      <c r="AN1546" s="10">
        <f t="shared" si="3225"/>
        <v>61.5</v>
      </c>
      <c r="AO1546" s="10">
        <f t="shared" si="3226"/>
        <v>61.5</v>
      </c>
      <c r="AP1546" s="10">
        <f t="shared" si="3227"/>
        <v>61.5</v>
      </c>
      <c r="AQ1546" s="10">
        <f t="shared" si="3263"/>
        <v>0</v>
      </c>
      <c r="AR1546" s="10">
        <f t="shared" si="3264"/>
        <v>0</v>
      </c>
      <c r="AS1546" s="10">
        <f t="shared" si="3265"/>
        <v>0</v>
      </c>
      <c r="AT1546" s="10">
        <f t="shared" si="3228"/>
        <v>61.5</v>
      </c>
      <c r="AU1546" s="10">
        <f t="shared" si="3229"/>
        <v>61.5</v>
      </c>
      <c r="AV1546" s="10">
        <f t="shared" si="3230"/>
        <v>61.5</v>
      </c>
      <c r="AW1546" s="10">
        <f t="shared" si="3266"/>
        <v>0</v>
      </c>
      <c r="AX1546" s="10">
        <f t="shared" si="3267"/>
        <v>0</v>
      </c>
      <c r="AY1546" s="10">
        <f t="shared" si="3268"/>
        <v>0</v>
      </c>
      <c r="AZ1546" s="10">
        <f t="shared" si="3231"/>
        <v>61.5</v>
      </c>
      <c r="BA1546" s="10">
        <f t="shared" si="3269"/>
        <v>0</v>
      </c>
      <c r="BB1546" s="65">
        <f t="shared" si="3237"/>
        <v>61.5</v>
      </c>
      <c r="BC1546" s="10">
        <f t="shared" si="3232"/>
        <v>61.5</v>
      </c>
      <c r="BD1546" s="10">
        <f t="shared" si="3270"/>
        <v>0</v>
      </c>
      <c r="BE1546" s="65">
        <f t="shared" si="3238"/>
        <v>61.5</v>
      </c>
      <c r="BF1546" s="10">
        <f t="shared" si="3233"/>
        <v>61.5</v>
      </c>
      <c r="BG1546" s="10">
        <f t="shared" si="3270"/>
        <v>0</v>
      </c>
      <c r="BH1546" s="65">
        <f t="shared" si="3239"/>
        <v>61.5</v>
      </c>
      <c r="BI1546" s="10">
        <f t="shared" si="3270"/>
        <v>0</v>
      </c>
      <c r="BJ1546" s="20"/>
      <c r="BK1546" s="20"/>
    </row>
    <row r="1547" spans="1:63" x14ac:dyDescent="0.3">
      <c r="A1547" s="58" t="s">
        <v>990</v>
      </c>
      <c r="B1547" s="59" t="s">
        <v>66</v>
      </c>
      <c r="C1547" s="58" t="s">
        <v>37</v>
      </c>
      <c r="D1547" s="58" t="s">
        <v>38</v>
      </c>
      <c r="E1547" s="60" t="s">
        <v>39</v>
      </c>
      <c r="F1547" s="10">
        <v>61.5</v>
      </c>
      <c r="G1547" s="10">
        <v>61.5</v>
      </c>
      <c r="H1547" s="10">
        <v>61.5</v>
      </c>
      <c r="I1547" s="10"/>
      <c r="J1547" s="10"/>
      <c r="K1547" s="10"/>
      <c r="L1547" s="10">
        <f t="shared" si="3181"/>
        <v>61.5</v>
      </c>
      <c r="M1547" s="10">
        <f t="shared" si="3182"/>
        <v>61.5</v>
      </c>
      <c r="N1547" s="10">
        <f t="shared" si="3183"/>
        <v>61.5</v>
      </c>
      <c r="O1547" s="10"/>
      <c r="P1547" s="10"/>
      <c r="Q1547" s="10"/>
      <c r="R1547" s="10">
        <f t="shared" si="3213"/>
        <v>61.5</v>
      </c>
      <c r="S1547" s="10">
        <f t="shared" si="3214"/>
        <v>61.5</v>
      </c>
      <c r="T1547" s="10">
        <f t="shared" si="3215"/>
        <v>61.5</v>
      </c>
      <c r="U1547" s="10"/>
      <c r="V1547" s="10"/>
      <c r="W1547" s="10"/>
      <c r="X1547" s="10">
        <f t="shared" si="3216"/>
        <v>61.5</v>
      </c>
      <c r="Y1547" s="10">
        <f t="shared" si="3217"/>
        <v>61.5</v>
      </c>
      <c r="Z1547" s="10">
        <f t="shared" si="3218"/>
        <v>61.5</v>
      </c>
      <c r="AA1547" s="10"/>
      <c r="AB1547" s="10"/>
      <c r="AC1547" s="10"/>
      <c r="AD1547" s="10">
        <f t="shared" si="3219"/>
        <v>61.5</v>
      </c>
      <c r="AE1547" s="10">
        <f t="shared" si="3220"/>
        <v>61.5</v>
      </c>
      <c r="AF1547" s="10">
        <f t="shared" si="3221"/>
        <v>61.5</v>
      </c>
      <c r="AG1547" s="10"/>
      <c r="AH1547" s="10">
        <f t="shared" si="3222"/>
        <v>61.5</v>
      </c>
      <c r="AI1547" s="10">
        <f t="shared" si="3223"/>
        <v>61.5</v>
      </c>
      <c r="AJ1547" s="10">
        <f t="shared" si="3224"/>
        <v>61.5</v>
      </c>
      <c r="AK1547" s="10"/>
      <c r="AL1547" s="10"/>
      <c r="AM1547" s="10"/>
      <c r="AN1547" s="10">
        <f t="shared" si="3225"/>
        <v>61.5</v>
      </c>
      <c r="AO1547" s="10">
        <f t="shared" si="3226"/>
        <v>61.5</v>
      </c>
      <c r="AP1547" s="10">
        <f t="shared" si="3227"/>
        <v>61.5</v>
      </c>
      <c r="AQ1547" s="10"/>
      <c r="AR1547" s="10"/>
      <c r="AS1547" s="10"/>
      <c r="AT1547" s="10">
        <f t="shared" si="3228"/>
        <v>61.5</v>
      </c>
      <c r="AU1547" s="10">
        <f t="shared" si="3229"/>
        <v>61.5</v>
      </c>
      <c r="AV1547" s="10">
        <f t="shared" si="3230"/>
        <v>61.5</v>
      </c>
      <c r="AW1547" s="10"/>
      <c r="AX1547" s="10"/>
      <c r="AY1547" s="10"/>
      <c r="AZ1547" s="10">
        <f t="shared" si="3231"/>
        <v>61.5</v>
      </c>
      <c r="BA1547" s="10"/>
      <c r="BB1547" s="65">
        <f t="shared" si="3237"/>
        <v>61.5</v>
      </c>
      <c r="BC1547" s="10">
        <f t="shared" si="3232"/>
        <v>61.5</v>
      </c>
      <c r="BD1547" s="10"/>
      <c r="BE1547" s="65">
        <f t="shared" si="3238"/>
        <v>61.5</v>
      </c>
      <c r="BF1547" s="10">
        <f t="shared" si="3233"/>
        <v>61.5</v>
      </c>
      <c r="BG1547" s="10"/>
      <c r="BH1547" s="65">
        <f t="shared" si="3239"/>
        <v>61.5</v>
      </c>
      <c r="BI1547" s="10"/>
      <c r="BJ1547" s="20"/>
      <c r="BK1547" s="20"/>
    </row>
    <row r="1548" spans="1:63" ht="62.4" x14ac:dyDescent="0.3">
      <c r="A1548" s="58" t="s">
        <v>992</v>
      </c>
      <c r="B1548" s="59"/>
      <c r="C1548" s="58"/>
      <c r="D1548" s="58"/>
      <c r="E1548" s="60" t="s">
        <v>993</v>
      </c>
      <c r="F1548" s="10">
        <f t="shared" si="3244"/>
        <v>2250.1999999999998</v>
      </c>
      <c r="G1548" s="10">
        <f t="shared" si="3245"/>
        <v>2250.1999999999998</v>
      </c>
      <c r="H1548" s="10">
        <f t="shared" si="3246"/>
        <v>2250.1999999999998</v>
      </c>
      <c r="I1548" s="10">
        <f t="shared" si="3247"/>
        <v>-74.099999999999994</v>
      </c>
      <c r="J1548" s="10">
        <f t="shared" si="3248"/>
        <v>0</v>
      </c>
      <c r="K1548" s="10">
        <f t="shared" si="3249"/>
        <v>0</v>
      </c>
      <c r="L1548" s="10">
        <f t="shared" si="3181"/>
        <v>2176.1</v>
      </c>
      <c r="M1548" s="10">
        <f t="shared" si="3182"/>
        <v>2250.1999999999998</v>
      </c>
      <c r="N1548" s="10">
        <f t="shared" si="3183"/>
        <v>2250.1999999999998</v>
      </c>
      <c r="O1548" s="10">
        <f t="shared" si="3250"/>
        <v>0</v>
      </c>
      <c r="P1548" s="10">
        <f t="shared" si="3251"/>
        <v>0</v>
      </c>
      <c r="Q1548" s="10">
        <f t="shared" si="3252"/>
        <v>0</v>
      </c>
      <c r="R1548" s="10">
        <f t="shared" si="3213"/>
        <v>2176.1</v>
      </c>
      <c r="S1548" s="10">
        <f t="shared" si="3214"/>
        <v>2250.1999999999998</v>
      </c>
      <c r="T1548" s="10">
        <f t="shared" si="3215"/>
        <v>2250.1999999999998</v>
      </c>
      <c r="U1548" s="10">
        <f t="shared" si="3253"/>
        <v>0</v>
      </c>
      <c r="V1548" s="10">
        <f t="shared" si="3254"/>
        <v>0</v>
      </c>
      <c r="W1548" s="10">
        <f t="shared" si="3255"/>
        <v>0</v>
      </c>
      <c r="X1548" s="10">
        <f t="shared" si="3216"/>
        <v>2176.1</v>
      </c>
      <c r="Y1548" s="10">
        <f t="shared" si="3217"/>
        <v>2250.1999999999998</v>
      </c>
      <c r="Z1548" s="10">
        <f t="shared" si="3218"/>
        <v>2250.1999999999998</v>
      </c>
      <c r="AA1548" s="10">
        <f t="shared" si="3256"/>
        <v>0</v>
      </c>
      <c r="AB1548" s="10">
        <f t="shared" si="3257"/>
        <v>0</v>
      </c>
      <c r="AC1548" s="10">
        <f t="shared" si="3258"/>
        <v>0</v>
      </c>
      <c r="AD1548" s="10">
        <f t="shared" si="3219"/>
        <v>2176.1</v>
      </c>
      <c r="AE1548" s="10">
        <f t="shared" si="3220"/>
        <v>2250.1999999999998</v>
      </c>
      <c r="AF1548" s="10">
        <f t="shared" si="3221"/>
        <v>2250.1999999999998</v>
      </c>
      <c r="AG1548" s="10">
        <f t="shared" si="3259"/>
        <v>0</v>
      </c>
      <c r="AH1548" s="10">
        <f t="shared" si="3222"/>
        <v>2176.1</v>
      </c>
      <c r="AI1548" s="10">
        <f t="shared" si="3223"/>
        <v>2250.1999999999998</v>
      </c>
      <c r="AJ1548" s="10">
        <f t="shared" si="3224"/>
        <v>2250.1999999999998</v>
      </c>
      <c r="AK1548" s="10">
        <f t="shared" si="3260"/>
        <v>0</v>
      </c>
      <c r="AL1548" s="10">
        <f t="shared" si="3261"/>
        <v>0</v>
      </c>
      <c r="AM1548" s="10">
        <f t="shared" si="3262"/>
        <v>0</v>
      </c>
      <c r="AN1548" s="10">
        <f t="shared" si="3225"/>
        <v>2176.1</v>
      </c>
      <c r="AO1548" s="10">
        <f t="shared" si="3226"/>
        <v>2250.1999999999998</v>
      </c>
      <c r="AP1548" s="10">
        <f t="shared" si="3227"/>
        <v>2250.1999999999998</v>
      </c>
      <c r="AQ1548" s="10">
        <f t="shared" si="3263"/>
        <v>0</v>
      </c>
      <c r="AR1548" s="10">
        <f t="shared" si="3264"/>
        <v>0</v>
      </c>
      <c r="AS1548" s="10">
        <f t="shared" si="3265"/>
        <v>0</v>
      </c>
      <c r="AT1548" s="10">
        <f t="shared" si="3228"/>
        <v>2176.1</v>
      </c>
      <c r="AU1548" s="10">
        <f t="shared" si="3229"/>
        <v>2250.1999999999998</v>
      </c>
      <c r="AV1548" s="10">
        <f t="shared" si="3230"/>
        <v>2250.1999999999998</v>
      </c>
      <c r="AW1548" s="10">
        <f t="shared" si="3266"/>
        <v>4782</v>
      </c>
      <c r="AX1548" s="10">
        <f t="shared" si="3267"/>
        <v>0</v>
      </c>
      <c r="AY1548" s="10">
        <f t="shared" si="3268"/>
        <v>0</v>
      </c>
      <c r="AZ1548" s="10">
        <f t="shared" si="3231"/>
        <v>6958.1</v>
      </c>
      <c r="BA1548" s="10">
        <f t="shared" si="3269"/>
        <v>0</v>
      </c>
      <c r="BB1548" s="65">
        <f t="shared" si="3237"/>
        <v>6958.1</v>
      </c>
      <c r="BC1548" s="10">
        <f t="shared" si="3232"/>
        <v>2250.1999999999998</v>
      </c>
      <c r="BD1548" s="10">
        <f t="shared" si="3270"/>
        <v>0</v>
      </c>
      <c r="BE1548" s="65">
        <f t="shared" si="3238"/>
        <v>2250.1999999999998</v>
      </c>
      <c r="BF1548" s="10">
        <f t="shared" si="3233"/>
        <v>2250.1999999999998</v>
      </c>
      <c r="BG1548" s="10">
        <f t="shared" si="3270"/>
        <v>0</v>
      </c>
      <c r="BH1548" s="65">
        <f t="shared" si="3239"/>
        <v>2250.1999999999998</v>
      </c>
      <c r="BI1548" s="10">
        <f t="shared" si="3270"/>
        <v>0</v>
      </c>
      <c r="BJ1548" s="20"/>
      <c r="BK1548" s="20"/>
    </row>
    <row r="1549" spans="1:63" ht="31.2" x14ac:dyDescent="0.3">
      <c r="A1549" s="58" t="s">
        <v>992</v>
      </c>
      <c r="B1549" s="59" t="s">
        <v>66</v>
      </c>
      <c r="C1549" s="58"/>
      <c r="D1549" s="58"/>
      <c r="E1549" s="60" t="s">
        <v>67</v>
      </c>
      <c r="F1549" s="10">
        <f t="shared" si="3244"/>
        <v>2250.1999999999998</v>
      </c>
      <c r="G1549" s="10">
        <f t="shared" si="3245"/>
        <v>2250.1999999999998</v>
      </c>
      <c r="H1549" s="10">
        <f t="shared" si="3246"/>
        <v>2250.1999999999998</v>
      </c>
      <c r="I1549" s="10">
        <f t="shared" si="3247"/>
        <v>-74.099999999999994</v>
      </c>
      <c r="J1549" s="10">
        <f t="shared" si="3248"/>
        <v>0</v>
      </c>
      <c r="K1549" s="10">
        <f t="shared" si="3249"/>
        <v>0</v>
      </c>
      <c r="L1549" s="10">
        <f t="shared" si="3181"/>
        <v>2176.1</v>
      </c>
      <c r="M1549" s="10">
        <f t="shared" si="3182"/>
        <v>2250.1999999999998</v>
      </c>
      <c r="N1549" s="10">
        <f t="shared" si="3183"/>
        <v>2250.1999999999998</v>
      </c>
      <c r="O1549" s="10">
        <f t="shared" si="3250"/>
        <v>0</v>
      </c>
      <c r="P1549" s="10">
        <f t="shared" si="3251"/>
        <v>0</v>
      </c>
      <c r="Q1549" s="10">
        <f t="shared" si="3252"/>
        <v>0</v>
      </c>
      <c r="R1549" s="10">
        <f t="shared" si="3213"/>
        <v>2176.1</v>
      </c>
      <c r="S1549" s="10">
        <f t="shared" si="3214"/>
        <v>2250.1999999999998</v>
      </c>
      <c r="T1549" s="10">
        <f t="shared" si="3215"/>
        <v>2250.1999999999998</v>
      </c>
      <c r="U1549" s="10">
        <f t="shared" si="3253"/>
        <v>0</v>
      </c>
      <c r="V1549" s="10">
        <f t="shared" si="3254"/>
        <v>0</v>
      </c>
      <c r="W1549" s="10">
        <f t="shared" si="3255"/>
        <v>0</v>
      </c>
      <c r="X1549" s="10">
        <f t="shared" si="3216"/>
        <v>2176.1</v>
      </c>
      <c r="Y1549" s="10">
        <f t="shared" si="3217"/>
        <v>2250.1999999999998</v>
      </c>
      <c r="Z1549" s="10">
        <f t="shared" si="3218"/>
        <v>2250.1999999999998</v>
      </c>
      <c r="AA1549" s="10">
        <f t="shared" si="3256"/>
        <v>0</v>
      </c>
      <c r="AB1549" s="10">
        <f t="shared" si="3257"/>
        <v>0</v>
      </c>
      <c r="AC1549" s="10">
        <f t="shared" si="3258"/>
        <v>0</v>
      </c>
      <c r="AD1549" s="10">
        <f t="shared" si="3219"/>
        <v>2176.1</v>
      </c>
      <c r="AE1549" s="10">
        <f t="shared" si="3220"/>
        <v>2250.1999999999998</v>
      </c>
      <c r="AF1549" s="10">
        <f t="shared" si="3221"/>
        <v>2250.1999999999998</v>
      </c>
      <c r="AG1549" s="10">
        <f t="shared" si="3259"/>
        <v>0</v>
      </c>
      <c r="AH1549" s="10">
        <f t="shared" si="3222"/>
        <v>2176.1</v>
      </c>
      <c r="AI1549" s="10">
        <f t="shared" si="3223"/>
        <v>2250.1999999999998</v>
      </c>
      <c r="AJ1549" s="10">
        <f t="shared" si="3224"/>
        <v>2250.1999999999998</v>
      </c>
      <c r="AK1549" s="10">
        <f t="shared" si="3260"/>
        <v>0</v>
      </c>
      <c r="AL1549" s="10">
        <f t="shared" si="3261"/>
        <v>0</v>
      </c>
      <c r="AM1549" s="10">
        <f t="shared" si="3262"/>
        <v>0</v>
      </c>
      <c r="AN1549" s="10">
        <f t="shared" si="3225"/>
        <v>2176.1</v>
      </c>
      <c r="AO1549" s="10">
        <f t="shared" si="3226"/>
        <v>2250.1999999999998</v>
      </c>
      <c r="AP1549" s="10">
        <f t="shared" si="3227"/>
        <v>2250.1999999999998</v>
      </c>
      <c r="AQ1549" s="10">
        <f t="shared" si="3263"/>
        <v>0</v>
      </c>
      <c r="AR1549" s="10">
        <f t="shared" si="3264"/>
        <v>0</v>
      </c>
      <c r="AS1549" s="10">
        <f t="shared" si="3265"/>
        <v>0</v>
      </c>
      <c r="AT1549" s="10">
        <f t="shared" si="3228"/>
        <v>2176.1</v>
      </c>
      <c r="AU1549" s="10">
        <f t="shared" si="3229"/>
        <v>2250.1999999999998</v>
      </c>
      <c r="AV1549" s="10">
        <f t="shared" si="3230"/>
        <v>2250.1999999999998</v>
      </c>
      <c r="AW1549" s="10">
        <f t="shared" si="3266"/>
        <v>4782</v>
      </c>
      <c r="AX1549" s="10">
        <f t="shared" si="3267"/>
        <v>0</v>
      </c>
      <c r="AY1549" s="10">
        <f t="shared" si="3268"/>
        <v>0</v>
      </c>
      <c r="AZ1549" s="10">
        <f t="shared" si="3231"/>
        <v>6958.1</v>
      </c>
      <c r="BA1549" s="10">
        <f t="shared" si="3269"/>
        <v>0</v>
      </c>
      <c r="BB1549" s="65">
        <f t="shared" si="3237"/>
        <v>6958.1</v>
      </c>
      <c r="BC1549" s="10">
        <f t="shared" si="3232"/>
        <v>2250.1999999999998</v>
      </c>
      <c r="BD1549" s="10">
        <f t="shared" si="3270"/>
        <v>0</v>
      </c>
      <c r="BE1549" s="65">
        <f t="shared" si="3238"/>
        <v>2250.1999999999998</v>
      </c>
      <c r="BF1549" s="10">
        <f t="shared" si="3233"/>
        <v>2250.1999999999998</v>
      </c>
      <c r="BG1549" s="10">
        <f t="shared" si="3270"/>
        <v>0</v>
      </c>
      <c r="BH1549" s="65">
        <f t="shared" si="3239"/>
        <v>2250.1999999999998</v>
      </c>
      <c r="BI1549" s="10">
        <f t="shared" si="3270"/>
        <v>0</v>
      </c>
      <c r="BJ1549" s="20"/>
      <c r="BK1549" s="20"/>
    </row>
    <row r="1550" spans="1:63" ht="46.8" x14ac:dyDescent="0.3">
      <c r="A1550" s="58" t="s">
        <v>992</v>
      </c>
      <c r="B1550" s="59" t="s">
        <v>66</v>
      </c>
      <c r="C1550" s="58" t="s">
        <v>106</v>
      </c>
      <c r="D1550" s="58" t="s">
        <v>169</v>
      </c>
      <c r="E1550" s="60" t="s">
        <v>170</v>
      </c>
      <c r="F1550" s="10">
        <v>2250.1999999999998</v>
      </c>
      <c r="G1550" s="10">
        <v>2250.1999999999998</v>
      </c>
      <c r="H1550" s="10">
        <v>2250.1999999999998</v>
      </c>
      <c r="I1550" s="10">
        <v>-74.099999999999994</v>
      </c>
      <c r="J1550" s="10"/>
      <c r="K1550" s="10"/>
      <c r="L1550" s="10">
        <f t="shared" si="3181"/>
        <v>2176.1</v>
      </c>
      <c r="M1550" s="10">
        <f t="shared" si="3182"/>
        <v>2250.1999999999998</v>
      </c>
      <c r="N1550" s="10">
        <f t="shared" si="3183"/>
        <v>2250.1999999999998</v>
      </c>
      <c r="O1550" s="10"/>
      <c r="P1550" s="10"/>
      <c r="Q1550" s="10"/>
      <c r="R1550" s="10">
        <f t="shared" si="3213"/>
        <v>2176.1</v>
      </c>
      <c r="S1550" s="10">
        <f t="shared" si="3214"/>
        <v>2250.1999999999998</v>
      </c>
      <c r="T1550" s="10">
        <f t="shared" si="3215"/>
        <v>2250.1999999999998</v>
      </c>
      <c r="U1550" s="10"/>
      <c r="V1550" s="10"/>
      <c r="W1550" s="10"/>
      <c r="X1550" s="10">
        <f t="shared" si="3216"/>
        <v>2176.1</v>
      </c>
      <c r="Y1550" s="10">
        <f t="shared" si="3217"/>
        <v>2250.1999999999998</v>
      </c>
      <c r="Z1550" s="10">
        <f t="shared" si="3218"/>
        <v>2250.1999999999998</v>
      </c>
      <c r="AA1550" s="10"/>
      <c r="AB1550" s="10"/>
      <c r="AC1550" s="10"/>
      <c r="AD1550" s="10">
        <f t="shared" si="3219"/>
        <v>2176.1</v>
      </c>
      <c r="AE1550" s="10">
        <f t="shared" si="3220"/>
        <v>2250.1999999999998</v>
      </c>
      <c r="AF1550" s="10">
        <f t="shared" si="3221"/>
        <v>2250.1999999999998</v>
      </c>
      <c r="AG1550" s="10"/>
      <c r="AH1550" s="10">
        <f t="shared" si="3222"/>
        <v>2176.1</v>
      </c>
      <c r="AI1550" s="10">
        <f t="shared" si="3223"/>
        <v>2250.1999999999998</v>
      </c>
      <c r="AJ1550" s="10">
        <f t="shared" si="3224"/>
        <v>2250.1999999999998</v>
      </c>
      <c r="AK1550" s="10"/>
      <c r="AL1550" s="10"/>
      <c r="AM1550" s="10"/>
      <c r="AN1550" s="10">
        <f t="shared" si="3225"/>
        <v>2176.1</v>
      </c>
      <c r="AO1550" s="10">
        <f t="shared" si="3226"/>
        <v>2250.1999999999998</v>
      </c>
      <c r="AP1550" s="10">
        <f t="shared" si="3227"/>
        <v>2250.1999999999998</v>
      </c>
      <c r="AQ1550" s="10"/>
      <c r="AR1550" s="10"/>
      <c r="AS1550" s="10"/>
      <c r="AT1550" s="10">
        <f t="shared" si="3228"/>
        <v>2176.1</v>
      </c>
      <c r="AU1550" s="10">
        <f t="shared" si="3229"/>
        <v>2250.1999999999998</v>
      </c>
      <c r="AV1550" s="10">
        <f t="shared" si="3230"/>
        <v>2250.1999999999998</v>
      </c>
      <c r="AW1550" s="10">
        <v>4782</v>
      </c>
      <c r="AX1550" s="10"/>
      <c r="AY1550" s="10"/>
      <c r="AZ1550" s="10">
        <f t="shared" si="3231"/>
        <v>6958.1</v>
      </c>
      <c r="BA1550" s="10"/>
      <c r="BB1550" s="65">
        <f t="shared" si="3237"/>
        <v>6958.1</v>
      </c>
      <c r="BC1550" s="10">
        <f t="shared" si="3232"/>
        <v>2250.1999999999998</v>
      </c>
      <c r="BD1550" s="10"/>
      <c r="BE1550" s="65">
        <f t="shared" si="3238"/>
        <v>2250.1999999999998</v>
      </c>
      <c r="BF1550" s="10">
        <f t="shared" si="3233"/>
        <v>2250.1999999999998</v>
      </c>
      <c r="BG1550" s="10"/>
      <c r="BH1550" s="65">
        <f t="shared" si="3239"/>
        <v>2250.1999999999998</v>
      </c>
      <c r="BI1550" s="10"/>
      <c r="BJ1550" s="20"/>
      <c r="BK1550" s="20">
        <v>38</v>
      </c>
    </row>
    <row r="1551" spans="1:63" ht="31.2" x14ac:dyDescent="0.3">
      <c r="A1551" s="58" t="s">
        <v>994</v>
      </c>
      <c r="B1551" s="59"/>
      <c r="C1551" s="58"/>
      <c r="D1551" s="58"/>
      <c r="E1551" s="60" t="s">
        <v>995</v>
      </c>
      <c r="F1551" s="10">
        <f t="shared" si="3244"/>
        <v>3181.5</v>
      </c>
      <c r="G1551" s="10">
        <f t="shared" si="3245"/>
        <v>2518.3000000000002</v>
      </c>
      <c r="H1551" s="10">
        <f t="shared" si="3246"/>
        <v>1883.3</v>
      </c>
      <c r="I1551" s="10">
        <f t="shared" si="3247"/>
        <v>0</v>
      </c>
      <c r="J1551" s="10">
        <f t="shared" si="3248"/>
        <v>0</v>
      </c>
      <c r="K1551" s="10">
        <f t="shared" si="3249"/>
        <v>0</v>
      </c>
      <c r="L1551" s="10">
        <f t="shared" si="3181"/>
        <v>3181.5</v>
      </c>
      <c r="M1551" s="10">
        <f t="shared" si="3182"/>
        <v>2518.3000000000002</v>
      </c>
      <c r="N1551" s="10">
        <f t="shared" si="3183"/>
        <v>1883.3</v>
      </c>
      <c r="O1551" s="10">
        <f t="shared" si="3250"/>
        <v>0</v>
      </c>
      <c r="P1551" s="10">
        <f t="shared" si="3251"/>
        <v>0</v>
      </c>
      <c r="Q1551" s="10">
        <f t="shared" si="3252"/>
        <v>0</v>
      </c>
      <c r="R1551" s="10">
        <f t="shared" si="3213"/>
        <v>3181.5</v>
      </c>
      <c r="S1551" s="10">
        <f t="shared" si="3214"/>
        <v>2518.3000000000002</v>
      </c>
      <c r="T1551" s="10">
        <f t="shared" si="3215"/>
        <v>1883.3</v>
      </c>
      <c r="U1551" s="10">
        <f t="shared" si="3253"/>
        <v>0</v>
      </c>
      <c r="V1551" s="10">
        <f t="shared" si="3254"/>
        <v>0</v>
      </c>
      <c r="W1551" s="10">
        <f t="shared" si="3255"/>
        <v>0</v>
      </c>
      <c r="X1551" s="10">
        <f t="shared" si="3216"/>
        <v>3181.5</v>
      </c>
      <c r="Y1551" s="10">
        <f t="shared" si="3217"/>
        <v>2518.3000000000002</v>
      </c>
      <c r="Z1551" s="10">
        <f t="shared" si="3218"/>
        <v>1883.3</v>
      </c>
      <c r="AA1551" s="10">
        <f t="shared" si="3256"/>
        <v>0</v>
      </c>
      <c r="AB1551" s="10">
        <f t="shared" si="3257"/>
        <v>0</v>
      </c>
      <c r="AC1551" s="10">
        <f t="shared" si="3258"/>
        <v>0</v>
      </c>
      <c r="AD1551" s="10">
        <f t="shared" si="3219"/>
        <v>3181.5</v>
      </c>
      <c r="AE1551" s="10">
        <f t="shared" si="3220"/>
        <v>2518.3000000000002</v>
      </c>
      <c r="AF1551" s="10">
        <f t="shared" si="3221"/>
        <v>1883.3</v>
      </c>
      <c r="AG1551" s="10">
        <f t="shared" si="3259"/>
        <v>0</v>
      </c>
      <c r="AH1551" s="10">
        <f t="shared" si="3222"/>
        <v>3181.5</v>
      </c>
      <c r="AI1551" s="10">
        <f t="shared" si="3223"/>
        <v>2518.3000000000002</v>
      </c>
      <c r="AJ1551" s="10">
        <f t="shared" si="3224"/>
        <v>1883.3</v>
      </c>
      <c r="AK1551" s="10">
        <f t="shared" si="3260"/>
        <v>0</v>
      </c>
      <c r="AL1551" s="10">
        <f t="shared" si="3261"/>
        <v>0</v>
      </c>
      <c r="AM1551" s="10">
        <f t="shared" si="3262"/>
        <v>0</v>
      </c>
      <c r="AN1551" s="10">
        <f t="shared" si="3225"/>
        <v>3181.5</v>
      </c>
      <c r="AO1551" s="10">
        <f t="shared" si="3226"/>
        <v>2518.3000000000002</v>
      </c>
      <c r="AP1551" s="10">
        <f t="shared" si="3227"/>
        <v>1883.3</v>
      </c>
      <c r="AQ1551" s="10">
        <f t="shared" si="3263"/>
        <v>0</v>
      </c>
      <c r="AR1551" s="10">
        <f t="shared" si="3264"/>
        <v>0</v>
      </c>
      <c r="AS1551" s="10">
        <f t="shared" si="3265"/>
        <v>0</v>
      </c>
      <c r="AT1551" s="10">
        <f t="shared" si="3228"/>
        <v>3181.5</v>
      </c>
      <c r="AU1551" s="10">
        <f t="shared" si="3229"/>
        <v>2518.3000000000002</v>
      </c>
      <c r="AV1551" s="10">
        <f t="shared" si="3230"/>
        <v>1883.3</v>
      </c>
      <c r="AW1551" s="10">
        <f t="shared" si="3266"/>
        <v>0</v>
      </c>
      <c r="AX1551" s="10">
        <f t="shared" si="3267"/>
        <v>0</v>
      </c>
      <c r="AY1551" s="10">
        <f t="shared" si="3268"/>
        <v>0</v>
      </c>
      <c r="AZ1551" s="10">
        <f t="shared" si="3231"/>
        <v>3181.5</v>
      </c>
      <c r="BA1551" s="10">
        <f t="shared" si="3269"/>
        <v>0</v>
      </c>
      <c r="BB1551" s="65">
        <f t="shared" si="3237"/>
        <v>3181.5</v>
      </c>
      <c r="BC1551" s="10">
        <f t="shared" si="3232"/>
        <v>2518.3000000000002</v>
      </c>
      <c r="BD1551" s="10">
        <f t="shared" si="3270"/>
        <v>0</v>
      </c>
      <c r="BE1551" s="65">
        <f t="shared" si="3238"/>
        <v>2518.3000000000002</v>
      </c>
      <c r="BF1551" s="10">
        <f t="shared" si="3233"/>
        <v>1883.3</v>
      </c>
      <c r="BG1551" s="10">
        <f t="shared" si="3270"/>
        <v>0</v>
      </c>
      <c r="BH1551" s="65">
        <f t="shared" si="3239"/>
        <v>1883.3</v>
      </c>
      <c r="BI1551" s="10">
        <f t="shared" si="3270"/>
        <v>0</v>
      </c>
      <c r="BJ1551" s="20"/>
      <c r="BK1551" s="20"/>
    </row>
    <row r="1552" spans="1:63" ht="31.2" x14ac:dyDescent="0.3">
      <c r="A1552" s="58" t="s">
        <v>994</v>
      </c>
      <c r="B1552" s="59" t="s">
        <v>996</v>
      </c>
      <c r="C1552" s="58"/>
      <c r="D1552" s="58"/>
      <c r="E1552" s="60" t="s">
        <v>997</v>
      </c>
      <c r="F1552" s="10">
        <f t="shared" si="3244"/>
        <v>3181.5</v>
      </c>
      <c r="G1552" s="10">
        <f t="shared" si="3245"/>
        <v>2518.3000000000002</v>
      </c>
      <c r="H1552" s="10">
        <f t="shared" si="3246"/>
        <v>1883.3</v>
      </c>
      <c r="I1552" s="10">
        <f t="shared" si="3247"/>
        <v>0</v>
      </c>
      <c r="J1552" s="10">
        <f t="shared" si="3248"/>
        <v>0</v>
      </c>
      <c r="K1552" s="10">
        <f t="shared" si="3249"/>
        <v>0</v>
      </c>
      <c r="L1552" s="10">
        <f t="shared" si="3181"/>
        <v>3181.5</v>
      </c>
      <c r="M1552" s="10">
        <f t="shared" si="3182"/>
        <v>2518.3000000000002</v>
      </c>
      <c r="N1552" s="10">
        <f t="shared" si="3183"/>
        <v>1883.3</v>
      </c>
      <c r="O1552" s="10">
        <f t="shared" si="3250"/>
        <v>0</v>
      </c>
      <c r="P1552" s="10">
        <f t="shared" si="3251"/>
        <v>0</v>
      </c>
      <c r="Q1552" s="10">
        <f t="shared" si="3252"/>
        <v>0</v>
      </c>
      <c r="R1552" s="10">
        <f t="shared" si="3213"/>
        <v>3181.5</v>
      </c>
      <c r="S1552" s="10">
        <f t="shared" si="3214"/>
        <v>2518.3000000000002</v>
      </c>
      <c r="T1552" s="10">
        <f t="shared" si="3215"/>
        <v>1883.3</v>
      </c>
      <c r="U1552" s="10">
        <f t="shared" si="3253"/>
        <v>0</v>
      </c>
      <c r="V1552" s="10">
        <f t="shared" si="3254"/>
        <v>0</v>
      </c>
      <c r="W1552" s="10">
        <f t="shared" si="3255"/>
        <v>0</v>
      </c>
      <c r="X1552" s="10">
        <f t="shared" si="3216"/>
        <v>3181.5</v>
      </c>
      <c r="Y1552" s="10">
        <f t="shared" si="3217"/>
        <v>2518.3000000000002</v>
      </c>
      <c r="Z1552" s="10">
        <f t="shared" si="3218"/>
        <v>1883.3</v>
      </c>
      <c r="AA1552" s="10">
        <f t="shared" si="3256"/>
        <v>0</v>
      </c>
      <c r="AB1552" s="10">
        <f t="shared" si="3257"/>
        <v>0</v>
      </c>
      <c r="AC1552" s="10">
        <f t="shared" si="3258"/>
        <v>0</v>
      </c>
      <c r="AD1552" s="10">
        <f t="shared" si="3219"/>
        <v>3181.5</v>
      </c>
      <c r="AE1552" s="10">
        <f t="shared" si="3220"/>
        <v>2518.3000000000002</v>
      </c>
      <c r="AF1552" s="10">
        <f t="shared" si="3221"/>
        <v>1883.3</v>
      </c>
      <c r="AG1552" s="10">
        <f t="shared" si="3259"/>
        <v>0</v>
      </c>
      <c r="AH1552" s="10">
        <f t="shared" si="3222"/>
        <v>3181.5</v>
      </c>
      <c r="AI1552" s="10">
        <f t="shared" si="3223"/>
        <v>2518.3000000000002</v>
      </c>
      <c r="AJ1552" s="10">
        <f t="shared" si="3224"/>
        <v>1883.3</v>
      </c>
      <c r="AK1552" s="10">
        <f t="shared" si="3260"/>
        <v>0</v>
      </c>
      <c r="AL1552" s="10">
        <f t="shared" si="3261"/>
        <v>0</v>
      </c>
      <c r="AM1552" s="10">
        <f t="shared" si="3262"/>
        <v>0</v>
      </c>
      <c r="AN1552" s="10">
        <f t="shared" si="3225"/>
        <v>3181.5</v>
      </c>
      <c r="AO1552" s="10">
        <f t="shared" si="3226"/>
        <v>2518.3000000000002</v>
      </c>
      <c r="AP1552" s="10">
        <f t="shared" si="3227"/>
        <v>1883.3</v>
      </c>
      <c r="AQ1552" s="10">
        <f t="shared" si="3263"/>
        <v>0</v>
      </c>
      <c r="AR1552" s="10">
        <f t="shared" si="3264"/>
        <v>0</v>
      </c>
      <c r="AS1552" s="10">
        <f t="shared" si="3265"/>
        <v>0</v>
      </c>
      <c r="AT1552" s="10">
        <f t="shared" si="3228"/>
        <v>3181.5</v>
      </c>
      <c r="AU1552" s="10">
        <f t="shared" si="3229"/>
        <v>2518.3000000000002</v>
      </c>
      <c r="AV1552" s="10">
        <f t="shared" si="3230"/>
        <v>1883.3</v>
      </c>
      <c r="AW1552" s="10">
        <f t="shared" si="3266"/>
        <v>0</v>
      </c>
      <c r="AX1552" s="10">
        <f t="shared" si="3267"/>
        <v>0</v>
      </c>
      <c r="AY1552" s="10">
        <f t="shared" si="3268"/>
        <v>0</v>
      </c>
      <c r="AZ1552" s="10">
        <f t="shared" si="3231"/>
        <v>3181.5</v>
      </c>
      <c r="BA1552" s="10">
        <f t="shared" si="3269"/>
        <v>0</v>
      </c>
      <c r="BB1552" s="65">
        <f t="shared" si="3237"/>
        <v>3181.5</v>
      </c>
      <c r="BC1552" s="10">
        <f t="shared" si="3232"/>
        <v>2518.3000000000002</v>
      </c>
      <c r="BD1552" s="10">
        <f t="shared" si="3270"/>
        <v>0</v>
      </c>
      <c r="BE1552" s="65">
        <f t="shared" si="3238"/>
        <v>2518.3000000000002</v>
      </c>
      <c r="BF1552" s="10">
        <f t="shared" si="3233"/>
        <v>1883.3</v>
      </c>
      <c r="BG1552" s="10">
        <f t="shared" si="3270"/>
        <v>0</v>
      </c>
      <c r="BH1552" s="65">
        <f t="shared" si="3239"/>
        <v>1883.3</v>
      </c>
      <c r="BI1552" s="10">
        <f t="shared" si="3270"/>
        <v>0</v>
      </c>
      <c r="BJ1552" s="20"/>
      <c r="BK1552" s="20"/>
    </row>
    <row r="1553" spans="1:63" ht="31.2" x14ac:dyDescent="0.3">
      <c r="A1553" s="58" t="s">
        <v>994</v>
      </c>
      <c r="B1553" s="59">
        <v>700</v>
      </c>
      <c r="C1553" s="58" t="s">
        <v>38</v>
      </c>
      <c r="D1553" s="58" t="s">
        <v>37</v>
      </c>
      <c r="E1553" s="60" t="s">
        <v>998</v>
      </c>
      <c r="F1553" s="10">
        <v>3181.5</v>
      </c>
      <c r="G1553" s="10">
        <v>2518.3000000000002</v>
      </c>
      <c r="H1553" s="10">
        <v>1883.3</v>
      </c>
      <c r="I1553" s="10"/>
      <c r="J1553" s="10"/>
      <c r="K1553" s="10"/>
      <c r="L1553" s="10">
        <f t="shared" si="3181"/>
        <v>3181.5</v>
      </c>
      <c r="M1553" s="10">
        <f t="shared" si="3182"/>
        <v>2518.3000000000002</v>
      </c>
      <c r="N1553" s="10">
        <f t="shared" si="3183"/>
        <v>1883.3</v>
      </c>
      <c r="O1553" s="10"/>
      <c r="P1553" s="10"/>
      <c r="Q1553" s="10"/>
      <c r="R1553" s="10">
        <f t="shared" si="3213"/>
        <v>3181.5</v>
      </c>
      <c r="S1553" s="10">
        <f t="shared" si="3214"/>
        <v>2518.3000000000002</v>
      </c>
      <c r="T1553" s="10">
        <f t="shared" si="3215"/>
        <v>1883.3</v>
      </c>
      <c r="U1553" s="10"/>
      <c r="V1553" s="10"/>
      <c r="W1553" s="10"/>
      <c r="X1553" s="10">
        <f t="shared" si="3216"/>
        <v>3181.5</v>
      </c>
      <c r="Y1553" s="10">
        <f t="shared" si="3217"/>
        <v>2518.3000000000002</v>
      </c>
      <c r="Z1553" s="10">
        <f t="shared" si="3218"/>
        <v>1883.3</v>
      </c>
      <c r="AA1553" s="10"/>
      <c r="AB1553" s="10"/>
      <c r="AC1553" s="10"/>
      <c r="AD1553" s="10">
        <f t="shared" si="3219"/>
        <v>3181.5</v>
      </c>
      <c r="AE1553" s="10">
        <f t="shared" si="3220"/>
        <v>2518.3000000000002</v>
      </c>
      <c r="AF1553" s="10">
        <f t="shared" si="3221"/>
        <v>1883.3</v>
      </c>
      <c r="AG1553" s="10"/>
      <c r="AH1553" s="10">
        <f t="shared" si="3222"/>
        <v>3181.5</v>
      </c>
      <c r="AI1553" s="10">
        <f t="shared" si="3223"/>
        <v>2518.3000000000002</v>
      </c>
      <c r="AJ1553" s="10">
        <f t="shared" si="3224"/>
        <v>1883.3</v>
      </c>
      <c r="AK1553" s="10"/>
      <c r="AL1553" s="10"/>
      <c r="AM1553" s="10"/>
      <c r="AN1553" s="10">
        <f t="shared" si="3225"/>
        <v>3181.5</v>
      </c>
      <c r="AO1553" s="10">
        <f t="shared" si="3226"/>
        <v>2518.3000000000002</v>
      </c>
      <c r="AP1553" s="10">
        <f t="shared" si="3227"/>
        <v>1883.3</v>
      </c>
      <c r="AQ1553" s="10"/>
      <c r="AR1553" s="10"/>
      <c r="AS1553" s="10"/>
      <c r="AT1553" s="10">
        <f t="shared" si="3228"/>
        <v>3181.5</v>
      </c>
      <c r="AU1553" s="10">
        <f t="shared" si="3229"/>
        <v>2518.3000000000002</v>
      </c>
      <c r="AV1553" s="10">
        <f t="shared" si="3230"/>
        <v>1883.3</v>
      </c>
      <c r="AW1553" s="10"/>
      <c r="AX1553" s="10"/>
      <c r="AY1553" s="10"/>
      <c r="AZ1553" s="10">
        <f t="shared" si="3231"/>
        <v>3181.5</v>
      </c>
      <c r="BA1553" s="10"/>
      <c r="BB1553" s="65">
        <f t="shared" si="3237"/>
        <v>3181.5</v>
      </c>
      <c r="BC1553" s="10">
        <f t="shared" si="3232"/>
        <v>2518.3000000000002</v>
      </c>
      <c r="BD1553" s="10"/>
      <c r="BE1553" s="65">
        <f t="shared" si="3238"/>
        <v>2518.3000000000002</v>
      </c>
      <c r="BF1553" s="10">
        <f t="shared" si="3233"/>
        <v>1883.3</v>
      </c>
      <c r="BG1553" s="10"/>
      <c r="BH1553" s="65">
        <f t="shared" si="3239"/>
        <v>1883.3</v>
      </c>
      <c r="BI1553" s="10"/>
      <c r="BJ1553" s="20"/>
      <c r="BK1553" s="20"/>
    </row>
    <row r="1554" spans="1:63" ht="46.8" x14ac:dyDescent="0.3">
      <c r="A1554" s="58" t="s">
        <v>999</v>
      </c>
      <c r="B1554" s="59"/>
      <c r="C1554" s="58"/>
      <c r="D1554" s="58"/>
      <c r="E1554" s="60" t="s">
        <v>1000</v>
      </c>
      <c r="F1554" s="10">
        <f t="shared" si="3244"/>
        <v>29.1</v>
      </c>
      <c r="G1554" s="10">
        <f t="shared" si="3245"/>
        <v>58.2</v>
      </c>
      <c r="H1554" s="10">
        <f t="shared" si="3246"/>
        <v>58.2</v>
      </c>
      <c r="I1554" s="10">
        <f t="shared" si="3247"/>
        <v>0</v>
      </c>
      <c r="J1554" s="10">
        <f t="shared" si="3248"/>
        <v>0</v>
      </c>
      <c r="K1554" s="10">
        <f t="shared" si="3249"/>
        <v>0</v>
      </c>
      <c r="L1554" s="10">
        <f t="shared" si="3181"/>
        <v>29.1</v>
      </c>
      <c r="M1554" s="10">
        <f t="shared" si="3182"/>
        <v>58.2</v>
      </c>
      <c r="N1554" s="10">
        <f t="shared" si="3183"/>
        <v>58.2</v>
      </c>
      <c r="O1554" s="10">
        <f t="shared" si="3250"/>
        <v>0</v>
      </c>
      <c r="P1554" s="10">
        <f t="shared" si="3251"/>
        <v>0</v>
      </c>
      <c r="Q1554" s="10">
        <f t="shared" si="3252"/>
        <v>0</v>
      </c>
      <c r="R1554" s="10">
        <f t="shared" si="3213"/>
        <v>29.1</v>
      </c>
      <c r="S1554" s="10">
        <f t="shared" si="3214"/>
        <v>58.2</v>
      </c>
      <c r="T1554" s="10">
        <f t="shared" si="3215"/>
        <v>58.2</v>
      </c>
      <c r="U1554" s="10">
        <f t="shared" si="3253"/>
        <v>0</v>
      </c>
      <c r="V1554" s="10">
        <f t="shared" si="3254"/>
        <v>0</v>
      </c>
      <c r="W1554" s="10">
        <f t="shared" si="3255"/>
        <v>0</v>
      </c>
      <c r="X1554" s="10">
        <f t="shared" si="3216"/>
        <v>29.1</v>
      </c>
      <c r="Y1554" s="10">
        <f t="shared" si="3217"/>
        <v>58.2</v>
      </c>
      <c r="Z1554" s="10">
        <f t="shared" si="3218"/>
        <v>58.2</v>
      </c>
      <c r="AA1554" s="10">
        <f t="shared" si="3256"/>
        <v>0</v>
      </c>
      <c r="AB1554" s="10">
        <f t="shared" si="3257"/>
        <v>0</v>
      </c>
      <c r="AC1554" s="10">
        <f t="shared" si="3258"/>
        <v>0</v>
      </c>
      <c r="AD1554" s="10">
        <f t="shared" si="3219"/>
        <v>29.1</v>
      </c>
      <c r="AE1554" s="10">
        <f t="shared" si="3220"/>
        <v>58.2</v>
      </c>
      <c r="AF1554" s="10">
        <f t="shared" si="3221"/>
        <v>58.2</v>
      </c>
      <c r="AG1554" s="10">
        <f t="shared" si="3259"/>
        <v>0</v>
      </c>
      <c r="AH1554" s="10">
        <f t="shared" si="3222"/>
        <v>29.1</v>
      </c>
      <c r="AI1554" s="10">
        <f t="shared" si="3223"/>
        <v>58.2</v>
      </c>
      <c r="AJ1554" s="10">
        <f t="shared" si="3224"/>
        <v>58.2</v>
      </c>
      <c r="AK1554" s="10">
        <f t="shared" si="3260"/>
        <v>0</v>
      </c>
      <c r="AL1554" s="10">
        <f t="shared" si="3261"/>
        <v>0</v>
      </c>
      <c r="AM1554" s="10">
        <f t="shared" si="3262"/>
        <v>0</v>
      </c>
      <c r="AN1554" s="10">
        <f t="shared" si="3225"/>
        <v>29.1</v>
      </c>
      <c r="AO1554" s="10">
        <f t="shared" si="3226"/>
        <v>58.2</v>
      </c>
      <c r="AP1554" s="10">
        <f t="shared" si="3227"/>
        <v>58.2</v>
      </c>
      <c r="AQ1554" s="10">
        <f t="shared" si="3263"/>
        <v>0</v>
      </c>
      <c r="AR1554" s="10">
        <f t="shared" si="3264"/>
        <v>0</v>
      </c>
      <c r="AS1554" s="10">
        <f t="shared" si="3265"/>
        <v>0</v>
      </c>
      <c r="AT1554" s="10">
        <f t="shared" si="3228"/>
        <v>29.1</v>
      </c>
      <c r="AU1554" s="10">
        <f t="shared" si="3229"/>
        <v>58.2</v>
      </c>
      <c r="AV1554" s="10">
        <f t="shared" si="3230"/>
        <v>58.2</v>
      </c>
      <c r="AW1554" s="10">
        <f t="shared" si="3266"/>
        <v>0</v>
      </c>
      <c r="AX1554" s="10">
        <f t="shared" si="3267"/>
        <v>0</v>
      </c>
      <c r="AY1554" s="10">
        <f t="shared" si="3268"/>
        <v>0</v>
      </c>
      <c r="AZ1554" s="10">
        <f t="shared" si="3231"/>
        <v>29.1</v>
      </c>
      <c r="BA1554" s="10">
        <f t="shared" si="3269"/>
        <v>0</v>
      </c>
      <c r="BB1554" s="65">
        <f t="shared" si="3237"/>
        <v>29.1</v>
      </c>
      <c r="BC1554" s="10">
        <f t="shared" si="3232"/>
        <v>58.2</v>
      </c>
      <c r="BD1554" s="10">
        <f t="shared" si="3270"/>
        <v>0</v>
      </c>
      <c r="BE1554" s="65">
        <f t="shared" si="3238"/>
        <v>58.2</v>
      </c>
      <c r="BF1554" s="10">
        <f t="shared" si="3233"/>
        <v>58.2</v>
      </c>
      <c r="BG1554" s="10">
        <f t="shared" si="3270"/>
        <v>0</v>
      </c>
      <c r="BH1554" s="65">
        <f t="shared" si="3239"/>
        <v>58.2</v>
      </c>
      <c r="BI1554" s="10">
        <f t="shared" si="3270"/>
        <v>0</v>
      </c>
      <c r="BJ1554" s="20"/>
      <c r="BK1554" s="20"/>
    </row>
    <row r="1555" spans="1:63" ht="31.2" x14ac:dyDescent="0.3">
      <c r="A1555" s="58" t="s">
        <v>999</v>
      </c>
      <c r="B1555" s="59" t="s">
        <v>66</v>
      </c>
      <c r="C1555" s="58"/>
      <c r="D1555" s="58"/>
      <c r="E1555" s="60" t="s">
        <v>67</v>
      </c>
      <c r="F1555" s="10">
        <f t="shared" si="3244"/>
        <v>29.1</v>
      </c>
      <c r="G1555" s="10">
        <f t="shared" si="3245"/>
        <v>58.2</v>
      </c>
      <c r="H1555" s="10">
        <f t="shared" si="3246"/>
        <v>58.2</v>
      </c>
      <c r="I1555" s="10">
        <f t="shared" si="3247"/>
        <v>0</v>
      </c>
      <c r="J1555" s="10">
        <f t="shared" si="3248"/>
        <v>0</v>
      </c>
      <c r="K1555" s="10">
        <f t="shared" si="3249"/>
        <v>0</v>
      </c>
      <c r="L1555" s="10">
        <f t="shared" ref="L1555:L1618" si="3271">F1555+I1555</f>
        <v>29.1</v>
      </c>
      <c r="M1555" s="10">
        <f t="shared" ref="M1555:M1618" si="3272">G1555+J1555</f>
        <v>58.2</v>
      </c>
      <c r="N1555" s="10">
        <f t="shared" ref="N1555:N1618" si="3273">H1555+K1555</f>
        <v>58.2</v>
      </c>
      <c r="O1555" s="10">
        <f t="shared" si="3250"/>
        <v>0</v>
      </c>
      <c r="P1555" s="10">
        <f t="shared" si="3251"/>
        <v>0</v>
      </c>
      <c r="Q1555" s="10">
        <f t="shared" si="3252"/>
        <v>0</v>
      </c>
      <c r="R1555" s="10">
        <f t="shared" si="3213"/>
        <v>29.1</v>
      </c>
      <c r="S1555" s="10">
        <f t="shared" si="3214"/>
        <v>58.2</v>
      </c>
      <c r="T1555" s="10">
        <f t="shared" si="3215"/>
        <v>58.2</v>
      </c>
      <c r="U1555" s="10">
        <f t="shared" si="3253"/>
        <v>0</v>
      </c>
      <c r="V1555" s="10">
        <f t="shared" si="3254"/>
        <v>0</v>
      </c>
      <c r="W1555" s="10">
        <f t="shared" si="3255"/>
        <v>0</v>
      </c>
      <c r="X1555" s="10">
        <f t="shared" si="3216"/>
        <v>29.1</v>
      </c>
      <c r="Y1555" s="10">
        <f t="shared" si="3217"/>
        <v>58.2</v>
      </c>
      <c r="Z1555" s="10">
        <f t="shared" si="3218"/>
        <v>58.2</v>
      </c>
      <c r="AA1555" s="10">
        <f t="shared" si="3256"/>
        <v>0</v>
      </c>
      <c r="AB1555" s="10">
        <f t="shared" si="3257"/>
        <v>0</v>
      </c>
      <c r="AC1555" s="10">
        <f t="shared" si="3258"/>
        <v>0</v>
      </c>
      <c r="AD1555" s="10">
        <f t="shared" si="3219"/>
        <v>29.1</v>
      </c>
      <c r="AE1555" s="10">
        <f t="shared" si="3220"/>
        <v>58.2</v>
      </c>
      <c r="AF1555" s="10">
        <f t="shared" si="3221"/>
        <v>58.2</v>
      </c>
      <c r="AG1555" s="10">
        <f t="shared" si="3259"/>
        <v>0</v>
      </c>
      <c r="AH1555" s="10">
        <f t="shared" si="3222"/>
        <v>29.1</v>
      </c>
      <c r="AI1555" s="10">
        <f t="shared" si="3223"/>
        <v>58.2</v>
      </c>
      <c r="AJ1555" s="10">
        <f t="shared" si="3224"/>
        <v>58.2</v>
      </c>
      <c r="AK1555" s="10">
        <f t="shared" si="3260"/>
        <v>0</v>
      </c>
      <c r="AL1555" s="10">
        <f t="shared" si="3261"/>
        <v>0</v>
      </c>
      <c r="AM1555" s="10">
        <f t="shared" si="3262"/>
        <v>0</v>
      </c>
      <c r="AN1555" s="10">
        <f t="shared" si="3225"/>
        <v>29.1</v>
      </c>
      <c r="AO1555" s="10">
        <f t="shared" si="3226"/>
        <v>58.2</v>
      </c>
      <c r="AP1555" s="10">
        <f t="shared" si="3227"/>
        <v>58.2</v>
      </c>
      <c r="AQ1555" s="10">
        <f t="shared" si="3263"/>
        <v>0</v>
      </c>
      <c r="AR1555" s="10">
        <f t="shared" si="3264"/>
        <v>0</v>
      </c>
      <c r="AS1555" s="10">
        <f t="shared" si="3265"/>
        <v>0</v>
      </c>
      <c r="AT1555" s="10">
        <f t="shared" si="3228"/>
        <v>29.1</v>
      </c>
      <c r="AU1555" s="10">
        <f t="shared" si="3229"/>
        <v>58.2</v>
      </c>
      <c r="AV1555" s="10">
        <f t="shared" si="3230"/>
        <v>58.2</v>
      </c>
      <c r="AW1555" s="10">
        <f t="shared" si="3266"/>
        <v>0</v>
      </c>
      <c r="AX1555" s="10">
        <f t="shared" si="3267"/>
        <v>0</v>
      </c>
      <c r="AY1555" s="10">
        <f t="shared" si="3268"/>
        <v>0</v>
      </c>
      <c r="AZ1555" s="10">
        <f t="shared" si="3231"/>
        <v>29.1</v>
      </c>
      <c r="BA1555" s="10">
        <f t="shared" si="3269"/>
        <v>0</v>
      </c>
      <c r="BB1555" s="65">
        <f t="shared" si="3237"/>
        <v>29.1</v>
      </c>
      <c r="BC1555" s="10">
        <f t="shared" si="3232"/>
        <v>58.2</v>
      </c>
      <c r="BD1555" s="10">
        <f t="shared" si="3270"/>
        <v>0</v>
      </c>
      <c r="BE1555" s="65">
        <f t="shared" si="3238"/>
        <v>58.2</v>
      </c>
      <c r="BF1555" s="10">
        <f t="shared" si="3233"/>
        <v>58.2</v>
      </c>
      <c r="BG1555" s="10">
        <f t="shared" si="3270"/>
        <v>0</v>
      </c>
      <c r="BH1555" s="65">
        <f t="shared" si="3239"/>
        <v>58.2</v>
      </c>
      <c r="BI1555" s="10">
        <f t="shared" si="3270"/>
        <v>0</v>
      </c>
      <c r="BJ1555" s="20"/>
      <c r="BK1555" s="20"/>
    </row>
    <row r="1556" spans="1:63" x14ac:dyDescent="0.3">
      <c r="A1556" s="58" t="s">
        <v>999</v>
      </c>
      <c r="B1556" s="59" t="s">
        <v>66</v>
      </c>
      <c r="C1556" s="58" t="s">
        <v>37</v>
      </c>
      <c r="D1556" s="58" t="s">
        <v>38</v>
      </c>
      <c r="E1556" s="60" t="s">
        <v>39</v>
      </c>
      <c r="F1556" s="10">
        <v>29.1</v>
      </c>
      <c r="G1556" s="10">
        <v>58.2</v>
      </c>
      <c r="H1556" s="10">
        <v>58.2</v>
      </c>
      <c r="I1556" s="10"/>
      <c r="J1556" s="10"/>
      <c r="K1556" s="10"/>
      <c r="L1556" s="10">
        <f t="shared" si="3271"/>
        <v>29.1</v>
      </c>
      <c r="M1556" s="10">
        <f t="shared" si="3272"/>
        <v>58.2</v>
      </c>
      <c r="N1556" s="10">
        <f t="shared" si="3273"/>
        <v>58.2</v>
      </c>
      <c r="O1556" s="10"/>
      <c r="P1556" s="10"/>
      <c r="Q1556" s="10"/>
      <c r="R1556" s="10">
        <f t="shared" si="3213"/>
        <v>29.1</v>
      </c>
      <c r="S1556" s="10">
        <f t="shared" si="3214"/>
        <v>58.2</v>
      </c>
      <c r="T1556" s="10">
        <f t="shared" si="3215"/>
        <v>58.2</v>
      </c>
      <c r="U1556" s="10"/>
      <c r="V1556" s="10"/>
      <c r="W1556" s="10"/>
      <c r="X1556" s="10">
        <f t="shared" si="3216"/>
        <v>29.1</v>
      </c>
      <c r="Y1556" s="10">
        <f t="shared" si="3217"/>
        <v>58.2</v>
      </c>
      <c r="Z1556" s="10">
        <f t="shared" si="3218"/>
        <v>58.2</v>
      </c>
      <c r="AA1556" s="10"/>
      <c r="AB1556" s="10"/>
      <c r="AC1556" s="10"/>
      <c r="AD1556" s="10">
        <f t="shared" si="3219"/>
        <v>29.1</v>
      </c>
      <c r="AE1556" s="10">
        <f t="shared" si="3220"/>
        <v>58.2</v>
      </c>
      <c r="AF1556" s="10">
        <f t="shared" si="3221"/>
        <v>58.2</v>
      </c>
      <c r="AG1556" s="10"/>
      <c r="AH1556" s="10">
        <f t="shared" si="3222"/>
        <v>29.1</v>
      </c>
      <c r="AI1556" s="10">
        <f t="shared" si="3223"/>
        <v>58.2</v>
      </c>
      <c r="AJ1556" s="10">
        <f t="shared" si="3224"/>
        <v>58.2</v>
      </c>
      <c r="AK1556" s="10"/>
      <c r="AL1556" s="10"/>
      <c r="AM1556" s="10"/>
      <c r="AN1556" s="10">
        <f t="shared" si="3225"/>
        <v>29.1</v>
      </c>
      <c r="AO1556" s="10">
        <f t="shared" si="3226"/>
        <v>58.2</v>
      </c>
      <c r="AP1556" s="10">
        <f t="shared" si="3227"/>
        <v>58.2</v>
      </c>
      <c r="AQ1556" s="10"/>
      <c r="AR1556" s="10"/>
      <c r="AS1556" s="10"/>
      <c r="AT1556" s="10">
        <f t="shared" si="3228"/>
        <v>29.1</v>
      </c>
      <c r="AU1556" s="10">
        <f t="shared" si="3229"/>
        <v>58.2</v>
      </c>
      <c r="AV1556" s="10">
        <f t="shared" si="3230"/>
        <v>58.2</v>
      </c>
      <c r="AW1556" s="10"/>
      <c r="AX1556" s="10"/>
      <c r="AY1556" s="10"/>
      <c r="AZ1556" s="10">
        <f t="shared" si="3231"/>
        <v>29.1</v>
      </c>
      <c r="BA1556" s="10"/>
      <c r="BB1556" s="65">
        <f t="shared" si="3237"/>
        <v>29.1</v>
      </c>
      <c r="BC1556" s="10">
        <f t="shared" si="3232"/>
        <v>58.2</v>
      </c>
      <c r="BD1556" s="10"/>
      <c r="BE1556" s="65">
        <f t="shared" si="3238"/>
        <v>58.2</v>
      </c>
      <c r="BF1556" s="10">
        <f t="shared" si="3233"/>
        <v>58.2</v>
      </c>
      <c r="BG1556" s="10"/>
      <c r="BH1556" s="65">
        <f t="shared" si="3239"/>
        <v>58.2</v>
      </c>
      <c r="BI1556" s="10"/>
      <c r="BJ1556" s="20"/>
      <c r="BK1556" s="20"/>
    </row>
    <row r="1557" spans="1:63" ht="46.8" x14ac:dyDescent="0.3">
      <c r="A1557" s="58" t="s">
        <v>1001</v>
      </c>
      <c r="B1557" s="59"/>
      <c r="C1557" s="58"/>
      <c r="D1557" s="58"/>
      <c r="E1557" s="60" t="s">
        <v>1002</v>
      </c>
      <c r="F1557" s="10">
        <f t="shared" si="3244"/>
        <v>200649.9</v>
      </c>
      <c r="G1557" s="10">
        <f t="shared" si="3245"/>
        <v>0</v>
      </c>
      <c r="H1557" s="10">
        <f t="shared" si="3246"/>
        <v>0</v>
      </c>
      <c r="I1557" s="10">
        <f t="shared" si="3247"/>
        <v>0</v>
      </c>
      <c r="J1557" s="10">
        <f t="shared" si="3248"/>
        <v>0</v>
      </c>
      <c r="K1557" s="10">
        <f t="shared" si="3249"/>
        <v>0</v>
      </c>
      <c r="L1557" s="10">
        <f t="shared" si="3271"/>
        <v>200649.9</v>
      </c>
      <c r="M1557" s="10">
        <f t="shared" si="3272"/>
        <v>0</v>
      </c>
      <c r="N1557" s="10">
        <f t="shared" si="3273"/>
        <v>0</v>
      </c>
      <c r="O1557" s="10">
        <f t="shared" si="3250"/>
        <v>0</v>
      </c>
      <c r="P1557" s="10">
        <f t="shared" si="3251"/>
        <v>0</v>
      </c>
      <c r="Q1557" s="10">
        <f t="shared" si="3252"/>
        <v>0</v>
      </c>
      <c r="R1557" s="10">
        <f t="shared" si="3213"/>
        <v>200649.9</v>
      </c>
      <c r="S1557" s="10">
        <f t="shared" si="3214"/>
        <v>0</v>
      </c>
      <c r="T1557" s="10">
        <f t="shared" si="3215"/>
        <v>0</v>
      </c>
      <c r="U1557" s="10">
        <f t="shared" si="3253"/>
        <v>0</v>
      </c>
      <c r="V1557" s="10">
        <f t="shared" si="3254"/>
        <v>0</v>
      </c>
      <c r="W1557" s="10">
        <f t="shared" si="3255"/>
        <v>0</v>
      </c>
      <c r="X1557" s="10">
        <f t="shared" si="3216"/>
        <v>200649.9</v>
      </c>
      <c r="Y1557" s="10">
        <f t="shared" si="3217"/>
        <v>0</v>
      </c>
      <c r="Z1557" s="10">
        <f t="shared" si="3218"/>
        <v>0</v>
      </c>
      <c r="AA1557" s="10">
        <f t="shared" si="3256"/>
        <v>0</v>
      </c>
      <c r="AB1557" s="10">
        <f t="shared" si="3257"/>
        <v>0</v>
      </c>
      <c r="AC1557" s="10">
        <f t="shared" si="3258"/>
        <v>0</v>
      </c>
      <c r="AD1557" s="10">
        <f t="shared" si="3219"/>
        <v>200649.9</v>
      </c>
      <c r="AE1557" s="10">
        <f t="shared" si="3220"/>
        <v>0</v>
      </c>
      <c r="AF1557" s="10">
        <f t="shared" si="3221"/>
        <v>0</v>
      </c>
      <c r="AG1557" s="10">
        <f t="shared" si="3259"/>
        <v>0</v>
      </c>
      <c r="AH1557" s="10">
        <f t="shared" si="3222"/>
        <v>200649.9</v>
      </c>
      <c r="AI1557" s="10">
        <f t="shared" si="3223"/>
        <v>0</v>
      </c>
      <c r="AJ1557" s="10">
        <f t="shared" si="3224"/>
        <v>0</v>
      </c>
      <c r="AK1557" s="10">
        <f t="shared" si="3260"/>
        <v>0</v>
      </c>
      <c r="AL1557" s="10">
        <f t="shared" si="3261"/>
        <v>0</v>
      </c>
      <c r="AM1557" s="10">
        <f t="shared" si="3262"/>
        <v>0</v>
      </c>
      <c r="AN1557" s="10">
        <f t="shared" si="3225"/>
        <v>200649.9</v>
      </c>
      <c r="AO1557" s="10">
        <f t="shared" si="3226"/>
        <v>0</v>
      </c>
      <c r="AP1557" s="10">
        <f t="shared" si="3227"/>
        <v>0</v>
      </c>
      <c r="AQ1557" s="10">
        <f t="shared" si="3263"/>
        <v>0</v>
      </c>
      <c r="AR1557" s="10">
        <f t="shared" si="3264"/>
        <v>0</v>
      </c>
      <c r="AS1557" s="10">
        <f t="shared" si="3265"/>
        <v>0</v>
      </c>
      <c r="AT1557" s="10">
        <f t="shared" si="3228"/>
        <v>200649.9</v>
      </c>
      <c r="AU1557" s="10">
        <f t="shared" si="3229"/>
        <v>0</v>
      </c>
      <c r="AV1557" s="10">
        <f t="shared" si="3230"/>
        <v>0</v>
      </c>
      <c r="AW1557" s="10">
        <f t="shared" si="3266"/>
        <v>-183485.606</v>
      </c>
      <c r="AX1557" s="10">
        <f t="shared" si="3267"/>
        <v>183485.606</v>
      </c>
      <c r="AY1557" s="10">
        <f t="shared" si="3268"/>
        <v>0</v>
      </c>
      <c r="AZ1557" s="10">
        <f t="shared" si="3231"/>
        <v>17164.293999999994</v>
      </c>
      <c r="BA1557" s="10">
        <f t="shared" si="3269"/>
        <v>0</v>
      </c>
      <c r="BB1557" s="65">
        <f t="shared" si="3237"/>
        <v>17164.293999999994</v>
      </c>
      <c r="BC1557" s="10">
        <f t="shared" si="3232"/>
        <v>183485.606</v>
      </c>
      <c r="BD1557" s="10">
        <f t="shared" si="3270"/>
        <v>0</v>
      </c>
      <c r="BE1557" s="65">
        <f t="shared" si="3238"/>
        <v>183485.606</v>
      </c>
      <c r="BF1557" s="10">
        <f t="shared" si="3233"/>
        <v>0</v>
      </c>
      <c r="BG1557" s="10">
        <f t="shared" si="3270"/>
        <v>0</v>
      </c>
      <c r="BH1557" s="65">
        <f t="shared" si="3239"/>
        <v>0</v>
      </c>
      <c r="BI1557" s="10">
        <f t="shared" si="3270"/>
        <v>0</v>
      </c>
      <c r="BJ1557" s="20"/>
      <c r="BK1557" s="20"/>
    </row>
    <row r="1558" spans="1:63" ht="31.2" x14ac:dyDescent="0.3">
      <c r="A1558" s="58" t="s">
        <v>1001</v>
      </c>
      <c r="B1558" s="59" t="s">
        <v>66</v>
      </c>
      <c r="C1558" s="58"/>
      <c r="D1558" s="58"/>
      <c r="E1558" s="60" t="s">
        <v>67</v>
      </c>
      <c r="F1558" s="10">
        <f t="shared" si="3244"/>
        <v>200649.9</v>
      </c>
      <c r="G1558" s="10">
        <f t="shared" si="3245"/>
        <v>0</v>
      </c>
      <c r="H1558" s="10">
        <f t="shared" si="3246"/>
        <v>0</v>
      </c>
      <c r="I1558" s="10">
        <f t="shared" si="3247"/>
        <v>0</v>
      </c>
      <c r="J1558" s="10">
        <f t="shared" si="3248"/>
        <v>0</v>
      </c>
      <c r="K1558" s="10">
        <f t="shared" si="3249"/>
        <v>0</v>
      </c>
      <c r="L1558" s="10">
        <f t="shared" si="3271"/>
        <v>200649.9</v>
      </c>
      <c r="M1558" s="10">
        <f t="shared" si="3272"/>
        <v>0</v>
      </c>
      <c r="N1558" s="10">
        <f t="shared" si="3273"/>
        <v>0</v>
      </c>
      <c r="O1558" s="10">
        <f t="shared" si="3250"/>
        <v>0</v>
      </c>
      <c r="P1558" s="10">
        <f t="shared" si="3251"/>
        <v>0</v>
      </c>
      <c r="Q1558" s="10">
        <f t="shared" si="3252"/>
        <v>0</v>
      </c>
      <c r="R1558" s="10">
        <f t="shared" si="3213"/>
        <v>200649.9</v>
      </c>
      <c r="S1558" s="10">
        <f t="shared" si="3214"/>
        <v>0</v>
      </c>
      <c r="T1558" s="10">
        <f t="shared" si="3215"/>
        <v>0</v>
      </c>
      <c r="U1558" s="10">
        <f t="shared" si="3253"/>
        <v>0</v>
      </c>
      <c r="V1558" s="10">
        <f t="shared" si="3254"/>
        <v>0</v>
      </c>
      <c r="W1558" s="10">
        <f t="shared" si="3255"/>
        <v>0</v>
      </c>
      <c r="X1558" s="10">
        <f t="shared" si="3216"/>
        <v>200649.9</v>
      </c>
      <c r="Y1558" s="10">
        <f t="shared" si="3217"/>
        <v>0</v>
      </c>
      <c r="Z1558" s="10">
        <f t="shared" si="3218"/>
        <v>0</v>
      </c>
      <c r="AA1558" s="10">
        <f t="shared" si="3256"/>
        <v>0</v>
      </c>
      <c r="AB1558" s="10">
        <f t="shared" si="3257"/>
        <v>0</v>
      </c>
      <c r="AC1558" s="10">
        <f t="shared" si="3258"/>
        <v>0</v>
      </c>
      <c r="AD1558" s="10">
        <f t="shared" si="3219"/>
        <v>200649.9</v>
      </c>
      <c r="AE1558" s="10">
        <f t="shared" si="3220"/>
        <v>0</v>
      </c>
      <c r="AF1558" s="10">
        <f t="shared" si="3221"/>
        <v>0</v>
      </c>
      <c r="AG1558" s="10">
        <f t="shared" si="3259"/>
        <v>0</v>
      </c>
      <c r="AH1558" s="10">
        <f t="shared" si="3222"/>
        <v>200649.9</v>
      </c>
      <c r="AI1558" s="10">
        <f t="shared" si="3223"/>
        <v>0</v>
      </c>
      <c r="AJ1558" s="10">
        <f t="shared" si="3224"/>
        <v>0</v>
      </c>
      <c r="AK1558" s="10">
        <f t="shared" si="3260"/>
        <v>0</v>
      </c>
      <c r="AL1558" s="10">
        <f t="shared" si="3261"/>
        <v>0</v>
      </c>
      <c r="AM1558" s="10">
        <f t="shared" si="3262"/>
        <v>0</v>
      </c>
      <c r="AN1558" s="10">
        <f t="shared" si="3225"/>
        <v>200649.9</v>
      </c>
      <c r="AO1558" s="10">
        <f t="shared" si="3226"/>
        <v>0</v>
      </c>
      <c r="AP1558" s="10">
        <f t="shared" si="3227"/>
        <v>0</v>
      </c>
      <c r="AQ1558" s="10">
        <f t="shared" si="3263"/>
        <v>0</v>
      </c>
      <c r="AR1558" s="10">
        <f t="shared" si="3264"/>
        <v>0</v>
      </c>
      <c r="AS1558" s="10">
        <f t="shared" si="3265"/>
        <v>0</v>
      </c>
      <c r="AT1558" s="10">
        <f t="shared" si="3228"/>
        <v>200649.9</v>
      </c>
      <c r="AU1558" s="10">
        <f t="shared" si="3229"/>
        <v>0</v>
      </c>
      <c r="AV1558" s="10">
        <f t="shared" si="3230"/>
        <v>0</v>
      </c>
      <c r="AW1558" s="10">
        <f t="shared" si="3266"/>
        <v>-183485.606</v>
      </c>
      <c r="AX1558" s="10">
        <f t="shared" si="3267"/>
        <v>183485.606</v>
      </c>
      <c r="AY1558" s="10">
        <f t="shared" si="3268"/>
        <v>0</v>
      </c>
      <c r="AZ1558" s="10">
        <f t="shared" si="3231"/>
        <v>17164.293999999994</v>
      </c>
      <c r="BA1558" s="10">
        <f t="shared" si="3269"/>
        <v>0</v>
      </c>
      <c r="BB1558" s="65">
        <f t="shared" si="3237"/>
        <v>17164.293999999994</v>
      </c>
      <c r="BC1558" s="10">
        <f t="shared" si="3232"/>
        <v>183485.606</v>
      </c>
      <c r="BD1558" s="10">
        <f t="shared" si="3270"/>
        <v>0</v>
      </c>
      <c r="BE1558" s="65">
        <f t="shared" si="3238"/>
        <v>183485.606</v>
      </c>
      <c r="BF1558" s="10">
        <f t="shared" si="3233"/>
        <v>0</v>
      </c>
      <c r="BG1558" s="10">
        <f t="shared" si="3270"/>
        <v>0</v>
      </c>
      <c r="BH1558" s="65">
        <f t="shared" si="3239"/>
        <v>0</v>
      </c>
      <c r="BI1558" s="10">
        <f t="shared" si="3270"/>
        <v>0</v>
      </c>
      <c r="BJ1558" s="20"/>
      <c r="BK1558" s="20"/>
    </row>
    <row r="1559" spans="1:63" x14ac:dyDescent="0.3">
      <c r="A1559" s="58" t="s">
        <v>1001</v>
      </c>
      <c r="B1559" s="59">
        <v>200</v>
      </c>
      <c r="C1559" s="58" t="s">
        <v>37</v>
      </c>
      <c r="D1559" s="58" t="s">
        <v>38</v>
      </c>
      <c r="E1559" s="60" t="s">
        <v>39</v>
      </c>
      <c r="F1559" s="10">
        <v>200649.9</v>
      </c>
      <c r="G1559" s="10">
        <v>0</v>
      </c>
      <c r="H1559" s="10">
        <v>0</v>
      </c>
      <c r="I1559" s="10"/>
      <c r="J1559" s="10"/>
      <c r="K1559" s="10"/>
      <c r="L1559" s="10">
        <f t="shared" si="3271"/>
        <v>200649.9</v>
      </c>
      <c r="M1559" s="10">
        <f t="shared" si="3272"/>
        <v>0</v>
      </c>
      <c r="N1559" s="10">
        <f t="shared" si="3273"/>
        <v>0</v>
      </c>
      <c r="O1559" s="10"/>
      <c r="P1559" s="10"/>
      <c r="Q1559" s="10"/>
      <c r="R1559" s="10">
        <f t="shared" si="3213"/>
        <v>200649.9</v>
      </c>
      <c r="S1559" s="10">
        <f t="shared" si="3214"/>
        <v>0</v>
      </c>
      <c r="T1559" s="10">
        <f t="shared" si="3215"/>
        <v>0</v>
      </c>
      <c r="U1559" s="10"/>
      <c r="V1559" s="10"/>
      <c r="W1559" s="10"/>
      <c r="X1559" s="10">
        <f t="shared" si="3216"/>
        <v>200649.9</v>
      </c>
      <c r="Y1559" s="10">
        <f t="shared" si="3217"/>
        <v>0</v>
      </c>
      <c r="Z1559" s="10">
        <f t="shared" si="3218"/>
        <v>0</v>
      </c>
      <c r="AA1559" s="10"/>
      <c r="AB1559" s="10"/>
      <c r="AC1559" s="10"/>
      <c r="AD1559" s="10">
        <f t="shared" si="3219"/>
        <v>200649.9</v>
      </c>
      <c r="AE1559" s="10">
        <f t="shared" si="3220"/>
        <v>0</v>
      </c>
      <c r="AF1559" s="10">
        <f t="shared" si="3221"/>
        <v>0</v>
      </c>
      <c r="AG1559" s="10"/>
      <c r="AH1559" s="10">
        <f t="shared" si="3222"/>
        <v>200649.9</v>
      </c>
      <c r="AI1559" s="10">
        <f t="shared" si="3223"/>
        <v>0</v>
      </c>
      <c r="AJ1559" s="10">
        <f t="shared" si="3224"/>
        <v>0</v>
      </c>
      <c r="AK1559" s="10"/>
      <c r="AL1559" s="10"/>
      <c r="AM1559" s="10"/>
      <c r="AN1559" s="10">
        <f t="shared" si="3225"/>
        <v>200649.9</v>
      </c>
      <c r="AO1559" s="10">
        <f t="shared" si="3226"/>
        <v>0</v>
      </c>
      <c r="AP1559" s="10">
        <f t="shared" si="3227"/>
        <v>0</v>
      </c>
      <c r="AQ1559" s="10"/>
      <c r="AR1559" s="10"/>
      <c r="AS1559" s="10"/>
      <c r="AT1559" s="10">
        <f t="shared" si="3228"/>
        <v>200649.9</v>
      </c>
      <c r="AU1559" s="10">
        <f t="shared" si="3229"/>
        <v>0</v>
      </c>
      <c r="AV1559" s="10">
        <f t="shared" si="3230"/>
        <v>0</v>
      </c>
      <c r="AW1559" s="10">
        <v>-183485.606</v>
      </c>
      <c r="AX1559" s="10">
        <v>183485.606</v>
      </c>
      <c r="AY1559" s="10"/>
      <c r="AZ1559" s="10">
        <f t="shared" si="3231"/>
        <v>17164.293999999994</v>
      </c>
      <c r="BA1559" s="10"/>
      <c r="BB1559" s="65">
        <f t="shared" si="3237"/>
        <v>17164.293999999994</v>
      </c>
      <c r="BC1559" s="10">
        <f t="shared" si="3232"/>
        <v>183485.606</v>
      </c>
      <c r="BD1559" s="10"/>
      <c r="BE1559" s="65">
        <f t="shared" si="3238"/>
        <v>183485.606</v>
      </c>
      <c r="BF1559" s="10">
        <f t="shared" si="3233"/>
        <v>0</v>
      </c>
      <c r="BG1559" s="10"/>
      <c r="BH1559" s="65">
        <f t="shared" si="3239"/>
        <v>0</v>
      </c>
      <c r="BI1559" s="10"/>
      <c r="BJ1559" s="20"/>
      <c r="BK1559" s="20"/>
    </row>
    <row r="1560" spans="1:63" ht="78" x14ac:dyDescent="0.3">
      <c r="A1560" s="58" t="s">
        <v>1003</v>
      </c>
      <c r="B1560" s="59"/>
      <c r="C1560" s="58"/>
      <c r="D1560" s="58"/>
      <c r="E1560" s="60" t="s">
        <v>1004</v>
      </c>
      <c r="F1560" s="10">
        <f t="shared" si="3244"/>
        <v>670.1</v>
      </c>
      <c r="G1560" s="10">
        <f t="shared" si="3245"/>
        <v>670.1</v>
      </c>
      <c r="H1560" s="10">
        <f t="shared" si="3246"/>
        <v>670.1</v>
      </c>
      <c r="I1560" s="10">
        <f t="shared" si="3247"/>
        <v>0</v>
      </c>
      <c r="J1560" s="10">
        <f t="shared" si="3248"/>
        <v>0</v>
      </c>
      <c r="K1560" s="10">
        <f t="shared" si="3249"/>
        <v>0</v>
      </c>
      <c r="L1560" s="10">
        <f t="shared" si="3271"/>
        <v>670.1</v>
      </c>
      <c r="M1560" s="10">
        <f t="shared" si="3272"/>
        <v>670.1</v>
      </c>
      <c r="N1560" s="10">
        <f t="shared" si="3273"/>
        <v>670.1</v>
      </c>
      <c r="O1560" s="10">
        <f t="shared" si="3250"/>
        <v>0</v>
      </c>
      <c r="P1560" s="10">
        <f t="shared" si="3251"/>
        <v>0</v>
      </c>
      <c r="Q1560" s="10">
        <f t="shared" si="3252"/>
        <v>0</v>
      </c>
      <c r="R1560" s="10">
        <f t="shared" si="3213"/>
        <v>670.1</v>
      </c>
      <c r="S1560" s="10">
        <f t="shared" si="3214"/>
        <v>670.1</v>
      </c>
      <c r="T1560" s="10">
        <f t="shared" si="3215"/>
        <v>670.1</v>
      </c>
      <c r="U1560" s="10">
        <f t="shared" si="3253"/>
        <v>0</v>
      </c>
      <c r="V1560" s="10">
        <f t="shared" si="3254"/>
        <v>0</v>
      </c>
      <c r="W1560" s="10">
        <f t="shared" si="3255"/>
        <v>0</v>
      </c>
      <c r="X1560" s="10">
        <f t="shared" si="3216"/>
        <v>670.1</v>
      </c>
      <c r="Y1560" s="10">
        <f t="shared" si="3217"/>
        <v>670.1</v>
      </c>
      <c r="Z1560" s="10">
        <f t="shared" si="3218"/>
        <v>670.1</v>
      </c>
      <c r="AA1560" s="10">
        <f t="shared" si="3256"/>
        <v>0</v>
      </c>
      <c r="AB1560" s="10">
        <f t="shared" si="3257"/>
        <v>0</v>
      </c>
      <c r="AC1560" s="10">
        <f t="shared" si="3258"/>
        <v>0</v>
      </c>
      <c r="AD1560" s="10">
        <f t="shared" si="3219"/>
        <v>670.1</v>
      </c>
      <c r="AE1560" s="10">
        <f t="shared" si="3220"/>
        <v>670.1</v>
      </c>
      <c r="AF1560" s="10">
        <f t="shared" si="3221"/>
        <v>670.1</v>
      </c>
      <c r="AG1560" s="10">
        <f t="shared" si="3259"/>
        <v>0</v>
      </c>
      <c r="AH1560" s="10">
        <f t="shared" si="3222"/>
        <v>670.1</v>
      </c>
      <c r="AI1560" s="10">
        <f t="shared" si="3223"/>
        <v>670.1</v>
      </c>
      <c r="AJ1560" s="10">
        <f t="shared" si="3224"/>
        <v>670.1</v>
      </c>
      <c r="AK1560" s="10">
        <f t="shared" si="3260"/>
        <v>0</v>
      </c>
      <c r="AL1560" s="10">
        <f t="shared" si="3261"/>
        <v>0</v>
      </c>
      <c r="AM1560" s="10">
        <f t="shared" si="3262"/>
        <v>0</v>
      </c>
      <c r="AN1560" s="10">
        <f t="shared" si="3225"/>
        <v>670.1</v>
      </c>
      <c r="AO1560" s="10">
        <f t="shared" si="3226"/>
        <v>670.1</v>
      </c>
      <c r="AP1560" s="10">
        <f t="shared" si="3227"/>
        <v>670.1</v>
      </c>
      <c r="AQ1560" s="10">
        <f t="shared" si="3263"/>
        <v>0</v>
      </c>
      <c r="AR1560" s="10">
        <f t="shared" si="3264"/>
        <v>0</v>
      </c>
      <c r="AS1560" s="10">
        <f t="shared" si="3265"/>
        <v>0</v>
      </c>
      <c r="AT1560" s="10">
        <f t="shared" si="3228"/>
        <v>670.1</v>
      </c>
      <c r="AU1560" s="10">
        <f t="shared" si="3229"/>
        <v>670.1</v>
      </c>
      <c r="AV1560" s="10">
        <f t="shared" si="3230"/>
        <v>670.1</v>
      </c>
      <c r="AW1560" s="10">
        <f t="shared" si="3266"/>
        <v>0</v>
      </c>
      <c r="AX1560" s="10">
        <f t="shared" si="3267"/>
        <v>0</v>
      </c>
      <c r="AY1560" s="10">
        <f t="shared" si="3268"/>
        <v>0</v>
      </c>
      <c r="AZ1560" s="10">
        <f t="shared" si="3231"/>
        <v>670.1</v>
      </c>
      <c r="BA1560" s="10">
        <f t="shared" si="3269"/>
        <v>0</v>
      </c>
      <c r="BB1560" s="65">
        <f t="shared" si="3237"/>
        <v>670.1</v>
      </c>
      <c r="BC1560" s="10">
        <f t="shared" si="3232"/>
        <v>670.1</v>
      </c>
      <c r="BD1560" s="10">
        <f t="shared" si="3270"/>
        <v>0</v>
      </c>
      <c r="BE1560" s="65">
        <f t="shared" si="3238"/>
        <v>670.1</v>
      </c>
      <c r="BF1560" s="10">
        <f t="shared" si="3233"/>
        <v>670.1</v>
      </c>
      <c r="BG1560" s="10">
        <f t="shared" si="3270"/>
        <v>0</v>
      </c>
      <c r="BH1560" s="65">
        <f t="shared" si="3239"/>
        <v>670.1</v>
      </c>
      <c r="BI1560" s="10">
        <f t="shared" si="3270"/>
        <v>0</v>
      </c>
      <c r="BJ1560" s="20"/>
      <c r="BK1560" s="20"/>
    </row>
    <row r="1561" spans="1:63" ht="31.2" x14ac:dyDescent="0.3">
      <c r="A1561" s="58" t="s">
        <v>1003</v>
      </c>
      <c r="B1561" s="59" t="s">
        <v>192</v>
      </c>
      <c r="C1561" s="58"/>
      <c r="D1561" s="58"/>
      <c r="E1561" s="60" t="s">
        <v>193</v>
      </c>
      <c r="F1561" s="10">
        <f t="shared" si="3244"/>
        <v>670.1</v>
      </c>
      <c r="G1561" s="10">
        <f t="shared" si="3245"/>
        <v>670.1</v>
      </c>
      <c r="H1561" s="10">
        <f t="shared" si="3246"/>
        <v>670.1</v>
      </c>
      <c r="I1561" s="10">
        <f t="shared" si="3247"/>
        <v>0</v>
      </c>
      <c r="J1561" s="10">
        <f t="shared" si="3248"/>
        <v>0</v>
      </c>
      <c r="K1561" s="10">
        <f t="shared" si="3249"/>
        <v>0</v>
      </c>
      <c r="L1561" s="10">
        <f t="shared" si="3271"/>
        <v>670.1</v>
      </c>
      <c r="M1561" s="10">
        <f t="shared" si="3272"/>
        <v>670.1</v>
      </c>
      <c r="N1561" s="10">
        <f t="shared" si="3273"/>
        <v>670.1</v>
      </c>
      <c r="O1561" s="10">
        <f t="shared" si="3250"/>
        <v>0</v>
      </c>
      <c r="P1561" s="10">
        <f t="shared" si="3251"/>
        <v>0</v>
      </c>
      <c r="Q1561" s="10">
        <f t="shared" si="3252"/>
        <v>0</v>
      </c>
      <c r="R1561" s="10">
        <f t="shared" si="3213"/>
        <v>670.1</v>
      </c>
      <c r="S1561" s="10">
        <f t="shared" si="3214"/>
        <v>670.1</v>
      </c>
      <c r="T1561" s="10">
        <f t="shared" si="3215"/>
        <v>670.1</v>
      </c>
      <c r="U1561" s="10">
        <f t="shared" si="3253"/>
        <v>0</v>
      </c>
      <c r="V1561" s="10">
        <f t="shared" si="3254"/>
        <v>0</v>
      </c>
      <c r="W1561" s="10">
        <f t="shared" si="3255"/>
        <v>0</v>
      </c>
      <c r="X1561" s="10">
        <f t="shared" si="3216"/>
        <v>670.1</v>
      </c>
      <c r="Y1561" s="10">
        <f t="shared" si="3217"/>
        <v>670.1</v>
      </c>
      <c r="Z1561" s="10">
        <f t="shared" si="3218"/>
        <v>670.1</v>
      </c>
      <c r="AA1561" s="10">
        <f t="shared" si="3256"/>
        <v>0</v>
      </c>
      <c r="AB1561" s="10">
        <f t="shared" si="3257"/>
        <v>0</v>
      </c>
      <c r="AC1561" s="10">
        <f t="shared" si="3258"/>
        <v>0</v>
      </c>
      <c r="AD1561" s="10">
        <f t="shared" si="3219"/>
        <v>670.1</v>
      </c>
      <c r="AE1561" s="10">
        <f t="shared" si="3220"/>
        <v>670.1</v>
      </c>
      <c r="AF1561" s="10">
        <f t="shared" si="3221"/>
        <v>670.1</v>
      </c>
      <c r="AG1561" s="10">
        <f t="shared" si="3259"/>
        <v>0</v>
      </c>
      <c r="AH1561" s="10">
        <f t="shared" si="3222"/>
        <v>670.1</v>
      </c>
      <c r="AI1561" s="10">
        <f t="shared" si="3223"/>
        <v>670.1</v>
      </c>
      <c r="AJ1561" s="10">
        <f t="shared" si="3224"/>
        <v>670.1</v>
      </c>
      <c r="AK1561" s="10">
        <f t="shared" si="3260"/>
        <v>0</v>
      </c>
      <c r="AL1561" s="10">
        <f t="shared" si="3261"/>
        <v>0</v>
      </c>
      <c r="AM1561" s="10">
        <f t="shared" si="3262"/>
        <v>0</v>
      </c>
      <c r="AN1561" s="10">
        <f t="shared" si="3225"/>
        <v>670.1</v>
      </c>
      <c r="AO1561" s="10">
        <f t="shared" si="3226"/>
        <v>670.1</v>
      </c>
      <c r="AP1561" s="10">
        <f t="shared" si="3227"/>
        <v>670.1</v>
      </c>
      <c r="AQ1561" s="10">
        <f t="shared" si="3263"/>
        <v>0</v>
      </c>
      <c r="AR1561" s="10">
        <f t="shared" si="3264"/>
        <v>0</v>
      </c>
      <c r="AS1561" s="10">
        <f t="shared" si="3265"/>
        <v>0</v>
      </c>
      <c r="AT1561" s="10">
        <f t="shared" si="3228"/>
        <v>670.1</v>
      </c>
      <c r="AU1561" s="10">
        <f t="shared" si="3229"/>
        <v>670.1</v>
      </c>
      <c r="AV1561" s="10">
        <f t="shared" si="3230"/>
        <v>670.1</v>
      </c>
      <c r="AW1561" s="10">
        <f t="shared" si="3266"/>
        <v>0</v>
      </c>
      <c r="AX1561" s="10">
        <f t="shared" si="3267"/>
        <v>0</v>
      </c>
      <c r="AY1561" s="10">
        <f t="shared" si="3268"/>
        <v>0</v>
      </c>
      <c r="AZ1561" s="10">
        <f t="shared" si="3231"/>
        <v>670.1</v>
      </c>
      <c r="BA1561" s="10">
        <f t="shared" si="3269"/>
        <v>0</v>
      </c>
      <c r="BB1561" s="65">
        <f t="shared" si="3237"/>
        <v>670.1</v>
      </c>
      <c r="BC1561" s="10">
        <f t="shared" si="3232"/>
        <v>670.1</v>
      </c>
      <c r="BD1561" s="10">
        <f t="shared" si="3270"/>
        <v>0</v>
      </c>
      <c r="BE1561" s="65">
        <f t="shared" si="3238"/>
        <v>670.1</v>
      </c>
      <c r="BF1561" s="10">
        <f t="shared" si="3233"/>
        <v>670.1</v>
      </c>
      <c r="BG1561" s="10">
        <f t="shared" si="3270"/>
        <v>0</v>
      </c>
      <c r="BH1561" s="65">
        <f t="shared" si="3239"/>
        <v>670.1</v>
      </c>
      <c r="BI1561" s="10">
        <f t="shared" si="3270"/>
        <v>0</v>
      </c>
      <c r="BJ1561" s="20"/>
      <c r="BK1561" s="20"/>
    </row>
    <row r="1562" spans="1:63" x14ac:dyDescent="0.3">
      <c r="A1562" s="58" t="s">
        <v>1003</v>
      </c>
      <c r="B1562" s="59">
        <v>300</v>
      </c>
      <c r="C1562" s="58" t="s">
        <v>37</v>
      </c>
      <c r="D1562" s="58" t="s">
        <v>38</v>
      </c>
      <c r="E1562" s="60" t="s">
        <v>39</v>
      </c>
      <c r="F1562" s="10">
        <v>670.1</v>
      </c>
      <c r="G1562" s="10">
        <v>670.1</v>
      </c>
      <c r="H1562" s="10">
        <v>670.1</v>
      </c>
      <c r="I1562" s="10"/>
      <c r="J1562" s="10"/>
      <c r="K1562" s="10"/>
      <c r="L1562" s="10">
        <f t="shared" si="3271"/>
        <v>670.1</v>
      </c>
      <c r="M1562" s="10">
        <f t="shared" si="3272"/>
        <v>670.1</v>
      </c>
      <c r="N1562" s="10">
        <f t="shared" si="3273"/>
        <v>670.1</v>
      </c>
      <c r="O1562" s="10"/>
      <c r="P1562" s="10"/>
      <c r="Q1562" s="10"/>
      <c r="R1562" s="10">
        <f t="shared" si="3213"/>
        <v>670.1</v>
      </c>
      <c r="S1562" s="10">
        <f t="shared" si="3214"/>
        <v>670.1</v>
      </c>
      <c r="T1562" s="10">
        <f t="shared" si="3215"/>
        <v>670.1</v>
      </c>
      <c r="U1562" s="10"/>
      <c r="V1562" s="10"/>
      <c r="W1562" s="10"/>
      <c r="X1562" s="10">
        <f t="shared" si="3216"/>
        <v>670.1</v>
      </c>
      <c r="Y1562" s="10">
        <f t="shared" si="3217"/>
        <v>670.1</v>
      </c>
      <c r="Z1562" s="10">
        <f t="shared" si="3218"/>
        <v>670.1</v>
      </c>
      <c r="AA1562" s="10"/>
      <c r="AB1562" s="10"/>
      <c r="AC1562" s="10"/>
      <c r="AD1562" s="10">
        <f t="shared" si="3219"/>
        <v>670.1</v>
      </c>
      <c r="AE1562" s="10">
        <f t="shared" si="3220"/>
        <v>670.1</v>
      </c>
      <c r="AF1562" s="10">
        <f t="shared" si="3221"/>
        <v>670.1</v>
      </c>
      <c r="AG1562" s="10"/>
      <c r="AH1562" s="10">
        <f t="shared" si="3222"/>
        <v>670.1</v>
      </c>
      <c r="AI1562" s="10">
        <f t="shared" si="3223"/>
        <v>670.1</v>
      </c>
      <c r="AJ1562" s="10">
        <f t="shared" si="3224"/>
        <v>670.1</v>
      </c>
      <c r="AK1562" s="10"/>
      <c r="AL1562" s="10"/>
      <c r="AM1562" s="10"/>
      <c r="AN1562" s="10">
        <f t="shared" si="3225"/>
        <v>670.1</v>
      </c>
      <c r="AO1562" s="10">
        <f t="shared" si="3226"/>
        <v>670.1</v>
      </c>
      <c r="AP1562" s="10">
        <f t="shared" si="3227"/>
        <v>670.1</v>
      </c>
      <c r="AQ1562" s="10"/>
      <c r="AR1562" s="10"/>
      <c r="AS1562" s="10"/>
      <c r="AT1562" s="10">
        <f t="shared" si="3228"/>
        <v>670.1</v>
      </c>
      <c r="AU1562" s="10">
        <f t="shared" si="3229"/>
        <v>670.1</v>
      </c>
      <c r="AV1562" s="10">
        <f t="shared" si="3230"/>
        <v>670.1</v>
      </c>
      <c r="AW1562" s="10"/>
      <c r="AX1562" s="10"/>
      <c r="AY1562" s="10"/>
      <c r="AZ1562" s="10">
        <f t="shared" si="3231"/>
        <v>670.1</v>
      </c>
      <c r="BA1562" s="10"/>
      <c r="BB1562" s="65">
        <f t="shared" si="3237"/>
        <v>670.1</v>
      </c>
      <c r="BC1562" s="10">
        <f t="shared" si="3232"/>
        <v>670.1</v>
      </c>
      <c r="BD1562" s="10"/>
      <c r="BE1562" s="65">
        <f t="shared" si="3238"/>
        <v>670.1</v>
      </c>
      <c r="BF1562" s="10">
        <f t="shared" si="3233"/>
        <v>670.1</v>
      </c>
      <c r="BG1562" s="10"/>
      <c r="BH1562" s="65">
        <f t="shared" si="3239"/>
        <v>670.1</v>
      </c>
      <c r="BI1562" s="10"/>
      <c r="BJ1562" s="20"/>
      <c r="BK1562" s="20"/>
    </row>
    <row r="1563" spans="1:63" ht="62.4" x14ac:dyDescent="0.3">
      <c r="A1563" s="58" t="s">
        <v>1005</v>
      </c>
      <c r="B1563" s="59"/>
      <c r="C1563" s="58"/>
      <c r="D1563" s="58"/>
      <c r="E1563" s="60" t="s">
        <v>1006</v>
      </c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>
        <f t="shared" si="3260"/>
        <v>7705.5</v>
      </c>
      <c r="AL1563" s="10">
        <f t="shared" si="3261"/>
        <v>7705.5</v>
      </c>
      <c r="AM1563" s="10">
        <f t="shared" si="3262"/>
        <v>7705.5</v>
      </c>
      <c r="AN1563" s="10">
        <f t="shared" si="3225"/>
        <v>7705.5</v>
      </c>
      <c r="AO1563" s="10">
        <f t="shared" si="3226"/>
        <v>7705.5</v>
      </c>
      <c r="AP1563" s="10">
        <f t="shared" si="3227"/>
        <v>7705.5</v>
      </c>
      <c r="AQ1563" s="10">
        <f t="shared" si="3263"/>
        <v>0</v>
      </c>
      <c r="AR1563" s="10">
        <f t="shared" si="3264"/>
        <v>-7705.5</v>
      </c>
      <c r="AS1563" s="10">
        <f t="shared" si="3265"/>
        <v>-7705.5</v>
      </c>
      <c r="AT1563" s="10">
        <f t="shared" si="3228"/>
        <v>7705.5</v>
      </c>
      <c r="AU1563" s="10">
        <f t="shared" si="3229"/>
        <v>0</v>
      </c>
      <c r="AV1563" s="10">
        <f t="shared" si="3230"/>
        <v>0</v>
      </c>
      <c r="AW1563" s="10">
        <f t="shared" si="3266"/>
        <v>0</v>
      </c>
      <c r="AX1563" s="10">
        <f t="shared" si="3267"/>
        <v>0</v>
      </c>
      <c r="AY1563" s="10">
        <f t="shared" si="3268"/>
        <v>0</v>
      </c>
      <c r="AZ1563" s="10">
        <f t="shared" si="3231"/>
        <v>7705.5</v>
      </c>
      <c r="BA1563" s="10">
        <f t="shared" si="3269"/>
        <v>0</v>
      </c>
      <c r="BB1563" s="65">
        <f t="shared" si="3237"/>
        <v>7705.5</v>
      </c>
      <c r="BC1563" s="10">
        <f t="shared" si="3232"/>
        <v>0</v>
      </c>
      <c r="BD1563" s="10">
        <f t="shared" si="3270"/>
        <v>0</v>
      </c>
      <c r="BE1563" s="65">
        <f t="shared" si="3238"/>
        <v>0</v>
      </c>
      <c r="BF1563" s="10">
        <f t="shared" si="3233"/>
        <v>0</v>
      </c>
      <c r="BG1563" s="10">
        <f t="shared" si="3270"/>
        <v>0</v>
      </c>
      <c r="BH1563" s="65">
        <f t="shared" si="3239"/>
        <v>0</v>
      </c>
      <c r="BI1563" s="10">
        <f t="shared" si="3270"/>
        <v>0</v>
      </c>
      <c r="BJ1563" s="20"/>
      <c r="BK1563" s="20"/>
    </row>
    <row r="1564" spans="1:63" ht="31.2" x14ac:dyDescent="0.3">
      <c r="A1564" s="58" t="s">
        <v>1005</v>
      </c>
      <c r="B1564" s="59" t="s">
        <v>66</v>
      </c>
      <c r="C1564" s="58"/>
      <c r="D1564" s="58"/>
      <c r="E1564" s="60" t="s">
        <v>67</v>
      </c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>
        <f t="shared" si="3260"/>
        <v>7705.5</v>
      </c>
      <c r="AL1564" s="10">
        <f t="shared" si="3261"/>
        <v>7705.5</v>
      </c>
      <c r="AM1564" s="10">
        <f t="shared" si="3262"/>
        <v>7705.5</v>
      </c>
      <c r="AN1564" s="10">
        <f t="shared" si="3225"/>
        <v>7705.5</v>
      </c>
      <c r="AO1564" s="10">
        <f t="shared" si="3226"/>
        <v>7705.5</v>
      </c>
      <c r="AP1564" s="10">
        <f t="shared" si="3227"/>
        <v>7705.5</v>
      </c>
      <c r="AQ1564" s="10">
        <f t="shared" si="3263"/>
        <v>0</v>
      </c>
      <c r="AR1564" s="10">
        <f t="shared" si="3264"/>
        <v>-7705.5</v>
      </c>
      <c r="AS1564" s="10">
        <f t="shared" si="3265"/>
        <v>-7705.5</v>
      </c>
      <c r="AT1564" s="10">
        <f t="shared" si="3228"/>
        <v>7705.5</v>
      </c>
      <c r="AU1564" s="10">
        <f t="shared" si="3229"/>
        <v>0</v>
      </c>
      <c r="AV1564" s="10">
        <f t="shared" si="3230"/>
        <v>0</v>
      </c>
      <c r="AW1564" s="10">
        <f t="shared" si="3266"/>
        <v>0</v>
      </c>
      <c r="AX1564" s="10">
        <f t="shared" si="3267"/>
        <v>0</v>
      </c>
      <c r="AY1564" s="10">
        <f t="shared" si="3268"/>
        <v>0</v>
      </c>
      <c r="AZ1564" s="10">
        <f t="shared" si="3231"/>
        <v>7705.5</v>
      </c>
      <c r="BA1564" s="10">
        <f t="shared" si="3269"/>
        <v>0</v>
      </c>
      <c r="BB1564" s="65">
        <f t="shared" si="3237"/>
        <v>7705.5</v>
      </c>
      <c r="BC1564" s="10">
        <f t="shared" si="3232"/>
        <v>0</v>
      </c>
      <c r="BD1564" s="10">
        <f t="shared" si="3270"/>
        <v>0</v>
      </c>
      <c r="BE1564" s="65">
        <f t="shared" si="3238"/>
        <v>0</v>
      </c>
      <c r="BF1564" s="10">
        <f t="shared" si="3233"/>
        <v>0</v>
      </c>
      <c r="BG1564" s="10">
        <f t="shared" si="3270"/>
        <v>0</v>
      </c>
      <c r="BH1564" s="65">
        <f t="shared" si="3239"/>
        <v>0</v>
      </c>
      <c r="BI1564" s="10">
        <f t="shared" si="3270"/>
        <v>0</v>
      </c>
      <c r="BJ1564" s="20"/>
      <c r="BK1564" s="20"/>
    </row>
    <row r="1565" spans="1:63" ht="46.8" x14ac:dyDescent="0.3">
      <c r="A1565" s="58" t="s">
        <v>1005</v>
      </c>
      <c r="B1565" s="59" t="s">
        <v>66</v>
      </c>
      <c r="C1565" s="58" t="s">
        <v>106</v>
      </c>
      <c r="D1565" s="58" t="s">
        <v>169</v>
      </c>
      <c r="E1565" s="60" t="s">
        <v>170</v>
      </c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>
        <v>7705.5</v>
      </c>
      <c r="AL1565" s="10">
        <v>7705.5</v>
      </c>
      <c r="AM1565" s="10">
        <v>7705.5</v>
      </c>
      <c r="AN1565" s="10">
        <f t="shared" si="3225"/>
        <v>7705.5</v>
      </c>
      <c r="AO1565" s="10">
        <f t="shared" si="3226"/>
        <v>7705.5</v>
      </c>
      <c r="AP1565" s="10">
        <f t="shared" si="3227"/>
        <v>7705.5</v>
      </c>
      <c r="AQ1565" s="10"/>
      <c r="AR1565" s="10">
        <v>-7705.5</v>
      </c>
      <c r="AS1565" s="10">
        <v>-7705.5</v>
      </c>
      <c r="AT1565" s="10">
        <f t="shared" si="3228"/>
        <v>7705.5</v>
      </c>
      <c r="AU1565" s="10">
        <f t="shared" si="3229"/>
        <v>0</v>
      </c>
      <c r="AV1565" s="10">
        <f t="shared" si="3230"/>
        <v>0</v>
      </c>
      <c r="AW1565" s="10"/>
      <c r="AX1565" s="10"/>
      <c r="AY1565" s="10"/>
      <c r="AZ1565" s="10">
        <f t="shared" si="3231"/>
        <v>7705.5</v>
      </c>
      <c r="BA1565" s="10"/>
      <c r="BB1565" s="65">
        <f t="shared" si="3237"/>
        <v>7705.5</v>
      </c>
      <c r="BC1565" s="10">
        <f t="shared" si="3232"/>
        <v>0</v>
      </c>
      <c r="BD1565" s="10"/>
      <c r="BE1565" s="65">
        <f t="shared" si="3238"/>
        <v>0</v>
      </c>
      <c r="BF1565" s="10">
        <f t="shared" si="3233"/>
        <v>0</v>
      </c>
      <c r="BG1565" s="10"/>
      <c r="BH1565" s="65">
        <f t="shared" si="3239"/>
        <v>0</v>
      </c>
      <c r="BI1565" s="10"/>
      <c r="BJ1565" s="20"/>
      <c r="BK1565" s="20"/>
    </row>
    <row r="1566" spans="1:63" ht="62.4" x14ac:dyDescent="0.3">
      <c r="A1566" s="58" t="s">
        <v>1007</v>
      </c>
      <c r="B1566" s="59"/>
      <c r="C1566" s="58"/>
      <c r="D1566" s="58"/>
      <c r="E1566" s="61" t="s">
        <v>1008</v>
      </c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>
        <f t="shared" si="3266"/>
        <v>640</v>
      </c>
      <c r="AX1566" s="10">
        <f t="shared" si="3267"/>
        <v>0</v>
      </c>
      <c r="AY1566" s="10">
        <f t="shared" si="3268"/>
        <v>0</v>
      </c>
      <c r="AZ1566" s="10">
        <f t="shared" si="3231"/>
        <v>640</v>
      </c>
      <c r="BA1566" s="10">
        <f t="shared" si="3269"/>
        <v>0</v>
      </c>
      <c r="BB1566" s="65">
        <f t="shared" si="3237"/>
        <v>640</v>
      </c>
      <c r="BC1566" s="10">
        <f t="shared" si="3232"/>
        <v>0</v>
      </c>
      <c r="BD1566" s="10">
        <f t="shared" si="3270"/>
        <v>0</v>
      </c>
      <c r="BE1566" s="65">
        <f t="shared" si="3238"/>
        <v>0</v>
      </c>
      <c r="BF1566" s="10">
        <f t="shared" si="3233"/>
        <v>0</v>
      </c>
      <c r="BG1566" s="10">
        <f t="shared" si="3270"/>
        <v>0</v>
      </c>
      <c r="BH1566" s="65">
        <f t="shared" si="3239"/>
        <v>0</v>
      </c>
      <c r="BI1566" s="10">
        <f t="shared" si="3270"/>
        <v>0</v>
      </c>
      <c r="BJ1566" s="20"/>
      <c r="BK1566" s="20"/>
    </row>
    <row r="1567" spans="1:63" x14ac:dyDescent="0.3">
      <c r="A1567" s="58" t="s">
        <v>1007</v>
      </c>
      <c r="B1567" s="59" t="s">
        <v>52</v>
      </c>
      <c r="C1567" s="58"/>
      <c r="D1567" s="58"/>
      <c r="E1567" s="60" t="s">
        <v>53</v>
      </c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>
        <f t="shared" si="3266"/>
        <v>640</v>
      </c>
      <c r="AX1567" s="10">
        <f t="shared" si="3267"/>
        <v>0</v>
      </c>
      <c r="AY1567" s="10">
        <f t="shared" si="3268"/>
        <v>0</v>
      </c>
      <c r="AZ1567" s="10">
        <f t="shared" si="3231"/>
        <v>640</v>
      </c>
      <c r="BA1567" s="10">
        <f t="shared" si="3269"/>
        <v>0</v>
      </c>
      <c r="BB1567" s="65">
        <f t="shared" si="3237"/>
        <v>640</v>
      </c>
      <c r="BC1567" s="10">
        <f t="shared" si="3232"/>
        <v>0</v>
      </c>
      <c r="BD1567" s="10">
        <f t="shared" si="3270"/>
        <v>0</v>
      </c>
      <c r="BE1567" s="65">
        <f t="shared" si="3238"/>
        <v>0</v>
      </c>
      <c r="BF1567" s="10">
        <f t="shared" si="3233"/>
        <v>0</v>
      </c>
      <c r="BG1567" s="10">
        <f t="shared" si="3270"/>
        <v>0</v>
      </c>
      <c r="BH1567" s="65">
        <f t="shared" si="3239"/>
        <v>0</v>
      </c>
      <c r="BI1567" s="10">
        <f t="shared" si="3270"/>
        <v>0</v>
      </c>
      <c r="BJ1567" s="20"/>
      <c r="BK1567" s="20"/>
    </row>
    <row r="1568" spans="1:63" x14ac:dyDescent="0.3">
      <c r="A1568" s="58" t="s">
        <v>1007</v>
      </c>
      <c r="B1568" s="59">
        <v>800</v>
      </c>
      <c r="C1568" s="58" t="s">
        <v>327</v>
      </c>
      <c r="D1568" s="58" t="s">
        <v>37</v>
      </c>
      <c r="E1568" s="60" t="s">
        <v>735</v>
      </c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>
        <v>640</v>
      </c>
      <c r="AX1568" s="10"/>
      <c r="AY1568" s="10"/>
      <c r="AZ1568" s="10">
        <f t="shared" si="3231"/>
        <v>640</v>
      </c>
      <c r="BA1568" s="10"/>
      <c r="BB1568" s="65">
        <f t="shared" si="3237"/>
        <v>640</v>
      </c>
      <c r="BC1568" s="10">
        <f t="shared" si="3232"/>
        <v>0</v>
      </c>
      <c r="BD1568" s="10"/>
      <c r="BE1568" s="65">
        <f t="shared" si="3238"/>
        <v>0</v>
      </c>
      <c r="BF1568" s="10">
        <f t="shared" si="3233"/>
        <v>0</v>
      </c>
      <c r="BG1568" s="10"/>
      <c r="BH1568" s="65">
        <f t="shared" si="3239"/>
        <v>0</v>
      </c>
      <c r="BI1568" s="10"/>
      <c r="BJ1568" s="20"/>
      <c r="BK1568" s="20"/>
    </row>
    <row r="1569" spans="1:63" ht="78" x14ac:dyDescent="0.3">
      <c r="A1569" s="58" t="s">
        <v>1009</v>
      </c>
      <c r="B1569" s="59"/>
      <c r="C1569" s="58"/>
      <c r="D1569" s="58"/>
      <c r="E1569" s="60" t="s">
        <v>1010</v>
      </c>
      <c r="F1569" s="10">
        <f t="shared" si="3244"/>
        <v>64.5</v>
      </c>
      <c r="G1569" s="10">
        <f t="shared" si="3245"/>
        <v>66.5</v>
      </c>
      <c r="H1569" s="10">
        <f t="shared" si="3246"/>
        <v>66.5</v>
      </c>
      <c r="I1569" s="10">
        <f t="shared" si="3247"/>
        <v>0</v>
      </c>
      <c r="J1569" s="10">
        <f t="shared" si="3248"/>
        <v>0</v>
      </c>
      <c r="K1569" s="10">
        <f t="shared" si="3249"/>
        <v>0</v>
      </c>
      <c r="L1569" s="10">
        <f t="shared" si="3271"/>
        <v>64.5</v>
      </c>
      <c r="M1569" s="10">
        <f t="shared" si="3272"/>
        <v>66.5</v>
      </c>
      <c r="N1569" s="10">
        <f t="shared" si="3273"/>
        <v>66.5</v>
      </c>
      <c r="O1569" s="10">
        <f t="shared" si="3250"/>
        <v>0</v>
      </c>
      <c r="P1569" s="10">
        <f t="shared" si="3251"/>
        <v>0</v>
      </c>
      <c r="Q1569" s="10">
        <f t="shared" si="3252"/>
        <v>0</v>
      </c>
      <c r="R1569" s="10">
        <f t="shared" si="3213"/>
        <v>64.5</v>
      </c>
      <c r="S1569" s="10">
        <f t="shared" si="3214"/>
        <v>66.5</v>
      </c>
      <c r="T1569" s="10">
        <f t="shared" si="3215"/>
        <v>66.5</v>
      </c>
      <c r="U1569" s="10">
        <f t="shared" si="3253"/>
        <v>0</v>
      </c>
      <c r="V1569" s="10">
        <f t="shared" si="3254"/>
        <v>0</v>
      </c>
      <c r="W1569" s="10">
        <f t="shared" si="3255"/>
        <v>0</v>
      </c>
      <c r="X1569" s="10">
        <f t="shared" si="3216"/>
        <v>64.5</v>
      </c>
      <c r="Y1569" s="10">
        <f t="shared" si="3217"/>
        <v>66.5</v>
      </c>
      <c r="Z1569" s="10">
        <f t="shared" si="3218"/>
        <v>66.5</v>
      </c>
      <c r="AA1569" s="10">
        <f t="shared" si="3256"/>
        <v>0</v>
      </c>
      <c r="AB1569" s="10">
        <f t="shared" si="3257"/>
        <v>0</v>
      </c>
      <c r="AC1569" s="10">
        <f t="shared" si="3258"/>
        <v>0</v>
      </c>
      <c r="AD1569" s="10">
        <f t="shared" si="3219"/>
        <v>64.5</v>
      </c>
      <c r="AE1569" s="10">
        <f t="shared" si="3220"/>
        <v>66.5</v>
      </c>
      <c r="AF1569" s="10">
        <f t="shared" si="3221"/>
        <v>66.5</v>
      </c>
      <c r="AG1569" s="10">
        <f t="shared" si="3259"/>
        <v>0</v>
      </c>
      <c r="AH1569" s="10">
        <f t="shared" si="3222"/>
        <v>64.5</v>
      </c>
      <c r="AI1569" s="10">
        <f t="shared" si="3223"/>
        <v>66.5</v>
      </c>
      <c r="AJ1569" s="10">
        <f t="shared" si="3224"/>
        <v>66.5</v>
      </c>
      <c r="AK1569" s="10">
        <f t="shared" si="3260"/>
        <v>0</v>
      </c>
      <c r="AL1569" s="10">
        <f t="shared" si="3261"/>
        <v>0</v>
      </c>
      <c r="AM1569" s="10">
        <f t="shared" si="3262"/>
        <v>0</v>
      </c>
      <c r="AN1569" s="10">
        <f t="shared" si="3225"/>
        <v>64.5</v>
      </c>
      <c r="AO1569" s="10">
        <f t="shared" si="3226"/>
        <v>66.5</v>
      </c>
      <c r="AP1569" s="10">
        <f t="shared" si="3227"/>
        <v>66.5</v>
      </c>
      <c r="AQ1569" s="10">
        <f t="shared" si="3263"/>
        <v>0</v>
      </c>
      <c r="AR1569" s="10">
        <f t="shared" si="3264"/>
        <v>0</v>
      </c>
      <c r="AS1569" s="10">
        <f t="shared" si="3265"/>
        <v>0</v>
      </c>
      <c r="AT1569" s="10">
        <f t="shared" si="3228"/>
        <v>64.5</v>
      </c>
      <c r="AU1569" s="10">
        <f t="shared" si="3229"/>
        <v>66.5</v>
      </c>
      <c r="AV1569" s="10">
        <f t="shared" si="3230"/>
        <v>66.5</v>
      </c>
      <c r="AW1569" s="10">
        <f t="shared" si="3266"/>
        <v>0</v>
      </c>
      <c r="AX1569" s="10">
        <f t="shared" si="3267"/>
        <v>0</v>
      </c>
      <c r="AY1569" s="10">
        <f t="shared" si="3268"/>
        <v>0</v>
      </c>
      <c r="AZ1569" s="10">
        <f t="shared" si="3231"/>
        <v>64.5</v>
      </c>
      <c r="BA1569" s="10">
        <f t="shared" si="3269"/>
        <v>0</v>
      </c>
      <c r="BB1569" s="65">
        <f t="shared" si="3237"/>
        <v>64.5</v>
      </c>
      <c r="BC1569" s="10">
        <f t="shared" si="3232"/>
        <v>66.5</v>
      </c>
      <c r="BD1569" s="10">
        <f t="shared" si="3270"/>
        <v>0</v>
      </c>
      <c r="BE1569" s="65">
        <f t="shared" si="3238"/>
        <v>66.5</v>
      </c>
      <c r="BF1569" s="10">
        <f t="shared" si="3233"/>
        <v>66.5</v>
      </c>
      <c r="BG1569" s="10">
        <f t="shared" si="3270"/>
        <v>0</v>
      </c>
      <c r="BH1569" s="65">
        <f t="shared" si="3239"/>
        <v>66.5</v>
      </c>
      <c r="BI1569" s="10">
        <f t="shared" si="3270"/>
        <v>0</v>
      </c>
      <c r="BJ1569" s="20"/>
      <c r="BK1569" s="20"/>
    </row>
    <row r="1570" spans="1:63" ht="78" x14ac:dyDescent="0.3">
      <c r="A1570" s="58" t="s">
        <v>1009</v>
      </c>
      <c r="B1570" s="59" t="s">
        <v>148</v>
      </c>
      <c r="C1570" s="58"/>
      <c r="D1570" s="58"/>
      <c r="E1570" s="60" t="s">
        <v>149</v>
      </c>
      <c r="F1570" s="10">
        <f t="shared" si="3244"/>
        <v>64.5</v>
      </c>
      <c r="G1570" s="10">
        <f t="shared" si="3245"/>
        <v>66.5</v>
      </c>
      <c r="H1570" s="10">
        <f t="shared" si="3246"/>
        <v>66.5</v>
      </c>
      <c r="I1570" s="10">
        <f t="shared" si="3247"/>
        <v>0</v>
      </c>
      <c r="J1570" s="10">
        <f t="shared" si="3248"/>
        <v>0</v>
      </c>
      <c r="K1570" s="10">
        <f t="shared" si="3249"/>
        <v>0</v>
      </c>
      <c r="L1570" s="10">
        <f t="shared" si="3271"/>
        <v>64.5</v>
      </c>
      <c r="M1570" s="10">
        <f t="shared" si="3272"/>
        <v>66.5</v>
      </c>
      <c r="N1570" s="10">
        <f t="shared" si="3273"/>
        <v>66.5</v>
      </c>
      <c r="O1570" s="10">
        <f t="shared" si="3250"/>
        <v>0</v>
      </c>
      <c r="P1570" s="10">
        <f t="shared" si="3251"/>
        <v>0</v>
      </c>
      <c r="Q1570" s="10">
        <f t="shared" si="3252"/>
        <v>0</v>
      </c>
      <c r="R1570" s="10">
        <f t="shared" si="3213"/>
        <v>64.5</v>
      </c>
      <c r="S1570" s="10">
        <f t="shared" si="3214"/>
        <v>66.5</v>
      </c>
      <c r="T1570" s="10">
        <f t="shared" si="3215"/>
        <v>66.5</v>
      </c>
      <c r="U1570" s="10">
        <f t="shared" si="3253"/>
        <v>0</v>
      </c>
      <c r="V1570" s="10">
        <f t="shared" si="3254"/>
        <v>0</v>
      </c>
      <c r="W1570" s="10">
        <f t="shared" si="3255"/>
        <v>0</v>
      </c>
      <c r="X1570" s="10">
        <f t="shared" si="3216"/>
        <v>64.5</v>
      </c>
      <c r="Y1570" s="10">
        <f t="shared" si="3217"/>
        <v>66.5</v>
      </c>
      <c r="Z1570" s="10">
        <f t="shared" si="3218"/>
        <v>66.5</v>
      </c>
      <c r="AA1570" s="10">
        <f t="shared" si="3256"/>
        <v>0</v>
      </c>
      <c r="AB1570" s="10">
        <f t="shared" si="3257"/>
        <v>0</v>
      </c>
      <c r="AC1570" s="10">
        <f t="shared" si="3258"/>
        <v>0</v>
      </c>
      <c r="AD1570" s="10">
        <f t="shared" si="3219"/>
        <v>64.5</v>
      </c>
      <c r="AE1570" s="10">
        <f t="shared" si="3220"/>
        <v>66.5</v>
      </c>
      <c r="AF1570" s="10">
        <f t="shared" si="3221"/>
        <v>66.5</v>
      </c>
      <c r="AG1570" s="10">
        <f t="shared" si="3259"/>
        <v>0</v>
      </c>
      <c r="AH1570" s="10">
        <f t="shared" si="3222"/>
        <v>64.5</v>
      </c>
      <c r="AI1570" s="10">
        <f t="shared" si="3223"/>
        <v>66.5</v>
      </c>
      <c r="AJ1570" s="10">
        <f t="shared" si="3224"/>
        <v>66.5</v>
      </c>
      <c r="AK1570" s="10">
        <f t="shared" si="3260"/>
        <v>0</v>
      </c>
      <c r="AL1570" s="10">
        <f t="shared" si="3261"/>
        <v>0</v>
      </c>
      <c r="AM1570" s="10">
        <f t="shared" si="3262"/>
        <v>0</v>
      </c>
      <c r="AN1570" s="10">
        <f t="shared" si="3225"/>
        <v>64.5</v>
      </c>
      <c r="AO1570" s="10">
        <f t="shared" si="3226"/>
        <v>66.5</v>
      </c>
      <c r="AP1570" s="10">
        <f t="shared" si="3227"/>
        <v>66.5</v>
      </c>
      <c r="AQ1570" s="10">
        <f t="shared" si="3263"/>
        <v>0</v>
      </c>
      <c r="AR1570" s="10">
        <f t="shared" si="3264"/>
        <v>0</v>
      </c>
      <c r="AS1570" s="10">
        <f t="shared" si="3265"/>
        <v>0</v>
      </c>
      <c r="AT1570" s="10">
        <f t="shared" si="3228"/>
        <v>64.5</v>
      </c>
      <c r="AU1570" s="10">
        <f t="shared" si="3229"/>
        <v>66.5</v>
      </c>
      <c r="AV1570" s="10">
        <f t="shared" si="3230"/>
        <v>66.5</v>
      </c>
      <c r="AW1570" s="10">
        <f t="shared" si="3266"/>
        <v>0</v>
      </c>
      <c r="AX1570" s="10">
        <f t="shared" si="3267"/>
        <v>0</v>
      </c>
      <c r="AY1570" s="10">
        <f t="shared" si="3268"/>
        <v>0</v>
      </c>
      <c r="AZ1570" s="10">
        <f t="shared" si="3231"/>
        <v>64.5</v>
      </c>
      <c r="BA1570" s="10">
        <f t="shared" si="3269"/>
        <v>0</v>
      </c>
      <c r="BB1570" s="65">
        <f t="shared" si="3237"/>
        <v>64.5</v>
      </c>
      <c r="BC1570" s="10">
        <f t="shared" si="3232"/>
        <v>66.5</v>
      </c>
      <c r="BD1570" s="10">
        <f t="shared" si="3270"/>
        <v>0</v>
      </c>
      <c r="BE1570" s="65">
        <f t="shared" si="3238"/>
        <v>66.5</v>
      </c>
      <c r="BF1570" s="10">
        <f t="shared" si="3233"/>
        <v>66.5</v>
      </c>
      <c r="BG1570" s="10">
        <f t="shared" si="3270"/>
        <v>0</v>
      </c>
      <c r="BH1570" s="65">
        <f t="shared" si="3239"/>
        <v>66.5</v>
      </c>
      <c r="BI1570" s="10">
        <f t="shared" si="3270"/>
        <v>0</v>
      </c>
      <c r="BJ1570" s="20"/>
      <c r="BK1570" s="20"/>
    </row>
    <row r="1571" spans="1:63" x14ac:dyDescent="0.3">
      <c r="A1571" s="58" t="s">
        <v>1009</v>
      </c>
      <c r="B1571" s="59" t="s">
        <v>148</v>
      </c>
      <c r="C1571" s="58" t="s">
        <v>242</v>
      </c>
      <c r="D1571" s="58" t="s">
        <v>70</v>
      </c>
      <c r="E1571" s="60" t="s">
        <v>699</v>
      </c>
      <c r="F1571" s="10">
        <v>64.5</v>
      </c>
      <c r="G1571" s="10">
        <v>66.5</v>
      </c>
      <c r="H1571" s="10">
        <v>66.5</v>
      </c>
      <c r="I1571" s="10"/>
      <c r="J1571" s="10"/>
      <c r="K1571" s="10"/>
      <c r="L1571" s="10">
        <f t="shared" si="3271"/>
        <v>64.5</v>
      </c>
      <c r="M1571" s="10">
        <f t="shared" si="3272"/>
        <v>66.5</v>
      </c>
      <c r="N1571" s="10">
        <f t="shared" si="3273"/>
        <v>66.5</v>
      </c>
      <c r="O1571" s="10"/>
      <c r="P1571" s="10"/>
      <c r="Q1571" s="10"/>
      <c r="R1571" s="10">
        <f t="shared" si="3213"/>
        <v>64.5</v>
      </c>
      <c r="S1571" s="10">
        <f t="shared" si="3214"/>
        <v>66.5</v>
      </c>
      <c r="T1571" s="10">
        <f t="shared" si="3215"/>
        <v>66.5</v>
      </c>
      <c r="U1571" s="10"/>
      <c r="V1571" s="10"/>
      <c r="W1571" s="10"/>
      <c r="X1571" s="10">
        <f t="shared" si="3216"/>
        <v>64.5</v>
      </c>
      <c r="Y1571" s="10">
        <f t="shared" si="3217"/>
        <v>66.5</v>
      </c>
      <c r="Z1571" s="10">
        <f t="shared" si="3218"/>
        <v>66.5</v>
      </c>
      <c r="AA1571" s="10"/>
      <c r="AB1571" s="10"/>
      <c r="AC1571" s="10"/>
      <c r="AD1571" s="10">
        <f t="shared" si="3219"/>
        <v>64.5</v>
      </c>
      <c r="AE1571" s="10">
        <f t="shared" si="3220"/>
        <v>66.5</v>
      </c>
      <c r="AF1571" s="10">
        <f t="shared" si="3221"/>
        <v>66.5</v>
      </c>
      <c r="AG1571" s="10"/>
      <c r="AH1571" s="10">
        <f t="shared" si="3222"/>
        <v>64.5</v>
      </c>
      <c r="AI1571" s="10">
        <f t="shared" si="3223"/>
        <v>66.5</v>
      </c>
      <c r="AJ1571" s="10">
        <f t="shared" si="3224"/>
        <v>66.5</v>
      </c>
      <c r="AK1571" s="10"/>
      <c r="AL1571" s="10"/>
      <c r="AM1571" s="10"/>
      <c r="AN1571" s="10">
        <f t="shared" si="3225"/>
        <v>64.5</v>
      </c>
      <c r="AO1571" s="10">
        <f t="shared" si="3226"/>
        <v>66.5</v>
      </c>
      <c r="AP1571" s="10">
        <f t="shared" si="3227"/>
        <v>66.5</v>
      </c>
      <c r="AQ1571" s="10"/>
      <c r="AR1571" s="10"/>
      <c r="AS1571" s="10"/>
      <c r="AT1571" s="10">
        <f t="shared" si="3228"/>
        <v>64.5</v>
      </c>
      <c r="AU1571" s="10">
        <f t="shared" si="3229"/>
        <v>66.5</v>
      </c>
      <c r="AV1571" s="10">
        <f t="shared" si="3230"/>
        <v>66.5</v>
      </c>
      <c r="AW1571" s="10"/>
      <c r="AX1571" s="10"/>
      <c r="AY1571" s="10"/>
      <c r="AZ1571" s="10">
        <f t="shared" si="3231"/>
        <v>64.5</v>
      </c>
      <c r="BA1571" s="10"/>
      <c r="BB1571" s="65">
        <f t="shared" si="3237"/>
        <v>64.5</v>
      </c>
      <c r="BC1571" s="10">
        <f t="shared" si="3232"/>
        <v>66.5</v>
      </c>
      <c r="BD1571" s="10"/>
      <c r="BE1571" s="65">
        <f t="shared" si="3238"/>
        <v>66.5</v>
      </c>
      <c r="BF1571" s="10">
        <f t="shared" si="3233"/>
        <v>66.5</v>
      </c>
      <c r="BG1571" s="10"/>
      <c r="BH1571" s="65">
        <f t="shared" si="3239"/>
        <v>66.5</v>
      </c>
      <c r="BI1571" s="10"/>
      <c r="BJ1571" s="20"/>
      <c r="BK1571" s="20"/>
    </row>
    <row r="1572" spans="1:63" ht="31.2" x14ac:dyDescent="0.3">
      <c r="A1572" s="58" t="s">
        <v>1011</v>
      </c>
      <c r="B1572" s="59"/>
      <c r="C1572" s="58"/>
      <c r="D1572" s="58"/>
      <c r="E1572" s="60" t="s">
        <v>1012</v>
      </c>
      <c r="F1572" s="10">
        <f t="shared" si="3244"/>
        <v>4835.0999999999995</v>
      </c>
      <c r="G1572" s="10">
        <f t="shared" si="3245"/>
        <v>4835.0999999999995</v>
      </c>
      <c r="H1572" s="10">
        <f t="shared" si="3246"/>
        <v>4835.0999999999995</v>
      </c>
      <c r="I1572" s="10">
        <f t="shared" si="3247"/>
        <v>0</v>
      </c>
      <c r="J1572" s="10">
        <f t="shared" si="3248"/>
        <v>0</v>
      </c>
      <c r="K1572" s="10">
        <f t="shared" si="3249"/>
        <v>0</v>
      </c>
      <c r="L1572" s="10">
        <f t="shared" si="3271"/>
        <v>4835.0999999999995</v>
      </c>
      <c r="M1572" s="10">
        <f t="shared" si="3272"/>
        <v>4835.0999999999995</v>
      </c>
      <c r="N1572" s="10">
        <f t="shared" si="3273"/>
        <v>4835.0999999999995</v>
      </c>
      <c r="O1572" s="10">
        <f t="shared" si="3250"/>
        <v>0</v>
      </c>
      <c r="P1572" s="10">
        <f t="shared" si="3251"/>
        <v>0</v>
      </c>
      <c r="Q1572" s="10">
        <f t="shared" si="3252"/>
        <v>0</v>
      </c>
      <c r="R1572" s="10">
        <f t="shared" si="3213"/>
        <v>4835.0999999999995</v>
      </c>
      <c r="S1572" s="10">
        <f t="shared" si="3214"/>
        <v>4835.0999999999995</v>
      </c>
      <c r="T1572" s="10">
        <f t="shared" si="3215"/>
        <v>4835.0999999999995</v>
      </c>
      <c r="U1572" s="10">
        <f t="shared" si="3253"/>
        <v>0</v>
      </c>
      <c r="V1572" s="10">
        <f t="shared" si="3254"/>
        <v>0</v>
      </c>
      <c r="W1572" s="10">
        <f t="shared" si="3255"/>
        <v>0</v>
      </c>
      <c r="X1572" s="10">
        <f t="shared" si="3216"/>
        <v>4835.0999999999995</v>
      </c>
      <c r="Y1572" s="10">
        <f t="shared" si="3217"/>
        <v>4835.0999999999995</v>
      </c>
      <c r="Z1572" s="10">
        <f t="shared" si="3218"/>
        <v>4835.0999999999995</v>
      </c>
      <c r="AA1572" s="10">
        <f t="shared" si="3256"/>
        <v>0</v>
      </c>
      <c r="AB1572" s="10">
        <f t="shared" si="3257"/>
        <v>0</v>
      </c>
      <c r="AC1572" s="10">
        <f t="shared" si="3258"/>
        <v>0</v>
      </c>
      <c r="AD1572" s="10">
        <f t="shared" si="3219"/>
        <v>4835.0999999999995</v>
      </c>
      <c r="AE1572" s="10">
        <f t="shared" si="3220"/>
        <v>4835.0999999999995</v>
      </c>
      <c r="AF1572" s="10">
        <f t="shared" si="3221"/>
        <v>4835.0999999999995</v>
      </c>
      <c r="AG1572" s="10">
        <f t="shared" si="3259"/>
        <v>0</v>
      </c>
      <c r="AH1572" s="10">
        <f t="shared" si="3222"/>
        <v>4835.0999999999995</v>
      </c>
      <c r="AI1572" s="10">
        <f t="shared" si="3223"/>
        <v>4835.0999999999995</v>
      </c>
      <c r="AJ1572" s="10">
        <f t="shared" si="3224"/>
        <v>4835.0999999999995</v>
      </c>
      <c r="AK1572" s="10">
        <f t="shared" si="3260"/>
        <v>0</v>
      </c>
      <c r="AL1572" s="10">
        <f t="shared" si="3261"/>
        <v>0</v>
      </c>
      <c r="AM1572" s="10">
        <f t="shared" si="3262"/>
        <v>0</v>
      </c>
      <c r="AN1572" s="10">
        <f t="shared" si="3225"/>
        <v>4835.0999999999995</v>
      </c>
      <c r="AO1572" s="10">
        <f t="shared" si="3226"/>
        <v>4835.0999999999995</v>
      </c>
      <c r="AP1572" s="10">
        <f t="shared" si="3227"/>
        <v>4835.0999999999995</v>
      </c>
      <c r="AQ1572" s="10">
        <f t="shared" si="3263"/>
        <v>0</v>
      </c>
      <c r="AR1572" s="10">
        <f t="shared" si="3264"/>
        <v>0</v>
      </c>
      <c r="AS1572" s="10">
        <f t="shared" si="3265"/>
        <v>0</v>
      </c>
      <c r="AT1572" s="10">
        <f t="shared" si="3228"/>
        <v>4835.0999999999995</v>
      </c>
      <c r="AU1572" s="10">
        <f t="shared" si="3229"/>
        <v>4835.0999999999995</v>
      </c>
      <c r="AV1572" s="10">
        <f t="shared" si="3230"/>
        <v>4835.0999999999995</v>
      </c>
      <c r="AW1572" s="10">
        <f t="shared" si="3266"/>
        <v>0</v>
      </c>
      <c r="AX1572" s="10">
        <f t="shared" si="3267"/>
        <v>0</v>
      </c>
      <c r="AY1572" s="10">
        <f t="shared" si="3268"/>
        <v>0</v>
      </c>
      <c r="AZ1572" s="10">
        <f t="shared" si="3231"/>
        <v>4835.0999999999995</v>
      </c>
      <c r="BA1572" s="10">
        <f t="shared" si="3269"/>
        <v>0</v>
      </c>
      <c r="BB1572" s="65">
        <f t="shared" si="3237"/>
        <v>4835.0999999999995</v>
      </c>
      <c r="BC1572" s="10">
        <f t="shared" si="3232"/>
        <v>4835.0999999999995</v>
      </c>
      <c r="BD1572" s="10">
        <f t="shared" si="3270"/>
        <v>0</v>
      </c>
      <c r="BE1572" s="65">
        <f t="shared" si="3238"/>
        <v>4835.0999999999995</v>
      </c>
      <c r="BF1572" s="10">
        <f t="shared" si="3233"/>
        <v>4835.0999999999995</v>
      </c>
      <c r="BG1572" s="10">
        <f t="shared" si="3270"/>
        <v>0</v>
      </c>
      <c r="BH1572" s="65">
        <f t="shared" si="3239"/>
        <v>4835.0999999999995</v>
      </c>
      <c r="BI1572" s="10">
        <f t="shared" si="3270"/>
        <v>0</v>
      </c>
      <c r="BJ1572" s="20"/>
      <c r="BK1572" s="20"/>
    </row>
    <row r="1573" spans="1:63" ht="31.2" x14ac:dyDescent="0.3">
      <c r="A1573" s="58" t="s">
        <v>1011</v>
      </c>
      <c r="B1573" s="59" t="s">
        <v>66</v>
      </c>
      <c r="C1573" s="58"/>
      <c r="D1573" s="58"/>
      <c r="E1573" s="60" t="s">
        <v>67</v>
      </c>
      <c r="F1573" s="10">
        <f t="shared" si="3244"/>
        <v>4835.0999999999995</v>
      </c>
      <c r="G1573" s="10">
        <f t="shared" si="3245"/>
        <v>4835.0999999999995</v>
      </c>
      <c r="H1573" s="10">
        <f t="shared" si="3246"/>
        <v>4835.0999999999995</v>
      </c>
      <c r="I1573" s="10">
        <f t="shared" si="3247"/>
        <v>0</v>
      </c>
      <c r="J1573" s="10">
        <f t="shared" si="3248"/>
        <v>0</v>
      </c>
      <c r="K1573" s="10">
        <f t="shared" si="3249"/>
        <v>0</v>
      </c>
      <c r="L1573" s="10">
        <f t="shared" si="3271"/>
        <v>4835.0999999999995</v>
      </c>
      <c r="M1573" s="10">
        <f t="shared" si="3272"/>
        <v>4835.0999999999995</v>
      </c>
      <c r="N1573" s="10">
        <f t="shared" si="3273"/>
        <v>4835.0999999999995</v>
      </c>
      <c r="O1573" s="10">
        <f t="shared" si="3250"/>
        <v>0</v>
      </c>
      <c r="P1573" s="10">
        <f t="shared" si="3251"/>
        <v>0</v>
      </c>
      <c r="Q1573" s="10">
        <f t="shared" si="3252"/>
        <v>0</v>
      </c>
      <c r="R1573" s="10">
        <f t="shared" si="3213"/>
        <v>4835.0999999999995</v>
      </c>
      <c r="S1573" s="10">
        <f t="shared" si="3214"/>
        <v>4835.0999999999995</v>
      </c>
      <c r="T1573" s="10">
        <f t="shared" si="3215"/>
        <v>4835.0999999999995</v>
      </c>
      <c r="U1573" s="10">
        <f t="shared" si="3253"/>
        <v>0</v>
      </c>
      <c r="V1573" s="10">
        <f t="shared" si="3254"/>
        <v>0</v>
      </c>
      <c r="W1573" s="10">
        <f t="shared" si="3255"/>
        <v>0</v>
      </c>
      <c r="X1573" s="10">
        <f t="shared" si="3216"/>
        <v>4835.0999999999995</v>
      </c>
      <c r="Y1573" s="10">
        <f t="shared" si="3217"/>
        <v>4835.0999999999995</v>
      </c>
      <c r="Z1573" s="10">
        <f t="shared" si="3218"/>
        <v>4835.0999999999995</v>
      </c>
      <c r="AA1573" s="10">
        <f t="shared" si="3256"/>
        <v>0</v>
      </c>
      <c r="AB1573" s="10">
        <f t="shared" si="3257"/>
        <v>0</v>
      </c>
      <c r="AC1573" s="10">
        <f t="shared" si="3258"/>
        <v>0</v>
      </c>
      <c r="AD1573" s="10">
        <f t="shared" si="3219"/>
        <v>4835.0999999999995</v>
      </c>
      <c r="AE1573" s="10">
        <f t="shared" si="3220"/>
        <v>4835.0999999999995</v>
      </c>
      <c r="AF1573" s="10">
        <f t="shared" si="3221"/>
        <v>4835.0999999999995</v>
      </c>
      <c r="AG1573" s="10">
        <f t="shared" si="3259"/>
        <v>0</v>
      </c>
      <c r="AH1573" s="10">
        <f t="shared" si="3222"/>
        <v>4835.0999999999995</v>
      </c>
      <c r="AI1573" s="10">
        <f t="shared" si="3223"/>
        <v>4835.0999999999995</v>
      </c>
      <c r="AJ1573" s="10">
        <f t="shared" si="3224"/>
        <v>4835.0999999999995</v>
      </c>
      <c r="AK1573" s="10">
        <f t="shared" si="3260"/>
        <v>0</v>
      </c>
      <c r="AL1573" s="10">
        <f t="shared" si="3261"/>
        <v>0</v>
      </c>
      <c r="AM1573" s="10">
        <f t="shared" si="3262"/>
        <v>0</v>
      </c>
      <c r="AN1573" s="10">
        <f t="shared" si="3225"/>
        <v>4835.0999999999995</v>
      </c>
      <c r="AO1573" s="10">
        <f t="shared" si="3226"/>
        <v>4835.0999999999995</v>
      </c>
      <c r="AP1573" s="10">
        <f t="shared" si="3227"/>
        <v>4835.0999999999995</v>
      </c>
      <c r="AQ1573" s="10">
        <f t="shared" si="3263"/>
        <v>0</v>
      </c>
      <c r="AR1573" s="10">
        <f t="shared" si="3264"/>
        <v>0</v>
      </c>
      <c r="AS1573" s="10">
        <f t="shared" si="3265"/>
        <v>0</v>
      </c>
      <c r="AT1573" s="10">
        <f t="shared" si="3228"/>
        <v>4835.0999999999995</v>
      </c>
      <c r="AU1573" s="10">
        <f t="shared" si="3229"/>
        <v>4835.0999999999995</v>
      </c>
      <c r="AV1573" s="10">
        <f t="shared" si="3230"/>
        <v>4835.0999999999995</v>
      </c>
      <c r="AW1573" s="10">
        <f t="shared" si="3266"/>
        <v>0</v>
      </c>
      <c r="AX1573" s="10">
        <f t="shared" si="3267"/>
        <v>0</v>
      </c>
      <c r="AY1573" s="10">
        <f t="shared" si="3268"/>
        <v>0</v>
      </c>
      <c r="AZ1573" s="10">
        <f t="shared" si="3231"/>
        <v>4835.0999999999995</v>
      </c>
      <c r="BA1573" s="10">
        <f t="shared" si="3269"/>
        <v>0</v>
      </c>
      <c r="BB1573" s="65">
        <f t="shared" si="3237"/>
        <v>4835.0999999999995</v>
      </c>
      <c r="BC1573" s="10">
        <f t="shared" si="3232"/>
        <v>4835.0999999999995</v>
      </c>
      <c r="BD1573" s="10">
        <f t="shared" si="3270"/>
        <v>0</v>
      </c>
      <c r="BE1573" s="65">
        <f t="shared" si="3238"/>
        <v>4835.0999999999995</v>
      </c>
      <c r="BF1573" s="10">
        <f t="shared" si="3233"/>
        <v>4835.0999999999995</v>
      </c>
      <c r="BG1573" s="10">
        <f t="shared" si="3270"/>
        <v>0</v>
      </c>
      <c r="BH1573" s="65">
        <f t="shared" si="3239"/>
        <v>4835.0999999999995</v>
      </c>
      <c r="BI1573" s="10">
        <f t="shared" si="3270"/>
        <v>0</v>
      </c>
      <c r="BJ1573" s="20"/>
      <c r="BK1573" s="20"/>
    </row>
    <row r="1574" spans="1:63" ht="46.8" x14ac:dyDescent="0.3">
      <c r="A1574" s="58" t="s">
        <v>1011</v>
      </c>
      <c r="B1574" s="59" t="s">
        <v>66</v>
      </c>
      <c r="C1574" s="58" t="s">
        <v>106</v>
      </c>
      <c r="D1574" s="58" t="s">
        <v>169</v>
      </c>
      <c r="E1574" s="60" t="s">
        <v>170</v>
      </c>
      <c r="F1574" s="10">
        <v>4835.0999999999995</v>
      </c>
      <c r="G1574" s="10">
        <v>4835.0999999999995</v>
      </c>
      <c r="H1574" s="10">
        <v>4835.0999999999995</v>
      </c>
      <c r="I1574" s="10"/>
      <c r="J1574" s="10"/>
      <c r="K1574" s="10"/>
      <c r="L1574" s="10">
        <f t="shared" si="3271"/>
        <v>4835.0999999999995</v>
      </c>
      <c r="M1574" s="10">
        <f t="shared" si="3272"/>
        <v>4835.0999999999995</v>
      </c>
      <c r="N1574" s="10">
        <f t="shared" si="3273"/>
        <v>4835.0999999999995</v>
      </c>
      <c r="O1574" s="10"/>
      <c r="P1574" s="10"/>
      <c r="Q1574" s="10"/>
      <c r="R1574" s="10">
        <f t="shared" si="3213"/>
        <v>4835.0999999999995</v>
      </c>
      <c r="S1574" s="10">
        <f t="shared" si="3214"/>
        <v>4835.0999999999995</v>
      </c>
      <c r="T1574" s="10">
        <f t="shared" si="3215"/>
        <v>4835.0999999999995</v>
      </c>
      <c r="U1574" s="10"/>
      <c r="V1574" s="10"/>
      <c r="W1574" s="10"/>
      <c r="X1574" s="10">
        <f t="shared" si="3216"/>
        <v>4835.0999999999995</v>
      </c>
      <c r="Y1574" s="10">
        <f t="shared" si="3217"/>
        <v>4835.0999999999995</v>
      </c>
      <c r="Z1574" s="10">
        <f t="shared" si="3218"/>
        <v>4835.0999999999995</v>
      </c>
      <c r="AA1574" s="10"/>
      <c r="AB1574" s="10"/>
      <c r="AC1574" s="10"/>
      <c r="AD1574" s="10">
        <f t="shared" si="3219"/>
        <v>4835.0999999999995</v>
      </c>
      <c r="AE1574" s="10">
        <f t="shared" si="3220"/>
        <v>4835.0999999999995</v>
      </c>
      <c r="AF1574" s="10">
        <f t="shared" si="3221"/>
        <v>4835.0999999999995</v>
      </c>
      <c r="AG1574" s="10"/>
      <c r="AH1574" s="10">
        <f t="shared" si="3222"/>
        <v>4835.0999999999995</v>
      </c>
      <c r="AI1574" s="10">
        <f t="shared" si="3223"/>
        <v>4835.0999999999995</v>
      </c>
      <c r="AJ1574" s="10">
        <f t="shared" si="3224"/>
        <v>4835.0999999999995</v>
      </c>
      <c r="AK1574" s="10"/>
      <c r="AL1574" s="10"/>
      <c r="AM1574" s="10"/>
      <c r="AN1574" s="10">
        <f t="shared" si="3225"/>
        <v>4835.0999999999995</v>
      </c>
      <c r="AO1574" s="10">
        <f t="shared" si="3226"/>
        <v>4835.0999999999995</v>
      </c>
      <c r="AP1574" s="10">
        <f t="shared" si="3227"/>
        <v>4835.0999999999995</v>
      </c>
      <c r="AQ1574" s="10"/>
      <c r="AR1574" s="10"/>
      <c r="AS1574" s="10"/>
      <c r="AT1574" s="10">
        <f t="shared" si="3228"/>
        <v>4835.0999999999995</v>
      </c>
      <c r="AU1574" s="10">
        <f t="shared" si="3229"/>
        <v>4835.0999999999995</v>
      </c>
      <c r="AV1574" s="10">
        <f t="shared" si="3230"/>
        <v>4835.0999999999995</v>
      </c>
      <c r="AW1574" s="10"/>
      <c r="AX1574" s="10"/>
      <c r="AY1574" s="10"/>
      <c r="AZ1574" s="10">
        <f t="shared" si="3231"/>
        <v>4835.0999999999995</v>
      </c>
      <c r="BA1574" s="10"/>
      <c r="BB1574" s="65">
        <f t="shared" si="3237"/>
        <v>4835.0999999999995</v>
      </c>
      <c r="BC1574" s="10">
        <f t="shared" si="3232"/>
        <v>4835.0999999999995</v>
      </c>
      <c r="BD1574" s="10"/>
      <c r="BE1574" s="65">
        <f t="shared" si="3238"/>
        <v>4835.0999999999995</v>
      </c>
      <c r="BF1574" s="10">
        <f t="shared" si="3233"/>
        <v>4835.0999999999995</v>
      </c>
      <c r="BG1574" s="10"/>
      <c r="BH1574" s="65">
        <f t="shared" si="3239"/>
        <v>4835.0999999999995</v>
      </c>
      <c r="BI1574" s="10"/>
      <c r="BJ1574" s="20"/>
      <c r="BK1574" s="20"/>
    </row>
    <row r="1575" spans="1:63" ht="46.8" x14ac:dyDescent="0.3">
      <c r="A1575" s="58" t="s">
        <v>1013</v>
      </c>
      <c r="B1575" s="59"/>
      <c r="C1575" s="58"/>
      <c r="D1575" s="58"/>
      <c r="E1575" s="60" t="s">
        <v>1014</v>
      </c>
      <c r="F1575" s="10">
        <f t="shared" ref="F1575:K1575" si="3274">F1576+F1578</f>
        <v>24511.8</v>
      </c>
      <c r="G1575" s="10">
        <f t="shared" si="3274"/>
        <v>25241.9</v>
      </c>
      <c r="H1575" s="10">
        <f t="shared" si="3274"/>
        <v>25241.9</v>
      </c>
      <c r="I1575" s="10">
        <f t="shared" si="3274"/>
        <v>0</v>
      </c>
      <c r="J1575" s="10">
        <f t="shared" si="3274"/>
        <v>0</v>
      </c>
      <c r="K1575" s="10">
        <f t="shared" si="3274"/>
        <v>0</v>
      </c>
      <c r="L1575" s="10">
        <f t="shared" si="3271"/>
        <v>24511.8</v>
      </c>
      <c r="M1575" s="10">
        <f t="shared" si="3272"/>
        <v>25241.9</v>
      </c>
      <c r="N1575" s="10">
        <f t="shared" si="3273"/>
        <v>25241.9</v>
      </c>
      <c r="O1575" s="10">
        <f>O1576+O1578</f>
        <v>0</v>
      </c>
      <c r="P1575" s="10">
        <f>P1576+P1578</f>
        <v>0</v>
      </c>
      <c r="Q1575" s="10">
        <f>Q1576+Q1578</f>
        <v>0</v>
      </c>
      <c r="R1575" s="10">
        <f t="shared" si="3213"/>
        <v>24511.8</v>
      </c>
      <c r="S1575" s="10">
        <f t="shared" si="3214"/>
        <v>25241.9</v>
      </c>
      <c r="T1575" s="10">
        <f t="shared" si="3215"/>
        <v>25241.9</v>
      </c>
      <c r="U1575" s="10">
        <f>U1576+U1578</f>
        <v>0</v>
      </c>
      <c r="V1575" s="10">
        <f>V1576+V1578</f>
        <v>0</v>
      </c>
      <c r="W1575" s="10">
        <f>W1576+W1578</f>
        <v>0</v>
      </c>
      <c r="X1575" s="10">
        <f t="shared" si="3216"/>
        <v>24511.8</v>
      </c>
      <c r="Y1575" s="10">
        <f t="shared" si="3217"/>
        <v>25241.9</v>
      </c>
      <c r="Z1575" s="10">
        <f t="shared" si="3218"/>
        <v>25241.9</v>
      </c>
      <c r="AA1575" s="10">
        <f>AA1576+AA1578</f>
        <v>0</v>
      </c>
      <c r="AB1575" s="10">
        <f>AB1576+AB1578</f>
        <v>0</v>
      </c>
      <c r="AC1575" s="10">
        <f>AC1576+AC1578</f>
        <v>0</v>
      </c>
      <c r="AD1575" s="10">
        <f t="shared" si="3219"/>
        <v>24511.8</v>
      </c>
      <c r="AE1575" s="10">
        <f t="shared" si="3220"/>
        <v>25241.9</v>
      </c>
      <c r="AF1575" s="10">
        <f t="shared" si="3221"/>
        <v>25241.9</v>
      </c>
      <c r="AG1575" s="10">
        <f>AG1576+AG1578</f>
        <v>0</v>
      </c>
      <c r="AH1575" s="10">
        <f t="shared" si="3222"/>
        <v>24511.8</v>
      </c>
      <c r="AI1575" s="10">
        <f t="shared" si="3223"/>
        <v>25241.9</v>
      </c>
      <c r="AJ1575" s="10">
        <f t="shared" si="3224"/>
        <v>25241.9</v>
      </c>
      <c r="AK1575" s="10">
        <f>AK1576+AK1578</f>
        <v>0</v>
      </c>
      <c r="AL1575" s="10">
        <f>AL1576+AL1578</f>
        <v>0</v>
      </c>
      <c r="AM1575" s="10">
        <f>AM1576+AM1578</f>
        <v>0</v>
      </c>
      <c r="AN1575" s="10">
        <f t="shared" si="3225"/>
        <v>24511.8</v>
      </c>
      <c r="AO1575" s="10">
        <f t="shared" si="3226"/>
        <v>25241.9</v>
      </c>
      <c r="AP1575" s="10">
        <f t="shared" si="3227"/>
        <v>25241.9</v>
      </c>
      <c r="AQ1575" s="10">
        <f>AQ1576+AQ1578</f>
        <v>0</v>
      </c>
      <c r="AR1575" s="10">
        <f>AR1576+AR1578</f>
        <v>0</v>
      </c>
      <c r="AS1575" s="10">
        <f>AS1576+AS1578</f>
        <v>0</v>
      </c>
      <c r="AT1575" s="10">
        <f t="shared" si="3228"/>
        <v>24511.8</v>
      </c>
      <c r="AU1575" s="10">
        <f t="shared" si="3229"/>
        <v>25241.9</v>
      </c>
      <c r="AV1575" s="10">
        <f t="shared" si="3230"/>
        <v>25241.9</v>
      </c>
      <c r="AW1575" s="10">
        <f>AW1576+AW1578</f>
        <v>0</v>
      </c>
      <c r="AX1575" s="10">
        <f>AX1576+AX1578</f>
        <v>0</v>
      </c>
      <c r="AY1575" s="10">
        <f>AY1576+AY1578</f>
        <v>0</v>
      </c>
      <c r="AZ1575" s="10">
        <f t="shared" si="3231"/>
        <v>24511.8</v>
      </c>
      <c r="BA1575" s="10">
        <f>BA1576+BA1578</f>
        <v>0</v>
      </c>
      <c r="BB1575" s="65">
        <f t="shared" si="3237"/>
        <v>24511.8</v>
      </c>
      <c r="BC1575" s="10">
        <f t="shared" si="3232"/>
        <v>25241.9</v>
      </c>
      <c r="BD1575" s="10">
        <f>BD1576+BD1578</f>
        <v>0</v>
      </c>
      <c r="BE1575" s="65">
        <f t="shared" si="3238"/>
        <v>25241.9</v>
      </c>
      <c r="BF1575" s="10">
        <f t="shared" si="3233"/>
        <v>25241.9</v>
      </c>
      <c r="BG1575" s="10">
        <f>BG1576+BG1578</f>
        <v>0</v>
      </c>
      <c r="BH1575" s="65">
        <f t="shared" si="3239"/>
        <v>25241.9</v>
      </c>
      <c r="BI1575" s="10">
        <f>BI1576+BI1578</f>
        <v>0</v>
      </c>
      <c r="BJ1575" s="20"/>
      <c r="BK1575" s="20"/>
    </row>
    <row r="1576" spans="1:63" ht="78" x14ac:dyDescent="0.3">
      <c r="A1576" s="58" t="s">
        <v>1013</v>
      </c>
      <c r="B1576" s="59" t="s">
        <v>148</v>
      </c>
      <c r="C1576" s="58"/>
      <c r="D1576" s="58"/>
      <c r="E1576" s="60" t="s">
        <v>149</v>
      </c>
      <c r="F1576" s="10">
        <f t="shared" ref="F1576:K1576" si="3275">F1577</f>
        <v>9517.2999999999993</v>
      </c>
      <c r="G1576" s="10">
        <f t="shared" si="3275"/>
        <v>10281.5</v>
      </c>
      <c r="H1576" s="10">
        <f t="shared" si="3275"/>
        <v>10281.5</v>
      </c>
      <c r="I1576" s="10">
        <f t="shared" si="3275"/>
        <v>0</v>
      </c>
      <c r="J1576" s="10">
        <f t="shared" si="3275"/>
        <v>0</v>
      </c>
      <c r="K1576" s="10">
        <f t="shared" si="3275"/>
        <v>0</v>
      </c>
      <c r="L1576" s="10">
        <f t="shared" si="3271"/>
        <v>9517.2999999999993</v>
      </c>
      <c r="M1576" s="10">
        <f t="shared" si="3272"/>
        <v>10281.5</v>
      </c>
      <c r="N1576" s="10">
        <f t="shared" si="3273"/>
        <v>10281.5</v>
      </c>
      <c r="O1576" s="10">
        <f>O1577</f>
        <v>0</v>
      </c>
      <c r="P1576" s="10">
        <f>P1577</f>
        <v>0</v>
      </c>
      <c r="Q1576" s="10">
        <f>Q1577</f>
        <v>0</v>
      </c>
      <c r="R1576" s="10">
        <f t="shared" si="3213"/>
        <v>9517.2999999999993</v>
      </c>
      <c r="S1576" s="10">
        <f t="shared" si="3214"/>
        <v>10281.5</v>
      </c>
      <c r="T1576" s="10">
        <f t="shared" si="3215"/>
        <v>10281.5</v>
      </c>
      <c r="U1576" s="10">
        <f>U1577</f>
        <v>0</v>
      </c>
      <c r="V1576" s="10">
        <f>V1577</f>
        <v>0</v>
      </c>
      <c r="W1576" s="10">
        <f>W1577</f>
        <v>0</v>
      </c>
      <c r="X1576" s="10">
        <f t="shared" si="3216"/>
        <v>9517.2999999999993</v>
      </c>
      <c r="Y1576" s="10">
        <f t="shared" si="3217"/>
        <v>10281.5</v>
      </c>
      <c r="Z1576" s="10">
        <f t="shared" si="3218"/>
        <v>10281.5</v>
      </c>
      <c r="AA1576" s="10">
        <f>AA1577</f>
        <v>0</v>
      </c>
      <c r="AB1576" s="10">
        <f>AB1577</f>
        <v>0</v>
      </c>
      <c r="AC1576" s="10">
        <f>AC1577</f>
        <v>0</v>
      </c>
      <c r="AD1576" s="10">
        <f t="shared" si="3219"/>
        <v>9517.2999999999993</v>
      </c>
      <c r="AE1576" s="10">
        <f t="shared" si="3220"/>
        <v>10281.5</v>
      </c>
      <c r="AF1576" s="10">
        <f t="shared" si="3221"/>
        <v>10281.5</v>
      </c>
      <c r="AG1576" s="10">
        <f>AG1577</f>
        <v>0</v>
      </c>
      <c r="AH1576" s="10">
        <f t="shared" si="3222"/>
        <v>9517.2999999999993</v>
      </c>
      <c r="AI1576" s="10">
        <f t="shared" si="3223"/>
        <v>10281.5</v>
      </c>
      <c r="AJ1576" s="10">
        <f t="shared" si="3224"/>
        <v>10281.5</v>
      </c>
      <c r="AK1576" s="10">
        <f>AK1577</f>
        <v>0</v>
      </c>
      <c r="AL1576" s="10">
        <f>AL1577</f>
        <v>0</v>
      </c>
      <c r="AM1576" s="10">
        <f>AM1577</f>
        <v>0</v>
      </c>
      <c r="AN1576" s="10">
        <f t="shared" si="3225"/>
        <v>9517.2999999999993</v>
      </c>
      <c r="AO1576" s="10">
        <f t="shared" si="3226"/>
        <v>10281.5</v>
      </c>
      <c r="AP1576" s="10">
        <f t="shared" si="3227"/>
        <v>10281.5</v>
      </c>
      <c r="AQ1576" s="10">
        <f>AQ1577</f>
        <v>0</v>
      </c>
      <c r="AR1576" s="10">
        <f>AR1577</f>
        <v>0</v>
      </c>
      <c r="AS1576" s="10">
        <f>AS1577</f>
        <v>0</v>
      </c>
      <c r="AT1576" s="10">
        <f t="shared" si="3228"/>
        <v>9517.2999999999993</v>
      </c>
      <c r="AU1576" s="10">
        <f t="shared" si="3229"/>
        <v>10281.5</v>
      </c>
      <c r="AV1576" s="10">
        <f t="shared" si="3230"/>
        <v>10281.5</v>
      </c>
      <c r="AW1576" s="10">
        <f>AW1577</f>
        <v>0</v>
      </c>
      <c r="AX1576" s="10">
        <f>AX1577</f>
        <v>0</v>
      </c>
      <c r="AY1576" s="10">
        <f>AY1577</f>
        <v>0</v>
      </c>
      <c r="AZ1576" s="10">
        <f t="shared" si="3231"/>
        <v>9517.2999999999993</v>
      </c>
      <c r="BA1576" s="10">
        <f>BA1577</f>
        <v>0</v>
      </c>
      <c r="BB1576" s="65">
        <f t="shared" si="3237"/>
        <v>9517.2999999999993</v>
      </c>
      <c r="BC1576" s="10">
        <f t="shared" si="3232"/>
        <v>10281.5</v>
      </c>
      <c r="BD1576" s="10">
        <f>BD1577</f>
        <v>0</v>
      </c>
      <c r="BE1576" s="65">
        <f t="shared" si="3238"/>
        <v>10281.5</v>
      </c>
      <c r="BF1576" s="10">
        <f t="shared" si="3233"/>
        <v>10281.5</v>
      </c>
      <c r="BG1576" s="10">
        <f>BG1577</f>
        <v>0</v>
      </c>
      <c r="BH1576" s="65">
        <f t="shared" si="3239"/>
        <v>10281.5</v>
      </c>
      <c r="BI1576" s="10">
        <f>BI1577</f>
        <v>0</v>
      </c>
      <c r="BJ1576" s="20"/>
      <c r="BK1576" s="20"/>
    </row>
    <row r="1577" spans="1:63" ht="46.8" x14ac:dyDescent="0.3">
      <c r="A1577" s="58" t="s">
        <v>1013</v>
      </c>
      <c r="B1577" s="59" t="s">
        <v>148</v>
      </c>
      <c r="C1577" s="58" t="s">
        <v>106</v>
      </c>
      <c r="D1577" s="58" t="s">
        <v>169</v>
      </c>
      <c r="E1577" s="60" t="s">
        <v>170</v>
      </c>
      <c r="F1577" s="10">
        <v>9517.2999999999993</v>
      </c>
      <c r="G1577" s="10">
        <v>10281.5</v>
      </c>
      <c r="H1577" s="10">
        <v>10281.5</v>
      </c>
      <c r="I1577" s="10"/>
      <c r="J1577" s="10"/>
      <c r="K1577" s="10"/>
      <c r="L1577" s="10">
        <f t="shared" si="3271"/>
        <v>9517.2999999999993</v>
      </c>
      <c r="M1577" s="10">
        <f t="shared" si="3272"/>
        <v>10281.5</v>
      </c>
      <c r="N1577" s="10">
        <f t="shared" si="3273"/>
        <v>10281.5</v>
      </c>
      <c r="O1577" s="10"/>
      <c r="P1577" s="10"/>
      <c r="Q1577" s="10"/>
      <c r="R1577" s="10">
        <f t="shared" si="3213"/>
        <v>9517.2999999999993</v>
      </c>
      <c r="S1577" s="10">
        <f t="shared" si="3214"/>
        <v>10281.5</v>
      </c>
      <c r="T1577" s="10">
        <f t="shared" si="3215"/>
        <v>10281.5</v>
      </c>
      <c r="U1577" s="10"/>
      <c r="V1577" s="10"/>
      <c r="W1577" s="10"/>
      <c r="X1577" s="10">
        <f t="shared" si="3216"/>
        <v>9517.2999999999993</v>
      </c>
      <c r="Y1577" s="10">
        <f t="shared" si="3217"/>
        <v>10281.5</v>
      </c>
      <c r="Z1577" s="10">
        <f t="shared" si="3218"/>
        <v>10281.5</v>
      </c>
      <c r="AA1577" s="10"/>
      <c r="AB1577" s="10"/>
      <c r="AC1577" s="10"/>
      <c r="AD1577" s="10">
        <f t="shared" si="3219"/>
        <v>9517.2999999999993</v>
      </c>
      <c r="AE1577" s="10">
        <f t="shared" si="3220"/>
        <v>10281.5</v>
      </c>
      <c r="AF1577" s="10">
        <f t="shared" si="3221"/>
        <v>10281.5</v>
      </c>
      <c r="AG1577" s="10"/>
      <c r="AH1577" s="10">
        <f t="shared" si="3222"/>
        <v>9517.2999999999993</v>
      </c>
      <c r="AI1577" s="10">
        <f t="shared" si="3223"/>
        <v>10281.5</v>
      </c>
      <c r="AJ1577" s="10">
        <f t="shared" si="3224"/>
        <v>10281.5</v>
      </c>
      <c r="AK1577" s="10"/>
      <c r="AL1577" s="10"/>
      <c r="AM1577" s="10"/>
      <c r="AN1577" s="10">
        <f t="shared" si="3225"/>
        <v>9517.2999999999993</v>
      </c>
      <c r="AO1577" s="10">
        <f t="shared" si="3226"/>
        <v>10281.5</v>
      </c>
      <c r="AP1577" s="10">
        <f t="shared" si="3227"/>
        <v>10281.5</v>
      </c>
      <c r="AQ1577" s="10"/>
      <c r="AR1577" s="10"/>
      <c r="AS1577" s="10"/>
      <c r="AT1577" s="10">
        <f t="shared" si="3228"/>
        <v>9517.2999999999993</v>
      </c>
      <c r="AU1577" s="10">
        <f t="shared" si="3229"/>
        <v>10281.5</v>
      </c>
      <c r="AV1577" s="10">
        <f t="shared" si="3230"/>
        <v>10281.5</v>
      </c>
      <c r="AW1577" s="10"/>
      <c r="AX1577" s="10"/>
      <c r="AY1577" s="10"/>
      <c r="AZ1577" s="10">
        <f t="shared" si="3231"/>
        <v>9517.2999999999993</v>
      </c>
      <c r="BA1577" s="10"/>
      <c r="BB1577" s="65">
        <f t="shared" si="3237"/>
        <v>9517.2999999999993</v>
      </c>
      <c r="BC1577" s="10">
        <f t="shared" si="3232"/>
        <v>10281.5</v>
      </c>
      <c r="BD1577" s="10"/>
      <c r="BE1577" s="65">
        <f t="shared" si="3238"/>
        <v>10281.5</v>
      </c>
      <c r="BF1577" s="10">
        <f t="shared" si="3233"/>
        <v>10281.5</v>
      </c>
      <c r="BG1577" s="10"/>
      <c r="BH1577" s="65">
        <f t="shared" si="3239"/>
        <v>10281.5</v>
      </c>
      <c r="BI1577" s="10"/>
      <c r="BJ1577" s="20"/>
      <c r="BK1577" s="20"/>
    </row>
    <row r="1578" spans="1:63" ht="31.2" x14ac:dyDescent="0.3">
      <c r="A1578" s="58" t="s">
        <v>1013</v>
      </c>
      <c r="B1578" s="59" t="s">
        <v>66</v>
      </c>
      <c r="C1578" s="58"/>
      <c r="D1578" s="58"/>
      <c r="E1578" s="60" t="s">
        <v>67</v>
      </c>
      <c r="F1578" s="10">
        <f t="shared" ref="F1578:K1578" si="3276">F1579</f>
        <v>14994.5</v>
      </c>
      <c r="G1578" s="10">
        <f t="shared" si="3276"/>
        <v>14960.4</v>
      </c>
      <c r="H1578" s="10">
        <f t="shared" si="3276"/>
        <v>14960.4</v>
      </c>
      <c r="I1578" s="10">
        <f t="shared" si="3276"/>
        <v>0</v>
      </c>
      <c r="J1578" s="10">
        <f t="shared" si="3276"/>
        <v>0</v>
      </c>
      <c r="K1578" s="10">
        <f t="shared" si="3276"/>
        <v>0</v>
      </c>
      <c r="L1578" s="10">
        <f t="shared" si="3271"/>
        <v>14994.5</v>
      </c>
      <c r="M1578" s="10">
        <f t="shared" si="3272"/>
        <v>14960.4</v>
      </c>
      <c r="N1578" s="10">
        <f t="shared" si="3273"/>
        <v>14960.4</v>
      </c>
      <c r="O1578" s="10">
        <f>O1579</f>
        <v>0</v>
      </c>
      <c r="P1578" s="10">
        <f>P1579</f>
        <v>0</v>
      </c>
      <c r="Q1578" s="10">
        <f>Q1579</f>
        <v>0</v>
      </c>
      <c r="R1578" s="10">
        <f t="shared" si="3213"/>
        <v>14994.5</v>
      </c>
      <c r="S1578" s="10">
        <f t="shared" si="3214"/>
        <v>14960.4</v>
      </c>
      <c r="T1578" s="10">
        <f t="shared" si="3215"/>
        <v>14960.4</v>
      </c>
      <c r="U1578" s="10">
        <f>U1579</f>
        <v>0</v>
      </c>
      <c r="V1578" s="10">
        <f>V1579</f>
        <v>0</v>
      </c>
      <c r="W1578" s="10">
        <f>W1579</f>
        <v>0</v>
      </c>
      <c r="X1578" s="10">
        <f t="shared" si="3216"/>
        <v>14994.5</v>
      </c>
      <c r="Y1578" s="10">
        <f t="shared" si="3217"/>
        <v>14960.4</v>
      </c>
      <c r="Z1578" s="10">
        <f t="shared" si="3218"/>
        <v>14960.4</v>
      </c>
      <c r="AA1578" s="10">
        <f>AA1579</f>
        <v>0</v>
      </c>
      <c r="AB1578" s="10">
        <f>AB1579</f>
        <v>0</v>
      </c>
      <c r="AC1578" s="10">
        <f>AC1579</f>
        <v>0</v>
      </c>
      <c r="AD1578" s="10">
        <f t="shared" si="3219"/>
        <v>14994.5</v>
      </c>
      <c r="AE1578" s="10">
        <f t="shared" si="3220"/>
        <v>14960.4</v>
      </c>
      <c r="AF1578" s="10">
        <f t="shared" si="3221"/>
        <v>14960.4</v>
      </c>
      <c r="AG1578" s="10">
        <f>AG1579</f>
        <v>0</v>
      </c>
      <c r="AH1578" s="10">
        <f t="shared" si="3222"/>
        <v>14994.5</v>
      </c>
      <c r="AI1578" s="10">
        <f t="shared" si="3223"/>
        <v>14960.4</v>
      </c>
      <c r="AJ1578" s="10">
        <f t="shared" si="3224"/>
        <v>14960.4</v>
      </c>
      <c r="AK1578" s="10">
        <f>AK1579</f>
        <v>0</v>
      </c>
      <c r="AL1578" s="10">
        <f>AL1579</f>
        <v>0</v>
      </c>
      <c r="AM1578" s="10">
        <f>AM1579</f>
        <v>0</v>
      </c>
      <c r="AN1578" s="10">
        <f t="shared" si="3225"/>
        <v>14994.5</v>
      </c>
      <c r="AO1578" s="10">
        <f t="shared" si="3226"/>
        <v>14960.4</v>
      </c>
      <c r="AP1578" s="10">
        <f t="shared" si="3227"/>
        <v>14960.4</v>
      </c>
      <c r="AQ1578" s="10">
        <f>AQ1579</f>
        <v>0</v>
      </c>
      <c r="AR1578" s="10">
        <f>AR1579</f>
        <v>0</v>
      </c>
      <c r="AS1578" s="10">
        <f>AS1579</f>
        <v>0</v>
      </c>
      <c r="AT1578" s="10">
        <f t="shared" si="3228"/>
        <v>14994.5</v>
      </c>
      <c r="AU1578" s="10">
        <f t="shared" si="3229"/>
        <v>14960.4</v>
      </c>
      <c r="AV1578" s="10">
        <f t="shared" si="3230"/>
        <v>14960.4</v>
      </c>
      <c r="AW1578" s="10">
        <f>AW1579</f>
        <v>0</v>
      </c>
      <c r="AX1578" s="10">
        <f>AX1579</f>
        <v>0</v>
      </c>
      <c r="AY1578" s="10">
        <f>AY1579</f>
        <v>0</v>
      </c>
      <c r="AZ1578" s="10">
        <f t="shared" si="3231"/>
        <v>14994.5</v>
      </c>
      <c r="BA1578" s="10">
        <f>BA1579</f>
        <v>0</v>
      </c>
      <c r="BB1578" s="65">
        <f t="shared" si="3237"/>
        <v>14994.5</v>
      </c>
      <c r="BC1578" s="10">
        <f t="shared" si="3232"/>
        <v>14960.4</v>
      </c>
      <c r="BD1578" s="10">
        <f>BD1579</f>
        <v>0</v>
      </c>
      <c r="BE1578" s="65">
        <f t="shared" si="3238"/>
        <v>14960.4</v>
      </c>
      <c r="BF1578" s="10">
        <f t="shared" si="3233"/>
        <v>14960.4</v>
      </c>
      <c r="BG1578" s="10">
        <f>BG1579</f>
        <v>0</v>
      </c>
      <c r="BH1578" s="65">
        <f t="shared" si="3239"/>
        <v>14960.4</v>
      </c>
      <c r="BI1578" s="10">
        <f>BI1579</f>
        <v>0</v>
      </c>
      <c r="BJ1578" s="20"/>
      <c r="BK1578" s="20"/>
    </row>
    <row r="1579" spans="1:63" ht="46.8" x14ac:dyDescent="0.3">
      <c r="A1579" s="58" t="s">
        <v>1013</v>
      </c>
      <c r="B1579" s="59" t="s">
        <v>66</v>
      </c>
      <c r="C1579" s="58" t="s">
        <v>106</v>
      </c>
      <c r="D1579" s="58" t="s">
        <v>169</v>
      </c>
      <c r="E1579" s="60" t="s">
        <v>170</v>
      </c>
      <c r="F1579" s="10">
        <v>14994.5</v>
      </c>
      <c r="G1579" s="10">
        <v>14960.4</v>
      </c>
      <c r="H1579" s="10">
        <v>14960.4</v>
      </c>
      <c r="I1579" s="10"/>
      <c r="J1579" s="10"/>
      <c r="K1579" s="10"/>
      <c r="L1579" s="10">
        <f t="shared" si="3271"/>
        <v>14994.5</v>
      </c>
      <c r="M1579" s="10">
        <f t="shared" si="3272"/>
        <v>14960.4</v>
      </c>
      <c r="N1579" s="10">
        <f t="shared" si="3273"/>
        <v>14960.4</v>
      </c>
      <c r="O1579" s="10"/>
      <c r="P1579" s="10"/>
      <c r="Q1579" s="10"/>
      <c r="R1579" s="10">
        <f t="shared" si="3213"/>
        <v>14994.5</v>
      </c>
      <c r="S1579" s="10">
        <f t="shared" si="3214"/>
        <v>14960.4</v>
      </c>
      <c r="T1579" s="10">
        <f t="shared" si="3215"/>
        <v>14960.4</v>
      </c>
      <c r="U1579" s="10"/>
      <c r="V1579" s="10"/>
      <c r="W1579" s="10"/>
      <c r="X1579" s="10">
        <f t="shared" si="3216"/>
        <v>14994.5</v>
      </c>
      <c r="Y1579" s="10">
        <f t="shared" si="3217"/>
        <v>14960.4</v>
      </c>
      <c r="Z1579" s="10">
        <f t="shared" si="3218"/>
        <v>14960.4</v>
      </c>
      <c r="AA1579" s="10"/>
      <c r="AB1579" s="10"/>
      <c r="AC1579" s="10"/>
      <c r="AD1579" s="10">
        <f t="shared" si="3219"/>
        <v>14994.5</v>
      </c>
      <c r="AE1579" s="10">
        <f t="shared" si="3220"/>
        <v>14960.4</v>
      </c>
      <c r="AF1579" s="10">
        <f t="shared" si="3221"/>
        <v>14960.4</v>
      </c>
      <c r="AG1579" s="10"/>
      <c r="AH1579" s="10">
        <f t="shared" si="3222"/>
        <v>14994.5</v>
      </c>
      <c r="AI1579" s="10">
        <f t="shared" si="3223"/>
        <v>14960.4</v>
      </c>
      <c r="AJ1579" s="10">
        <f t="shared" si="3224"/>
        <v>14960.4</v>
      </c>
      <c r="AK1579" s="10"/>
      <c r="AL1579" s="10"/>
      <c r="AM1579" s="10"/>
      <c r="AN1579" s="10">
        <f t="shared" si="3225"/>
        <v>14994.5</v>
      </c>
      <c r="AO1579" s="10">
        <f t="shared" si="3226"/>
        <v>14960.4</v>
      </c>
      <c r="AP1579" s="10">
        <f t="shared" si="3227"/>
        <v>14960.4</v>
      </c>
      <c r="AQ1579" s="10"/>
      <c r="AR1579" s="10"/>
      <c r="AS1579" s="10"/>
      <c r="AT1579" s="10">
        <f t="shared" si="3228"/>
        <v>14994.5</v>
      </c>
      <c r="AU1579" s="10">
        <f t="shared" si="3229"/>
        <v>14960.4</v>
      </c>
      <c r="AV1579" s="10">
        <f t="shared" si="3230"/>
        <v>14960.4</v>
      </c>
      <c r="AW1579" s="10"/>
      <c r="AX1579" s="10"/>
      <c r="AY1579" s="10"/>
      <c r="AZ1579" s="10">
        <f t="shared" si="3231"/>
        <v>14994.5</v>
      </c>
      <c r="BA1579" s="10"/>
      <c r="BB1579" s="65">
        <f t="shared" si="3237"/>
        <v>14994.5</v>
      </c>
      <c r="BC1579" s="10">
        <f t="shared" si="3232"/>
        <v>14960.4</v>
      </c>
      <c r="BD1579" s="10"/>
      <c r="BE1579" s="65">
        <f t="shared" si="3238"/>
        <v>14960.4</v>
      </c>
      <c r="BF1579" s="10">
        <f t="shared" si="3233"/>
        <v>14960.4</v>
      </c>
      <c r="BG1579" s="10"/>
      <c r="BH1579" s="65">
        <f t="shared" si="3239"/>
        <v>14960.4</v>
      </c>
      <c r="BI1579" s="10"/>
      <c r="BJ1579" s="20"/>
      <c r="BK1579" s="20"/>
    </row>
    <row r="1580" spans="1:63" ht="78" x14ac:dyDescent="0.3">
      <c r="A1580" s="58" t="s">
        <v>1015</v>
      </c>
      <c r="B1580" s="59"/>
      <c r="C1580" s="58"/>
      <c r="D1580" s="58"/>
      <c r="E1580" s="60" t="s">
        <v>1016</v>
      </c>
      <c r="F1580" s="10">
        <f t="shared" ref="F1580:F1584" si="3277">F1581</f>
        <v>4.0999999999999996</v>
      </c>
      <c r="G1580" s="10">
        <f t="shared" ref="G1580:G1584" si="3278">G1581</f>
        <v>4.2</v>
      </c>
      <c r="H1580" s="10">
        <f t="shared" ref="H1580:H1584" si="3279">H1581</f>
        <v>4.2</v>
      </c>
      <c r="I1580" s="10">
        <f t="shared" ref="I1580:I1584" si="3280">I1581</f>
        <v>0</v>
      </c>
      <c r="J1580" s="10">
        <f t="shared" ref="J1580:J1584" si="3281">J1581</f>
        <v>0</v>
      </c>
      <c r="K1580" s="10">
        <f t="shared" ref="K1580:K1584" si="3282">K1581</f>
        <v>0</v>
      </c>
      <c r="L1580" s="10">
        <f t="shared" si="3271"/>
        <v>4.0999999999999996</v>
      </c>
      <c r="M1580" s="10">
        <f t="shared" si="3272"/>
        <v>4.2</v>
      </c>
      <c r="N1580" s="10">
        <f t="shared" si="3273"/>
        <v>4.2</v>
      </c>
      <c r="O1580" s="10">
        <f t="shared" ref="O1580:O1584" si="3283">O1581</f>
        <v>0</v>
      </c>
      <c r="P1580" s="10">
        <f t="shared" ref="P1580:P1584" si="3284">P1581</f>
        <v>0</v>
      </c>
      <c r="Q1580" s="10">
        <f t="shared" ref="Q1580:Q1584" si="3285">Q1581</f>
        <v>0</v>
      </c>
      <c r="R1580" s="10">
        <f t="shared" si="3213"/>
        <v>4.0999999999999996</v>
      </c>
      <c r="S1580" s="10">
        <f t="shared" si="3214"/>
        <v>4.2</v>
      </c>
      <c r="T1580" s="10">
        <f t="shared" si="3215"/>
        <v>4.2</v>
      </c>
      <c r="U1580" s="10">
        <f t="shared" ref="U1580:U1584" si="3286">U1581</f>
        <v>0</v>
      </c>
      <c r="V1580" s="10">
        <f t="shared" ref="V1580:V1584" si="3287">V1581</f>
        <v>0</v>
      </c>
      <c r="W1580" s="10">
        <f t="shared" ref="W1580:W1584" si="3288">W1581</f>
        <v>0</v>
      </c>
      <c r="X1580" s="10">
        <f t="shared" si="3216"/>
        <v>4.0999999999999996</v>
      </c>
      <c r="Y1580" s="10">
        <f t="shared" si="3217"/>
        <v>4.2</v>
      </c>
      <c r="Z1580" s="10">
        <f t="shared" si="3218"/>
        <v>4.2</v>
      </c>
      <c r="AA1580" s="10">
        <f t="shared" ref="AA1580:AA1584" si="3289">AA1581</f>
        <v>0</v>
      </c>
      <c r="AB1580" s="10">
        <f t="shared" ref="AB1580:AB1584" si="3290">AB1581</f>
        <v>0</v>
      </c>
      <c r="AC1580" s="10">
        <f t="shared" ref="AC1580:AC1584" si="3291">AC1581</f>
        <v>0</v>
      </c>
      <c r="AD1580" s="10">
        <f t="shared" si="3219"/>
        <v>4.0999999999999996</v>
      </c>
      <c r="AE1580" s="10">
        <f t="shared" si="3220"/>
        <v>4.2</v>
      </c>
      <c r="AF1580" s="10">
        <f t="shared" si="3221"/>
        <v>4.2</v>
      </c>
      <c r="AG1580" s="10">
        <f t="shared" ref="AG1580:AG1584" si="3292">AG1581</f>
        <v>0</v>
      </c>
      <c r="AH1580" s="10">
        <f t="shared" si="3222"/>
        <v>4.0999999999999996</v>
      </c>
      <c r="AI1580" s="10">
        <f t="shared" si="3223"/>
        <v>4.2</v>
      </c>
      <c r="AJ1580" s="10">
        <f t="shared" si="3224"/>
        <v>4.2</v>
      </c>
      <c r="AK1580" s="10">
        <f t="shared" ref="AK1580:AK1584" si="3293">AK1581</f>
        <v>0</v>
      </c>
      <c r="AL1580" s="10">
        <f t="shared" ref="AL1580:AL1584" si="3294">AL1581</f>
        <v>0</v>
      </c>
      <c r="AM1580" s="10">
        <f t="shared" ref="AM1580:AM1584" si="3295">AM1581</f>
        <v>0</v>
      </c>
      <c r="AN1580" s="10">
        <f t="shared" si="3225"/>
        <v>4.0999999999999996</v>
      </c>
      <c r="AO1580" s="10">
        <f t="shared" si="3226"/>
        <v>4.2</v>
      </c>
      <c r="AP1580" s="10">
        <f t="shared" si="3227"/>
        <v>4.2</v>
      </c>
      <c r="AQ1580" s="10">
        <f t="shared" ref="AQ1580:AQ1584" si="3296">AQ1581</f>
        <v>0</v>
      </c>
      <c r="AR1580" s="10">
        <f t="shared" ref="AR1580:AR1584" si="3297">AR1581</f>
        <v>0</v>
      </c>
      <c r="AS1580" s="10">
        <f t="shared" ref="AS1580:AS1584" si="3298">AS1581</f>
        <v>0</v>
      </c>
      <c r="AT1580" s="10">
        <f t="shared" si="3228"/>
        <v>4.0999999999999996</v>
      </c>
      <c r="AU1580" s="10">
        <f t="shared" si="3229"/>
        <v>4.2</v>
      </c>
      <c r="AV1580" s="10">
        <f t="shared" si="3230"/>
        <v>4.2</v>
      </c>
      <c r="AW1580" s="10">
        <f t="shared" ref="AW1580:AW1584" si="3299">AW1581</f>
        <v>0</v>
      </c>
      <c r="AX1580" s="10">
        <f t="shared" ref="AX1580:AX1584" si="3300">AX1581</f>
        <v>0</v>
      </c>
      <c r="AY1580" s="10">
        <f t="shared" ref="AY1580:AY1584" si="3301">AY1581</f>
        <v>0</v>
      </c>
      <c r="AZ1580" s="10">
        <f t="shared" si="3231"/>
        <v>4.0999999999999996</v>
      </c>
      <c r="BA1580" s="10">
        <f t="shared" ref="BA1580:BA1584" si="3302">BA1581</f>
        <v>0</v>
      </c>
      <c r="BB1580" s="65">
        <f t="shared" si="3237"/>
        <v>4.0999999999999996</v>
      </c>
      <c r="BC1580" s="10">
        <f t="shared" si="3232"/>
        <v>4.2</v>
      </c>
      <c r="BD1580" s="10">
        <f t="shared" ref="BD1580:BI1584" si="3303">BD1581</f>
        <v>0</v>
      </c>
      <c r="BE1580" s="65">
        <f t="shared" si="3238"/>
        <v>4.2</v>
      </c>
      <c r="BF1580" s="10">
        <f t="shared" si="3233"/>
        <v>4.2</v>
      </c>
      <c r="BG1580" s="10">
        <f t="shared" si="3303"/>
        <v>0</v>
      </c>
      <c r="BH1580" s="65">
        <f t="shared" si="3239"/>
        <v>4.2</v>
      </c>
      <c r="BI1580" s="10">
        <f t="shared" si="3303"/>
        <v>0</v>
      </c>
      <c r="BJ1580" s="20"/>
      <c r="BK1580" s="20"/>
    </row>
    <row r="1581" spans="1:63" ht="31.2" x14ac:dyDescent="0.3">
      <c r="A1581" s="58" t="s">
        <v>1015</v>
      </c>
      <c r="B1581" s="59" t="s">
        <v>66</v>
      </c>
      <c r="C1581" s="58"/>
      <c r="D1581" s="58"/>
      <c r="E1581" s="60" t="s">
        <v>67</v>
      </c>
      <c r="F1581" s="10">
        <f t="shared" si="3277"/>
        <v>4.0999999999999996</v>
      </c>
      <c r="G1581" s="10">
        <f t="shared" si="3278"/>
        <v>4.2</v>
      </c>
      <c r="H1581" s="10">
        <f t="shared" si="3279"/>
        <v>4.2</v>
      </c>
      <c r="I1581" s="10">
        <f t="shared" si="3280"/>
        <v>0</v>
      </c>
      <c r="J1581" s="10">
        <f t="shared" si="3281"/>
        <v>0</v>
      </c>
      <c r="K1581" s="10">
        <f t="shared" si="3282"/>
        <v>0</v>
      </c>
      <c r="L1581" s="10">
        <f t="shared" si="3271"/>
        <v>4.0999999999999996</v>
      </c>
      <c r="M1581" s="10">
        <f t="shared" si="3272"/>
        <v>4.2</v>
      </c>
      <c r="N1581" s="10">
        <f t="shared" si="3273"/>
        <v>4.2</v>
      </c>
      <c r="O1581" s="10">
        <f t="shared" si="3283"/>
        <v>0</v>
      </c>
      <c r="P1581" s="10">
        <f t="shared" si="3284"/>
        <v>0</v>
      </c>
      <c r="Q1581" s="10">
        <f t="shared" si="3285"/>
        <v>0</v>
      </c>
      <c r="R1581" s="10">
        <f t="shared" si="3213"/>
        <v>4.0999999999999996</v>
      </c>
      <c r="S1581" s="10">
        <f t="shared" si="3214"/>
        <v>4.2</v>
      </c>
      <c r="T1581" s="10">
        <f t="shared" si="3215"/>
        <v>4.2</v>
      </c>
      <c r="U1581" s="10">
        <f t="shared" si="3286"/>
        <v>0</v>
      </c>
      <c r="V1581" s="10">
        <f t="shared" si="3287"/>
        <v>0</v>
      </c>
      <c r="W1581" s="10">
        <f t="shared" si="3288"/>
        <v>0</v>
      </c>
      <c r="X1581" s="10">
        <f t="shared" si="3216"/>
        <v>4.0999999999999996</v>
      </c>
      <c r="Y1581" s="10">
        <f t="shared" si="3217"/>
        <v>4.2</v>
      </c>
      <c r="Z1581" s="10">
        <f t="shared" si="3218"/>
        <v>4.2</v>
      </c>
      <c r="AA1581" s="10">
        <f t="shared" si="3289"/>
        <v>0</v>
      </c>
      <c r="AB1581" s="10">
        <f t="shared" si="3290"/>
        <v>0</v>
      </c>
      <c r="AC1581" s="10">
        <f t="shared" si="3291"/>
        <v>0</v>
      </c>
      <c r="AD1581" s="10">
        <f t="shared" si="3219"/>
        <v>4.0999999999999996</v>
      </c>
      <c r="AE1581" s="10">
        <f t="shared" si="3220"/>
        <v>4.2</v>
      </c>
      <c r="AF1581" s="10">
        <f t="shared" si="3221"/>
        <v>4.2</v>
      </c>
      <c r="AG1581" s="10">
        <f t="shared" si="3292"/>
        <v>0</v>
      </c>
      <c r="AH1581" s="10">
        <f t="shared" si="3222"/>
        <v>4.0999999999999996</v>
      </c>
      <c r="AI1581" s="10">
        <f t="shared" si="3223"/>
        <v>4.2</v>
      </c>
      <c r="AJ1581" s="10">
        <f t="shared" si="3224"/>
        <v>4.2</v>
      </c>
      <c r="AK1581" s="10">
        <f t="shared" si="3293"/>
        <v>0</v>
      </c>
      <c r="AL1581" s="10">
        <f t="shared" si="3294"/>
        <v>0</v>
      </c>
      <c r="AM1581" s="10">
        <f t="shared" si="3295"/>
        <v>0</v>
      </c>
      <c r="AN1581" s="10">
        <f t="shared" si="3225"/>
        <v>4.0999999999999996</v>
      </c>
      <c r="AO1581" s="10">
        <f t="shared" si="3226"/>
        <v>4.2</v>
      </c>
      <c r="AP1581" s="10">
        <f t="shared" si="3227"/>
        <v>4.2</v>
      </c>
      <c r="AQ1581" s="10">
        <f t="shared" si="3296"/>
        <v>0</v>
      </c>
      <c r="AR1581" s="10">
        <f t="shared" si="3297"/>
        <v>0</v>
      </c>
      <c r="AS1581" s="10">
        <f t="shared" si="3298"/>
        <v>0</v>
      </c>
      <c r="AT1581" s="10">
        <f t="shared" si="3228"/>
        <v>4.0999999999999996</v>
      </c>
      <c r="AU1581" s="10">
        <f t="shared" si="3229"/>
        <v>4.2</v>
      </c>
      <c r="AV1581" s="10">
        <f t="shared" si="3230"/>
        <v>4.2</v>
      </c>
      <c r="AW1581" s="10">
        <f t="shared" si="3299"/>
        <v>0</v>
      </c>
      <c r="AX1581" s="10">
        <f t="shared" si="3300"/>
        <v>0</v>
      </c>
      <c r="AY1581" s="10">
        <f t="shared" si="3301"/>
        <v>0</v>
      </c>
      <c r="AZ1581" s="10">
        <f t="shared" si="3231"/>
        <v>4.0999999999999996</v>
      </c>
      <c r="BA1581" s="10">
        <f t="shared" si="3302"/>
        <v>0</v>
      </c>
      <c r="BB1581" s="65">
        <f t="shared" si="3237"/>
        <v>4.0999999999999996</v>
      </c>
      <c r="BC1581" s="10">
        <f t="shared" si="3232"/>
        <v>4.2</v>
      </c>
      <c r="BD1581" s="10">
        <f t="shared" si="3303"/>
        <v>0</v>
      </c>
      <c r="BE1581" s="65">
        <f t="shared" si="3238"/>
        <v>4.2</v>
      </c>
      <c r="BF1581" s="10">
        <f t="shared" si="3233"/>
        <v>4.2</v>
      </c>
      <c r="BG1581" s="10">
        <f t="shared" si="3303"/>
        <v>0</v>
      </c>
      <c r="BH1581" s="65">
        <f t="shared" si="3239"/>
        <v>4.2</v>
      </c>
      <c r="BI1581" s="10">
        <f t="shared" si="3303"/>
        <v>0</v>
      </c>
      <c r="BJ1581" s="20"/>
      <c r="BK1581" s="20"/>
    </row>
    <row r="1582" spans="1:63" x14ac:dyDescent="0.3">
      <c r="A1582" s="58" t="s">
        <v>1015</v>
      </c>
      <c r="B1582" s="59">
        <v>200</v>
      </c>
      <c r="C1582" s="58" t="s">
        <v>37</v>
      </c>
      <c r="D1582" s="58" t="s">
        <v>38</v>
      </c>
      <c r="E1582" s="60" t="s">
        <v>39</v>
      </c>
      <c r="F1582" s="10">
        <v>4.0999999999999996</v>
      </c>
      <c r="G1582" s="10">
        <v>4.2</v>
      </c>
      <c r="H1582" s="10">
        <v>4.2</v>
      </c>
      <c r="I1582" s="10"/>
      <c r="J1582" s="10"/>
      <c r="K1582" s="10"/>
      <c r="L1582" s="10">
        <f t="shared" si="3271"/>
        <v>4.0999999999999996</v>
      </c>
      <c r="M1582" s="10">
        <f t="shared" si="3272"/>
        <v>4.2</v>
      </c>
      <c r="N1582" s="10">
        <f t="shared" si="3273"/>
        <v>4.2</v>
      </c>
      <c r="O1582" s="10"/>
      <c r="P1582" s="10"/>
      <c r="Q1582" s="10"/>
      <c r="R1582" s="10">
        <f t="shared" ref="R1582:R1645" si="3304">L1582+O1582</f>
        <v>4.0999999999999996</v>
      </c>
      <c r="S1582" s="10">
        <f t="shared" ref="S1582:S1645" si="3305">M1582+P1582</f>
        <v>4.2</v>
      </c>
      <c r="T1582" s="10">
        <f t="shared" ref="T1582:T1645" si="3306">N1582+Q1582</f>
        <v>4.2</v>
      </c>
      <c r="U1582" s="10"/>
      <c r="V1582" s="10"/>
      <c r="W1582" s="10"/>
      <c r="X1582" s="10">
        <f t="shared" ref="X1582:X1645" si="3307">R1582+U1582</f>
        <v>4.0999999999999996</v>
      </c>
      <c r="Y1582" s="10">
        <f t="shared" ref="Y1582:Y1645" si="3308">S1582+V1582</f>
        <v>4.2</v>
      </c>
      <c r="Z1582" s="10">
        <f t="shared" ref="Z1582:Z1645" si="3309">T1582+W1582</f>
        <v>4.2</v>
      </c>
      <c r="AA1582" s="10"/>
      <c r="AB1582" s="10"/>
      <c r="AC1582" s="10"/>
      <c r="AD1582" s="10">
        <f t="shared" ref="AD1582:AD1645" si="3310">X1582+AA1582</f>
        <v>4.0999999999999996</v>
      </c>
      <c r="AE1582" s="10">
        <f t="shared" ref="AE1582:AE1645" si="3311">Y1582+AB1582</f>
        <v>4.2</v>
      </c>
      <c r="AF1582" s="10">
        <f t="shared" ref="AF1582:AF1645" si="3312">Z1582+AC1582</f>
        <v>4.2</v>
      </c>
      <c r="AG1582" s="10"/>
      <c r="AH1582" s="10">
        <f t="shared" ref="AH1582:AH1645" si="3313">AD1582+AG1582</f>
        <v>4.0999999999999996</v>
      </c>
      <c r="AI1582" s="10">
        <f t="shared" ref="AI1582:AI1645" si="3314">AE1582</f>
        <v>4.2</v>
      </c>
      <c r="AJ1582" s="10">
        <f t="shared" ref="AJ1582:AJ1645" si="3315">AF1582</f>
        <v>4.2</v>
      </c>
      <c r="AK1582" s="10"/>
      <c r="AL1582" s="10"/>
      <c r="AM1582" s="10"/>
      <c r="AN1582" s="10">
        <f t="shared" ref="AN1582:AN1645" si="3316">AH1582+AK1582</f>
        <v>4.0999999999999996</v>
      </c>
      <c r="AO1582" s="10">
        <f t="shared" ref="AO1582:AO1645" si="3317">AI1582+AL1582</f>
        <v>4.2</v>
      </c>
      <c r="AP1582" s="10">
        <f t="shared" ref="AP1582:AP1645" si="3318">AJ1582+AM1582</f>
        <v>4.2</v>
      </c>
      <c r="AQ1582" s="10"/>
      <c r="AR1582" s="10"/>
      <c r="AS1582" s="10"/>
      <c r="AT1582" s="10">
        <f t="shared" ref="AT1582:AT1645" si="3319">AN1582+AQ1582</f>
        <v>4.0999999999999996</v>
      </c>
      <c r="AU1582" s="10">
        <f t="shared" ref="AU1582:AU1645" si="3320">AO1582+AR1582</f>
        <v>4.2</v>
      </c>
      <c r="AV1582" s="10">
        <f t="shared" ref="AV1582:AV1645" si="3321">AP1582+AS1582</f>
        <v>4.2</v>
      </c>
      <c r="AW1582" s="10"/>
      <c r="AX1582" s="10"/>
      <c r="AY1582" s="10"/>
      <c r="AZ1582" s="10">
        <f t="shared" ref="AZ1582:AZ1645" si="3322">AT1582+AW1582</f>
        <v>4.0999999999999996</v>
      </c>
      <c r="BA1582" s="10"/>
      <c r="BB1582" s="65">
        <f t="shared" si="3237"/>
        <v>4.0999999999999996</v>
      </c>
      <c r="BC1582" s="10">
        <f t="shared" ref="BC1582:BC1645" si="3323">AU1582+AX1582</f>
        <v>4.2</v>
      </c>
      <c r="BD1582" s="10"/>
      <c r="BE1582" s="65">
        <f t="shared" si="3238"/>
        <v>4.2</v>
      </c>
      <c r="BF1582" s="10">
        <f t="shared" ref="BF1582:BF1645" si="3324">AV1582+AY1582</f>
        <v>4.2</v>
      </c>
      <c r="BG1582" s="10"/>
      <c r="BH1582" s="65">
        <f t="shared" si="3239"/>
        <v>4.2</v>
      </c>
      <c r="BI1582" s="10"/>
      <c r="BJ1582" s="20"/>
      <c r="BK1582" s="20"/>
    </row>
    <row r="1583" spans="1:63" ht="62.4" x14ac:dyDescent="0.3">
      <c r="A1583" s="58" t="s">
        <v>1017</v>
      </c>
      <c r="B1583" s="59"/>
      <c r="C1583" s="58"/>
      <c r="D1583" s="58"/>
      <c r="E1583" s="60" t="s">
        <v>1018</v>
      </c>
      <c r="F1583" s="10">
        <f t="shared" si="3277"/>
        <v>210.5</v>
      </c>
      <c r="G1583" s="10">
        <f t="shared" si="3278"/>
        <v>4334.3</v>
      </c>
      <c r="H1583" s="10">
        <f t="shared" si="3279"/>
        <v>3847.2</v>
      </c>
      <c r="I1583" s="10">
        <f t="shared" si="3280"/>
        <v>0</v>
      </c>
      <c r="J1583" s="10">
        <f t="shared" si="3281"/>
        <v>0</v>
      </c>
      <c r="K1583" s="10">
        <f t="shared" si="3282"/>
        <v>0</v>
      </c>
      <c r="L1583" s="10">
        <f t="shared" si="3271"/>
        <v>210.5</v>
      </c>
      <c r="M1583" s="10">
        <f t="shared" si="3272"/>
        <v>4334.3</v>
      </c>
      <c r="N1583" s="10">
        <f t="shared" si="3273"/>
        <v>3847.2</v>
      </c>
      <c r="O1583" s="10">
        <f t="shared" si="3283"/>
        <v>0</v>
      </c>
      <c r="P1583" s="10">
        <f t="shared" si="3284"/>
        <v>0</v>
      </c>
      <c r="Q1583" s="10">
        <f t="shared" si="3285"/>
        <v>0</v>
      </c>
      <c r="R1583" s="10">
        <f t="shared" si="3304"/>
        <v>210.5</v>
      </c>
      <c r="S1583" s="10">
        <f t="shared" si="3305"/>
        <v>4334.3</v>
      </c>
      <c r="T1583" s="10">
        <f t="shared" si="3306"/>
        <v>3847.2</v>
      </c>
      <c r="U1583" s="10">
        <f t="shared" si="3286"/>
        <v>0</v>
      </c>
      <c r="V1583" s="10">
        <f t="shared" si="3287"/>
        <v>0</v>
      </c>
      <c r="W1583" s="10">
        <f t="shared" si="3288"/>
        <v>0</v>
      </c>
      <c r="X1583" s="10">
        <f t="shared" si="3307"/>
        <v>210.5</v>
      </c>
      <c r="Y1583" s="10">
        <f t="shared" si="3308"/>
        <v>4334.3</v>
      </c>
      <c r="Z1583" s="10">
        <f t="shared" si="3309"/>
        <v>3847.2</v>
      </c>
      <c r="AA1583" s="10">
        <f t="shared" si="3289"/>
        <v>0</v>
      </c>
      <c r="AB1583" s="10">
        <f t="shared" si="3290"/>
        <v>0</v>
      </c>
      <c r="AC1583" s="10">
        <f t="shared" si="3291"/>
        <v>0</v>
      </c>
      <c r="AD1583" s="10">
        <f t="shared" si="3310"/>
        <v>210.5</v>
      </c>
      <c r="AE1583" s="10">
        <f t="shared" si="3311"/>
        <v>4334.3</v>
      </c>
      <c r="AF1583" s="10">
        <f t="shared" si="3312"/>
        <v>3847.2</v>
      </c>
      <c r="AG1583" s="10">
        <f t="shared" si="3292"/>
        <v>0</v>
      </c>
      <c r="AH1583" s="10">
        <f t="shared" si="3313"/>
        <v>210.5</v>
      </c>
      <c r="AI1583" s="10">
        <f t="shared" si="3314"/>
        <v>4334.3</v>
      </c>
      <c r="AJ1583" s="10">
        <f t="shared" si="3315"/>
        <v>3847.2</v>
      </c>
      <c r="AK1583" s="10">
        <f t="shared" si="3293"/>
        <v>0</v>
      </c>
      <c r="AL1583" s="10">
        <f t="shared" si="3294"/>
        <v>0</v>
      </c>
      <c r="AM1583" s="10">
        <f t="shared" si="3295"/>
        <v>0</v>
      </c>
      <c r="AN1583" s="10">
        <f t="shared" si="3316"/>
        <v>210.5</v>
      </c>
      <c r="AO1583" s="10">
        <f t="shared" si="3317"/>
        <v>4334.3</v>
      </c>
      <c r="AP1583" s="10">
        <f t="shared" si="3318"/>
        <v>3847.2</v>
      </c>
      <c r="AQ1583" s="10">
        <f t="shared" si="3296"/>
        <v>0</v>
      </c>
      <c r="AR1583" s="10">
        <f t="shared" si="3297"/>
        <v>0</v>
      </c>
      <c r="AS1583" s="10">
        <f t="shared" si="3298"/>
        <v>0</v>
      </c>
      <c r="AT1583" s="10">
        <f t="shared" si="3319"/>
        <v>210.5</v>
      </c>
      <c r="AU1583" s="10">
        <f t="shared" si="3320"/>
        <v>4334.3</v>
      </c>
      <c r="AV1583" s="10">
        <f t="shared" si="3321"/>
        <v>3847.2</v>
      </c>
      <c r="AW1583" s="10">
        <f t="shared" si="3299"/>
        <v>0</v>
      </c>
      <c r="AX1583" s="10">
        <f t="shared" si="3300"/>
        <v>0</v>
      </c>
      <c r="AY1583" s="10">
        <f t="shared" si="3301"/>
        <v>0</v>
      </c>
      <c r="AZ1583" s="10">
        <f t="shared" si="3322"/>
        <v>210.5</v>
      </c>
      <c r="BA1583" s="10">
        <f t="shared" si="3302"/>
        <v>0</v>
      </c>
      <c r="BB1583" s="65">
        <f t="shared" si="3237"/>
        <v>210.5</v>
      </c>
      <c r="BC1583" s="10">
        <f t="shared" si="3323"/>
        <v>4334.3</v>
      </c>
      <c r="BD1583" s="10">
        <f t="shared" si="3303"/>
        <v>0</v>
      </c>
      <c r="BE1583" s="65">
        <f t="shared" si="3238"/>
        <v>4334.3</v>
      </c>
      <c r="BF1583" s="10">
        <f t="shared" si="3324"/>
        <v>3847.2</v>
      </c>
      <c r="BG1583" s="10">
        <f t="shared" si="3303"/>
        <v>0</v>
      </c>
      <c r="BH1583" s="65">
        <f t="shared" si="3239"/>
        <v>3847.2</v>
      </c>
      <c r="BI1583" s="10">
        <f t="shared" si="3303"/>
        <v>0</v>
      </c>
      <c r="BJ1583" s="20"/>
      <c r="BK1583" s="20"/>
    </row>
    <row r="1584" spans="1:63" ht="31.2" x14ac:dyDescent="0.3">
      <c r="A1584" s="58" t="s">
        <v>1017</v>
      </c>
      <c r="B1584" s="59" t="s">
        <v>66</v>
      </c>
      <c r="C1584" s="58"/>
      <c r="D1584" s="58"/>
      <c r="E1584" s="60" t="s">
        <v>67</v>
      </c>
      <c r="F1584" s="10">
        <f t="shared" si="3277"/>
        <v>210.5</v>
      </c>
      <c r="G1584" s="10">
        <f t="shared" si="3278"/>
        <v>4334.3</v>
      </c>
      <c r="H1584" s="10">
        <f t="shared" si="3279"/>
        <v>3847.2</v>
      </c>
      <c r="I1584" s="10">
        <f t="shared" si="3280"/>
        <v>0</v>
      </c>
      <c r="J1584" s="10">
        <f t="shared" si="3281"/>
        <v>0</v>
      </c>
      <c r="K1584" s="10">
        <f t="shared" si="3282"/>
        <v>0</v>
      </c>
      <c r="L1584" s="10">
        <f t="shared" si="3271"/>
        <v>210.5</v>
      </c>
      <c r="M1584" s="10">
        <f t="shared" si="3272"/>
        <v>4334.3</v>
      </c>
      <c r="N1584" s="10">
        <f t="shared" si="3273"/>
        <v>3847.2</v>
      </c>
      <c r="O1584" s="10">
        <f t="shared" si="3283"/>
        <v>0</v>
      </c>
      <c r="P1584" s="10">
        <f t="shared" si="3284"/>
        <v>0</v>
      </c>
      <c r="Q1584" s="10">
        <f t="shared" si="3285"/>
        <v>0</v>
      </c>
      <c r="R1584" s="10">
        <f t="shared" si="3304"/>
        <v>210.5</v>
      </c>
      <c r="S1584" s="10">
        <f t="shared" si="3305"/>
        <v>4334.3</v>
      </c>
      <c r="T1584" s="10">
        <f t="shared" si="3306"/>
        <v>3847.2</v>
      </c>
      <c r="U1584" s="10">
        <f t="shared" si="3286"/>
        <v>0</v>
      </c>
      <c r="V1584" s="10">
        <f t="shared" si="3287"/>
        <v>0</v>
      </c>
      <c r="W1584" s="10">
        <f t="shared" si="3288"/>
        <v>0</v>
      </c>
      <c r="X1584" s="10">
        <f t="shared" si="3307"/>
        <v>210.5</v>
      </c>
      <c r="Y1584" s="10">
        <f t="shared" si="3308"/>
        <v>4334.3</v>
      </c>
      <c r="Z1584" s="10">
        <f t="shared" si="3309"/>
        <v>3847.2</v>
      </c>
      <c r="AA1584" s="10">
        <f t="shared" si="3289"/>
        <v>0</v>
      </c>
      <c r="AB1584" s="10">
        <f t="shared" si="3290"/>
        <v>0</v>
      </c>
      <c r="AC1584" s="10">
        <f t="shared" si="3291"/>
        <v>0</v>
      </c>
      <c r="AD1584" s="10">
        <f t="shared" si="3310"/>
        <v>210.5</v>
      </c>
      <c r="AE1584" s="10">
        <f t="shared" si="3311"/>
        <v>4334.3</v>
      </c>
      <c r="AF1584" s="10">
        <f t="shared" si="3312"/>
        <v>3847.2</v>
      </c>
      <c r="AG1584" s="10">
        <f t="shared" si="3292"/>
        <v>0</v>
      </c>
      <c r="AH1584" s="10">
        <f t="shared" si="3313"/>
        <v>210.5</v>
      </c>
      <c r="AI1584" s="10">
        <f t="shared" si="3314"/>
        <v>4334.3</v>
      </c>
      <c r="AJ1584" s="10">
        <f t="shared" si="3315"/>
        <v>3847.2</v>
      </c>
      <c r="AK1584" s="10">
        <f t="shared" si="3293"/>
        <v>0</v>
      </c>
      <c r="AL1584" s="10">
        <f t="shared" si="3294"/>
        <v>0</v>
      </c>
      <c r="AM1584" s="10">
        <f t="shared" si="3295"/>
        <v>0</v>
      </c>
      <c r="AN1584" s="10">
        <f t="shared" si="3316"/>
        <v>210.5</v>
      </c>
      <c r="AO1584" s="10">
        <f t="shared" si="3317"/>
        <v>4334.3</v>
      </c>
      <c r="AP1584" s="10">
        <f t="shared" si="3318"/>
        <v>3847.2</v>
      </c>
      <c r="AQ1584" s="10">
        <f t="shared" si="3296"/>
        <v>0</v>
      </c>
      <c r="AR1584" s="10">
        <f t="shared" si="3297"/>
        <v>0</v>
      </c>
      <c r="AS1584" s="10">
        <f t="shared" si="3298"/>
        <v>0</v>
      </c>
      <c r="AT1584" s="10">
        <f t="shared" si="3319"/>
        <v>210.5</v>
      </c>
      <c r="AU1584" s="10">
        <f t="shared" si="3320"/>
        <v>4334.3</v>
      </c>
      <c r="AV1584" s="10">
        <f t="shared" si="3321"/>
        <v>3847.2</v>
      </c>
      <c r="AW1584" s="10">
        <f t="shared" si="3299"/>
        <v>0</v>
      </c>
      <c r="AX1584" s="10">
        <f t="shared" si="3300"/>
        <v>0</v>
      </c>
      <c r="AY1584" s="10">
        <f t="shared" si="3301"/>
        <v>0</v>
      </c>
      <c r="AZ1584" s="10">
        <f t="shared" si="3322"/>
        <v>210.5</v>
      </c>
      <c r="BA1584" s="10">
        <f t="shared" si="3302"/>
        <v>0</v>
      </c>
      <c r="BB1584" s="65">
        <f t="shared" si="3237"/>
        <v>210.5</v>
      </c>
      <c r="BC1584" s="10">
        <f t="shared" si="3323"/>
        <v>4334.3</v>
      </c>
      <c r="BD1584" s="10">
        <f t="shared" si="3303"/>
        <v>0</v>
      </c>
      <c r="BE1584" s="65">
        <f t="shared" si="3238"/>
        <v>4334.3</v>
      </c>
      <c r="BF1584" s="10">
        <f t="shared" si="3324"/>
        <v>3847.2</v>
      </c>
      <c r="BG1584" s="10">
        <f t="shared" si="3303"/>
        <v>0</v>
      </c>
      <c r="BH1584" s="65">
        <f t="shared" si="3239"/>
        <v>3847.2</v>
      </c>
      <c r="BI1584" s="10">
        <f t="shared" si="3303"/>
        <v>0</v>
      </c>
      <c r="BJ1584" s="20"/>
      <c r="BK1584" s="20"/>
    </row>
    <row r="1585" spans="1:63" x14ac:dyDescent="0.3">
      <c r="A1585" s="58" t="s">
        <v>1017</v>
      </c>
      <c r="B1585" s="59" t="s">
        <v>66</v>
      </c>
      <c r="C1585" s="58" t="s">
        <v>37</v>
      </c>
      <c r="D1585" s="58" t="s">
        <v>327</v>
      </c>
      <c r="E1585" s="60" t="s">
        <v>1019</v>
      </c>
      <c r="F1585" s="10">
        <v>210.5</v>
      </c>
      <c r="G1585" s="10">
        <v>4334.3</v>
      </c>
      <c r="H1585" s="10">
        <v>3847.2</v>
      </c>
      <c r="I1585" s="10"/>
      <c r="J1585" s="10"/>
      <c r="K1585" s="10"/>
      <c r="L1585" s="10">
        <f t="shared" si="3271"/>
        <v>210.5</v>
      </c>
      <c r="M1585" s="10">
        <f t="shared" si="3272"/>
        <v>4334.3</v>
      </c>
      <c r="N1585" s="10">
        <f t="shared" si="3273"/>
        <v>3847.2</v>
      </c>
      <c r="O1585" s="10"/>
      <c r="P1585" s="10"/>
      <c r="Q1585" s="10"/>
      <c r="R1585" s="10">
        <f t="shared" si="3304"/>
        <v>210.5</v>
      </c>
      <c r="S1585" s="10">
        <f t="shared" si="3305"/>
        <v>4334.3</v>
      </c>
      <c r="T1585" s="10">
        <f t="shared" si="3306"/>
        <v>3847.2</v>
      </c>
      <c r="U1585" s="10"/>
      <c r="V1585" s="10"/>
      <c r="W1585" s="10"/>
      <c r="X1585" s="10">
        <f t="shared" si="3307"/>
        <v>210.5</v>
      </c>
      <c r="Y1585" s="10">
        <f t="shared" si="3308"/>
        <v>4334.3</v>
      </c>
      <c r="Z1585" s="10">
        <f t="shared" si="3309"/>
        <v>3847.2</v>
      </c>
      <c r="AA1585" s="10"/>
      <c r="AB1585" s="10"/>
      <c r="AC1585" s="10"/>
      <c r="AD1585" s="10">
        <f t="shared" si="3310"/>
        <v>210.5</v>
      </c>
      <c r="AE1585" s="10">
        <f t="shared" si="3311"/>
        <v>4334.3</v>
      </c>
      <c r="AF1585" s="10">
        <f t="shared" si="3312"/>
        <v>3847.2</v>
      </c>
      <c r="AG1585" s="10"/>
      <c r="AH1585" s="10">
        <f t="shared" si="3313"/>
        <v>210.5</v>
      </c>
      <c r="AI1585" s="10">
        <f t="shared" si="3314"/>
        <v>4334.3</v>
      </c>
      <c r="AJ1585" s="10">
        <f t="shared" si="3315"/>
        <v>3847.2</v>
      </c>
      <c r="AK1585" s="10"/>
      <c r="AL1585" s="10"/>
      <c r="AM1585" s="10"/>
      <c r="AN1585" s="10">
        <f t="shared" si="3316"/>
        <v>210.5</v>
      </c>
      <c r="AO1585" s="10">
        <f t="shared" si="3317"/>
        <v>4334.3</v>
      </c>
      <c r="AP1585" s="10">
        <f t="shared" si="3318"/>
        <v>3847.2</v>
      </c>
      <c r="AQ1585" s="10"/>
      <c r="AR1585" s="10"/>
      <c r="AS1585" s="10"/>
      <c r="AT1585" s="10">
        <f t="shared" si="3319"/>
        <v>210.5</v>
      </c>
      <c r="AU1585" s="10">
        <f t="shared" si="3320"/>
        <v>4334.3</v>
      </c>
      <c r="AV1585" s="10">
        <f t="shared" si="3321"/>
        <v>3847.2</v>
      </c>
      <c r="AW1585" s="10"/>
      <c r="AX1585" s="10"/>
      <c r="AY1585" s="10"/>
      <c r="AZ1585" s="10">
        <f t="shared" si="3322"/>
        <v>210.5</v>
      </c>
      <c r="BA1585" s="10"/>
      <c r="BB1585" s="65">
        <f t="shared" si="3237"/>
        <v>210.5</v>
      </c>
      <c r="BC1585" s="10">
        <f t="shared" si="3323"/>
        <v>4334.3</v>
      </c>
      <c r="BD1585" s="10"/>
      <c r="BE1585" s="65">
        <f t="shared" si="3238"/>
        <v>4334.3</v>
      </c>
      <c r="BF1585" s="10">
        <f t="shared" si="3324"/>
        <v>3847.2</v>
      </c>
      <c r="BG1585" s="10"/>
      <c r="BH1585" s="65">
        <f t="shared" si="3239"/>
        <v>3847.2</v>
      </c>
      <c r="BI1585" s="10"/>
      <c r="BJ1585" s="20"/>
      <c r="BK1585" s="20"/>
    </row>
    <row r="1586" spans="1:63" ht="31.2" x14ac:dyDescent="0.3">
      <c r="A1586" s="58" t="s">
        <v>1020</v>
      </c>
      <c r="B1586" s="59"/>
      <c r="C1586" s="58"/>
      <c r="D1586" s="58"/>
      <c r="E1586" s="60" t="s">
        <v>1021</v>
      </c>
      <c r="F1586" s="10">
        <f t="shared" ref="F1586:K1586" si="3325">F1587+F1589+F1591</f>
        <v>62931.8</v>
      </c>
      <c r="G1586" s="10">
        <f t="shared" si="3325"/>
        <v>64866.8</v>
      </c>
      <c r="H1586" s="10">
        <f t="shared" si="3325"/>
        <v>64866.8</v>
      </c>
      <c r="I1586" s="10">
        <f t="shared" si="3325"/>
        <v>0</v>
      </c>
      <c r="J1586" s="10">
        <f t="shared" si="3325"/>
        <v>0</v>
      </c>
      <c r="K1586" s="10">
        <f t="shared" si="3325"/>
        <v>0</v>
      </c>
      <c r="L1586" s="10">
        <f t="shared" si="3271"/>
        <v>62931.8</v>
      </c>
      <c r="M1586" s="10">
        <f t="shared" si="3272"/>
        <v>64866.8</v>
      </c>
      <c r="N1586" s="10">
        <f t="shared" si="3273"/>
        <v>64866.8</v>
      </c>
      <c r="O1586" s="10">
        <f>O1587+O1589+O1591</f>
        <v>0</v>
      </c>
      <c r="P1586" s="10">
        <f>P1587+P1589+P1591</f>
        <v>0</v>
      </c>
      <c r="Q1586" s="10">
        <f>Q1587+Q1589+Q1591</f>
        <v>0</v>
      </c>
      <c r="R1586" s="10">
        <f t="shared" si="3304"/>
        <v>62931.8</v>
      </c>
      <c r="S1586" s="10">
        <f t="shared" si="3305"/>
        <v>64866.8</v>
      </c>
      <c r="T1586" s="10">
        <f t="shared" si="3306"/>
        <v>64866.8</v>
      </c>
      <c r="U1586" s="10">
        <f>U1587+U1589+U1591</f>
        <v>0</v>
      </c>
      <c r="V1586" s="10">
        <f>V1587+V1589+V1591</f>
        <v>0</v>
      </c>
      <c r="W1586" s="10">
        <f>W1587+W1589+W1591</f>
        <v>0</v>
      </c>
      <c r="X1586" s="10">
        <f t="shared" si="3307"/>
        <v>62931.8</v>
      </c>
      <c r="Y1586" s="10">
        <f t="shared" si="3308"/>
        <v>64866.8</v>
      </c>
      <c r="Z1586" s="10">
        <f t="shared" si="3309"/>
        <v>64866.8</v>
      </c>
      <c r="AA1586" s="10">
        <f>AA1587+AA1589+AA1591</f>
        <v>0</v>
      </c>
      <c r="AB1586" s="10">
        <f>AB1587+AB1589+AB1591</f>
        <v>0</v>
      </c>
      <c r="AC1586" s="10">
        <f>AC1587+AC1589+AC1591</f>
        <v>0</v>
      </c>
      <c r="AD1586" s="10">
        <f t="shared" si="3310"/>
        <v>62931.8</v>
      </c>
      <c r="AE1586" s="10">
        <f t="shared" si="3311"/>
        <v>64866.8</v>
      </c>
      <c r="AF1586" s="10">
        <f t="shared" si="3312"/>
        <v>64866.8</v>
      </c>
      <c r="AG1586" s="10">
        <f>AG1587+AG1589+AG1591</f>
        <v>0</v>
      </c>
      <c r="AH1586" s="10">
        <f t="shared" si="3313"/>
        <v>62931.8</v>
      </c>
      <c r="AI1586" s="10">
        <f t="shared" si="3314"/>
        <v>64866.8</v>
      </c>
      <c r="AJ1586" s="10">
        <f t="shared" si="3315"/>
        <v>64866.8</v>
      </c>
      <c r="AK1586" s="10">
        <f>AK1587+AK1589+AK1591</f>
        <v>0</v>
      </c>
      <c r="AL1586" s="10">
        <f>AL1587+AL1589+AL1591</f>
        <v>0</v>
      </c>
      <c r="AM1586" s="10">
        <f>AM1587+AM1589+AM1591</f>
        <v>0</v>
      </c>
      <c r="AN1586" s="10">
        <f t="shared" si="3316"/>
        <v>62931.8</v>
      </c>
      <c r="AO1586" s="10">
        <f t="shared" si="3317"/>
        <v>64866.8</v>
      </c>
      <c r="AP1586" s="10">
        <f t="shared" si="3318"/>
        <v>64866.8</v>
      </c>
      <c r="AQ1586" s="10">
        <f>AQ1587+AQ1589+AQ1591</f>
        <v>0</v>
      </c>
      <c r="AR1586" s="10">
        <f>AR1587+AR1589+AR1591</f>
        <v>0</v>
      </c>
      <c r="AS1586" s="10">
        <f>AS1587+AS1589+AS1591</f>
        <v>0</v>
      </c>
      <c r="AT1586" s="10">
        <f t="shared" si="3319"/>
        <v>62931.8</v>
      </c>
      <c r="AU1586" s="10">
        <f t="shared" si="3320"/>
        <v>64866.8</v>
      </c>
      <c r="AV1586" s="10">
        <f t="shared" si="3321"/>
        <v>64866.8</v>
      </c>
      <c r="AW1586" s="10">
        <f>AW1587+AW1589+AW1591</f>
        <v>0</v>
      </c>
      <c r="AX1586" s="10">
        <f>AX1587+AX1589+AX1591</f>
        <v>0</v>
      </c>
      <c r="AY1586" s="10">
        <f>AY1587+AY1589+AY1591</f>
        <v>0</v>
      </c>
      <c r="AZ1586" s="10">
        <f t="shared" si="3322"/>
        <v>62931.8</v>
      </c>
      <c r="BA1586" s="10">
        <f>BA1587+BA1589+BA1591</f>
        <v>0</v>
      </c>
      <c r="BB1586" s="65">
        <f t="shared" si="3237"/>
        <v>62931.8</v>
      </c>
      <c r="BC1586" s="10">
        <f t="shared" si="3323"/>
        <v>64866.8</v>
      </c>
      <c r="BD1586" s="10">
        <f>BD1587+BD1589+BD1591</f>
        <v>0</v>
      </c>
      <c r="BE1586" s="65">
        <f t="shared" si="3238"/>
        <v>64866.8</v>
      </c>
      <c r="BF1586" s="10">
        <f t="shared" si="3324"/>
        <v>64866.8</v>
      </c>
      <c r="BG1586" s="10">
        <f>BG1587+BG1589+BG1591</f>
        <v>0</v>
      </c>
      <c r="BH1586" s="65">
        <f t="shared" si="3239"/>
        <v>64866.8</v>
      </c>
      <c r="BI1586" s="10">
        <f>BI1587+BI1589+BI1591</f>
        <v>0</v>
      </c>
      <c r="BJ1586" s="20"/>
      <c r="BK1586" s="20"/>
    </row>
    <row r="1587" spans="1:63" ht="78" x14ac:dyDescent="0.3">
      <c r="A1587" s="58" t="s">
        <v>1020</v>
      </c>
      <c r="B1587" s="59" t="s">
        <v>148</v>
      </c>
      <c r="C1587" s="58"/>
      <c r="D1587" s="58"/>
      <c r="E1587" s="60" t="s">
        <v>149</v>
      </c>
      <c r="F1587" s="10">
        <f t="shared" ref="F1587:K1587" si="3326">F1588</f>
        <v>60471.9</v>
      </c>
      <c r="G1587" s="10">
        <f t="shared" si="3326"/>
        <v>62165.9</v>
      </c>
      <c r="H1587" s="10">
        <f t="shared" si="3326"/>
        <v>61900.800000000003</v>
      </c>
      <c r="I1587" s="10">
        <f t="shared" si="3326"/>
        <v>0</v>
      </c>
      <c r="J1587" s="10">
        <f t="shared" si="3326"/>
        <v>0</v>
      </c>
      <c r="K1587" s="10">
        <f t="shared" si="3326"/>
        <v>0</v>
      </c>
      <c r="L1587" s="10">
        <f t="shared" si="3271"/>
        <v>60471.9</v>
      </c>
      <c r="M1587" s="10">
        <f t="shared" si="3272"/>
        <v>62165.9</v>
      </c>
      <c r="N1587" s="10">
        <f t="shared" si="3273"/>
        <v>61900.800000000003</v>
      </c>
      <c r="O1587" s="10">
        <f>O1588</f>
        <v>0</v>
      </c>
      <c r="P1587" s="10">
        <f>P1588</f>
        <v>0</v>
      </c>
      <c r="Q1587" s="10">
        <f>Q1588</f>
        <v>0</v>
      </c>
      <c r="R1587" s="10">
        <f t="shared" si="3304"/>
        <v>60471.9</v>
      </c>
      <c r="S1587" s="10">
        <f t="shared" si="3305"/>
        <v>62165.9</v>
      </c>
      <c r="T1587" s="10">
        <f t="shared" si="3306"/>
        <v>61900.800000000003</v>
      </c>
      <c r="U1587" s="10">
        <f>U1588</f>
        <v>0</v>
      </c>
      <c r="V1587" s="10">
        <f>V1588</f>
        <v>0</v>
      </c>
      <c r="W1587" s="10">
        <f>W1588</f>
        <v>0</v>
      </c>
      <c r="X1587" s="10">
        <f t="shared" si="3307"/>
        <v>60471.9</v>
      </c>
      <c r="Y1587" s="10">
        <f t="shared" si="3308"/>
        <v>62165.9</v>
      </c>
      <c r="Z1587" s="10">
        <f t="shared" si="3309"/>
        <v>61900.800000000003</v>
      </c>
      <c r="AA1587" s="10">
        <f>AA1588</f>
        <v>0</v>
      </c>
      <c r="AB1587" s="10">
        <f>AB1588</f>
        <v>0</v>
      </c>
      <c r="AC1587" s="10">
        <f>AC1588</f>
        <v>0</v>
      </c>
      <c r="AD1587" s="10">
        <f t="shared" si="3310"/>
        <v>60471.9</v>
      </c>
      <c r="AE1587" s="10">
        <f t="shared" si="3311"/>
        <v>62165.9</v>
      </c>
      <c r="AF1587" s="10">
        <f t="shared" si="3312"/>
        <v>61900.800000000003</v>
      </c>
      <c r="AG1587" s="10">
        <f>AG1588</f>
        <v>0</v>
      </c>
      <c r="AH1587" s="10">
        <f t="shared" si="3313"/>
        <v>60471.9</v>
      </c>
      <c r="AI1587" s="10">
        <f t="shared" si="3314"/>
        <v>62165.9</v>
      </c>
      <c r="AJ1587" s="10">
        <f t="shared" si="3315"/>
        <v>61900.800000000003</v>
      </c>
      <c r="AK1587" s="10">
        <f>AK1588</f>
        <v>0</v>
      </c>
      <c r="AL1587" s="10">
        <f>AL1588</f>
        <v>0</v>
      </c>
      <c r="AM1587" s="10">
        <f>AM1588</f>
        <v>0</v>
      </c>
      <c r="AN1587" s="10">
        <f t="shared" si="3316"/>
        <v>60471.9</v>
      </c>
      <c r="AO1587" s="10">
        <f t="shared" si="3317"/>
        <v>62165.9</v>
      </c>
      <c r="AP1587" s="10">
        <f t="shared" si="3318"/>
        <v>61900.800000000003</v>
      </c>
      <c r="AQ1587" s="10">
        <f>AQ1588</f>
        <v>0</v>
      </c>
      <c r="AR1587" s="10">
        <f>AR1588</f>
        <v>0</v>
      </c>
      <c r="AS1587" s="10">
        <f>AS1588</f>
        <v>0</v>
      </c>
      <c r="AT1587" s="10">
        <f t="shared" si="3319"/>
        <v>60471.9</v>
      </c>
      <c r="AU1587" s="10">
        <f t="shared" si="3320"/>
        <v>62165.9</v>
      </c>
      <c r="AV1587" s="10">
        <f t="shared" si="3321"/>
        <v>61900.800000000003</v>
      </c>
      <c r="AW1587" s="10">
        <f>AW1588</f>
        <v>0</v>
      </c>
      <c r="AX1587" s="10">
        <f>AX1588</f>
        <v>0</v>
      </c>
      <c r="AY1587" s="10">
        <f>AY1588</f>
        <v>0</v>
      </c>
      <c r="AZ1587" s="10">
        <f t="shared" si="3322"/>
        <v>60471.9</v>
      </c>
      <c r="BA1587" s="10">
        <f>BA1588</f>
        <v>0</v>
      </c>
      <c r="BB1587" s="65">
        <f t="shared" si="3237"/>
        <v>60471.9</v>
      </c>
      <c r="BC1587" s="10">
        <f t="shared" si="3323"/>
        <v>62165.9</v>
      </c>
      <c r="BD1587" s="10">
        <f>BD1588</f>
        <v>0</v>
      </c>
      <c r="BE1587" s="65">
        <f t="shared" si="3238"/>
        <v>62165.9</v>
      </c>
      <c r="BF1587" s="10">
        <f t="shared" si="3324"/>
        <v>61900.800000000003</v>
      </c>
      <c r="BG1587" s="10">
        <f>BG1588</f>
        <v>0</v>
      </c>
      <c r="BH1587" s="65">
        <f t="shared" si="3239"/>
        <v>61900.800000000003</v>
      </c>
      <c r="BI1587" s="10">
        <f>BI1588</f>
        <v>0</v>
      </c>
      <c r="BJ1587" s="20"/>
      <c r="BK1587" s="20"/>
    </row>
    <row r="1588" spans="1:63" x14ac:dyDescent="0.3">
      <c r="A1588" s="58" t="s">
        <v>1020</v>
      </c>
      <c r="B1588" s="59" t="s">
        <v>148</v>
      </c>
      <c r="C1588" s="58" t="s">
        <v>37</v>
      </c>
      <c r="D1588" s="58" t="s">
        <v>38</v>
      </c>
      <c r="E1588" s="60" t="s">
        <v>39</v>
      </c>
      <c r="F1588" s="10">
        <v>60471.9</v>
      </c>
      <c r="G1588" s="10">
        <v>62165.9</v>
      </c>
      <c r="H1588" s="10">
        <v>61900.800000000003</v>
      </c>
      <c r="I1588" s="10"/>
      <c r="J1588" s="10"/>
      <c r="K1588" s="10"/>
      <c r="L1588" s="10">
        <f t="shared" si="3271"/>
        <v>60471.9</v>
      </c>
      <c r="M1588" s="10">
        <f t="shared" si="3272"/>
        <v>62165.9</v>
      </c>
      <c r="N1588" s="10">
        <f t="shared" si="3273"/>
        <v>61900.800000000003</v>
      </c>
      <c r="O1588" s="10"/>
      <c r="P1588" s="10"/>
      <c r="Q1588" s="10"/>
      <c r="R1588" s="10">
        <f t="shared" si="3304"/>
        <v>60471.9</v>
      </c>
      <c r="S1588" s="10">
        <f t="shared" si="3305"/>
        <v>62165.9</v>
      </c>
      <c r="T1588" s="10">
        <f t="shared" si="3306"/>
        <v>61900.800000000003</v>
      </c>
      <c r="U1588" s="10"/>
      <c r="V1588" s="10"/>
      <c r="W1588" s="10"/>
      <c r="X1588" s="10">
        <f t="shared" si="3307"/>
        <v>60471.9</v>
      </c>
      <c r="Y1588" s="10">
        <f t="shared" si="3308"/>
        <v>62165.9</v>
      </c>
      <c r="Z1588" s="10">
        <f t="shared" si="3309"/>
        <v>61900.800000000003</v>
      </c>
      <c r="AA1588" s="10"/>
      <c r="AB1588" s="10"/>
      <c r="AC1588" s="10"/>
      <c r="AD1588" s="10">
        <f t="shared" si="3310"/>
        <v>60471.9</v>
      </c>
      <c r="AE1588" s="10">
        <f t="shared" si="3311"/>
        <v>62165.9</v>
      </c>
      <c r="AF1588" s="10">
        <f t="shared" si="3312"/>
        <v>61900.800000000003</v>
      </c>
      <c r="AG1588" s="10"/>
      <c r="AH1588" s="10">
        <f t="shared" si="3313"/>
        <v>60471.9</v>
      </c>
      <c r="AI1588" s="10">
        <f t="shared" si="3314"/>
        <v>62165.9</v>
      </c>
      <c r="AJ1588" s="10">
        <f t="shared" si="3315"/>
        <v>61900.800000000003</v>
      </c>
      <c r="AK1588" s="10"/>
      <c r="AL1588" s="10"/>
      <c r="AM1588" s="10"/>
      <c r="AN1588" s="10">
        <f t="shared" si="3316"/>
        <v>60471.9</v>
      </c>
      <c r="AO1588" s="10">
        <f t="shared" si="3317"/>
        <v>62165.9</v>
      </c>
      <c r="AP1588" s="10">
        <f t="shared" si="3318"/>
        <v>61900.800000000003</v>
      </c>
      <c r="AQ1588" s="10"/>
      <c r="AR1588" s="10"/>
      <c r="AS1588" s="10"/>
      <c r="AT1588" s="10">
        <f t="shared" si="3319"/>
        <v>60471.9</v>
      </c>
      <c r="AU1588" s="10">
        <f t="shared" si="3320"/>
        <v>62165.9</v>
      </c>
      <c r="AV1588" s="10">
        <f t="shared" si="3321"/>
        <v>61900.800000000003</v>
      </c>
      <c r="AW1588" s="10"/>
      <c r="AX1588" s="10"/>
      <c r="AY1588" s="10"/>
      <c r="AZ1588" s="10">
        <f t="shared" si="3322"/>
        <v>60471.9</v>
      </c>
      <c r="BA1588" s="10"/>
      <c r="BB1588" s="65">
        <f t="shared" ref="BB1588:BB1651" si="3327">AZ1588+BA1588</f>
        <v>60471.9</v>
      </c>
      <c r="BC1588" s="10">
        <f t="shared" si="3323"/>
        <v>62165.9</v>
      </c>
      <c r="BD1588" s="10"/>
      <c r="BE1588" s="65">
        <f t="shared" ref="BE1588:BE1651" si="3328">BC1588+BD1588</f>
        <v>62165.9</v>
      </c>
      <c r="BF1588" s="10">
        <f t="shared" si="3324"/>
        <v>61900.800000000003</v>
      </c>
      <c r="BG1588" s="10"/>
      <c r="BH1588" s="65">
        <f t="shared" ref="BH1588:BH1651" si="3329">BF1588+BG1588</f>
        <v>61900.800000000003</v>
      </c>
      <c r="BI1588" s="10"/>
      <c r="BJ1588" s="20"/>
      <c r="BK1588" s="20"/>
    </row>
    <row r="1589" spans="1:63" ht="31.2" x14ac:dyDescent="0.3">
      <c r="A1589" s="58" t="s">
        <v>1020</v>
      </c>
      <c r="B1589" s="59" t="s">
        <v>66</v>
      </c>
      <c r="C1589" s="58"/>
      <c r="D1589" s="58"/>
      <c r="E1589" s="60" t="s">
        <v>67</v>
      </c>
      <c r="F1589" s="10">
        <f t="shared" ref="F1589:K1589" si="3330">F1590</f>
        <v>2409.9</v>
      </c>
      <c r="G1589" s="10">
        <f t="shared" si="3330"/>
        <v>2650.9</v>
      </c>
      <c r="H1589" s="10">
        <f t="shared" si="3330"/>
        <v>2916</v>
      </c>
      <c r="I1589" s="10">
        <f t="shared" si="3330"/>
        <v>0</v>
      </c>
      <c r="J1589" s="10">
        <f t="shared" si="3330"/>
        <v>0</v>
      </c>
      <c r="K1589" s="10">
        <f t="shared" si="3330"/>
        <v>0</v>
      </c>
      <c r="L1589" s="10">
        <f t="shared" si="3271"/>
        <v>2409.9</v>
      </c>
      <c r="M1589" s="10">
        <f t="shared" si="3272"/>
        <v>2650.9</v>
      </c>
      <c r="N1589" s="10">
        <f t="shared" si="3273"/>
        <v>2916</v>
      </c>
      <c r="O1589" s="10">
        <f>O1590</f>
        <v>0</v>
      </c>
      <c r="P1589" s="10">
        <f>P1590</f>
        <v>0</v>
      </c>
      <c r="Q1589" s="10">
        <f>Q1590</f>
        <v>0</v>
      </c>
      <c r="R1589" s="10">
        <f t="shared" si="3304"/>
        <v>2409.9</v>
      </c>
      <c r="S1589" s="10">
        <f t="shared" si="3305"/>
        <v>2650.9</v>
      </c>
      <c r="T1589" s="10">
        <f t="shared" si="3306"/>
        <v>2916</v>
      </c>
      <c r="U1589" s="10">
        <f>U1590</f>
        <v>0</v>
      </c>
      <c r="V1589" s="10">
        <f>V1590</f>
        <v>0</v>
      </c>
      <c r="W1589" s="10">
        <f>W1590</f>
        <v>0</v>
      </c>
      <c r="X1589" s="10">
        <f t="shared" si="3307"/>
        <v>2409.9</v>
      </c>
      <c r="Y1589" s="10">
        <f t="shared" si="3308"/>
        <v>2650.9</v>
      </c>
      <c r="Z1589" s="10">
        <f t="shared" si="3309"/>
        <v>2916</v>
      </c>
      <c r="AA1589" s="10">
        <f>AA1590</f>
        <v>0</v>
      </c>
      <c r="AB1589" s="10">
        <f>AB1590</f>
        <v>0</v>
      </c>
      <c r="AC1589" s="10">
        <f>AC1590</f>
        <v>0</v>
      </c>
      <c r="AD1589" s="10">
        <f t="shared" si="3310"/>
        <v>2409.9</v>
      </c>
      <c r="AE1589" s="10">
        <f t="shared" si="3311"/>
        <v>2650.9</v>
      </c>
      <c r="AF1589" s="10">
        <f t="shared" si="3312"/>
        <v>2916</v>
      </c>
      <c r="AG1589" s="10">
        <f>AG1590</f>
        <v>0</v>
      </c>
      <c r="AH1589" s="10">
        <f t="shared" si="3313"/>
        <v>2409.9</v>
      </c>
      <c r="AI1589" s="10">
        <f t="shared" si="3314"/>
        <v>2650.9</v>
      </c>
      <c r="AJ1589" s="10">
        <f t="shared" si="3315"/>
        <v>2916</v>
      </c>
      <c r="AK1589" s="10">
        <f>AK1590</f>
        <v>0</v>
      </c>
      <c r="AL1589" s="10">
        <f>AL1590</f>
        <v>0</v>
      </c>
      <c r="AM1589" s="10">
        <f>AM1590</f>
        <v>0</v>
      </c>
      <c r="AN1589" s="10">
        <f t="shared" si="3316"/>
        <v>2409.9</v>
      </c>
      <c r="AO1589" s="10">
        <f t="shared" si="3317"/>
        <v>2650.9</v>
      </c>
      <c r="AP1589" s="10">
        <f t="shared" si="3318"/>
        <v>2916</v>
      </c>
      <c r="AQ1589" s="10">
        <f>AQ1590</f>
        <v>0</v>
      </c>
      <c r="AR1589" s="10">
        <f>AR1590</f>
        <v>0</v>
      </c>
      <c r="AS1589" s="10">
        <f>AS1590</f>
        <v>0</v>
      </c>
      <c r="AT1589" s="10">
        <f t="shared" si="3319"/>
        <v>2409.9</v>
      </c>
      <c r="AU1589" s="10">
        <f t="shared" si="3320"/>
        <v>2650.9</v>
      </c>
      <c r="AV1589" s="10">
        <f t="shared" si="3321"/>
        <v>2916</v>
      </c>
      <c r="AW1589" s="10">
        <f>AW1590</f>
        <v>0</v>
      </c>
      <c r="AX1589" s="10">
        <f>AX1590</f>
        <v>0</v>
      </c>
      <c r="AY1589" s="10">
        <f>AY1590</f>
        <v>0</v>
      </c>
      <c r="AZ1589" s="10">
        <f t="shared" si="3322"/>
        <v>2409.9</v>
      </c>
      <c r="BA1589" s="10">
        <f>BA1590</f>
        <v>0</v>
      </c>
      <c r="BB1589" s="65">
        <f t="shared" si="3327"/>
        <v>2409.9</v>
      </c>
      <c r="BC1589" s="10">
        <f t="shared" si="3323"/>
        <v>2650.9</v>
      </c>
      <c r="BD1589" s="10">
        <f>BD1590</f>
        <v>0</v>
      </c>
      <c r="BE1589" s="65">
        <f t="shared" si="3328"/>
        <v>2650.9</v>
      </c>
      <c r="BF1589" s="10">
        <f t="shared" si="3324"/>
        <v>2916</v>
      </c>
      <c r="BG1589" s="10">
        <f>BG1590</f>
        <v>0</v>
      </c>
      <c r="BH1589" s="65">
        <f t="shared" si="3329"/>
        <v>2916</v>
      </c>
      <c r="BI1589" s="10">
        <f>BI1590</f>
        <v>0</v>
      </c>
      <c r="BJ1589" s="20"/>
      <c r="BK1589" s="20"/>
    </row>
    <row r="1590" spans="1:63" x14ac:dyDescent="0.3">
      <c r="A1590" s="58" t="s">
        <v>1020</v>
      </c>
      <c r="B1590" s="59" t="s">
        <v>66</v>
      </c>
      <c r="C1590" s="58" t="s">
        <v>37</v>
      </c>
      <c r="D1590" s="58" t="s">
        <v>38</v>
      </c>
      <c r="E1590" s="60" t="s">
        <v>39</v>
      </c>
      <c r="F1590" s="10">
        <v>2409.9</v>
      </c>
      <c r="G1590" s="10">
        <v>2650.9</v>
      </c>
      <c r="H1590" s="10">
        <v>2916</v>
      </c>
      <c r="I1590" s="10"/>
      <c r="J1590" s="10"/>
      <c r="K1590" s="10"/>
      <c r="L1590" s="10">
        <f t="shared" si="3271"/>
        <v>2409.9</v>
      </c>
      <c r="M1590" s="10">
        <f t="shared" si="3272"/>
        <v>2650.9</v>
      </c>
      <c r="N1590" s="10">
        <f t="shared" si="3273"/>
        <v>2916</v>
      </c>
      <c r="O1590" s="10"/>
      <c r="P1590" s="10"/>
      <c r="Q1590" s="10"/>
      <c r="R1590" s="10">
        <f t="shared" si="3304"/>
        <v>2409.9</v>
      </c>
      <c r="S1590" s="10">
        <f t="shared" si="3305"/>
        <v>2650.9</v>
      </c>
      <c r="T1590" s="10">
        <f t="shared" si="3306"/>
        <v>2916</v>
      </c>
      <c r="U1590" s="10"/>
      <c r="V1590" s="10"/>
      <c r="W1590" s="10"/>
      <c r="X1590" s="10">
        <f t="shared" si="3307"/>
        <v>2409.9</v>
      </c>
      <c r="Y1590" s="10">
        <f t="shared" si="3308"/>
        <v>2650.9</v>
      </c>
      <c r="Z1590" s="10">
        <f t="shared" si="3309"/>
        <v>2916</v>
      </c>
      <c r="AA1590" s="10"/>
      <c r="AB1590" s="10"/>
      <c r="AC1590" s="10"/>
      <c r="AD1590" s="10">
        <f t="shared" si="3310"/>
        <v>2409.9</v>
      </c>
      <c r="AE1590" s="10">
        <f t="shared" si="3311"/>
        <v>2650.9</v>
      </c>
      <c r="AF1590" s="10">
        <f t="shared" si="3312"/>
        <v>2916</v>
      </c>
      <c r="AG1590" s="10"/>
      <c r="AH1590" s="10">
        <f t="shared" si="3313"/>
        <v>2409.9</v>
      </c>
      <c r="AI1590" s="10">
        <f t="shared" si="3314"/>
        <v>2650.9</v>
      </c>
      <c r="AJ1590" s="10">
        <f t="shared" si="3315"/>
        <v>2916</v>
      </c>
      <c r="AK1590" s="10"/>
      <c r="AL1590" s="10"/>
      <c r="AM1590" s="10"/>
      <c r="AN1590" s="10">
        <f t="shared" si="3316"/>
        <v>2409.9</v>
      </c>
      <c r="AO1590" s="10">
        <f t="shared" si="3317"/>
        <v>2650.9</v>
      </c>
      <c r="AP1590" s="10">
        <f t="shared" si="3318"/>
        <v>2916</v>
      </c>
      <c r="AQ1590" s="10"/>
      <c r="AR1590" s="10"/>
      <c r="AS1590" s="10"/>
      <c r="AT1590" s="10">
        <f t="shared" si="3319"/>
        <v>2409.9</v>
      </c>
      <c r="AU1590" s="10">
        <f t="shared" si="3320"/>
        <v>2650.9</v>
      </c>
      <c r="AV1590" s="10">
        <f t="shared" si="3321"/>
        <v>2916</v>
      </c>
      <c r="AW1590" s="10"/>
      <c r="AX1590" s="10"/>
      <c r="AY1590" s="10"/>
      <c r="AZ1590" s="10">
        <f t="shared" si="3322"/>
        <v>2409.9</v>
      </c>
      <c r="BA1590" s="10"/>
      <c r="BB1590" s="65">
        <f t="shared" si="3327"/>
        <v>2409.9</v>
      </c>
      <c r="BC1590" s="10">
        <f t="shared" si="3323"/>
        <v>2650.9</v>
      </c>
      <c r="BD1590" s="10"/>
      <c r="BE1590" s="65">
        <f t="shared" si="3328"/>
        <v>2650.9</v>
      </c>
      <c r="BF1590" s="10">
        <f t="shared" si="3324"/>
        <v>2916</v>
      </c>
      <c r="BG1590" s="10"/>
      <c r="BH1590" s="65">
        <f t="shared" si="3329"/>
        <v>2916</v>
      </c>
      <c r="BI1590" s="10"/>
      <c r="BJ1590" s="20"/>
      <c r="BK1590" s="20"/>
    </row>
    <row r="1591" spans="1:63" x14ac:dyDescent="0.3">
      <c r="A1591" s="58" t="s">
        <v>1020</v>
      </c>
      <c r="B1591" s="59" t="s">
        <v>52</v>
      </c>
      <c r="C1591" s="58"/>
      <c r="D1591" s="58"/>
      <c r="E1591" s="60" t="s">
        <v>53</v>
      </c>
      <c r="F1591" s="10">
        <f t="shared" ref="F1591:K1591" si="3331">F1592</f>
        <v>50</v>
      </c>
      <c r="G1591" s="10">
        <f t="shared" si="3331"/>
        <v>50</v>
      </c>
      <c r="H1591" s="10">
        <f t="shared" si="3331"/>
        <v>50</v>
      </c>
      <c r="I1591" s="10">
        <f t="shared" si="3331"/>
        <v>0</v>
      </c>
      <c r="J1591" s="10">
        <f t="shared" si="3331"/>
        <v>0</v>
      </c>
      <c r="K1591" s="10">
        <f t="shared" si="3331"/>
        <v>0</v>
      </c>
      <c r="L1591" s="10">
        <f t="shared" si="3271"/>
        <v>50</v>
      </c>
      <c r="M1591" s="10">
        <f t="shared" si="3272"/>
        <v>50</v>
      </c>
      <c r="N1591" s="10">
        <f t="shared" si="3273"/>
        <v>50</v>
      </c>
      <c r="O1591" s="10">
        <f>O1592</f>
        <v>0</v>
      </c>
      <c r="P1591" s="10">
        <f>P1592</f>
        <v>0</v>
      </c>
      <c r="Q1591" s="10">
        <f>Q1592</f>
        <v>0</v>
      </c>
      <c r="R1591" s="10">
        <f t="shared" si="3304"/>
        <v>50</v>
      </c>
      <c r="S1591" s="10">
        <f t="shared" si="3305"/>
        <v>50</v>
      </c>
      <c r="T1591" s="10">
        <f t="shared" si="3306"/>
        <v>50</v>
      </c>
      <c r="U1591" s="10">
        <f>U1592</f>
        <v>0</v>
      </c>
      <c r="V1591" s="10">
        <f>V1592</f>
        <v>0</v>
      </c>
      <c r="W1591" s="10">
        <f>W1592</f>
        <v>0</v>
      </c>
      <c r="X1591" s="10">
        <f t="shared" si="3307"/>
        <v>50</v>
      </c>
      <c r="Y1591" s="10">
        <f t="shared" si="3308"/>
        <v>50</v>
      </c>
      <c r="Z1591" s="10">
        <f t="shared" si="3309"/>
        <v>50</v>
      </c>
      <c r="AA1591" s="10">
        <f>AA1592</f>
        <v>0</v>
      </c>
      <c r="AB1591" s="10">
        <f>AB1592</f>
        <v>0</v>
      </c>
      <c r="AC1591" s="10">
        <f>AC1592</f>
        <v>0</v>
      </c>
      <c r="AD1591" s="10">
        <f t="shared" si="3310"/>
        <v>50</v>
      </c>
      <c r="AE1591" s="10">
        <f t="shared" si="3311"/>
        <v>50</v>
      </c>
      <c r="AF1591" s="10">
        <f t="shared" si="3312"/>
        <v>50</v>
      </c>
      <c r="AG1591" s="10">
        <f>AG1592</f>
        <v>0</v>
      </c>
      <c r="AH1591" s="10">
        <f t="shared" si="3313"/>
        <v>50</v>
      </c>
      <c r="AI1591" s="10">
        <f t="shared" si="3314"/>
        <v>50</v>
      </c>
      <c r="AJ1591" s="10">
        <f t="shared" si="3315"/>
        <v>50</v>
      </c>
      <c r="AK1591" s="10">
        <f>AK1592</f>
        <v>0</v>
      </c>
      <c r="AL1591" s="10">
        <f>AL1592</f>
        <v>0</v>
      </c>
      <c r="AM1591" s="10">
        <f>AM1592</f>
        <v>0</v>
      </c>
      <c r="AN1591" s="10">
        <f t="shared" si="3316"/>
        <v>50</v>
      </c>
      <c r="AO1591" s="10">
        <f t="shared" si="3317"/>
        <v>50</v>
      </c>
      <c r="AP1591" s="10">
        <f t="shared" si="3318"/>
        <v>50</v>
      </c>
      <c r="AQ1591" s="10">
        <f>AQ1592</f>
        <v>0</v>
      </c>
      <c r="AR1591" s="10">
        <f>AR1592</f>
        <v>0</v>
      </c>
      <c r="AS1591" s="10">
        <f>AS1592</f>
        <v>0</v>
      </c>
      <c r="AT1591" s="10">
        <f t="shared" si="3319"/>
        <v>50</v>
      </c>
      <c r="AU1591" s="10">
        <f t="shared" si="3320"/>
        <v>50</v>
      </c>
      <c r="AV1591" s="10">
        <f t="shared" si="3321"/>
        <v>50</v>
      </c>
      <c r="AW1591" s="10">
        <f>AW1592</f>
        <v>0</v>
      </c>
      <c r="AX1591" s="10">
        <f>AX1592</f>
        <v>0</v>
      </c>
      <c r="AY1591" s="10">
        <f>AY1592</f>
        <v>0</v>
      </c>
      <c r="AZ1591" s="10">
        <f t="shared" si="3322"/>
        <v>50</v>
      </c>
      <c r="BA1591" s="10">
        <f>BA1592</f>
        <v>0</v>
      </c>
      <c r="BB1591" s="65">
        <f t="shared" si="3327"/>
        <v>50</v>
      </c>
      <c r="BC1591" s="10">
        <f t="shared" si="3323"/>
        <v>50</v>
      </c>
      <c r="BD1591" s="10">
        <f>BD1592</f>
        <v>0</v>
      </c>
      <c r="BE1591" s="65">
        <f t="shared" si="3328"/>
        <v>50</v>
      </c>
      <c r="BF1591" s="10">
        <f t="shared" si="3324"/>
        <v>50</v>
      </c>
      <c r="BG1591" s="10">
        <f>BG1592</f>
        <v>0</v>
      </c>
      <c r="BH1591" s="65">
        <f t="shared" si="3329"/>
        <v>50</v>
      </c>
      <c r="BI1591" s="10">
        <f>BI1592</f>
        <v>0</v>
      </c>
      <c r="BJ1591" s="20"/>
      <c r="BK1591" s="20"/>
    </row>
    <row r="1592" spans="1:63" x14ac:dyDescent="0.3">
      <c r="A1592" s="58" t="s">
        <v>1020</v>
      </c>
      <c r="B1592" s="59" t="s">
        <v>52</v>
      </c>
      <c r="C1592" s="58" t="s">
        <v>37</v>
      </c>
      <c r="D1592" s="58" t="s">
        <v>38</v>
      </c>
      <c r="E1592" s="60" t="s">
        <v>39</v>
      </c>
      <c r="F1592" s="10">
        <v>50</v>
      </c>
      <c r="G1592" s="10">
        <v>50</v>
      </c>
      <c r="H1592" s="10">
        <v>50</v>
      </c>
      <c r="I1592" s="10"/>
      <c r="J1592" s="10"/>
      <c r="K1592" s="10"/>
      <c r="L1592" s="10">
        <f t="shared" si="3271"/>
        <v>50</v>
      </c>
      <c r="M1592" s="10">
        <f t="shared" si="3272"/>
        <v>50</v>
      </c>
      <c r="N1592" s="10">
        <f t="shared" si="3273"/>
        <v>50</v>
      </c>
      <c r="O1592" s="10"/>
      <c r="P1592" s="10"/>
      <c r="Q1592" s="10"/>
      <c r="R1592" s="10">
        <f t="shared" si="3304"/>
        <v>50</v>
      </c>
      <c r="S1592" s="10">
        <f t="shared" si="3305"/>
        <v>50</v>
      </c>
      <c r="T1592" s="10">
        <f t="shared" si="3306"/>
        <v>50</v>
      </c>
      <c r="U1592" s="10"/>
      <c r="V1592" s="10"/>
      <c r="W1592" s="10"/>
      <c r="X1592" s="10">
        <f t="shared" si="3307"/>
        <v>50</v>
      </c>
      <c r="Y1592" s="10">
        <f t="shared" si="3308"/>
        <v>50</v>
      </c>
      <c r="Z1592" s="10">
        <f t="shared" si="3309"/>
        <v>50</v>
      </c>
      <c r="AA1592" s="10"/>
      <c r="AB1592" s="10"/>
      <c r="AC1592" s="10"/>
      <c r="AD1592" s="10">
        <f t="shared" si="3310"/>
        <v>50</v>
      </c>
      <c r="AE1592" s="10">
        <f t="shared" si="3311"/>
        <v>50</v>
      </c>
      <c r="AF1592" s="10">
        <f t="shared" si="3312"/>
        <v>50</v>
      </c>
      <c r="AG1592" s="10"/>
      <c r="AH1592" s="10">
        <f t="shared" si="3313"/>
        <v>50</v>
      </c>
      <c r="AI1592" s="10">
        <f t="shared" si="3314"/>
        <v>50</v>
      </c>
      <c r="AJ1592" s="10">
        <f t="shared" si="3315"/>
        <v>50</v>
      </c>
      <c r="AK1592" s="10"/>
      <c r="AL1592" s="10"/>
      <c r="AM1592" s="10"/>
      <c r="AN1592" s="10">
        <f t="shared" si="3316"/>
        <v>50</v>
      </c>
      <c r="AO1592" s="10">
        <f t="shared" si="3317"/>
        <v>50</v>
      </c>
      <c r="AP1592" s="10">
        <f t="shared" si="3318"/>
        <v>50</v>
      </c>
      <c r="AQ1592" s="10"/>
      <c r="AR1592" s="10"/>
      <c r="AS1592" s="10"/>
      <c r="AT1592" s="10">
        <f t="shared" si="3319"/>
        <v>50</v>
      </c>
      <c r="AU1592" s="10">
        <f t="shared" si="3320"/>
        <v>50</v>
      </c>
      <c r="AV1592" s="10">
        <f t="shared" si="3321"/>
        <v>50</v>
      </c>
      <c r="AW1592" s="10"/>
      <c r="AX1592" s="10"/>
      <c r="AY1592" s="10"/>
      <c r="AZ1592" s="10">
        <f t="shared" si="3322"/>
        <v>50</v>
      </c>
      <c r="BA1592" s="10"/>
      <c r="BB1592" s="65">
        <f t="shared" si="3327"/>
        <v>50</v>
      </c>
      <c r="BC1592" s="10">
        <f t="shared" si="3323"/>
        <v>50</v>
      </c>
      <c r="BD1592" s="10"/>
      <c r="BE1592" s="65">
        <f t="shared" si="3328"/>
        <v>50</v>
      </c>
      <c r="BF1592" s="10">
        <f t="shared" si="3324"/>
        <v>50</v>
      </c>
      <c r="BG1592" s="10"/>
      <c r="BH1592" s="65">
        <f t="shared" si="3329"/>
        <v>50</v>
      </c>
      <c r="BI1592" s="10"/>
      <c r="BJ1592" s="20"/>
      <c r="BK1592" s="20"/>
    </row>
    <row r="1593" spans="1:63" ht="46.8" x14ac:dyDescent="0.3">
      <c r="A1593" s="58" t="s">
        <v>1022</v>
      </c>
      <c r="B1593" s="59"/>
      <c r="C1593" s="58"/>
      <c r="D1593" s="58"/>
      <c r="E1593" s="60" t="s">
        <v>1023</v>
      </c>
      <c r="F1593" s="10">
        <f t="shared" ref="F1593:F1603" si="3332">F1594</f>
        <v>11335.7</v>
      </c>
      <c r="G1593" s="10">
        <f t="shared" ref="G1593:G1603" si="3333">G1594</f>
        <v>12135.7</v>
      </c>
      <c r="H1593" s="10">
        <f t="shared" ref="H1593:H1603" si="3334">H1594</f>
        <v>12935.7</v>
      </c>
      <c r="I1593" s="10">
        <f t="shared" ref="I1593:I1603" si="3335">I1594</f>
        <v>0</v>
      </c>
      <c r="J1593" s="10">
        <f t="shared" ref="J1593:J1603" si="3336">J1594</f>
        <v>0</v>
      </c>
      <c r="K1593" s="10">
        <f t="shared" ref="K1593:K1603" si="3337">K1594</f>
        <v>0</v>
      </c>
      <c r="L1593" s="10">
        <f t="shared" si="3271"/>
        <v>11335.7</v>
      </c>
      <c r="M1593" s="10">
        <f t="shared" si="3272"/>
        <v>12135.7</v>
      </c>
      <c r="N1593" s="10">
        <f t="shared" si="3273"/>
        <v>12935.7</v>
      </c>
      <c r="O1593" s="10">
        <f t="shared" ref="O1593:O1603" si="3338">O1594</f>
        <v>9336.2000000000007</v>
      </c>
      <c r="P1593" s="10">
        <f t="shared" ref="P1593:P1603" si="3339">P1594</f>
        <v>12400</v>
      </c>
      <c r="Q1593" s="10">
        <f t="shared" ref="Q1593:Q1603" si="3340">Q1594</f>
        <v>12400</v>
      </c>
      <c r="R1593" s="10">
        <f t="shared" si="3304"/>
        <v>20671.900000000001</v>
      </c>
      <c r="S1593" s="10">
        <f t="shared" si="3305"/>
        <v>24535.7</v>
      </c>
      <c r="T1593" s="10">
        <f t="shared" si="3306"/>
        <v>25335.7</v>
      </c>
      <c r="U1593" s="10">
        <f t="shared" ref="U1593:U1603" si="3341">U1594</f>
        <v>0</v>
      </c>
      <c r="V1593" s="10">
        <f t="shared" ref="V1593:V1603" si="3342">V1594</f>
        <v>0</v>
      </c>
      <c r="W1593" s="10">
        <f t="shared" ref="W1593:W1603" si="3343">W1594</f>
        <v>0</v>
      </c>
      <c r="X1593" s="10">
        <f t="shared" si="3307"/>
        <v>20671.900000000001</v>
      </c>
      <c r="Y1593" s="10">
        <f t="shared" si="3308"/>
        <v>24535.7</v>
      </c>
      <c r="Z1593" s="10">
        <f t="shared" si="3309"/>
        <v>25335.7</v>
      </c>
      <c r="AA1593" s="10">
        <f t="shared" ref="AA1593:AA1603" si="3344">AA1594</f>
        <v>635.6</v>
      </c>
      <c r="AB1593" s="10">
        <f t="shared" ref="AB1593:AB1603" si="3345">AB1594</f>
        <v>0</v>
      </c>
      <c r="AC1593" s="10">
        <f t="shared" ref="AC1593:AC1603" si="3346">AC1594</f>
        <v>0</v>
      </c>
      <c r="AD1593" s="10">
        <f t="shared" si="3310"/>
        <v>21307.5</v>
      </c>
      <c r="AE1593" s="10">
        <f t="shared" si="3311"/>
        <v>24535.7</v>
      </c>
      <c r="AF1593" s="10">
        <f t="shared" si="3312"/>
        <v>25335.7</v>
      </c>
      <c r="AG1593" s="10">
        <f t="shared" ref="AG1593:AG1603" si="3347">AG1594</f>
        <v>0</v>
      </c>
      <c r="AH1593" s="10">
        <f t="shared" si="3313"/>
        <v>21307.5</v>
      </c>
      <c r="AI1593" s="10">
        <f t="shared" si="3314"/>
        <v>24535.7</v>
      </c>
      <c r="AJ1593" s="10">
        <f t="shared" si="3315"/>
        <v>25335.7</v>
      </c>
      <c r="AK1593" s="10">
        <f t="shared" ref="AK1593:AK1603" si="3348">AK1594</f>
        <v>0</v>
      </c>
      <c r="AL1593" s="10">
        <f t="shared" ref="AL1593:AL1603" si="3349">AL1594</f>
        <v>0</v>
      </c>
      <c r="AM1593" s="10">
        <f t="shared" ref="AM1593:AM1603" si="3350">AM1594</f>
        <v>0</v>
      </c>
      <c r="AN1593" s="10">
        <f t="shared" si="3316"/>
        <v>21307.5</v>
      </c>
      <c r="AO1593" s="10">
        <f t="shared" si="3317"/>
        <v>24535.7</v>
      </c>
      <c r="AP1593" s="10">
        <f t="shared" si="3318"/>
        <v>25335.7</v>
      </c>
      <c r="AQ1593" s="10">
        <f t="shared" ref="AQ1593:AQ1603" si="3351">AQ1594</f>
        <v>0</v>
      </c>
      <c r="AR1593" s="10">
        <f t="shared" ref="AR1593:AR1603" si="3352">AR1594</f>
        <v>0</v>
      </c>
      <c r="AS1593" s="10">
        <f t="shared" ref="AS1593:AS1603" si="3353">AS1594</f>
        <v>0</v>
      </c>
      <c r="AT1593" s="10">
        <f t="shared" si="3319"/>
        <v>21307.5</v>
      </c>
      <c r="AU1593" s="10">
        <f t="shared" si="3320"/>
        <v>24535.7</v>
      </c>
      <c r="AV1593" s="10">
        <f t="shared" si="3321"/>
        <v>25335.7</v>
      </c>
      <c r="AW1593" s="10">
        <f t="shared" ref="AW1593:AW1603" si="3354">AW1594</f>
        <v>0</v>
      </c>
      <c r="AX1593" s="10">
        <f t="shared" ref="AX1593:AX1603" si="3355">AX1594</f>
        <v>0</v>
      </c>
      <c r="AY1593" s="10">
        <f t="shared" ref="AY1593:AY1603" si="3356">AY1594</f>
        <v>0</v>
      </c>
      <c r="AZ1593" s="10">
        <f t="shared" si="3322"/>
        <v>21307.5</v>
      </c>
      <c r="BA1593" s="10">
        <f t="shared" ref="BA1593:BA1603" si="3357">BA1594</f>
        <v>0</v>
      </c>
      <c r="BB1593" s="65">
        <f t="shared" si="3327"/>
        <v>21307.5</v>
      </c>
      <c r="BC1593" s="10">
        <f t="shared" si="3323"/>
        <v>24535.7</v>
      </c>
      <c r="BD1593" s="10">
        <f t="shared" ref="BD1593:BI1603" si="3358">BD1594</f>
        <v>0</v>
      </c>
      <c r="BE1593" s="65">
        <f t="shared" si="3328"/>
        <v>24535.7</v>
      </c>
      <c r="BF1593" s="10">
        <f t="shared" si="3324"/>
        <v>25335.7</v>
      </c>
      <c r="BG1593" s="10">
        <f t="shared" si="3358"/>
        <v>0</v>
      </c>
      <c r="BH1593" s="65">
        <f t="shared" si="3329"/>
        <v>25335.7</v>
      </c>
      <c r="BI1593" s="10">
        <f t="shared" si="3358"/>
        <v>0</v>
      </c>
      <c r="BJ1593" s="20"/>
      <c r="BK1593" s="20"/>
    </row>
    <row r="1594" spans="1:63" ht="31.2" x14ac:dyDescent="0.3">
      <c r="A1594" s="58" t="s">
        <v>1022</v>
      </c>
      <c r="B1594" s="59" t="s">
        <v>192</v>
      </c>
      <c r="C1594" s="58"/>
      <c r="D1594" s="58"/>
      <c r="E1594" s="60" t="s">
        <v>193</v>
      </c>
      <c r="F1594" s="10">
        <f t="shared" si="3332"/>
        <v>11335.7</v>
      </c>
      <c r="G1594" s="10">
        <f t="shared" si="3333"/>
        <v>12135.7</v>
      </c>
      <c r="H1594" s="10">
        <f t="shared" si="3334"/>
        <v>12935.7</v>
      </c>
      <c r="I1594" s="10">
        <f t="shared" si="3335"/>
        <v>0</v>
      </c>
      <c r="J1594" s="10">
        <f t="shared" si="3336"/>
        <v>0</v>
      </c>
      <c r="K1594" s="10">
        <f t="shared" si="3337"/>
        <v>0</v>
      </c>
      <c r="L1594" s="10">
        <f t="shared" si="3271"/>
        <v>11335.7</v>
      </c>
      <c r="M1594" s="10">
        <f t="shared" si="3272"/>
        <v>12135.7</v>
      </c>
      <c r="N1594" s="10">
        <f t="shared" si="3273"/>
        <v>12935.7</v>
      </c>
      <c r="O1594" s="10">
        <f t="shared" si="3338"/>
        <v>9336.2000000000007</v>
      </c>
      <c r="P1594" s="10">
        <f t="shared" si="3339"/>
        <v>12400</v>
      </c>
      <c r="Q1594" s="10">
        <f t="shared" si="3340"/>
        <v>12400</v>
      </c>
      <c r="R1594" s="10">
        <f t="shared" si="3304"/>
        <v>20671.900000000001</v>
      </c>
      <c r="S1594" s="10">
        <f t="shared" si="3305"/>
        <v>24535.7</v>
      </c>
      <c r="T1594" s="10">
        <f t="shared" si="3306"/>
        <v>25335.7</v>
      </c>
      <c r="U1594" s="10">
        <f t="shared" si="3341"/>
        <v>0</v>
      </c>
      <c r="V1594" s="10">
        <f t="shared" si="3342"/>
        <v>0</v>
      </c>
      <c r="W1594" s="10">
        <f t="shared" si="3343"/>
        <v>0</v>
      </c>
      <c r="X1594" s="10">
        <f t="shared" si="3307"/>
        <v>20671.900000000001</v>
      </c>
      <c r="Y1594" s="10">
        <f t="shared" si="3308"/>
        <v>24535.7</v>
      </c>
      <c r="Z1594" s="10">
        <f t="shared" si="3309"/>
        <v>25335.7</v>
      </c>
      <c r="AA1594" s="10">
        <f t="shared" si="3344"/>
        <v>635.6</v>
      </c>
      <c r="AB1594" s="10">
        <f t="shared" si="3345"/>
        <v>0</v>
      </c>
      <c r="AC1594" s="10">
        <f t="shared" si="3346"/>
        <v>0</v>
      </c>
      <c r="AD1594" s="10">
        <f t="shared" si="3310"/>
        <v>21307.5</v>
      </c>
      <c r="AE1594" s="10">
        <f t="shared" si="3311"/>
        <v>24535.7</v>
      </c>
      <c r="AF1594" s="10">
        <f t="shared" si="3312"/>
        <v>25335.7</v>
      </c>
      <c r="AG1594" s="10">
        <f t="shared" si="3347"/>
        <v>0</v>
      </c>
      <c r="AH1594" s="10">
        <f t="shared" si="3313"/>
        <v>21307.5</v>
      </c>
      <c r="AI1594" s="10">
        <f t="shared" si="3314"/>
        <v>24535.7</v>
      </c>
      <c r="AJ1594" s="10">
        <f t="shared" si="3315"/>
        <v>25335.7</v>
      </c>
      <c r="AK1594" s="10">
        <f t="shared" si="3348"/>
        <v>0</v>
      </c>
      <c r="AL1594" s="10">
        <f t="shared" si="3349"/>
        <v>0</v>
      </c>
      <c r="AM1594" s="10">
        <f t="shared" si="3350"/>
        <v>0</v>
      </c>
      <c r="AN1594" s="10">
        <f t="shared" si="3316"/>
        <v>21307.5</v>
      </c>
      <c r="AO1594" s="10">
        <f t="shared" si="3317"/>
        <v>24535.7</v>
      </c>
      <c r="AP1594" s="10">
        <f t="shared" si="3318"/>
        <v>25335.7</v>
      </c>
      <c r="AQ1594" s="10">
        <f t="shared" si="3351"/>
        <v>0</v>
      </c>
      <c r="AR1594" s="10">
        <f t="shared" si="3352"/>
        <v>0</v>
      </c>
      <c r="AS1594" s="10">
        <f t="shared" si="3353"/>
        <v>0</v>
      </c>
      <c r="AT1594" s="10">
        <f t="shared" si="3319"/>
        <v>21307.5</v>
      </c>
      <c r="AU1594" s="10">
        <f t="shared" si="3320"/>
        <v>24535.7</v>
      </c>
      <c r="AV1594" s="10">
        <f t="shared" si="3321"/>
        <v>25335.7</v>
      </c>
      <c r="AW1594" s="10">
        <f t="shared" si="3354"/>
        <v>0</v>
      </c>
      <c r="AX1594" s="10">
        <f t="shared" si="3355"/>
        <v>0</v>
      </c>
      <c r="AY1594" s="10">
        <f t="shared" si="3356"/>
        <v>0</v>
      </c>
      <c r="AZ1594" s="10">
        <f t="shared" si="3322"/>
        <v>21307.5</v>
      </c>
      <c r="BA1594" s="10">
        <f t="shared" si="3357"/>
        <v>0</v>
      </c>
      <c r="BB1594" s="65">
        <f t="shared" si="3327"/>
        <v>21307.5</v>
      </c>
      <c r="BC1594" s="10">
        <f t="shared" si="3323"/>
        <v>24535.7</v>
      </c>
      <c r="BD1594" s="10">
        <f t="shared" si="3358"/>
        <v>0</v>
      </c>
      <c r="BE1594" s="65">
        <f t="shared" si="3328"/>
        <v>24535.7</v>
      </c>
      <c r="BF1594" s="10">
        <f t="shared" si="3324"/>
        <v>25335.7</v>
      </c>
      <c r="BG1594" s="10">
        <f t="shared" si="3358"/>
        <v>0</v>
      </c>
      <c r="BH1594" s="65">
        <f t="shared" si="3329"/>
        <v>25335.7</v>
      </c>
      <c r="BI1594" s="10">
        <f t="shared" si="3358"/>
        <v>0</v>
      </c>
      <c r="BJ1594" s="20"/>
      <c r="BK1594" s="20"/>
    </row>
    <row r="1595" spans="1:63" x14ac:dyDescent="0.3">
      <c r="A1595" s="58" t="s">
        <v>1022</v>
      </c>
      <c r="B1595" s="59">
        <v>300</v>
      </c>
      <c r="C1595" s="58" t="s">
        <v>107</v>
      </c>
      <c r="D1595" s="58" t="s">
        <v>106</v>
      </c>
      <c r="E1595" s="60" t="s">
        <v>224</v>
      </c>
      <c r="F1595" s="10">
        <v>11335.7</v>
      </c>
      <c r="G1595" s="10">
        <v>12135.7</v>
      </c>
      <c r="H1595" s="10">
        <v>12935.7</v>
      </c>
      <c r="I1595" s="10"/>
      <c r="J1595" s="10"/>
      <c r="K1595" s="10"/>
      <c r="L1595" s="10">
        <f t="shared" si="3271"/>
        <v>11335.7</v>
      </c>
      <c r="M1595" s="10">
        <f t="shared" si="3272"/>
        <v>12135.7</v>
      </c>
      <c r="N1595" s="10">
        <f t="shared" si="3273"/>
        <v>12935.7</v>
      </c>
      <c r="O1595" s="10">
        <v>9336.2000000000007</v>
      </c>
      <c r="P1595" s="10">
        <v>12400</v>
      </c>
      <c r="Q1595" s="10">
        <v>12400</v>
      </c>
      <c r="R1595" s="10">
        <f t="shared" si="3304"/>
        <v>20671.900000000001</v>
      </c>
      <c r="S1595" s="10">
        <f t="shared" si="3305"/>
        <v>24535.7</v>
      </c>
      <c r="T1595" s="10">
        <f t="shared" si="3306"/>
        <v>25335.7</v>
      </c>
      <c r="U1595" s="10"/>
      <c r="V1595" s="10"/>
      <c r="W1595" s="10"/>
      <c r="X1595" s="10">
        <f t="shared" si="3307"/>
        <v>20671.900000000001</v>
      </c>
      <c r="Y1595" s="10">
        <f t="shared" si="3308"/>
        <v>24535.7</v>
      </c>
      <c r="Z1595" s="10">
        <f t="shared" si="3309"/>
        <v>25335.7</v>
      </c>
      <c r="AA1595" s="10">
        <v>635.6</v>
      </c>
      <c r="AB1595" s="10"/>
      <c r="AC1595" s="10"/>
      <c r="AD1595" s="10">
        <f t="shared" si="3310"/>
        <v>21307.5</v>
      </c>
      <c r="AE1595" s="10">
        <f t="shared" si="3311"/>
        <v>24535.7</v>
      </c>
      <c r="AF1595" s="10">
        <f t="shared" si="3312"/>
        <v>25335.7</v>
      </c>
      <c r="AG1595" s="10"/>
      <c r="AH1595" s="10">
        <f t="shared" si="3313"/>
        <v>21307.5</v>
      </c>
      <c r="AI1595" s="10">
        <f t="shared" si="3314"/>
        <v>24535.7</v>
      </c>
      <c r="AJ1595" s="10">
        <f t="shared" si="3315"/>
        <v>25335.7</v>
      </c>
      <c r="AK1595" s="10"/>
      <c r="AL1595" s="10"/>
      <c r="AM1595" s="10"/>
      <c r="AN1595" s="10">
        <f t="shared" si="3316"/>
        <v>21307.5</v>
      </c>
      <c r="AO1595" s="10">
        <f t="shared" si="3317"/>
        <v>24535.7</v>
      </c>
      <c r="AP1595" s="10">
        <f t="shared" si="3318"/>
        <v>25335.7</v>
      </c>
      <c r="AQ1595" s="10"/>
      <c r="AR1595" s="10"/>
      <c r="AS1595" s="10"/>
      <c r="AT1595" s="10">
        <f t="shared" si="3319"/>
        <v>21307.5</v>
      </c>
      <c r="AU1595" s="10">
        <f t="shared" si="3320"/>
        <v>24535.7</v>
      </c>
      <c r="AV1595" s="10">
        <f t="shared" si="3321"/>
        <v>25335.7</v>
      </c>
      <c r="AW1595" s="10"/>
      <c r="AX1595" s="10"/>
      <c r="AY1595" s="10"/>
      <c r="AZ1595" s="10">
        <f t="shared" si="3322"/>
        <v>21307.5</v>
      </c>
      <c r="BA1595" s="10"/>
      <c r="BB1595" s="65">
        <f t="shared" si="3327"/>
        <v>21307.5</v>
      </c>
      <c r="BC1595" s="10">
        <f t="shared" si="3323"/>
        <v>24535.7</v>
      </c>
      <c r="BD1595" s="10"/>
      <c r="BE1595" s="65">
        <f t="shared" si="3328"/>
        <v>24535.7</v>
      </c>
      <c r="BF1595" s="10">
        <f t="shared" si="3324"/>
        <v>25335.7</v>
      </c>
      <c r="BG1595" s="10"/>
      <c r="BH1595" s="65">
        <f t="shared" si="3329"/>
        <v>25335.7</v>
      </c>
      <c r="BI1595" s="10"/>
      <c r="BJ1595" s="20"/>
      <c r="BK1595" s="20"/>
    </row>
    <row r="1596" spans="1:63" ht="62.4" x14ac:dyDescent="0.3">
      <c r="A1596" s="58" t="s">
        <v>1024</v>
      </c>
      <c r="B1596" s="59"/>
      <c r="C1596" s="58"/>
      <c r="D1596" s="58"/>
      <c r="E1596" s="60" t="s">
        <v>1025</v>
      </c>
      <c r="F1596" s="10">
        <f t="shared" si="3332"/>
        <v>172.5</v>
      </c>
      <c r="G1596" s="10">
        <f t="shared" si="3333"/>
        <v>345</v>
      </c>
      <c r="H1596" s="10">
        <f t="shared" si="3334"/>
        <v>345</v>
      </c>
      <c r="I1596" s="10">
        <f t="shared" si="3335"/>
        <v>0</v>
      </c>
      <c r="J1596" s="10">
        <f t="shared" si="3336"/>
        <v>0</v>
      </c>
      <c r="K1596" s="10">
        <f t="shared" si="3337"/>
        <v>0</v>
      </c>
      <c r="L1596" s="10">
        <f t="shared" si="3271"/>
        <v>172.5</v>
      </c>
      <c r="M1596" s="10">
        <f t="shared" si="3272"/>
        <v>345</v>
      </c>
      <c r="N1596" s="10">
        <f t="shared" si="3273"/>
        <v>345</v>
      </c>
      <c r="O1596" s="10">
        <f t="shared" si="3338"/>
        <v>0</v>
      </c>
      <c r="P1596" s="10">
        <f t="shared" si="3339"/>
        <v>0</v>
      </c>
      <c r="Q1596" s="10">
        <f t="shared" si="3340"/>
        <v>0</v>
      </c>
      <c r="R1596" s="10">
        <f t="shared" si="3304"/>
        <v>172.5</v>
      </c>
      <c r="S1596" s="10">
        <f t="shared" si="3305"/>
        <v>345</v>
      </c>
      <c r="T1596" s="10">
        <f t="shared" si="3306"/>
        <v>345</v>
      </c>
      <c r="U1596" s="10">
        <f t="shared" si="3341"/>
        <v>0</v>
      </c>
      <c r="V1596" s="10">
        <f t="shared" si="3342"/>
        <v>0</v>
      </c>
      <c r="W1596" s="10">
        <f t="shared" si="3343"/>
        <v>0</v>
      </c>
      <c r="X1596" s="10">
        <f t="shared" si="3307"/>
        <v>172.5</v>
      </c>
      <c r="Y1596" s="10">
        <f t="shared" si="3308"/>
        <v>345</v>
      </c>
      <c r="Z1596" s="10">
        <f t="shared" si="3309"/>
        <v>345</v>
      </c>
      <c r="AA1596" s="10">
        <f t="shared" si="3344"/>
        <v>0</v>
      </c>
      <c r="AB1596" s="10">
        <f t="shared" si="3345"/>
        <v>0</v>
      </c>
      <c r="AC1596" s="10">
        <f t="shared" si="3346"/>
        <v>0</v>
      </c>
      <c r="AD1596" s="10">
        <f t="shared" si="3310"/>
        <v>172.5</v>
      </c>
      <c r="AE1596" s="10">
        <f t="shared" si="3311"/>
        <v>345</v>
      </c>
      <c r="AF1596" s="10">
        <f t="shared" si="3312"/>
        <v>345</v>
      </c>
      <c r="AG1596" s="10">
        <f t="shared" si="3347"/>
        <v>0</v>
      </c>
      <c r="AH1596" s="10">
        <f t="shared" si="3313"/>
        <v>172.5</v>
      </c>
      <c r="AI1596" s="10">
        <f t="shared" si="3314"/>
        <v>345</v>
      </c>
      <c r="AJ1596" s="10">
        <f t="shared" si="3315"/>
        <v>345</v>
      </c>
      <c r="AK1596" s="10">
        <f t="shared" si="3348"/>
        <v>0</v>
      </c>
      <c r="AL1596" s="10">
        <f t="shared" si="3349"/>
        <v>0</v>
      </c>
      <c r="AM1596" s="10">
        <f t="shared" si="3350"/>
        <v>0</v>
      </c>
      <c r="AN1596" s="10">
        <f t="shared" si="3316"/>
        <v>172.5</v>
      </c>
      <c r="AO1596" s="10">
        <f t="shared" si="3317"/>
        <v>345</v>
      </c>
      <c r="AP1596" s="10">
        <f t="shared" si="3318"/>
        <v>345</v>
      </c>
      <c r="AQ1596" s="10">
        <f t="shared" si="3351"/>
        <v>0</v>
      </c>
      <c r="AR1596" s="10">
        <f t="shared" si="3352"/>
        <v>0</v>
      </c>
      <c r="AS1596" s="10">
        <f t="shared" si="3353"/>
        <v>0</v>
      </c>
      <c r="AT1596" s="10">
        <f t="shared" si="3319"/>
        <v>172.5</v>
      </c>
      <c r="AU1596" s="10">
        <f t="shared" si="3320"/>
        <v>345</v>
      </c>
      <c r="AV1596" s="10">
        <f t="shared" si="3321"/>
        <v>345</v>
      </c>
      <c r="AW1596" s="10">
        <f t="shared" si="3354"/>
        <v>0</v>
      </c>
      <c r="AX1596" s="10">
        <f t="shared" si="3355"/>
        <v>0</v>
      </c>
      <c r="AY1596" s="10">
        <f t="shared" si="3356"/>
        <v>0</v>
      </c>
      <c r="AZ1596" s="10">
        <f t="shared" si="3322"/>
        <v>172.5</v>
      </c>
      <c r="BA1596" s="10">
        <f t="shared" si="3357"/>
        <v>0</v>
      </c>
      <c r="BB1596" s="65">
        <f t="shared" si="3327"/>
        <v>172.5</v>
      </c>
      <c r="BC1596" s="10">
        <f t="shared" si="3323"/>
        <v>345</v>
      </c>
      <c r="BD1596" s="10">
        <f t="shared" si="3358"/>
        <v>0</v>
      </c>
      <c r="BE1596" s="65">
        <f t="shared" si="3328"/>
        <v>345</v>
      </c>
      <c r="BF1596" s="10">
        <f t="shared" si="3324"/>
        <v>345</v>
      </c>
      <c r="BG1596" s="10">
        <f t="shared" si="3358"/>
        <v>0</v>
      </c>
      <c r="BH1596" s="65">
        <f t="shared" si="3329"/>
        <v>345</v>
      </c>
      <c r="BI1596" s="10">
        <f t="shared" si="3358"/>
        <v>0</v>
      </c>
      <c r="BJ1596" s="20"/>
      <c r="BK1596" s="20"/>
    </row>
    <row r="1597" spans="1:63" ht="31.2" x14ac:dyDescent="0.3">
      <c r="A1597" s="58" t="s">
        <v>1024</v>
      </c>
      <c r="B1597" s="59" t="s">
        <v>192</v>
      </c>
      <c r="C1597" s="58"/>
      <c r="D1597" s="58"/>
      <c r="E1597" s="60" t="s">
        <v>193</v>
      </c>
      <c r="F1597" s="10">
        <f t="shared" si="3332"/>
        <v>172.5</v>
      </c>
      <c r="G1597" s="10">
        <f t="shared" si="3333"/>
        <v>345</v>
      </c>
      <c r="H1597" s="10">
        <f t="shared" si="3334"/>
        <v>345</v>
      </c>
      <c r="I1597" s="10">
        <f t="shared" si="3335"/>
        <v>0</v>
      </c>
      <c r="J1597" s="10">
        <f t="shared" si="3336"/>
        <v>0</v>
      </c>
      <c r="K1597" s="10">
        <f t="shared" si="3337"/>
        <v>0</v>
      </c>
      <c r="L1597" s="10">
        <f t="shared" si="3271"/>
        <v>172.5</v>
      </c>
      <c r="M1597" s="10">
        <f t="shared" si="3272"/>
        <v>345</v>
      </c>
      <c r="N1597" s="10">
        <f t="shared" si="3273"/>
        <v>345</v>
      </c>
      <c r="O1597" s="10">
        <f t="shared" si="3338"/>
        <v>0</v>
      </c>
      <c r="P1597" s="10">
        <f t="shared" si="3339"/>
        <v>0</v>
      </c>
      <c r="Q1597" s="10">
        <f t="shared" si="3340"/>
        <v>0</v>
      </c>
      <c r="R1597" s="10">
        <f t="shared" si="3304"/>
        <v>172.5</v>
      </c>
      <c r="S1597" s="10">
        <f t="shared" si="3305"/>
        <v>345</v>
      </c>
      <c r="T1597" s="10">
        <f t="shared" si="3306"/>
        <v>345</v>
      </c>
      <c r="U1597" s="10">
        <f t="shared" si="3341"/>
        <v>0</v>
      </c>
      <c r="V1597" s="10">
        <f t="shared" si="3342"/>
        <v>0</v>
      </c>
      <c r="W1597" s="10">
        <f t="shared" si="3343"/>
        <v>0</v>
      </c>
      <c r="X1597" s="10">
        <f t="shared" si="3307"/>
        <v>172.5</v>
      </c>
      <c r="Y1597" s="10">
        <f t="shared" si="3308"/>
        <v>345</v>
      </c>
      <c r="Z1597" s="10">
        <f t="shared" si="3309"/>
        <v>345</v>
      </c>
      <c r="AA1597" s="10">
        <f t="shared" si="3344"/>
        <v>0</v>
      </c>
      <c r="AB1597" s="10">
        <f t="shared" si="3345"/>
        <v>0</v>
      </c>
      <c r="AC1597" s="10">
        <f t="shared" si="3346"/>
        <v>0</v>
      </c>
      <c r="AD1597" s="10">
        <f t="shared" si="3310"/>
        <v>172.5</v>
      </c>
      <c r="AE1597" s="10">
        <f t="shared" si="3311"/>
        <v>345</v>
      </c>
      <c r="AF1597" s="10">
        <f t="shared" si="3312"/>
        <v>345</v>
      </c>
      <c r="AG1597" s="10">
        <f t="shared" si="3347"/>
        <v>0</v>
      </c>
      <c r="AH1597" s="10">
        <f t="shared" si="3313"/>
        <v>172.5</v>
      </c>
      <c r="AI1597" s="10">
        <f t="shared" si="3314"/>
        <v>345</v>
      </c>
      <c r="AJ1597" s="10">
        <f t="shared" si="3315"/>
        <v>345</v>
      </c>
      <c r="AK1597" s="10">
        <f t="shared" si="3348"/>
        <v>0</v>
      </c>
      <c r="AL1597" s="10">
        <f t="shared" si="3349"/>
        <v>0</v>
      </c>
      <c r="AM1597" s="10">
        <f t="shared" si="3350"/>
        <v>0</v>
      </c>
      <c r="AN1597" s="10">
        <f t="shared" si="3316"/>
        <v>172.5</v>
      </c>
      <c r="AO1597" s="10">
        <f t="shared" si="3317"/>
        <v>345</v>
      </c>
      <c r="AP1597" s="10">
        <f t="shared" si="3318"/>
        <v>345</v>
      </c>
      <c r="AQ1597" s="10">
        <f t="shared" si="3351"/>
        <v>0</v>
      </c>
      <c r="AR1597" s="10">
        <f t="shared" si="3352"/>
        <v>0</v>
      </c>
      <c r="AS1597" s="10">
        <f t="shared" si="3353"/>
        <v>0</v>
      </c>
      <c r="AT1597" s="10">
        <f t="shared" si="3319"/>
        <v>172.5</v>
      </c>
      <c r="AU1597" s="10">
        <f t="shared" si="3320"/>
        <v>345</v>
      </c>
      <c r="AV1597" s="10">
        <f t="shared" si="3321"/>
        <v>345</v>
      </c>
      <c r="AW1597" s="10">
        <f t="shared" si="3354"/>
        <v>0</v>
      </c>
      <c r="AX1597" s="10">
        <f t="shared" si="3355"/>
        <v>0</v>
      </c>
      <c r="AY1597" s="10">
        <f t="shared" si="3356"/>
        <v>0</v>
      </c>
      <c r="AZ1597" s="10">
        <f t="shared" si="3322"/>
        <v>172.5</v>
      </c>
      <c r="BA1597" s="10">
        <f t="shared" si="3357"/>
        <v>0</v>
      </c>
      <c r="BB1597" s="65">
        <f t="shared" si="3327"/>
        <v>172.5</v>
      </c>
      <c r="BC1597" s="10">
        <f t="shared" si="3323"/>
        <v>345</v>
      </c>
      <c r="BD1597" s="10">
        <f t="shared" si="3358"/>
        <v>0</v>
      </c>
      <c r="BE1597" s="65">
        <f t="shared" si="3328"/>
        <v>345</v>
      </c>
      <c r="BF1597" s="10">
        <f t="shared" si="3324"/>
        <v>345</v>
      </c>
      <c r="BG1597" s="10">
        <f t="shared" si="3358"/>
        <v>0</v>
      </c>
      <c r="BH1597" s="65">
        <f t="shared" si="3329"/>
        <v>345</v>
      </c>
      <c r="BI1597" s="10">
        <f t="shared" si="3358"/>
        <v>0</v>
      </c>
      <c r="BJ1597" s="20"/>
      <c r="BK1597" s="20"/>
    </row>
    <row r="1598" spans="1:63" x14ac:dyDescent="0.3">
      <c r="A1598" s="58" t="s">
        <v>1024</v>
      </c>
      <c r="B1598" s="59" t="s">
        <v>192</v>
      </c>
      <c r="C1598" s="58" t="s">
        <v>37</v>
      </c>
      <c r="D1598" s="58" t="s">
        <v>38</v>
      </c>
      <c r="E1598" s="60" t="s">
        <v>39</v>
      </c>
      <c r="F1598" s="10">
        <v>172.5</v>
      </c>
      <c r="G1598" s="10">
        <v>345</v>
      </c>
      <c r="H1598" s="10">
        <v>345</v>
      </c>
      <c r="I1598" s="10"/>
      <c r="J1598" s="10"/>
      <c r="K1598" s="10"/>
      <c r="L1598" s="10">
        <f t="shared" si="3271"/>
        <v>172.5</v>
      </c>
      <c r="M1598" s="10">
        <f t="shared" si="3272"/>
        <v>345</v>
      </c>
      <c r="N1598" s="10">
        <f t="shared" si="3273"/>
        <v>345</v>
      </c>
      <c r="O1598" s="10"/>
      <c r="P1598" s="10"/>
      <c r="Q1598" s="10"/>
      <c r="R1598" s="10">
        <f t="shared" si="3304"/>
        <v>172.5</v>
      </c>
      <c r="S1598" s="10">
        <f t="shared" si="3305"/>
        <v>345</v>
      </c>
      <c r="T1598" s="10">
        <f t="shared" si="3306"/>
        <v>345</v>
      </c>
      <c r="U1598" s="10"/>
      <c r="V1598" s="10"/>
      <c r="W1598" s="10"/>
      <c r="X1598" s="10">
        <f t="shared" si="3307"/>
        <v>172.5</v>
      </c>
      <c r="Y1598" s="10">
        <f t="shared" si="3308"/>
        <v>345</v>
      </c>
      <c r="Z1598" s="10">
        <f t="shared" si="3309"/>
        <v>345</v>
      </c>
      <c r="AA1598" s="10"/>
      <c r="AB1598" s="10"/>
      <c r="AC1598" s="10"/>
      <c r="AD1598" s="10">
        <f t="shared" si="3310"/>
        <v>172.5</v>
      </c>
      <c r="AE1598" s="10">
        <f t="shared" si="3311"/>
        <v>345</v>
      </c>
      <c r="AF1598" s="10">
        <f t="shared" si="3312"/>
        <v>345</v>
      </c>
      <c r="AG1598" s="10"/>
      <c r="AH1598" s="10">
        <f t="shared" si="3313"/>
        <v>172.5</v>
      </c>
      <c r="AI1598" s="10">
        <f t="shared" si="3314"/>
        <v>345</v>
      </c>
      <c r="AJ1598" s="10">
        <f t="shared" si="3315"/>
        <v>345</v>
      </c>
      <c r="AK1598" s="10"/>
      <c r="AL1598" s="10"/>
      <c r="AM1598" s="10"/>
      <c r="AN1598" s="10">
        <f t="shared" si="3316"/>
        <v>172.5</v>
      </c>
      <c r="AO1598" s="10">
        <f t="shared" si="3317"/>
        <v>345</v>
      </c>
      <c r="AP1598" s="10">
        <f t="shared" si="3318"/>
        <v>345</v>
      </c>
      <c r="AQ1598" s="10"/>
      <c r="AR1598" s="10"/>
      <c r="AS1598" s="10"/>
      <c r="AT1598" s="10">
        <f t="shared" si="3319"/>
        <v>172.5</v>
      </c>
      <c r="AU1598" s="10">
        <f t="shared" si="3320"/>
        <v>345</v>
      </c>
      <c r="AV1598" s="10">
        <f t="shared" si="3321"/>
        <v>345</v>
      </c>
      <c r="AW1598" s="10"/>
      <c r="AX1598" s="10"/>
      <c r="AY1598" s="10"/>
      <c r="AZ1598" s="10">
        <f t="shared" si="3322"/>
        <v>172.5</v>
      </c>
      <c r="BA1598" s="10"/>
      <c r="BB1598" s="65">
        <f t="shared" si="3327"/>
        <v>172.5</v>
      </c>
      <c r="BC1598" s="10">
        <f t="shared" si="3323"/>
        <v>345</v>
      </c>
      <c r="BD1598" s="10"/>
      <c r="BE1598" s="65">
        <f t="shared" si="3328"/>
        <v>345</v>
      </c>
      <c r="BF1598" s="10">
        <f t="shared" si="3324"/>
        <v>345</v>
      </c>
      <c r="BG1598" s="10"/>
      <c r="BH1598" s="65">
        <f t="shared" si="3329"/>
        <v>345</v>
      </c>
      <c r="BI1598" s="10"/>
      <c r="BJ1598" s="20"/>
      <c r="BK1598" s="20"/>
    </row>
    <row r="1599" spans="1:63" ht="46.8" x14ac:dyDescent="0.3">
      <c r="A1599" s="58" t="s">
        <v>1026</v>
      </c>
      <c r="B1599" s="59"/>
      <c r="C1599" s="58"/>
      <c r="D1599" s="58"/>
      <c r="E1599" s="60" t="s">
        <v>1027</v>
      </c>
      <c r="F1599" s="10">
        <f t="shared" si="3332"/>
        <v>172.5</v>
      </c>
      <c r="G1599" s="10">
        <f t="shared" si="3333"/>
        <v>172.5</v>
      </c>
      <c r="H1599" s="10">
        <f t="shared" si="3334"/>
        <v>172.5</v>
      </c>
      <c r="I1599" s="10">
        <f t="shared" si="3335"/>
        <v>0</v>
      </c>
      <c r="J1599" s="10">
        <f t="shared" si="3336"/>
        <v>0</v>
      </c>
      <c r="K1599" s="10">
        <f t="shared" si="3337"/>
        <v>0</v>
      </c>
      <c r="L1599" s="10">
        <f t="shared" si="3271"/>
        <v>172.5</v>
      </c>
      <c r="M1599" s="10">
        <f t="shared" si="3272"/>
        <v>172.5</v>
      </c>
      <c r="N1599" s="10">
        <f t="shared" si="3273"/>
        <v>172.5</v>
      </c>
      <c r="O1599" s="10">
        <f t="shared" si="3338"/>
        <v>0</v>
      </c>
      <c r="P1599" s="10">
        <f t="shared" si="3339"/>
        <v>0</v>
      </c>
      <c r="Q1599" s="10">
        <f t="shared" si="3340"/>
        <v>0</v>
      </c>
      <c r="R1599" s="10">
        <f t="shared" si="3304"/>
        <v>172.5</v>
      </c>
      <c r="S1599" s="10">
        <f t="shared" si="3305"/>
        <v>172.5</v>
      </c>
      <c r="T1599" s="10">
        <f t="shared" si="3306"/>
        <v>172.5</v>
      </c>
      <c r="U1599" s="10">
        <f t="shared" si="3341"/>
        <v>0</v>
      </c>
      <c r="V1599" s="10">
        <f t="shared" si="3342"/>
        <v>0</v>
      </c>
      <c r="W1599" s="10">
        <f t="shared" si="3343"/>
        <v>0</v>
      </c>
      <c r="X1599" s="10">
        <f t="shared" si="3307"/>
        <v>172.5</v>
      </c>
      <c r="Y1599" s="10">
        <f t="shared" si="3308"/>
        <v>172.5</v>
      </c>
      <c r="Z1599" s="10">
        <f t="shared" si="3309"/>
        <v>172.5</v>
      </c>
      <c r="AA1599" s="10">
        <f t="shared" si="3344"/>
        <v>0</v>
      </c>
      <c r="AB1599" s="10">
        <f t="shared" si="3345"/>
        <v>0</v>
      </c>
      <c r="AC1599" s="10">
        <f t="shared" si="3346"/>
        <v>0</v>
      </c>
      <c r="AD1599" s="10">
        <f t="shared" si="3310"/>
        <v>172.5</v>
      </c>
      <c r="AE1599" s="10">
        <f t="shared" si="3311"/>
        <v>172.5</v>
      </c>
      <c r="AF1599" s="10">
        <f t="shared" si="3312"/>
        <v>172.5</v>
      </c>
      <c r="AG1599" s="10">
        <f t="shared" si="3347"/>
        <v>0</v>
      </c>
      <c r="AH1599" s="10">
        <f t="shared" si="3313"/>
        <v>172.5</v>
      </c>
      <c r="AI1599" s="10">
        <f t="shared" si="3314"/>
        <v>172.5</v>
      </c>
      <c r="AJ1599" s="10">
        <f t="shared" si="3315"/>
        <v>172.5</v>
      </c>
      <c r="AK1599" s="10">
        <f t="shared" si="3348"/>
        <v>0</v>
      </c>
      <c r="AL1599" s="10">
        <f t="shared" si="3349"/>
        <v>0</v>
      </c>
      <c r="AM1599" s="10">
        <f t="shared" si="3350"/>
        <v>0</v>
      </c>
      <c r="AN1599" s="10">
        <f t="shared" si="3316"/>
        <v>172.5</v>
      </c>
      <c r="AO1599" s="10">
        <f t="shared" si="3317"/>
        <v>172.5</v>
      </c>
      <c r="AP1599" s="10">
        <f t="shared" si="3318"/>
        <v>172.5</v>
      </c>
      <c r="AQ1599" s="10">
        <f t="shared" si="3351"/>
        <v>0</v>
      </c>
      <c r="AR1599" s="10">
        <f t="shared" si="3352"/>
        <v>0</v>
      </c>
      <c r="AS1599" s="10">
        <f t="shared" si="3353"/>
        <v>0</v>
      </c>
      <c r="AT1599" s="10">
        <f t="shared" si="3319"/>
        <v>172.5</v>
      </c>
      <c r="AU1599" s="10">
        <f t="shared" si="3320"/>
        <v>172.5</v>
      </c>
      <c r="AV1599" s="10">
        <f t="shared" si="3321"/>
        <v>172.5</v>
      </c>
      <c r="AW1599" s="10">
        <f t="shared" si="3354"/>
        <v>0</v>
      </c>
      <c r="AX1599" s="10">
        <f t="shared" si="3355"/>
        <v>0</v>
      </c>
      <c r="AY1599" s="10">
        <f t="shared" si="3356"/>
        <v>0</v>
      </c>
      <c r="AZ1599" s="10">
        <f t="shared" si="3322"/>
        <v>172.5</v>
      </c>
      <c r="BA1599" s="10">
        <f t="shared" si="3357"/>
        <v>0</v>
      </c>
      <c r="BB1599" s="65">
        <f t="shared" si="3327"/>
        <v>172.5</v>
      </c>
      <c r="BC1599" s="10">
        <f t="shared" si="3323"/>
        <v>172.5</v>
      </c>
      <c r="BD1599" s="10">
        <f t="shared" si="3358"/>
        <v>0</v>
      </c>
      <c r="BE1599" s="65">
        <f t="shared" si="3328"/>
        <v>172.5</v>
      </c>
      <c r="BF1599" s="10">
        <f t="shared" si="3324"/>
        <v>172.5</v>
      </c>
      <c r="BG1599" s="10">
        <f t="shared" si="3358"/>
        <v>0</v>
      </c>
      <c r="BH1599" s="65">
        <f t="shared" si="3329"/>
        <v>172.5</v>
      </c>
      <c r="BI1599" s="10">
        <f t="shared" si="3358"/>
        <v>0</v>
      </c>
      <c r="BJ1599" s="20"/>
      <c r="BK1599" s="20"/>
    </row>
    <row r="1600" spans="1:63" ht="31.2" x14ac:dyDescent="0.3">
      <c r="A1600" s="58" t="s">
        <v>1026</v>
      </c>
      <c r="B1600" s="59" t="s">
        <v>192</v>
      </c>
      <c r="C1600" s="58"/>
      <c r="D1600" s="58"/>
      <c r="E1600" s="60" t="s">
        <v>193</v>
      </c>
      <c r="F1600" s="10">
        <f t="shared" si="3332"/>
        <v>172.5</v>
      </c>
      <c r="G1600" s="10">
        <f t="shared" si="3333"/>
        <v>172.5</v>
      </c>
      <c r="H1600" s="10">
        <f t="shared" si="3334"/>
        <v>172.5</v>
      </c>
      <c r="I1600" s="10">
        <f t="shared" si="3335"/>
        <v>0</v>
      </c>
      <c r="J1600" s="10">
        <f t="shared" si="3336"/>
        <v>0</v>
      </c>
      <c r="K1600" s="10">
        <f t="shared" si="3337"/>
        <v>0</v>
      </c>
      <c r="L1600" s="10">
        <f t="shared" si="3271"/>
        <v>172.5</v>
      </c>
      <c r="M1600" s="10">
        <f t="shared" si="3272"/>
        <v>172.5</v>
      </c>
      <c r="N1600" s="10">
        <f t="shared" si="3273"/>
        <v>172.5</v>
      </c>
      <c r="O1600" s="10">
        <f t="shared" si="3338"/>
        <v>0</v>
      </c>
      <c r="P1600" s="10">
        <f t="shared" si="3339"/>
        <v>0</v>
      </c>
      <c r="Q1600" s="10">
        <f t="shared" si="3340"/>
        <v>0</v>
      </c>
      <c r="R1600" s="10">
        <f t="shared" si="3304"/>
        <v>172.5</v>
      </c>
      <c r="S1600" s="10">
        <f t="shared" si="3305"/>
        <v>172.5</v>
      </c>
      <c r="T1600" s="10">
        <f t="shared" si="3306"/>
        <v>172.5</v>
      </c>
      <c r="U1600" s="10">
        <f t="shared" si="3341"/>
        <v>0</v>
      </c>
      <c r="V1600" s="10">
        <f t="shared" si="3342"/>
        <v>0</v>
      </c>
      <c r="W1600" s="10">
        <f t="shared" si="3343"/>
        <v>0</v>
      </c>
      <c r="X1600" s="10">
        <f t="shared" si="3307"/>
        <v>172.5</v>
      </c>
      <c r="Y1600" s="10">
        <f t="shared" si="3308"/>
        <v>172.5</v>
      </c>
      <c r="Z1600" s="10">
        <f t="shared" si="3309"/>
        <v>172.5</v>
      </c>
      <c r="AA1600" s="10">
        <f t="shared" si="3344"/>
        <v>0</v>
      </c>
      <c r="AB1600" s="10">
        <f t="shared" si="3345"/>
        <v>0</v>
      </c>
      <c r="AC1600" s="10">
        <f t="shared" si="3346"/>
        <v>0</v>
      </c>
      <c r="AD1600" s="10">
        <f t="shared" si="3310"/>
        <v>172.5</v>
      </c>
      <c r="AE1600" s="10">
        <f t="shared" si="3311"/>
        <v>172.5</v>
      </c>
      <c r="AF1600" s="10">
        <f t="shared" si="3312"/>
        <v>172.5</v>
      </c>
      <c r="AG1600" s="10">
        <f t="shared" si="3347"/>
        <v>0</v>
      </c>
      <c r="AH1600" s="10">
        <f t="shared" si="3313"/>
        <v>172.5</v>
      </c>
      <c r="AI1600" s="10">
        <f t="shared" si="3314"/>
        <v>172.5</v>
      </c>
      <c r="AJ1600" s="10">
        <f t="shared" si="3315"/>
        <v>172.5</v>
      </c>
      <c r="AK1600" s="10">
        <f t="shared" si="3348"/>
        <v>0</v>
      </c>
      <c r="AL1600" s="10">
        <f t="shared" si="3349"/>
        <v>0</v>
      </c>
      <c r="AM1600" s="10">
        <f t="shared" si="3350"/>
        <v>0</v>
      </c>
      <c r="AN1600" s="10">
        <f t="shared" si="3316"/>
        <v>172.5</v>
      </c>
      <c r="AO1600" s="10">
        <f t="shared" si="3317"/>
        <v>172.5</v>
      </c>
      <c r="AP1600" s="10">
        <f t="shared" si="3318"/>
        <v>172.5</v>
      </c>
      <c r="AQ1600" s="10">
        <f t="shared" si="3351"/>
        <v>0</v>
      </c>
      <c r="AR1600" s="10">
        <f t="shared" si="3352"/>
        <v>0</v>
      </c>
      <c r="AS1600" s="10">
        <f t="shared" si="3353"/>
        <v>0</v>
      </c>
      <c r="AT1600" s="10">
        <f t="shared" si="3319"/>
        <v>172.5</v>
      </c>
      <c r="AU1600" s="10">
        <f t="shared" si="3320"/>
        <v>172.5</v>
      </c>
      <c r="AV1600" s="10">
        <f t="shared" si="3321"/>
        <v>172.5</v>
      </c>
      <c r="AW1600" s="10">
        <f t="shared" si="3354"/>
        <v>0</v>
      </c>
      <c r="AX1600" s="10">
        <f t="shared" si="3355"/>
        <v>0</v>
      </c>
      <c r="AY1600" s="10">
        <f t="shared" si="3356"/>
        <v>0</v>
      </c>
      <c r="AZ1600" s="10">
        <f t="shared" si="3322"/>
        <v>172.5</v>
      </c>
      <c r="BA1600" s="10">
        <f t="shared" si="3357"/>
        <v>0</v>
      </c>
      <c r="BB1600" s="65">
        <f t="shared" si="3327"/>
        <v>172.5</v>
      </c>
      <c r="BC1600" s="10">
        <f t="shared" si="3323"/>
        <v>172.5</v>
      </c>
      <c r="BD1600" s="10">
        <f t="shared" si="3358"/>
        <v>0</v>
      </c>
      <c r="BE1600" s="65">
        <f t="shared" si="3328"/>
        <v>172.5</v>
      </c>
      <c r="BF1600" s="10">
        <f t="shared" si="3324"/>
        <v>172.5</v>
      </c>
      <c r="BG1600" s="10">
        <f t="shared" si="3358"/>
        <v>0</v>
      </c>
      <c r="BH1600" s="65">
        <f t="shared" si="3329"/>
        <v>172.5</v>
      </c>
      <c r="BI1600" s="10">
        <f t="shared" si="3358"/>
        <v>0</v>
      </c>
      <c r="BJ1600" s="20"/>
      <c r="BK1600" s="20"/>
    </row>
    <row r="1601" spans="1:68" x14ac:dyDescent="0.3">
      <c r="A1601" s="58" t="s">
        <v>1026</v>
      </c>
      <c r="B1601" s="59">
        <v>300</v>
      </c>
      <c r="C1601" s="58" t="s">
        <v>37</v>
      </c>
      <c r="D1601" s="58" t="s">
        <v>38</v>
      </c>
      <c r="E1601" s="60" t="s">
        <v>39</v>
      </c>
      <c r="F1601" s="10">
        <v>172.5</v>
      </c>
      <c r="G1601" s="10">
        <v>172.5</v>
      </c>
      <c r="H1601" s="10">
        <v>172.5</v>
      </c>
      <c r="I1601" s="10"/>
      <c r="J1601" s="10"/>
      <c r="K1601" s="10"/>
      <c r="L1601" s="10">
        <f t="shared" si="3271"/>
        <v>172.5</v>
      </c>
      <c r="M1601" s="10">
        <f t="shared" si="3272"/>
        <v>172.5</v>
      </c>
      <c r="N1601" s="10">
        <f t="shared" si="3273"/>
        <v>172.5</v>
      </c>
      <c r="O1601" s="10"/>
      <c r="P1601" s="10"/>
      <c r="Q1601" s="10"/>
      <c r="R1601" s="10">
        <f t="shared" si="3304"/>
        <v>172.5</v>
      </c>
      <c r="S1601" s="10">
        <f t="shared" si="3305"/>
        <v>172.5</v>
      </c>
      <c r="T1601" s="10">
        <f t="shared" si="3306"/>
        <v>172.5</v>
      </c>
      <c r="U1601" s="10"/>
      <c r="V1601" s="10"/>
      <c r="W1601" s="10"/>
      <c r="X1601" s="10">
        <f t="shared" si="3307"/>
        <v>172.5</v>
      </c>
      <c r="Y1601" s="10">
        <f t="shared" si="3308"/>
        <v>172.5</v>
      </c>
      <c r="Z1601" s="10">
        <f t="shared" si="3309"/>
        <v>172.5</v>
      </c>
      <c r="AA1601" s="10"/>
      <c r="AB1601" s="10"/>
      <c r="AC1601" s="10"/>
      <c r="AD1601" s="10">
        <f t="shared" si="3310"/>
        <v>172.5</v>
      </c>
      <c r="AE1601" s="10">
        <f t="shared" si="3311"/>
        <v>172.5</v>
      </c>
      <c r="AF1601" s="10">
        <f t="shared" si="3312"/>
        <v>172.5</v>
      </c>
      <c r="AG1601" s="10"/>
      <c r="AH1601" s="10">
        <f t="shared" si="3313"/>
        <v>172.5</v>
      </c>
      <c r="AI1601" s="10">
        <f t="shared" si="3314"/>
        <v>172.5</v>
      </c>
      <c r="AJ1601" s="10">
        <f t="shared" si="3315"/>
        <v>172.5</v>
      </c>
      <c r="AK1601" s="10"/>
      <c r="AL1601" s="10"/>
      <c r="AM1601" s="10"/>
      <c r="AN1601" s="10">
        <f t="shared" si="3316"/>
        <v>172.5</v>
      </c>
      <c r="AO1601" s="10">
        <f t="shared" si="3317"/>
        <v>172.5</v>
      </c>
      <c r="AP1601" s="10">
        <f t="shared" si="3318"/>
        <v>172.5</v>
      </c>
      <c r="AQ1601" s="10"/>
      <c r="AR1601" s="10"/>
      <c r="AS1601" s="10"/>
      <c r="AT1601" s="10">
        <f t="shared" si="3319"/>
        <v>172.5</v>
      </c>
      <c r="AU1601" s="10">
        <f t="shared" si="3320"/>
        <v>172.5</v>
      </c>
      <c r="AV1601" s="10">
        <f t="shared" si="3321"/>
        <v>172.5</v>
      </c>
      <c r="AW1601" s="10"/>
      <c r="AX1601" s="10"/>
      <c r="AY1601" s="10"/>
      <c r="AZ1601" s="10">
        <f t="shared" si="3322"/>
        <v>172.5</v>
      </c>
      <c r="BA1601" s="10"/>
      <c r="BB1601" s="65">
        <f t="shared" si="3327"/>
        <v>172.5</v>
      </c>
      <c r="BC1601" s="10">
        <f t="shared" si="3323"/>
        <v>172.5</v>
      </c>
      <c r="BD1601" s="10"/>
      <c r="BE1601" s="65">
        <f t="shared" si="3328"/>
        <v>172.5</v>
      </c>
      <c r="BF1601" s="10">
        <f t="shared" si="3324"/>
        <v>172.5</v>
      </c>
      <c r="BG1601" s="10"/>
      <c r="BH1601" s="65">
        <f t="shared" si="3329"/>
        <v>172.5</v>
      </c>
      <c r="BI1601" s="10"/>
      <c r="BJ1601" s="20"/>
      <c r="BK1601" s="20"/>
    </row>
    <row r="1602" spans="1:68" ht="46.8" x14ac:dyDescent="0.3">
      <c r="A1602" s="58" t="s">
        <v>1028</v>
      </c>
      <c r="B1602" s="59"/>
      <c r="C1602" s="58"/>
      <c r="D1602" s="58"/>
      <c r="E1602" s="60" t="s">
        <v>1029</v>
      </c>
      <c r="F1602" s="10">
        <f t="shared" si="3332"/>
        <v>828</v>
      </c>
      <c r="G1602" s="10">
        <f t="shared" si="3333"/>
        <v>828</v>
      </c>
      <c r="H1602" s="10">
        <f t="shared" si="3334"/>
        <v>828</v>
      </c>
      <c r="I1602" s="10">
        <f t="shared" si="3335"/>
        <v>0</v>
      </c>
      <c r="J1602" s="10">
        <f t="shared" si="3336"/>
        <v>0</v>
      </c>
      <c r="K1602" s="10">
        <f t="shared" si="3337"/>
        <v>0</v>
      </c>
      <c r="L1602" s="10">
        <f t="shared" si="3271"/>
        <v>828</v>
      </c>
      <c r="M1602" s="10">
        <f t="shared" si="3272"/>
        <v>828</v>
      </c>
      <c r="N1602" s="10">
        <f t="shared" si="3273"/>
        <v>828</v>
      </c>
      <c r="O1602" s="10">
        <f t="shared" si="3338"/>
        <v>0</v>
      </c>
      <c r="P1602" s="10">
        <f t="shared" si="3339"/>
        <v>0</v>
      </c>
      <c r="Q1602" s="10">
        <f t="shared" si="3340"/>
        <v>0</v>
      </c>
      <c r="R1602" s="10">
        <f t="shared" si="3304"/>
        <v>828</v>
      </c>
      <c r="S1602" s="10">
        <f t="shared" si="3305"/>
        <v>828</v>
      </c>
      <c r="T1602" s="10">
        <f t="shared" si="3306"/>
        <v>828</v>
      </c>
      <c r="U1602" s="10">
        <f t="shared" si="3341"/>
        <v>0</v>
      </c>
      <c r="V1602" s="10">
        <f t="shared" si="3342"/>
        <v>0</v>
      </c>
      <c r="W1602" s="10">
        <f t="shared" si="3343"/>
        <v>0</v>
      </c>
      <c r="X1602" s="10">
        <f t="shared" si="3307"/>
        <v>828</v>
      </c>
      <c r="Y1602" s="10">
        <f t="shared" si="3308"/>
        <v>828</v>
      </c>
      <c r="Z1602" s="10">
        <f t="shared" si="3309"/>
        <v>828</v>
      </c>
      <c r="AA1602" s="10">
        <f t="shared" si="3344"/>
        <v>0</v>
      </c>
      <c r="AB1602" s="10">
        <f t="shared" si="3345"/>
        <v>0</v>
      </c>
      <c r="AC1602" s="10">
        <f t="shared" si="3346"/>
        <v>0</v>
      </c>
      <c r="AD1602" s="10">
        <f t="shared" si="3310"/>
        <v>828</v>
      </c>
      <c r="AE1602" s="10">
        <f t="shared" si="3311"/>
        <v>828</v>
      </c>
      <c r="AF1602" s="10">
        <f t="shared" si="3312"/>
        <v>828</v>
      </c>
      <c r="AG1602" s="10">
        <f t="shared" si="3347"/>
        <v>0</v>
      </c>
      <c r="AH1602" s="10">
        <f t="shared" si="3313"/>
        <v>828</v>
      </c>
      <c r="AI1602" s="10">
        <f t="shared" si="3314"/>
        <v>828</v>
      </c>
      <c r="AJ1602" s="10">
        <f t="shared" si="3315"/>
        <v>828</v>
      </c>
      <c r="AK1602" s="10">
        <f t="shared" si="3348"/>
        <v>0</v>
      </c>
      <c r="AL1602" s="10">
        <f t="shared" si="3349"/>
        <v>0</v>
      </c>
      <c r="AM1602" s="10">
        <f t="shared" si="3350"/>
        <v>0</v>
      </c>
      <c r="AN1602" s="10">
        <f t="shared" si="3316"/>
        <v>828</v>
      </c>
      <c r="AO1602" s="10">
        <f t="shared" si="3317"/>
        <v>828</v>
      </c>
      <c r="AP1602" s="10">
        <f t="shared" si="3318"/>
        <v>828</v>
      </c>
      <c r="AQ1602" s="10">
        <f t="shared" si="3351"/>
        <v>0</v>
      </c>
      <c r="AR1602" s="10">
        <f t="shared" si="3352"/>
        <v>0</v>
      </c>
      <c r="AS1602" s="10">
        <f t="shared" si="3353"/>
        <v>0</v>
      </c>
      <c r="AT1602" s="10">
        <f t="shared" si="3319"/>
        <v>828</v>
      </c>
      <c r="AU1602" s="10">
        <f t="shared" si="3320"/>
        <v>828</v>
      </c>
      <c r="AV1602" s="10">
        <f t="shared" si="3321"/>
        <v>828</v>
      </c>
      <c r="AW1602" s="10">
        <f t="shared" si="3354"/>
        <v>0</v>
      </c>
      <c r="AX1602" s="10">
        <f t="shared" si="3355"/>
        <v>0</v>
      </c>
      <c r="AY1602" s="10">
        <f t="shared" si="3356"/>
        <v>0</v>
      </c>
      <c r="AZ1602" s="10">
        <f t="shared" si="3322"/>
        <v>828</v>
      </c>
      <c r="BA1602" s="10">
        <f t="shared" si="3357"/>
        <v>0</v>
      </c>
      <c r="BB1602" s="65">
        <f t="shared" si="3327"/>
        <v>828</v>
      </c>
      <c r="BC1602" s="10">
        <f t="shared" si="3323"/>
        <v>828</v>
      </c>
      <c r="BD1602" s="10">
        <f t="shared" si="3358"/>
        <v>0</v>
      </c>
      <c r="BE1602" s="65">
        <f t="shared" si="3328"/>
        <v>828</v>
      </c>
      <c r="BF1602" s="10">
        <f t="shared" si="3324"/>
        <v>828</v>
      </c>
      <c r="BG1602" s="10">
        <f t="shared" si="3358"/>
        <v>0</v>
      </c>
      <c r="BH1602" s="65">
        <f t="shared" si="3329"/>
        <v>828</v>
      </c>
      <c r="BI1602" s="10">
        <f t="shared" si="3358"/>
        <v>0</v>
      </c>
      <c r="BJ1602" s="20"/>
      <c r="BK1602" s="20"/>
    </row>
    <row r="1603" spans="1:68" ht="31.2" x14ac:dyDescent="0.3">
      <c r="A1603" s="58" t="s">
        <v>1028</v>
      </c>
      <c r="B1603" s="59" t="s">
        <v>192</v>
      </c>
      <c r="C1603" s="58"/>
      <c r="D1603" s="58"/>
      <c r="E1603" s="60" t="s">
        <v>193</v>
      </c>
      <c r="F1603" s="10">
        <f t="shared" si="3332"/>
        <v>828</v>
      </c>
      <c r="G1603" s="10">
        <f t="shared" si="3333"/>
        <v>828</v>
      </c>
      <c r="H1603" s="10">
        <f t="shared" si="3334"/>
        <v>828</v>
      </c>
      <c r="I1603" s="10">
        <f t="shared" si="3335"/>
        <v>0</v>
      </c>
      <c r="J1603" s="10">
        <f t="shared" si="3336"/>
        <v>0</v>
      </c>
      <c r="K1603" s="10">
        <f t="shared" si="3337"/>
        <v>0</v>
      </c>
      <c r="L1603" s="10">
        <f t="shared" si="3271"/>
        <v>828</v>
      </c>
      <c r="M1603" s="10">
        <f t="shared" si="3272"/>
        <v>828</v>
      </c>
      <c r="N1603" s="10">
        <f t="shared" si="3273"/>
        <v>828</v>
      </c>
      <c r="O1603" s="10">
        <f t="shared" si="3338"/>
        <v>0</v>
      </c>
      <c r="P1603" s="10">
        <f t="shared" si="3339"/>
        <v>0</v>
      </c>
      <c r="Q1603" s="10">
        <f t="shared" si="3340"/>
        <v>0</v>
      </c>
      <c r="R1603" s="10">
        <f t="shared" si="3304"/>
        <v>828</v>
      </c>
      <c r="S1603" s="10">
        <f t="shared" si="3305"/>
        <v>828</v>
      </c>
      <c r="T1603" s="10">
        <f t="shared" si="3306"/>
        <v>828</v>
      </c>
      <c r="U1603" s="10">
        <f t="shared" si="3341"/>
        <v>0</v>
      </c>
      <c r="V1603" s="10">
        <f t="shared" si="3342"/>
        <v>0</v>
      </c>
      <c r="W1603" s="10">
        <f t="shared" si="3343"/>
        <v>0</v>
      </c>
      <c r="X1603" s="10">
        <f t="shared" si="3307"/>
        <v>828</v>
      </c>
      <c r="Y1603" s="10">
        <f t="shared" si="3308"/>
        <v>828</v>
      </c>
      <c r="Z1603" s="10">
        <f t="shared" si="3309"/>
        <v>828</v>
      </c>
      <c r="AA1603" s="10">
        <f t="shared" si="3344"/>
        <v>0</v>
      </c>
      <c r="AB1603" s="10">
        <f t="shared" si="3345"/>
        <v>0</v>
      </c>
      <c r="AC1603" s="10">
        <f t="shared" si="3346"/>
        <v>0</v>
      </c>
      <c r="AD1603" s="10">
        <f t="shared" si="3310"/>
        <v>828</v>
      </c>
      <c r="AE1603" s="10">
        <f t="shared" si="3311"/>
        <v>828</v>
      </c>
      <c r="AF1603" s="10">
        <f t="shared" si="3312"/>
        <v>828</v>
      </c>
      <c r="AG1603" s="10">
        <f t="shared" si="3347"/>
        <v>0</v>
      </c>
      <c r="AH1603" s="10">
        <f t="shared" si="3313"/>
        <v>828</v>
      </c>
      <c r="AI1603" s="10">
        <f t="shared" si="3314"/>
        <v>828</v>
      </c>
      <c r="AJ1603" s="10">
        <f t="shared" si="3315"/>
        <v>828</v>
      </c>
      <c r="AK1603" s="10">
        <f t="shared" si="3348"/>
        <v>0</v>
      </c>
      <c r="AL1603" s="10">
        <f t="shared" si="3349"/>
        <v>0</v>
      </c>
      <c r="AM1603" s="10">
        <f t="shared" si="3350"/>
        <v>0</v>
      </c>
      <c r="AN1603" s="10">
        <f t="shared" si="3316"/>
        <v>828</v>
      </c>
      <c r="AO1603" s="10">
        <f t="shared" si="3317"/>
        <v>828</v>
      </c>
      <c r="AP1603" s="10">
        <f t="shared" si="3318"/>
        <v>828</v>
      </c>
      <c r="AQ1603" s="10">
        <f t="shared" si="3351"/>
        <v>0</v>
      </c>
      <c r="AR1603" s="10">
        <f t="shared" si="3352"/>
        <v>0</v>
      </c>
      <c r="AS1603" s="10">
        <f t="shared" si="3353"/>
        <v>0</v>
      </c>
      <c r="AT1603" s="10">
        <f t="shared" si="3319"/>
        <v>828</v>
      </c>
      <c r="AU1603" s="10">
        <f t="shared" si="3320"/>
        <v>828</v>
      </c>
      <c r="AV1603" s="10">
        <f t="shared" si="3321"/>
        <v>828</v>
      </c>
      <c r="AW1603" s="10">
        <f t="shared" si="3354"/>
        <v>0</v>
      </c>
      <c r="AX1603" s="10">
        <f t="shared" si="3355"/>
        <v>0</v>
      </c>
      <c r="AY1603" s="10">
        <f t="shared" si="3356"/>
        <v>0</v>
      </c>
      <c r="AZ1603" s="10">
        <f t="shared" si="3322"/>
        <v>828</v>
      </c>
      <c r="BA1603" s="10">
        <f t="shared" si="3357"/>
        <v>0</v>
      </c>
      <c r="BB1603" s="65">
        <f t="shared" si="3327"/>
        <v>828</v>
      </c>
      <c r="BC1603" s="10">
        <f t="shared" si="3323"/>
        <v>828</v>
      </c>
      <c r="BD1603" s="10">
        <f t="shared" si="3358"/>
        <v>0</v>
      </c>
      <c r="BE1603" s="65">
        <f t="shared" si="3328"/>
        <v>828</v>
      </c>
      <c r="BF1603" s="10">
        <f t="shared" si="3324"/>
        <v>828</v>
      </c>
      <c r="BG1603" s="10">
        <f t="shared" si="3358"/>
        <v>0</v>
      </c>
      <c r="BH1603" s="65">
        <f t="shared" si="3329"/>
        <v>828</v>
      </c>
      <c r="BI1603" s="10">
        <f t="shared" si="3358"/>
        <v>0</v>
      </c>
      <c r="BJ1603" s="20"/>
      <c r="BK1603" s="20"/>
    </row>
    <row r="1604" spans="1:68" x14ac:dyDescent="0.3">
      <c r="A1604" s="58" t="s">
        <v>1028</v>
      </c>
      <c r="B1604" s="59">
        <v>300</v>
      </c>
      <c r="C1604" s="58" t="s">
        <v>37</v>
      </c>
      <c r="D1604" s="58" t="s">
        <v>38</v>
      </c>
      <c r="E1604" s="60" t="s">
        <v>39</v>
      </c>
      <c r="F1604" s="10">
        <v>828</v>
      </c>
      <c r="G1604" s="10">
        <v>828</v>
      </c>
      <c r="H1604" s="10">
        <v>828</v>
      </c>
      <c r="I1604" s="10"/>
      <c r="J1604" s="10"/>
      <c r="K1604" s="10"/>
      <c r="L1604" s="10">
        <f t="shared" si="3271"/>
        <v>828</v>
      </c>
      <c r="M1604" s="10">
        <f t="shared" si="3272"/>
        <v>828</v>
      </c>
      <c r="N1604" s="10">
        <f t="shared" si="3273"/>
        <v>828</v>
      </c>
      <c r="O1604" s="10"/>
      <c r="P1604" s="10"/>
      <c r="Q1604" s="10"/>
      <c r="R1604" s="10">
        <f t="shared" si="3304"/>
        <v>828</v>
      </c>
      <c r="S1604" s="10">
        <f t="shared" si="3305"/>
        <v>828</v>
      </c>
      <c r="T1604" s="10">
        <f t="shared" si="3306"/>
        <v>828</v>
      </c>
      <c r="U1604" s="10"/>
      <c r="V1604" s="10"/>
      <c r="W1604" s="10"/>
      <c r="X1604" s="10">
        <f t="shared" si="3307"/>
        <v>828</v>
      </c>
      <c r="Y1604" s="10">
        <f t="shared" si="3308"/>
        <v>828</v>
      </c>
      <c r="Z1604" s="10">
        <f t="shared" si="3309"/>
        <v>828</v>
      </c>
      <c r="AA1604" s="10"/>
      <c r="AB1604" s="10"/>
      <c r="AC1604" s="10"/>
      <c r="AD1604" s="10">
        <f t="shared" si="3310"/>
        <v>828</v>
      </c>
      <c r="AE1604" s="10">
        <f t="shared" si="3311"/>
        <v>828</v>
      </c>
      <c r="AF1604" s="10">
        <f t="shared" si="3312"/>
        <v>828</v>
      </c>
      <c r="AG1604" s="10"/>
      <c r="AH1604" s="10">
        <f t="shared" si="3313"/>
        <v>828</v>
      </c>
      <c r="AI1604" s="10">
        <f t="shared" si="3314"/>
        <v>828</v>
      </c>
      <c r="AJ1604" s="10">
        <f t="shared" si="3315"/>
        <v>828</v>
      </c>
      <c r="AK1604" s="10"/>
      <c r="AL1604" s="10"/>
      <c r="AM1604" s="10"/>
      <c r="AN1604" s="10">
        <f t="shared" si="3316"/>
        <v>828</v>
      </c>
      <c r="AO1604" s="10">
        <f t="shared" si="3317"/>
        <v>828</v>
      </c>
      <c r="AP1604" s="10">
        <f t="shared" si="3318"/>
        <v>828</v>
      </c>
      <c r="AQ1604" s="10"/>
      <c r="AR1604" s="10"/>
      <c r="AS1604" s="10"/>
      <c r="AT1604" s="10">
        <f t="shared" si="3319"/>
        <v>828</v>
      </c>
      <c r="AU1604" s="10">
        <f t="shared" si="3320"/>
        <v>828</v>
      </c>
      <c r="AV1604" s="10">
        <f t="shared" si="3321"/>
        <v>828</v>
      </c>
      <c r="AW1604" s="10"/>
      <c r="AX1604" s="10"/>
      <c r="AY1604" s="10"/>
      <c r="AZ1604" s="10">
        <f t="shared" si="3322"/>
        <v>828</v>
      </c>
      <c r="BA1604" s="10"/>
      <c r="BB1604" s="65">
        <f t="shared" si="3327"/>
        <v>828</v>
      </c>
      <c r="BC1604" s="10">
        <f t="shared" si="3323"/>
        <v>828</v>
      </c>
      <c r="BD1604" s="10"/>
      <c r="BE1604" s="65">
        <f t="shared" si="3328"/>
        <v>828</v>
      </c>
      <c r="BF1604" s="10">
        <f t="shared" si="3324"/>
        <v>828</v>
      </c>
      <c r="BG1604" s="10"/>
      <c r="BH1604" s="65">
        <f t="shared" si="3329"/>
        <v>828</v>
      </c>
      <c r="BI1604" s="10"/>
      <c r="BJ1604" s="20"/>
      <c r="BK1604" s="20"/>
    </row>
    <row r="1605" spans="1:68" ht="78" x14ac:dyDescent="0.3">
      <c r="A1605" s="58" t="s">
        <v>1030</v>
      </c>
      <c r="B1605" s="59"/>
      <c r="C1605" s="58"/>
      <c r="D1605" s="58"/>
      <c r="E1605" s="60" t="s">
        <v>1031</v>
      </c>
      <c r="F1605" s="10">
        <f t="shared" ref="F1605:K1605" si="3359">F1606+F1608</f>
        <v>151781.29999999999</v>
      </c>
      <c r="G1605" s="10">
        <f t="shared" si="3359"/>
        <v>156448.19999999998</v>
      </c>
      <c r="H1605" s="10">
        <f t="shared" si="3359"/>
        <v>156448.19999999998</v>
      </c>
      <c r="I1605" s="10">
        <f t="shared" si="3359"/>
        <v>0</v>
      </c>
      <c r="J1605" s="10">
        <f t="shared" si="3359"/>
        <v>0</v>
      </c>
      <c r="K1605" s="10">
        <f t="shared" si="3359"/>
        <v>0</v>
      </c>
      <c r="L1605" s="10">
        <f t="shared" si="3271"/>
        <v>151781.29999999999</v>
      </c>
      <c r="M1605" s="10">
        <f t="shared" si="3272"/>
        <v>156448.19999999998</v>
      </c>
      <c r="N1605" s="10">
        <f t="shared" si="3273"/>
        <v>156448.19999999998</v>
      </c>
      <c r="O1605" s="10">
        <f>O1606+O1608</f>
        <v>4100.3</v>
      </c>
      <c r="P1605" s="10">
        <f>P1606+P1608</f>
        <v>2889.3999999999996</v>
      </c>
      <c r="Q1605" s="10">
        <f>Q1606+Q1608</f>
        <v>2889.3999999999996</v>
      </c>
      <c r="R1605" s="10">
        <f t="shared" si="3304"/>
        <v>155881.59999999998</v>
      </c>
      <c r="S1605" s="10">
        <f t="shared" si="3305"/>
        <v>159337.59999999998</v>
      </c>
      <c r="T1605" s="10">
        <f t="shared" si="3306"/>
        <v>159337.59999999998</v>
      </c>
      <c r="U1605" s="10">
        <f>U1606+U1608</f>
        <v>0</v>
      </c>
      <c r="V1605" s="10">
        <f>V1606+V1608</f>
        <v>0</v>
      </c>
      <c r="W1605" s="10">
        <f>W1606+W1608</f>
        <v>0</v>
      </c>
      <c r="X1605" s="10">
        <f t="shared" si="3307"/>
        <v>155881.59999999998</v>
      </c>
      <c r="Y1605" s="10">
        <f t="shared" si="3308"/>
        <v>159337.59999999998</v>
      </c>
      <c r="Z1605" s="10">
        <f t="shared" si="3309"/>
        <v>159337.59999999998</v>
      </c>
      <c r="AA1605" s="10">
        <f>AA1606+AA1608</f>
        <v>0</v>
      </c>
      <c r="AB1605" s="10">
        <f>AB1606+AB1608</f>
        <v>0</v>
      </c>
      <c r="AC1605" s="10">
        <f>AC1606+AC1608</f>
        <v>0</v>
      </c>
      <c r="AD1605" s="10">
        <f t="shared" si="3310"/>
        <v>155881.59999999998</v>
      </c>
      <c r="AE1605" s="10">
        <f t="shared" si="3311"/>
        <v>159337.59999999998</v>
      </c>
      <c r="AF1605" s="10">
        <f t="shared" si="3312"/>
        <v>159337.59999999998</v>
      </c>
      <c r="AG1605" s="10">
        <f>AG1606+AG1608</f>
        <v>0</v>
      </c>
      <c r="AH1605" s="10">
        <f t="shared" si="3313"/>
        <v>155881.59999999998</v>
      </c>
      <c r="AI1605" s="10">
        <f t="shared" si="3314"/>
        <v>159337.59999999998</v>
      </c>
      <c r="AJ1605" s="10">
        <f t="shared" si="3315"/>
        <v>159337.59999999998</v>
      </c>
      <c r="AK1605" s="10">
        <f>AK1606+AK1608</f>
        <v>0</v>
      </c>
      <c r="AL1605" s="10">
        <f>AL1606+AL1608</f>
        <v>0</v>
      </c>
      <c r="AM1605" s="10">
        <f>AM1606+AM1608</f>
        <v>0</v>
      </c>
      <c r="AN1605" s="10">
        <f t="shared" si="3316"/>
        <v>155881.59999999998</v>
      </c>
      <c r="AO1605" s="10">
        <f t="shared" si="3317"/>
        <v>159337.59999999998</v>
      </c>
      <c r="AP1605" s="10">
        <f t="shared" si="3318"/>
        <v>159337.59999999998</v>
      </c>
      <c r="AQ1605" s="10">
        <f>AQ1606+AQ1608</f>
        <v>0</v>
      </c>
      <c r="AR1605" s="10">
        <f>AR1606+AR1608</f>
        <v>0</v>
      </c>
      <c r="AS1605" s="10">
        <f>AS1606+AS1608</f>
        <v>0</v>
      </c>
      <c r="AT1605" s="10">
        <f t="shared" si="3319"/>
        <v>155881.59999999998</v>
      </c>
      <c r="AU1605" s="10">
        <f t="shared" si="3320"/>
        <v>159337.59999999998</v>
      </c>
      <c r="AV1605" s="10">
        <f t="shared" si="3321"/>
        <v>159337.59999999998</v>
      </c>
      <c r="AW1605" s="10">
        <f>AW1606+AW1608</f>
        <v>0</v>
      </c>
      <c r="AX1605" s="10">
        <f>AX1606+AX1608</f>
        <v>0</v>
      </c>
      <c r="AY1605" s="10">
        <f>AY1606+AY1608</f>
        <v>0</v>
      </c>
      <c r="AZ1605" s="10">
        <f t="shared" si="3322"/>
        <v>155881.59999999998</v>
      </c>
      <c r="BA1605" s="10">
        <f>BA1606+BA1608</f>
        <v>0</v>
      </c>
      <c r="BB1605" s="65">
        <f t="shared" si="3327"/>
        <v>155881.59999999998</v>
      </c>
      <c r="BC1605" s="10">
        <f t="shared" si="3323"/>
        <v>159337.59999999998</v>
      </c>
      <c r="BD1605" s="10">
        <f>BD1606+BD1608</f>
        <v>0</v>
      </c>
      <c r="BE1605" s="65">
        <f t="shared" si="3328"/>
        <v>159337.59999999998</v>
      </c>
      <c r="BF1605" s="10">
        <f t="shared" si="3324"/>
        <v>159337.59999999998</v>
      </c>
      <c r="BG1605" s="10">
        <f>BG1606+BG1608</f>
        <v>0</v>
      </c>
      <c r="BH1605" s="65">
        <f t="shared" si="3329"/>
        <v>159337.59999999998</v>
      </c>
      <c r="BI1605" s="10">
        <f>BI1606+BI1608</f>
        <v>0</v>
      </c>
      <c r="BJ1605" s="20"/>
      <c r="BK1605" s="20"/>
    </row>
    <row r="1606" spans="1:68" ht="31.2" x14ac:dyDescent="0.3">
      <c r="A1606" s="58" t="s">
        <v>1030</v>
      </c>
      <c r="B1606" s="59" t="s">
        <v>66</v>
      </c>
      <c r="C1606" s="58"/>
      <c r="D1606" s="58"/>
      <c r="E1606" s="60" t="s">
        <v>67</v>
      </c>
      <c r="F1606" s="10">
        <f t="shared" ref="F1606:K1606" si="3360">F1607</f>
        <v>454</v>
      </c>
      <c r="G1606" s="10">
        <f t="shared" si="3360"/>
        <v>467.9</v>
      </c>
      <c r="H1606" s="10">
        <f t="shared" si="3360"/>
        <v>467.9</v>
      </c>
      <c r="I1606" s="10">
        <f t="shared" si="3360"/>
        <v>0</v>
      </c>
      <c r="J1606" s="10">
        <f t="shared" si="3360"/>
        <v>0</v>
      </c>
      <c r="K1606" s="10">
        <f t="shared" si="3360"/>
        <v>0</v>
      </c>
      <c r="L1606" s="10">
        <f t="shared" si="3271"/>
        <v>454</v>
      </c>
      <c r="M1606" s="10">
        <f t="shared" si="3272"/>
        <v>467.9</v>
      </c>
      <c r="N1606" s="10">
        <f t="shared" si="3273"/>
        <v>467.9</v>
      </c>
      <c r="O1606" s="10">
        <f>O1607</f>
        <v>12.2</v>
      </c>
      <c r="P1606" s="10">
        <f>P1607</f>
        <v>8.6999999999999993</v>
      </c>
      <c r="Q1606" s="10">
        <f>Q1607</f>
        <v>8.6999999999999993</v>
      </c>
      <c r="R1606" s="10">
        <f t="shared" si="3304"/>
        <v>466.2</v>
      </c>
      <c r="S1606" s="10">
        <f t="shared" si="3305"/>
        <v>476.59999999999997</v>
      </c>
      <c r="T1606" s="10">
        <f t="shared" si="3306"/>
        <v>476.59999999999997</v>
      </c>
      <c r="U1606" s="10">
        <f>U1607</f>
        <v>0</v>
      </c>
      <c r="V1606" s="10">
        <f>V1607</f>
        <v>0</v>
      </c>
      <c r="W1606" s="10">
        <f>W1607</f>
        <v>0</v>
      </c>
      <c r="X1606" s="10">
        <f t="shared" si="3307"/>
        <v>466.2</v>
      </c>
      <c r="Y1606" s="10">
        <f t="shared" si="3308"/>
        <v>476.59999999999997</v>
      </c>
      <c r="Z1606" s="10">
        <f t="shared" si="3309"/>
        <v>476.59999999999997</v>
      </c>
      <c r="AA1606" s="10">
        <f>AA1607</f>
        <v>0</v>
      </c>
      <c r="AB1606" s="10">
        <f>AB1607</f>
        <v>0</v>
      </c>
      <c r="AC1606" s="10">
        <f>AC1607</f>
        <v>0</v>
      </c>
      <c r="AD1606" s="10">
        <f t="shared" si="3310"/>
        <v>466.2</v>
      </c>
      <c r="AE1606" s="10">
        <f t="shared" si="3311"/>
        <v>476.59999999999997</v>
      </c>
      <c r="AF1606" s="10">
        <f t="shared" si="3312"/>
        <v>476.59999999999997</v>
      </c>
      <c r="AG1606" s="10">
        <f>AG1607</f>
        <v>0</v>
      </c>
      <c r="AH1606" s="10">
        <f t="shared" si="3313"/>
        <v>466.2</v>
      </c>
      <c r="AI1606" s="10">
        <f t="shared" si="3314"/>
        <v>476.59999999999997</v>
      </c>
      <c r="AJ1606" s="10">
        <f t="shared" si="3315"/>
        <v>476.59999999999997</v>
      </c>
      <c r="AK1606" s="10">
        <f>AK1607</f>
        <v>0</v>
      </c>
      <c r="AL1606" s="10">
        <f>AL1607</f>
        <v>0</v>
      </c>
      <c r="AM1606" s="10">
        <f>AM1607</f>
        <v>0</v>
      </c>
      <c r="AN1606" s="10">
        <f t="shared" si="3316"/>
        <v>466.2</v>
      </c>
      <c r="AO1606" s="10">
        <f t="shared" si="3317"/>
        <v>476.59999999999997</v>
      </c>
      <c r="AP1606" s="10">
        <f t="shared" si="3318"/>
        <v>476.59999999999997</v>
      </c>
      <c r="AQ1606" s="10">
        <f>AQ1607</f>
        <v>0</v>
      </c>
      <c r="AR1606" s="10">
        <f>AR1607</f>
        <v>0</v>
      </c>
      <c r="AS1606" s="10">
        <f>AS1607</f>
        <v>0</v>
      </c>
      <c r="AT1606" s="10">
        <f t="shared" si="3319"/>
        <v>466.2</v>
      </c>
      <c r="AU1606" s="10">
        <f t="shared" si="3320"/>
        <v>476.59999999999997</v>
      </c>
      <c r="AV1606" s="10">
        <f t="shared" si="3321"/>
        <v>476.59999999999997</v>
      </c>
      <c r="AW1606" s="10">
        <f>AW1607</f>
        <v>0</v>
      </c>
      <c r="AX1606" s="10">
        <f>AX1607</f>
        <v>0</v>
      </c>
      <c r="AY1606" s="10">
        <f>AY1607</f>
        <v>0</v>
      </c>
      <c r="AZ1606" s="10">
        <f t="shared" si="3322"/>
        <v>466.2</v>
      </c>
      <c r="BA1606" s="10">
        <f>BA1607</f>
        <v>0</v>
      </c>
      <c r="BB1606" s="65">
        <f t="shared" si="3327"/>
        <v>466.2</v>
      </c>
      <c r="BC1606" s="10">
        <f t="shared" si="3323"/>
        <v>476.59999999999997</v>
      </c>
      <c r="BD1606" s="10">
        <f>BD1607</f>
        <v>0</v>
      </c>
      <c r="BE1606" s="65">
        <f t="shared" si="3328"/>
        <v>476.59999999999997</v>
      </c>
      <c r="BF1606" s="10">
        <f t="shared" si="3324"/>
        <v>476.59999999999997</v>
      </c>
      <c r="BG1606" s="10">
        <f>BG1607</f>
        <v>0</v>
      </c>
      <c r="BH1606" s="65">
        <f t="shared" si="3329"/>
        <v>476.59999999999997</v>
      </c>
      <c r="BI1606" s="10">
        <f>BI1607</f>
        <v>0</v>
      </c>
      <c r="BJ1606" s="20"/>
      <c r="BK1606" s="20"/>
    </row>
    <row r="1607" spans="1:68" x14ac:dyDescent="0.3">
      <c r="A1607" s="58" t="s">
        <v>1030</v>
      </c>
      <c r="B1607" s="59">
        <v>200</v>
      </c>
      <c r="C1607" s="58" t="s">
        <v>107</v>
      </c>
      <c r="D1607" s="58" t="s">
        <v>37</v>
      </c>
      <c r="E1607" s="60" t="s">
        <v>1032</v>
      </c>
      <c r="F1607" s="10">
        <v>454</v>
      </c>
      <c r="G1607" s="10">
        <v>467.9</v>
      </c>
      <c r="H1607" s="10">
        <v>467.9</v>
      </c>
      <c r="I1607" s="10"/>
      <c r="J1607" s="10"/>
      <c r="K1607" s="10"/>
      <c r="L1607" s="10">
        <f t="shared" si="3271"/>
        <v>454</v>
      </c>
      <c r="M1607" s="10">
        <f t="shared" si="3272"/>
        <v>467.9</v>
      </c>
      <c r="N1607" s="10">
        <f t="shared" si="3273"/>
        <v>467.9</v>
      </c>
      <c r="O1607" s="10">
        <v>12.2</v>
      </c>
      <c r="P1607" s="10">
        <v>8.6999999999999993</v>
      </c>
      <c r="Q1607" s="10">
        <v>8.6999999999999993</v>
      </c>
      <c r="R1607" s="10">
        <f t="shared" si="3304"/>
        <v>466.2</v>
      </c>
      <c r="S1607" s="10">
        <f t="shared" si="3305"/>
        <v>476.59999999999997</v>
      </c>
      <c r="T1607" s="10">
        <f t="shared" si="3306"/>
        <v>476.59999999999997</v>
      </c>
      <c r="U1607" s="10"/>
      <c r="V1607" s="10"/>
      <c r="W1607" s="10"/>
      <c r="X1607" s="10">
        <f t="shared" si="3307"/>
        <v>466.2</v>
      </c>
      <c r="Y1607" s="10">
        <f t="shared" si="3308"/>
        <v>476.59999999999997</v>
      </c>
      <c r="Z1607" s="10">
        <f t="shared" si="3309"/>
        <v>476.59999999999997</v>
      </c>
      <c r="AA1607" s="10"/>
      <c r="AB1607" s="10"/>
      <c r="AC1607" s="10"/>
      <c r="AD1607" s="10">
        <f t="shared" si="3310"/>
        <v>466.2</v>
      </c>
      <c r="AE1607" s="10">
        <f t="shared" si="3311"/>
        <v>476.59999999999997</v>
      </c>
      <c r="AF1607" s="10">
        <f t="shared" si="3312"/>
        <v>476.59999999999997</v>
      </c>
      <c r="AG1607" s="10"/>
      <c r="AH1607" s="10">
        <f t="shared" si="3313"/>
        <v>466.2</v>
      </c>
      <c r="AI1607" s="10">
        <f t="shared" si="3314"/>
        <v>476.59999999999997</v>
      </c>
      <c r="AJ1607" s="10">
        <f t="shared" si="3315"/>
        <v>476.59999999999997</v>
      </c>
      <c r="AK1607" s="10"/>
      <c r="AL1607" s="10"/>
      <c r="AM1607" s="10"/>
      <c r="AN1607" s="10">
        <f t="shared" si="3316"/>
        <v>466.2</v>
      </c>
      <c r="AO1607" s="10">
        <f t="shared" si="3317"/>
        <v>476.59999999999997</v>
      </c>
      <c r="AP1607" s="10">
        <f t="shared" si="3318"/>
        <v>476.59999999999997</v>
      </c>
      <c r="AQ1607" s="10"/>
      <c r="AR1607" s="10"/>
      <c r="AS1607" s="10"/>
      <c r="AT1607" s="10">
        <f t="shared" si="3319"/>
        <v>466.2</v>
      </c>
      <c r="AU1607" s="10">
        <f t="shared" si="3320"/>
        <v>476.59999999999997</v>
      </c>
      <c r="AV1607" s="10">
        <f t="shared" si="3321"/>
        <v>476.59999999999997</v>
      </c>
      <c r="AW1607" s="10"/>
      <c r="AX1607" s="10"/>
      <c r="AY1607" s="10"/>
      <c r="AZ1607" s="10">
        <f t="shared" si="3322"/>
        <v>466.2</v>
      </c>
      <c r="BA1607" s="10"/>
      <c r="BB1607" s="65">
        <f t="shared" si="3327"/>
        <v>466.2</v>
      </c>
      <c r="BC1607" s="10">
        <f t="shared" si="3323"/>
        <v>476.59999999999997</v>
      </c>
      <c r="BD1607" s="10"/>
      <c r="BE1607" s="65">
        <f t="shared" si="3328"/>
        <v>476.59999999999997</v>
      </c>
      <c r="BF1607" s="10">
        <f t="shared" si="3324"/>
        <v>476.59999999999997</v>
      </c>
      <c r="BG1607" s="10"/>
      <c r="BH1607" s="65">
        <f t="shared" si="3329"/>
        <v>476.59999999999997</v>
      </c>
      <c r="BI1607" s="10"/>
      <c r="BJ1607" s="20"/>
      <c r="BK1607" s="20"/>
    </row>
    <row r="1608" spans="1:68" ht="31.2" x14ac:dyDescent="0.3">
      <c r="A1608" s="58" t="s">
        <v>1030</v>
      </c>
      <c r="B1608" s="59" t="s">
        <v>192</v>
      </c>
      <c r="C1608" s="58"/>
      <c r="D1608" s="58"/>
      <c r="E1608" s="60" t="s">
        <v>193</v>
      </c>
      <c r="F1608" s="10">
        <f t="shared" ref="F1608:K1608" si="3361">F1609</f>
        <v>151327.29999999999</v>
      </c>
      <c r="G1608" s="10">
        <f t="shared" si="3361"/>
        <v>155980.29999999999</v>
      </c>
      <c r="H1608" s="10">
        <f t="shared" si="3361"/>
        <v>155980.29999999999</v>
      </c>
      <c r="I1608" s="10">
        <f t="shared" si="3361"/>
        <v>0</v>
      </c>
      <c r="J1608" s="10">
        <f t="shared" si="3361"/>
        <v>0</v>
      </c>
      <c r="K1608" s="10">
        <f t="shared" si="3361"/>
        <v>0</v>
      </c>
      <c r="L1608" s="10">
        <f t="shared" si="3271"/>
        <v>151327.29999999999</v>
      </c>
      <c r="M1608" s="10">
        <f t="shared" si="3272"/>
        <v>155980.29999999999</v>
      </c>
      <c r="N1608" s="10">
        <f t="shared" si="3273"/>
        <v>155980.29999999999</v>
      </c>
      <c r="O1608" s="10">
        <f>O1609</f>
        <v>4088.1</v>
      </c>
      <c r="P1608" s="10">
        <f>P1609</f>
        <v>2880.7</v>
      </c>
      <c r="Q1608" s="10">
        <f>Q1609</f>
        <v>2880.7</v>
      </c>
      <c r="R1608" s="10">
        <f t="shared" si="3304"/>
        <v>155415.4</v>
      </c>
      <c r="S1608" s="10">
        <f t="shared" si="3305"/>
        <v>158861</v>
      </c>
      <c r="T1608" s="10">
        <f t="shared" si="3306"/>
        <v>158861</v>
      </c>
      <c r="U1608" s="10">
        <f>U1609</f>
        <v>0</v>
      </c>
      <c r="V1608" s="10">
        <f>V1609</f>
        <v>0</v>
      </c>
      <c r="W1608" s="10">
        <f>W1609</f>
        <v>0</v>
      </c>
      <c r="X1608" s="10">
        <f t="shared" si="3307"/>
        <v>155415.4</v>
      </c>
      <c r="Y1608" s="10">
        <f t="shared" si="3308"/>
        <v>158861</v>
      </c>
      <c r="Z1608" s="10">
        <f t="shared" si="3309"/>
        <v>158861</v>
      </c>
      <c r="AA1608" s="10">
        <f>AA1609</f>
        <v>0</v>
      </c>
      <c r="AB1608" s="10">
        <f>AB1609</f>
        <v>0</v>
      </c>
      <c r="AC1608" s="10">
        <f>AC1609</f>
        <v>0</v>
      </c>
      <c r="AD1608" s="10">
        <f t="shared" si="3310"/>
        <v>155415.4</v>
      </c>
      <c r="AE1608" s="10">
        <f t="shared" si="3311"/>
        <v>158861</v>
      </c>
      <c r="AF1608" s="10">
        <f t="shared" si="3312"/>
        <v>158861</v>
      </c>
      <c r="AG1608" s="10">
        <f>AG1609</f>
        <v>0</v>
      </c>
      <c r="AH1608" s="10">
        <f t="shared" si="3313"/>
        <v>155415.4</v>
      </c>
      <c r="AI1608" s="10">
        <f t="shared" si="3314"/>
        <v>158861</v>
      </c>
      <c r="AJ1608" s="10">
        <f t="shared" si="3315"/>
        <v>158861</v>
      </c>
      <c r="AK1608" s="10">
        <f>AK1609</f>
        <v>0</v>
      </c>
      <c r="AL1608" s="10">
        <f>AL1609</f>
        <v>0</v>
      </c>
      <c r="AM1608" s="10">
        <f>AM1609</f>
        <v>0</v>
      </c>
      <c r="AN1608" s="10">
        <f t="shared" si="3316"/>
        <v>155415.4</v>
      </c>
      <c r="AO1608" s="10">
        <f t="shared" si="3317"/>
        <v>158861</v>
      </c>
      <c r="AP1608" s="10">
        <f t="shared" si="3318"/>
        <v>158861</v>
      </c>
      <c r="AQ1608" s="10">
        <f>AQ1609</f>
        <v>0</v>
      </c>
      <c r="AR1608" s="10">
        <f>AR1609</f>
        <v>0</v>
      </c>
      <c r="AS1608" s="10">
        <f>AS1609</f>
        <v>0</v>
      </c>
      <c r="AT1608" s="10">
        <f t="shared" si="3319"/>
        <v>155415.4</v>
      </c>
      <c r="AU1608" s="10">
        <f t="shared" si="3320"/>
        <v>158861</v>
      </c>
      <c r="AV1608" s="10">
        <f t="shared" si="3321"/>
        <v>158861</v>
      </c>
      <c r="AW1608" s="10">
        <f>AW1609</f>
        <v>0</v>
      </c>
      <c r="AX1608" s="10">
        <f>AX1609</f>
        <v>0</v>
      </c>
      <c r="AY1608" s="10">
        <f>AY1609</f>
        <v>0</v>
      </c>
      <c r="AZ1608" s="10">
        <f t="shared" si="3322"/>
        <v>155415.4</v>
      </c>
      <c r="BA1608" s="10">
        <f>BA1609</f>
        <v>0</v>
      </c>
      <c r="BB1608" s="65">
        <f t="shared" si="3327"/>
        <v>155415.4</v>
      </c>
      <c r="BC1608" s="10">
        <f t="shared" si="3323"/>
        <v>158861</v>
      </c>
      <c r="BD1608" s="10">
        <f>BD1609</f>
        <v>0</v>
      </c>
      <c r="BE1608" s="65">
        <f t="shared" si="3328"/>
        <v>158861</v>
      </c>
      <c r="BF1608" s="10">
        <f t="shared" si="3324"/>
        <v>158861</v>
      </c>
      <c r="BG1608" s="10">
        <f>BG1609</f>
        <v>0</v>
      </c>
      <c r="BH1608" s="65">
        <f t="shared" si="3329"/>
        <v>158861</v>
      </c>
      <c r="BI1608" s="10">
        <f>BI1609</f>
        <v>0</v>
      </c>
      <c r="BJ1608" s="20"/>
      <c r="BK1608" s="20"/>
    </row>
    <row r="1609" spans="1:68" x14ac:dyDescent="0.3">
      <c r="A1609" s="58" t="s">
        <v>1030</v>
      </c>
      <c r="B1609" s="59">
        <v>300</v>
      </c>
      <c r="C1609" s="58" t="s">
        <v>107</v>
      </c>
      <c r="D1609" s="58" t="s">
        <v>37</v>
      </c>
      <c r="E1609" s="60" t="s">
        <v>1032</v>
      </c>
      <c r="F1609" s="10">
        <v>151327.29999999999</v>
      </c>
      <c r="G1609" s="10">
        <v>155980.29999999999</v>
      </c>
      <c r="H1609" s="10">
        <v>155980.29999999999</v>
      </c>
      <c r="I1609" s="10"/>
      <c r="J1609" s="10"/>
      <c r="K1609" s="10"/>
      <c r="L1609" s="10">
        <f t="shared" si="3271"/>
        <v>151327.29999999999</v>
      </c>
      <c r="M1609" s="10">
        <f t="shared" si="3272"/>
        <v>155980.29999999999</v>
      </c>
      <c r="N1609" s="10">
        <f t="shared" si="3273"/>
        <v>155980.29999999999</v>
      </c>
      <c r="O1609" s="10">
        <v>4088.1</v>
      </c>
      <c r="P1609" s="10">
        <v>2880.7</v>
      </c>
      <c r="Q1609" s="10">
        <v>2880.7</v>
      </c>
      <c r="R1609" s="10">
        <f t="shared" si="3304"/>
        <v>155415.4</v>
      </c>
      <c r="S1609" s="10">
        <f t="shared" si="3305"/>
        <v>158861</v>
      </c>
      <c r="T1609" s="10">
        <f t="shared" si="3306"/>
        <v>158861</v>
      </c>
      <c r="U1609" s="10"/>
      <c r="V1609" s="10"/>
      <c r="W1609" s="10"/>
      <c r="X1609" s="10">
        <f t="shared" si="3307"/>
        <v>155415.4</v>
      </c>
      <c r="Y1609" s="10">
        <f t="shared" si="3308"/>
        <v>158861</v>
      </c>
      <c r="Z1609" s="10">
        <f t="shared" si="3309"/>
        <v>158861</v>
      </c>
      <c r="AA1609" s="10"/>
      <c r="AB1609" s="10"/>
      <c r="AC1609" s="10"/>
      <c r="AD1609" s="10">
        <f t="shared" si="3310"/>
        <v>155415.4</v>
      </c>
      <c r="AE1609" s="10">
        <f t="shared" si="3311"/>
        <v>158861</v>
      </c>
      <c r="AF1609" s="10">
        <f t="shared" si="3312"/>
        <v>158861</v>
      </c>
      <c r="AG1609" s="10"/>
      <c r="AH1609" s="10">
        <f t="shared" si="3313"/>
        <v>155415.4</v>
      </c>
      <c r="AI1609" s="10">
        <f t="shared" si="3314"/>
        <v>158861</v>
      </c>
      <c r="AJ1609" s="10">
        <f t="shared" si="3315"/>
        <v>158861</v>
      </c>
      <c r="AK1609" s="10"/>
      <c r="AL1609" s="10"/>
      <c r="AM1609" s="10"/>
      <c r="AN1609" s="10">
        <f t="shared" si="3316"/>
        <v>155415.4</v>
      </c>
      <c r="AO1609" s="10">
        <f t="shared" si="3317"/>
        <v>158861</v>
      </c>
      <c r="AP1609" s="10">
        <f t="shared" si="3318"/>
        <v>158861</v>
      </c>
      <c r="AQ1609" s="10"/>
      <c r="AR1609" s="10"/>
      <c r="AS1609" s="10"/>
      <c r="AT1609" s="10">
        <f t="shared" si="3319"/>
        <v>155415.4</v>
      </c>
      <c r="AU1609" s="10">
        <f t="shared" si="3320"/>
        <v>158861</v>
      </c>
      <c r="AV1609" s="10">
        <f t="shared" si="3321"/>
        <v>158861</v>
      </c>
      <c r="AW1609" s="10"/>
      <c r="AX1609" s="10"/>
      <c r="AY1609" s="10"/>
      <c r="AZ1609" s="10">
        <f t="shared" si="3322"/>
        <v>155415.4</v>
      </c>
      <c r="BA1609" s="10"/>
      <c r="BB1609" s="65">
        <f t="shared" si="3327"/>
        <v>155415.4</v>
      </c>
      <c r="BC1609" s="10">
        <f t="shared" si="3323"/>
        <v>158861</v>
      </c>
      <c r="BD1609" s="10"/>
      <c r="BE1609" s="65">
        <f t="shared" si="3328"/>
        <v>158861</v>
      </c>
      <c r="BF1609" s="10">
        <f t="shared" si="3324"/>
        <v>158861</v>
      </c>
      <c r="BG1609" s="10"/>
      <c r="BH1609" s="65">
        <f t="shared" si="3329"/>
        <v>158861</v>
      </c>
      <c r="BI1609" s="10"/>
      <c r="BJ1609" s="20"/>
      <c r="BK1609" s="20"/>
    </row>
    <row r="1610" spans="1:68" ht="93.6" x14ac:dyDescent="0.3">
      <c r="A1610" s="58" t="s">
        <v>1033</v>
      </c>
      <c r="B1610" s="59"/>
      <c r="C1610" s="58"/>
      <c r="D1610" s="58"/>
      <c r="E1610" s="61" t="s">
        <v>1034</v>
      </c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>
        <f t="shared" ref="AW1610:AW1611" si="3362">AW1611</f>
        <v>1269.3800000000001</v>
      </c>
      <c r="AX1610" s="10">
        <f t="shared" ref="AX1610:AX1611" si="3363">AX1611</f>
        <v>0</v>
      </c>
      <c r="AY1610" s="10">
        <f t="shared" ref="AY1610:AY1611" si="3364">AY1611</f>
        <v>0</v>
      </c>
      <c r="AZ1610" s="10">
        <f t="shared" si="3322"/>
        <v>1269.3800000000001</v>
      </c>
      <c r="BA1610" s="10">
        <f t="shared" ref="BA1610:BA1611" si="3365">BA1611</f>
        <v>0</v>
      </c>
      <c r="BB1610" s="65">
        <f t="shared" si="3327"/>
        <v>1269.3800000000001</v>
      </c>
      <c r="BC1610" s="10">
        <f t="shared" si="3323"/>
        <v>0</v>
      </c>
      <c r="BD1610" s="10">
        <f t="shared" ref="BD1610:BI1611" si="3366">BD1611</f>
        <v>0</v>
      </c>
      <c r="BE1610" s="65">
        <f t="shared" si="3328"/>
        <v>0</v>
      </c>
      <c r="BF1610" s="10">
        <f t="shared" si="3324"/>
        <v>0</v>
      </c>
      <c r="BG1610" s="10">
        <f t="shared" si="3366"/>
        <v>0</v>
      </c>
      <c r="BH1610" s="65">
        <f t="shared" si="3329"/>
        <v>0</v>
      </c>
      <c r="BI1610" s="10">
        <f t="shared" si="3366"/>
        <v>0</v>
      </c>
      <c r="BJ1610" s="20"/>
      <c r="BK1610" s="20"/>
    </row>
    <row r="1611" spans="1:68" x14ac:dyDescent="0.3">
      <c r="A1611" s="58" t="s">
        <v>1033</v>
      </c>
      <c r="B1611" s="59" t="s">
        <v>52</v>
      </c>
      <c r="C1611" s="58"/>
      <c r="D1611" s="58"/>
      <c r="E1611" s="60" t="s">
        <v>53</v>
      </c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>
        <f t="shared" si="3362"/>
        <v>1269.3800000000001</v>
      </c>
      <c r="AX1611" s="10">
        <f t="shared" si="3363"/>
        <v>0</v>
      </c>
      <c r="AY1611" s="10">
        <f t="shared" si="3364"/>
        <v>0</v>
      </c>
      <c r="AZ1611" s="10">
        <f t="shared" si="3322"/>
        <v>1269.3800000000001</v>
      </c>
      <c r="BA1611" s="10">
        <f t="shared" si="3365"/>
        <v>0</v>
      </c>
      <c r="BB1611" s="65">
        <f t="shared" si="3327"/>
        <v>1269.3800000000001</v>
      </c>
      <c r="BC1611" s="10">
        <f t="shared" si="3323"/>
        <v>0</v>
      </c>
      <c r="BD1611" s="10">
        <f t="shared" si="3366"/>
        <v>0</v>
      </c>
      <c r="BE1611" s="65">
        <f t="shared" si="3328"/>
        <v>0</v>
      </c>
      <c r="BF1611" s="10">
        <f t="shared" si="3324"/>
        <v>0</v>
      </c>
      <c r="BG1611" s="10">
        <f t="shared" si="3366"/>
        <v>0</v>
      </c>
      <c r="BH1611" s="65">
        <f t="shared" si="3329"/>
        <v>0</v>
      </c>
      <c r="BI1611" s="10">
        <f t="shared" si="3366"/>
        <v>0</v>
      </c>
      <c r="BJ1611" s="20"/>
      <c r="BK1611" s="20"/>
    </row>
    <row r="1612" spans="1:68" x14ac:dyDescent="0.3">
      <c r="A1612" s="58" t="s">
        <v>1033</v>
      </c>
      <c r="B1612" s="59">
        <v>800</v>
      </c>
      <c r="C1612" s="58" t="s">
        <v>242</v>
      </c>
      <c r="D1612" s="58" t="s">
        <v>74</v>
      </c>
      <c r="E1612" s="60" t="s">
        <v>540</v>
      </c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>
        <v>1269.3800000000001</v>
      </c>
      <c r="AX1612" s="10"/>
      <c r="AY1612" s="10"/>
      <c r="AZ1612" s="10">
        <f t="shared" si="3322"/>
        <v>1269.3800000000001</v>
      </c>
      <c r="BA1612" s="10"/>
      <c r="BB1612" s="65">
        <f t="shared" si="3327"/>
        <v>1269.3800000000001</v>
      </c>
      <c r="BC1612" s="10">
        <f t="shared" si="3323"/>
        <v>0</v>
      </c>
      <c r="BD1612" s="10"/>
      <c r="BE1612" s="65">
        <f t="shared" si="3328"/>
        <v>0</v>
      </c>
      <c r="BF1612" s="10">
        <f t="shared" si="3324"/>
        <v>0</v>
      </c>
      <c r="BG1612" s="10"/>
      <c r="BH1612" s="65">
        <f t="shared" si="3329"/>
        <v>0</v>
      </c>
      <c r="BI1612" s="10"/>
      <c r="BJ1612" s="20"/>
      <c r="BK1612" s="20"/>
    </row>
    <row r="1613" spans="1:68" s="66" customFormat="1" ht="31.2" x14ac:dyDescent="0.3">
      <c r="A1613" s="52" t="s">
        <v>1035</v>
      </c>
      <c r="B1613" s="53"/>
      <c r="C1613" s="52"/>
      <c r="D1613" s="52"/>
      <c r="E1613" s="54" t="s">
        <v>1036</v>
      </c>
      <c r="F1613" s="14">
        <f t="shared" ref="F1613:K1613" si="3367">F1614+F1618</f>
        <v>231293.2</v>
      </c>
      <c r="G1613" s="14">
        <f t="shared" si="3367"/>
        <v>237455.8</v>
      </c>
      <c r="H1613" s="14">
        <f t="shared" si="3367"/>
        <v>237455.8</v>
      </c>
      <c r="I1613" s="14">
        <f t="shared" si="3367"/>
        <v>148.19999999999999</v>
      </c>
      <c r="J1613" s="14">
        <f t="shared" si="3367"/>
        <v>148.19999999999999</v>
      </c>
      <c r="K1613" s="14">
        <f t="shared" si="3367"/>
        <v>148.19999999999999</v>
      </c>
      <c r="L1613" s="14">
        <f t="shared" si="3271"/>
        <v>231441.40000000002</v>
      </c>
      <c r="M1613" s="14">
        <f t="shared" si="3272"/>
        <v>237604</v>
      </c>
      <c r="N1613" s="14">
        <f t="shared" si="3273"/>
        <v>237604</v>
      </c>
      <c r="O1613" s="14">
        <f>O1614+O1618</f>
        <v>27055.366770000001</v>
      </c>
      <c r="P1613" s="14">
        <f>P1614+P1618</f>
        <v>25708.9</v>
      </c>
      <c r="Q1613" s="14">
        <f>Q1614+Q1618</f>
        <v>25708.9</v>
      </c>
      <c r="R1613" s="14">
        <f t="shared" si="3304"/>
        <v>258496.76677000002</v>
      </c>
      <c r="S1613" s="14">
        <f t="shared" si="3305"/>
        <v>263312.90000000002</v>
      </c>
      <c r="T1613" s="14">
        <f t="shared" si="3306"/>
        <v>263312.90000000002</v>
      </c>
      <c r="U1613" s="14">
        <f>U1614+U1618</f>
        <v>160.1</v>
      </c>
      <c r="V1613" s="14">
        <f>V1614+V1618</f>
        <v>112.8</v>
      </c>
      <c r="W1613" s="14">
        <f>W1614+W1618</f>
        <v>112.8</v>
      </c>
      <c r="X1613" s="14">
        <f t="shared" si="3307"/>
        <v>258656.86677000002</v>
      </c>
      <c r="Y1613" s="14">
        <f t="shared" si="3308"/>
        <v>263425.7</v>
      </c>
      <c r="Z1613" s="14">
        <f t="shared" si="3309"/>
        <v>263425.7</v>
      </c>
      <c r="AA1613" s="14">
        <f>AA1614+AA1618</f>
        <v>0</v>
      </c>
      <c r="AB1613" s="14">
        <f>AB1614+AB1618</f>
        <v>0</v>
      </c>
      <c r="AC1613" s="14">
        <f>AC1614+AC1618</f>
        <v>0</v>
      </c>
      <c r="AD1613" s="14">
        <f t="shared" si="3310"/>
        <v>258656.86677000002</v>
      </c>
      <c r="AE1613" s="14">
        <f t="shared" si="3311"/>
        <v>263425.7</v>
      </c>
      <c r="AF1613" s="14">
        <f t="shared" si="3312"/>
        <v>263425.7</v>
      </c>
      <c r="AG1613" s="14">
        <f>AG1614+AG1618</f>
        <v>0</v>
      </c>
      <c r="AH1613" s="14">
        <f t="shared" si="3313"/>
        <v>258656.86677000002</v>
      </c>
      <c r="AI1613" s="14">
        <f t="shared" si="3314"/>
        <v>263425.7</v>
      </c>
      <c r="AJ1613" s="14">
        <f t="shared" si="3315"/>
        <v>263425.7</v>
      </c>
      <c r="AK1613" s="14">
        <f>AK1614+AK1618</f>
        <v>10735.6</v>
      </c>
      <c r="AL1613" s="14">
        <f>AL1614+AL1618</f>
        <v>14274.3</v>
      </c>
      <c r="AM1613" s="14">
        <f>AM1614+AM1618</f>
        <v>14274.3</v>
      </c>
      <c r="AN1613" s="14">
        <f t="shared" si="3316"/>
        <v>269392.46677</v>
      </c>
      <c r="AO1613" s="14">
        <f t="shared" si="3317"/>
        <v>277700</v>
      </c>
      <c r="AP1613" s="14">
        <f t="shared" si="3318"/>
        <v>277700</v>
      </c>
      <c r="AQ1613" s="14">
        <f>AQ1614+AQ1618</f>
        <v>0</v>
      </c>
      <c r="AR1613" s="14">
        <f>AR1614+AR1618</f>
        <v>0</v>
      </c>
      <c r="AS1613" s="14">
        <f>AS1614+AS1618</f>
        <v>0</v>
      </c>
      <c r="AT1613" s="14">
        <f t="shared" si="3319"/>
        <v>269392.46677</v>
      </c>
      <c r="AU1613" s="14">
        <f t="shared" si="3320"/>
        <v>277700</v>
      </c>
      <c r="AV1613" s="14">
        <f t="shared" si="3321"/>
        <v>277700</v>
      </c>
      <c r="AW1613" s="14">
        <f>AW1614+AW1618</f>
        <v>0</v>
      </c>
      <c r="AX1613" s="14">
        <f>AX1614+AX1618</f>
        <v>0</v>
      </c>
      <c r="AY1613" s="14">
        <f>AY1614+AY1618</f>
        <v>0</v>
      </c>
      <c r="AZ1613" s="14">
        <f t="shared" si="3322"/>
        <v>269392.46677</v>
      </c>
      <c r="BA1613" s="14">
        <f>BA1614+BA1618</f>
        <v>0</v>
      </c>
      <c r="BB1613" s="63">
        <f t="shared" si="3327"/>
        <v>269392.46677</v>
      </c>
      <c r="BC1613" s="14">
        <f t="shared" si="3323"/>
        <v>277700</v>
      </c>
      <c r="BD1613" s="14">
        <f>BD1614+BD1618</f>
        <v>0</v>
      </c>
      <c r="BE1613" s="63">
        <f t="shared" si="3328"/>
        <v>277700</v>
      </c>
      <c r="BF1613" s="14">
        <f t="shared" si="3324"/>
        <v>277700</v>
      </c>
      <c r="BG1613" s="14">
        <f>BG1614+BG1618</f>
        <v>0</v>
      </c>
      <c r="BH1613" s="63">
        <f t="shared" si="3329"/>
        <v>277700</v>
      </c>
      <c r="BI1613" s="14">
        <f>BI1614+BI1618</f>
        <v>0</v>
      </c>
      <c r="BJ1613" s="15"/>
      <c r="BK1613" s="15"/>
      <c r="BL1613" s="11"/>
      <c r="BM1613" s="11"/>
      <c r="BN1613" s="11"/>
      <c r="BO1613" s="11"/>
      <c r="BP1613" s="11"/>
    </row>
    <row r="1614" spans="1:68" s="67" customFormat="1" ht="31.2" x14ac:dyDescent="0.3">
      <c r="A1614" s="55" t="s">
        <v>1037</v>
      </c>
      <c r="B1614" s="56"/>
      <c r="C1614" s="55"/>
      <c r="D1614" s="55"/>
      <c r="E1614" s="57" t="s">
        <v>1038</v>
      </c>
      <c r="F1614" s="17">
        <f t="shared" ref="F1614:F1618" si="3368">F1615</f>
        <v>76421.900000000009</v>
      </c>
      <c r="G1614" s="17">
        <f t="shared" ref="G1614:G1618" si="3369">G1615</f>
        <v>78771.700000000012</v>
      </c>
      <c r="H1614" s="17">
        <f t="shared" ref="H1614:H1618" si="3370">H1615</f>
        <v>78771.700000000012</v>
      </c>
      <c r="I1614" s="17">
        <f t="shared" ref="I1614:I1618" si="3371">I1615</f>
        <v>0</v>
      </c>
      <c r="J1614" s="17">
        <f t="shared" ref="J1614:J1618" si="3372">J1615</f>
        <v>0</v>
      </c>
      <c r="K1614" s="17">
        <f t="shared" ref="K1614:K1618" si="3373">K1615</f>
        <v>0</v>
      </c>
      <c r="L1614" s="17">
        <f t="shared" si="3271"/>
        <v>76421.900000000009</v>
      </c>
      <c r="M1614" s="17">
        <f t="shared" si="3272"/>
        <v>78771.700000000012</v>
      </c>
      <c r="N1614" s="17">
        <f t="shared" si="3273"/>
        <v>78771.700000000012</v>
      </c>
      <c r="O1614" s="17">
        <f t="shared" ref="O1614:O1618" si="3374">O1615</f>
        <v>3996.4</v>
      </c>
      <c r="P1614" s="17">
        <f t="shared" ref="P1614:P1618" si="3375">P1615</f>
        <v>4133.2</v>
      </c>
      <c r="Q1614" s="17">
        <f t="shared" ref="Q1614:Q1618" si="3376">Q1615</f>
        <v>4133.2</v>
      </c>
      <c r="R1614" s="17">
        <f t="shared" si="3304"/>
        <v>80418.3</v>
      </c>
      <c r="S1614" s="17">
        <f t="shared" si="3305"/>
        <v>82904.900000000009</v>
      </c>
      <c r="T1614" s="17">
        <f t="shared" si="3306"/>
        <v>82904.900000000009</v>
      </c>
      <c r="U1614" s="17">
        <f t="shared" ref="U1614:U1618" si="3377">U1615</f>
        <v>160.1</v>
      </c>
      <c r="V1614" s="17">
        <f t="shared" ref="V1614:V1618" si="3378">V1615</f>
        <v>112.8</v>
      </c>
      <c r="W1614" s="17">
        <f t="shared" ref="W1614:W1618" si="3379">W1615</f>
        <v>112.8</v>
      </c>
      <c r="X1614" s="17">
        <f t="shared" si="3307"/>
        <v>80578.400000000009</v>
      </c>
      <c r="Y1614" s="17">
        <f t="shared" si="3308"/>
        <v>83017.700000000012</v>
      </c>
      <c r="Z1614" s="17">
        <f t="shared" si="3309"/>
        <v>83017.700000000012</v>
      </c>
      <c r="AA1614" s="17">
        <f t="shared" ref="AA1614:AA1618" si="3380">AA1615</f>
        <v>0</v>
      </c>
      <c r="AB1614" s="17">
        <f t="shared" ref="AB1614:AB1618" si="3381">AB1615</f>
        <v>0</v>
      </c>
      <c r="AC1614" s="17">
        <f t="shared" ref="AC1614:AC1618" si="3382">AC1615</f>
        <v>0</v>
      </c>
      <c r="AD1614" s="17">
        <f t="shared" si="3310"/>
        <v>80578.400000000009</v>
      </c>
      <c r="AE1614" s="17">
        <f t="shared" si="3311"/>
        <v>83017.700000000012</v>
      </c>
      <c r="AF1614" s="17">
        <f t="shared" si="3312"/>
        <v>83017.700000000012</v>
      </c>
      <c r="AG1614" s="17">
        <f t="shared" ref="AG1614:AG1618" si="3383">AG1615</f>
        <v>0</v>
      </c>
      <c r="AH1614" s="17">
        <f t="shared" si="3313"/>
        <v>80578.400000000009</v>
      </c>
      <c r="AI1614" s="17">
        <f t="shared" si="3314"/>
        <v>83017.700000000012</v>
      </c>
      <c r="AJ1614" s="17">
        <f t="shared" si="3315"/>
        <v>83017.700000000012</v>
      </c>
      <c r="AK1614" s="17">
        <f t="shared" ref="AK1614:AK1618" si="3384">AK1615</f>
        <v>0</v>
      </c>
      <c r="AL1614" s="17">
        <f t="shared" ref="AL1614:AL1618" si="3385">AL1615</f>
        <v>0</v>
      </c>
      <c r="AM1614" s="17">
        <f t="shared" ref="AM1614:AM1618" si="3386">AM1615</f>
        <v>0</v>
      </c>
      <c r="AN1614" s="17">
        <f t="shared" si="3316"/>
        <v>80578.400000000009</v>
      </c>
      <c r="AO1614" s="17">
        <f t="shared" si="3317"/>
        <v>83017.700000000012</v>
      </c>
      <c r="AP1614" s="17">
        <f t="shared" si="3318"/>
        <v>83017.700000000012</v>
      </c>
      <c r="AQ1614" s="17">
        <f t="shared" ref="AQ1614:AQ1618" si="3387">AQ1615</f>
        <v>0</v>
      </c>
      <c r="AR1614" s="17">
        <f t="shared" ref="AR1614:AR1618" si="3388">AR1615</f>
        <v>0</v>
      </c>
      <c r="AS1614" s="17">
        <f t="shared" ref="AS1614:AS1618" si="3389">AS1615</f>
        <v>0</v>
      </c>
      <c r="AT1614" s="17">
        <f t="shared" si="3319"/>
        <v>80578.400000000009</v>
      </c>
      <c r="AU1614" s="17">
        <f t="shared" si="3320"/>
        <v>83017.700000000012</v>
      </c>
      <c r="AV1614" s="17">
        <f t="shared" si="3321"/>
        <v>83017.700000000012</v>
      </c>
      <c r="AW1614" s="17">
        <f t="shared" ref="AW1614:AW1618" si="3390">AW1615</f>
        <v>0</v>
      </c>
      <c r="AX1614" s="17">
        <f t="shared" ref="AX1614:AX1618" si="3391">AX1615</f>
        <v>0</v>
      </c>
      <c r="AY1614" s="17">
        <f t="shared" ref="AY1614:AY1618" si="3392">AY1615</f>
        <v>0</v>
      </c>
      <c r="AZ1614" s="17">
        <f t="shared" si="3322"/>
        <v>80578.400000000009</v>
      </c>
      <c r="BA1614" s="17">
        <f t="shared" ref="BA1614:BA1618" si="3393">BA1615</f>
        <v>0</v>
      </c>
      <c r="BB1614" s="64">
        <f t="shared" si="3327"/>
        <v>80578.400000000009</v>
      </c>
      <c r="BC1614" s="17">
        <f t="shared" si="3323"/>
        <v>83017.700000000012</v>
      </c>
      <c r="BD1614" s="17">
        <f t="shared" ref="BD1614:BI1618" si="3394">BD1615</f>
        <v>0</v>
      </c>
      <c r="BE1614" s="64">
        <f t="shared" si="3328"/>
        <v>83017.700000000012</v>
      </c>
      <c r="BF1614" s="17">
        <f t="shared" si="3324"/>
        <v>83017.700000000012</v>
      </c>
      <c r="BG1614" s="17">
        <f t="shared" si="3394"/>
        <v>0</v>
      </c>
      <c r="BH1614" s="64">
        <f t="shared" si="3329"/>
        <v>83017.700000000012</v>
      </c>
      <c r="BI1614" s="17">
        <f t="shared" si="3394"/>
        <v>0</v>
      </c>
      <c r="BJ1614" s="18"/>
      <c r="BK1614" s="18"/>
      <c r="BL1614" s="16"/>
      <c r="BM1614" s="16"/>
      <c r="BN1614" s="16"/>
      <c r="BO1614" s="16"/>
      <c r="BP1614" s="16"/>
    </row>
    <row r="1615" spans="1:68" ht="31.2" x14ac:dyDescent="0.3">
      <c r="A1615" s="58" t="s">
        <v>1039</v>
      </c>
      <c r="B1615" s="59"/>
      <c r="C1615" s="58"/>
      <c r="D1615" s="58"/>
      <c r="E1615" s="60" t="s">
        <v>176</v>
      </c>
      <c r="F1615" s="10">
        <f t="shared" si="3368"/>
        <v>76421.900000000009</v>
      </c>
      <c r="G1615" s="10">
        <f t="shared" si="3369"/>
        <v>78771.700000000012</v>
      </c>
      <c r="H1615" s="10">
        <f t="shared" si="3370"/>
        <v>78771.700000000012</v>
      </c>
      <c r="I1615" s="10">
        <f t="shared" si="3371"/>
        <v>0</v>
      </c>
      <c r="J1615" s="10">
        <f t="shared" si="3372"/>
        <v>0</v>
      </c>
      <c r="K1615" s="10">
        <f t="shared" si="3373"/>
        <v>0</v>
      </c>
      <c r="L1615" s="10">
        <f t="shared" si="3271"/>
        <v>76421.900000000009</v>
      </c>
      <c r="M1615" s="10">
        <f t="shared" si="3272"/>
        <v>78771.700000000012</v>
      </c>
      <c r="N1615" s="10">
        <f t="shared" si="3273"/>
        <v>78771.700000000012</v>
      </c>
      <c r="O1615" s="10">
        <f t="shared" si="3374"/>
        <v>3996.4</v>
      </c>
      <c r="P1615" s="10">
        <f t="shared" si="3375"/>
        <v>4133.2</v>
      </c>
      <c r="Q1615" s="10">
        <f t="shared" si="3376"/>
        <v>4133.2</v>
      </c>
      <c r="R1615" s="10">
        <f t="shared" si="3304"/>
        <v>80418.3</v>
      </c>
      <c r="S1615" s="10">
        <f t="shared" si="3305"/>
        <v>82904.900000000009</v>
      </c>
      <c r="T1615" s="10">
        <f t="shared" si="3306"/>
        <v>82904.900000000009</v>
      </c>
      <c r="U1615" s="10">
        <f t="shared" si="3377"/>
        <v>160.1</v>
      </c>
      <c r="V1615" s="10">
        <f t="shared" si="3378"/>
        <v>112.8</v>
      </c>
      <c r="W1615" s="10">
        <f t="shared" si="3379"/>
        <v>112.8</v>
      </c>
      <c r="X1615" s="10">
        <f t="shared" si="3307"/>
        <v>80578.400000000009</v>
      </c>
      <c r="Y1615" s="10">
        <f t="shared" si="3308"/>
        <v>83017.700000000012</v>
      </c>
      <c r="Z1615" s="10">
        <f t="shared" si="3309"/>
        <v>83017.700000000012</v>
      </c>
      <c r="AA1615" s="10">
        <f t="shared" si="3380"/>
        <v>0</v>
      </c>
      <c r="AB1615" s="10">
        <f t="shared" si="3381"/>
        <v>0</v>
      </c>
      <c r="AC1615" s="10">
        <f t="shared" si="3382"/>
        <v>0</v>
      </c>
      <c r="AD1615" s="10">
        <f t="shared" si="3310"/>
        <v>80578.400000000009</v>
      </c>
      <c r="AE1615" s="10">
        <f t="shared" si="3311"/>
        <v>83017.700000000012</v>
      </c>
      <c r="AF1615" s="10">
        <f t="shared" si="3312"/>
        <v>83017.700000000012</v>
      </c>
      <c r="AG1615" s="10">
        <f t="shared" si="3383"/>
        <v>0</v>
      </c>
      <c r="AH1615" s="10">
        <f t="shared" si="3313"/>
        <v>80578.400000000009</v>
      </c>
      <c r="AI1615" s="10">
        <f t="shared" si="3314"/>
        <v>83017.700000000012</v>
      </c>
      <c r="AJ1615" s="10">
        <f t="shared" si="3315"/>
        <v>83017.700000000012</v>
      </c>
      <c r="AK1615" s="10">
        <f t="shared" si="3384"/>
        <v>0</v>
      </c>
      <c r="AL1615" s="10">
        <f t="shared" si="3385"/>
        <v>0</v>
      </c>
      <c r="AM1615" s="10">
        <f t="shared" si="3386"/>
        <v>0</v>
      </c>
      <c r="AN1615" s="10">
        <f t="shared" si="3316"/>
        <v>80578.400000000009</v>
      </c>
      <c r="AO1615" s="10">
        <f t="shared" si="3317"/>
        <v>83017.700000000012</v>
      </c>
      <c r="AP1615" s="10">
        <f t="shared" si="3318"/>
        <v>83017.700000000012</v>
      </c>
      <c r="AQ1615" s="10">
        <f t="shared" si="3387"/>
        <v>0</v>
      </c>
      <c r="AR1615" s="10">
        <f t="shared" si="3388"/>
        <v>0</v>
      </c>
      <c r="AS1615" s="10">
        <f t="shared" si="3389"/>
        <v>0</v>
      </c>
      <c r="AT1615" s="10">
        <f t="shared" si="3319"/>
        <v>80578.400000000009</v>
      </c>
      <c r="AU1615" s="10">
        <f t="shared" si="3320"/>
        <v>83017.700000000012</v>
      </c>
      <c r="AV1615" s="10">
        <f t="shared" si="3321"/>
        <v>83017.700000000012</v>
      </c>
      <c r="AW1615" s="10">
        <f t="shared" si="3390"/>
        <v>0</v>
      </c>
      <c r="AX1615" s="10">
        <f t="shared" si="3391"/>
        <v>0</v>
      </c>
      <c r="AY1615" s="10">
        <f t="shared" si="3392"/>
        <v>0</v>
      </c>
      <c r="AZ1615" s="10">
        <f t="shared" si="3322"/>
        <v>80578.400000000009</v>
      </c>
      <c r="BA1615" s="10">
        <f t="shared" si="3393"/>
        <v>0</v>
      </c>
      <c r="BB1615" s="65">
        <f t="shared" si="3327"/>
        <v>80578.400000000009</v>
      </c>
      <c r="BC1615" s="10">
        <f t="shared" si="3323"/>
        <v>83017.700000000012</v>
      </c>
      <c r="BD1615" s="10">
        <f t="shared" si="3394"/>
        <v>0</v>
      </c>
      <c r="BE1615" s="65">
        <f t="shared" si="3328"/>
        <v>83017.700000000012</v>
      </c>
      <c r="BF1615" s="10">
        <f t="shared" si="3324"/>
        <v>83017.700000000012</v>
      </c>
      <c r="BG1615" s="10">
        <f t="shared" si="3394"/>
        <v>0</v>
      </c>
      <c r="BH1615" s="65">
        <f t="shared" si="3329"/>
        <v>83017.700000000012</v>
      </c>
      <c r="BI1615" s="10">
        <f t="shared" si="3394"/>
        <v>0</v>
      </c>
      <c r="BJ1615" s="20"/>
      <c r="BK1615" s="20"/>
    </row>
    <row r="1616" spans="1:68" ht="78" x14ac:dyDescent="0.3">
      <c r="A1616" s="58" t="s">
        <v>1039</v>
      </c>
      <c r="B1616" s="59" t="s">
        <v>148</v>
      </c>
      <c r="C1616" s="58"/>
      <c r="D1616" s="58"/>
      <c r="E1616" s="60" t="s">
        <v>149</v>
      </c>
      <c r="F1616" s="10">
        <f t="shared" si="3368"/>
        <v>76421.900000000009</v>
      </c>
      <c r="G1616" s="10">
        <f t="shared" si="3369"/>
        <v>78771.700000000012</v>
      </c>
      <c r="H1616" s="10">
        <f t="shared" si="3370"/>
        <v>78771.700000000012</v>
      </c>
      <c r="I1616" s="10">
        <f t="shared" si="3371"/>
        <v>0</v>
      </c>
      <c r="J1616" s="10">
        <f t="shared" si="3372"/>
        <v>0</v>
      </c>
      <c r="K1616" s="10">
        <f t="shared" si="3373"/>
        <v>0</v>
      </c>
      <c r="L1616" s="10">
        <f t="shared" si="3271"/>
        <v>76421.900000000009</v>
      </c>
      <c r="M1616" s="10">
        <f t="shared" si="3272"/>
        <v>78771.700000000012</v>
      </c>
      <c r="N1616" s="10">
        <f t="shared" si="3273"/>
        <v>78771.700000000012</v>
      </c>
      <c r="O1616" s="10">
        <f t="shared" si="3374"/>
        <v>3996.4</v>
      </c>
      <c r="P1616" s="10">
        <f t="shared" si="3375"/>
        <v>4133.2</v>
      </c>
      <c r="Q1616" s="10">
        <f t="shared" si="3376"/>
        <v>4133.2</v>
      </c>
      <c r="R1616" s="10">
        <f t="shared" si="3304"/>
        <v>80418.3</v>
      </c>
      <c r="S1616" s="10">
        <f t="shared" si="3305"/>
        <v>82904.900000000009</v>
      </c>
      <c r="T1616" s="10">
        <f t="shared" si="3306"/>
        <v>82904.900000000009</v>
      </c>
      <c r="U1616" s="10">
        <f t="shared" si="3377"/>
        <v>160.1</v>
      </c>
      <c r="V1616" s="10">
        <f t="shared" si="3378"/>
        <v>112.8</v>
      </c>
      <c r="W1616" s="10">
        <f t="shared" si="3379"/>
        <v>112.8</v>
      </c>
      <c r="X1616" s="10">
        <f t="shared" si="3307"/>
        <v>80578.400000000009</v>
      </c>
      <c r="Y1616" s="10">
        <f t="shared" si="3308"/>
        <v>83017.700000000012</v>
      </c>
      <c r="Z1616" s="10">
        <f t="shared" si="3309"/>
        <v>83017.700000000012</v>
      </c>
      <c r="AA1616" s="10">
        <f t="shared" si="3380"/>
        <v>0</v>
      </c>
      <c r="AB1616" s="10">
        <f t="shared" si="3381"/>
        <v>0</v>
      </c>
      <c r="AC1616" s="10">
        <f t="shared" si="3382"/>
        <v>0</v>
      </c>
      <c r="AD1616" s="10">
        <f t="shared" si="3310"/>
        <v>80578.400000000009</v>
      </c>
      <c r="AE1616" s="10">
        <f t="shared" si="3311"/>
        <v>83017.700000000012</v>
      </c>
      <c r="AF1616" s="10">
        <f t="shared" si="3312"/>
        <v>83017.700000000012</v>
      </c>
      <c r="AG1616" s="10">
        <f t="shared" si="3383"/>
        <v>0</v>
      </c>
      <c r="AH1616" s="10">
        <f t="shared" si="3313"/>
        <v>80578.400000000009</v>
      </c>
      <c r="AI1616" s="10">
        <f t="shared" si="3314"/>
        <v>83017.700000000012</v>
      </c>
      <c r="AJ1616" s="10">
        <f t="shared" si="3315"/>
        <v>83017.700000000012</v>
      </c>
      <c r="AK1616" s="10">
        <f t="shared" si="3384"/>
        <v>0</v>
      </c>
      <c r="AL1616" s="10">
        <f t="shared" si="3385"/>
        <v>0</v>
      </c>
      <c r="AM1616" s="10">
        <f t="shared" si="3386"/>
        <v>0</v>
      </c>
      <c r="AN1616" s="10">
        <f t="shared" si="3316"/>
        <v>80578.400000000009</v>
      </c>
      <c r="AO1616" s="10">
        <f t="shared" si="3317"/>
        <v>83017.700000000012</v>
      </c>
      <c r="AP1616" s="10">
        <f t="shared" si="3318"/>
        <v>83017.700000000012</v>
      </c>
      <c r="AQ1616" s="10">
        <f t="shared" si="3387"/>
        <v>0</v>
      </c>
      <c r="AR1616" s="10">
        <f t="shared" si="3388"/>
        <v>0</v>
      </c>
      <c r="AS1616" s="10">
        <f t="shared" si="3389"/>
        <v>0</v>
      </c>
      <c r="AT1616" s="10">
        <f t="shared" si="3319"/>
        <v>80578.400000000009</v>
      </c>
      <c r="AU1616" s="10">
        <f t="shared" si="3320"/>
        <v>83017.700000000012</v>
      </c>
      <c r="AV1616" s="10">
        <f t="shared" si="3321"/>
        <v>83017.700000000012</v>
      </c>
      <c r="AW1616" s="10">
        <f t="shared" si="3390"/>
        <v>0</v>
      </c>
      <c r="AX1616" s="10">
        <f t="shared" si="3391"/>
        <v>0</v>
      </c>
      <c r="AY1616" s="10">
        <f t="shared" si="3392"/>
        <v>0</v>
      </c>
      <c r="AZ1616" s="10">
        <f t="shared" si="3322"/>
        <v>80578.400000000009</v>
      </c>
      <c r="BA1616" s="10">
        <f t="shared" si="3393"/>
        <v>0</v>
      </c>
      <c r="BB1616" s="65">
        <f t="shared" si="3327"/>
        <v>80578.400000000009</v>
      </c>
      <c r="BC1616" s="10">
        <f t="shared" si="3323"/>
        <v>83017.700000000012</v>
      </c>
      <c r="BD1616" s="10">
        <f t="shared" si="3394"/>
        <v>0</v>
      </c>
      <c r="BE1616" s="65">
        <f t="shared" si="3328"/>
        <v>83017.700000000012</v>
      </c>
      <c r="BF1616" s="10">
        <f t="shared" si="3324"/>
        <v>83017.700000000012</v>
      </c>
      <c r="BG1616" s="10">
        <f t="shared" si="3394"/>
        <v>0</v>
      </c>
      <c r="BH1616" s="65">
        <f t="shared" si="3329"/>
        <v>83017.700000000012</v>
      </c>
      <c r="BI1616" s="10">
        <f t="shared" si="3394"/>
        <v>0</v>
      </c>
      <c r="BJ1616" s="20"/>
      <c r="BK1616" s="20"/>
    </row>
    <row r="1617" spans="1:68" ht="62.4" x14ac:dyDescent="0.3">
      <c r="A1617" s="58" t="s">
        <v>1039</v>
      </c>
      <c r="B1617" s="59" t="s">
        <v>148</v>
      </c>
      <c r="C1617" s="58" t="s">
        <v>37</v>
      </c>
      <c r="D1617" s="58" t="s">
        <v>106</v>
      </c>
      <c r="E1617" s="60" t="s">
        <v>1040</v>
      </c>
      <c r="F1617" s="10">
        <v>76421.900000000009</v>
      </c>
      <c r="G1617" s="10">
        <v>78771.700000000012</v>
      </c>
      <c r="H1617" s="10">
        <v>78771.700000000012</v>
      </c>
      <c r="I1617" s="10"/>
      <c r="J1617" s="10"/>
      <c r="K1617" s="10"/>
      <c r="L1617" s="10">
        <f t="shared" si="3271"/>
        <v>76421.900000000009</v>
      </c>
      <c r="M1617" s="10">
        <f t="shared" si="3272"/>
        <v>78771.700000000012</v>
      </c>
      <c r="N1617" s="10">
        <f t="shared" si="3273"/>
        <v>78771.700000000012</v>
      </c>
      <c r="O1617" s="10">
        <v>3996.4</v>
      </c>
      <c r="P1617" s="10">
        <v>4133.2</v>
      </c>
      <c r="Q1617" s="10">
        <v>4133.2</v>
      </c>
      <c r="R1617" s="10">
        <f t="shared" si="3304"/>
        <v>80418.3</v>
      </c>
      <c r="S1617" s="10">
        <f t="shared" si="3305"/>
        <v>82904.900000000009</v>
      </c>
      <c r="T1617" s="10">
        <f t="shared" si="3306"/>
        <v>82904.900000000009</v>
      </c>
      <c r="U1617" s="10">
        <v>160.1</v>
      </c>
      <c r="V1617" s="10">
        <v>112.8</v>
      </c>
      <c r="W1617" s="10">
        <v>112.8</v>
      </c>
      <c r="X1617" s="10">
        <f t="shared" si="3307"/>
        <v>80578.400000000009</v>
      </c>
      <c r="Y1617" s="10">
        <f t="shared" si="3308"/>
        <v>83017.700000000012</v>
      </c>
      <c r="Z1617" s="10">
        <f t="shared" si="3309"/>
        <v>83017.700000000012</v>
      </c>
      <c r="AA1617" s="10"/>
      <c r="AB1617" s="10"/>
      <c r="AC1617" s="10"/>
      <c r="AD1617" s="10">
        <f t="shared" si="3310"/>
        <v>80578.400000000009</v>
      </c>
      <c r="AE1617" s="10">
        <f t="shared" si="3311"/>
        <v>83017.700000000012</v>
      </c>
      <c r="AF1617" s="10">
        <f t="shared" si="3312"/>
        <v>83017.700000000012</v>
      </c>
      <c r="AG1617" s="10"/>
      <c r="AH1617" s="10">
        <f t="shared" si="3313"/>
        <v>80578.400000000009</v>
      </c>
      <c r="AI1617" s="10">
        <f t="shared" si="3314"/>
        <v>83017.700000000012</v>
      </c>
      <c r="AJ1617" s="10">
        <f t="shared" si="3315"/>
        <v>83017.700000000012</v>
      </c>
      <c r="AK1617" s="10"/>
      <c r="AL1617" s="10"/>
      <c r="AM1617" s="10"/>
      <c r="AN1617" s="10">
        <f t="shared" si="3316"/>
        <v>80578.400000000009</v>
      </c>
      <c r="AO1617" s="10">
        <f t="shared" si="3317"/>
        <v>83017.700000000012</v>
      </c>
      <c r="AP1617" s="10">
        <f t="shared" si="3318"/>
        <v>83017.700000000012</v>
      </c>
      <c r="AQ1617" s="10"/>
      <c r="AR1617" s="10"/>
      <c r="AS1617" s="10"/>
      <c r="AT1617" s="10">
        <f t="shared" si="3319"/>
        <v>80578.400000000009</v>
      </c>
      <c r="AU1617" s="10">
        <f t="shared" si="3320"/>
        <v>83017.700000000012</v>
      </c>
      <c r="AV1617" s="10">
        <f t="shared" si="3321"/>
        <v>83017.700000000012</v>
      </c>
      <c r="AW1617" s="10"/>
      <c r="AX1617" s="10"/>
      <c r="AY1617" s="10"/>
      <c r="AZ1617" s="10">
        <f t="shared" si="3322"/>
        <v>80578.400000000009</v>
      </c>
      <c r="BA1617" s="10"/>
      <c r="BB1617" s="65">
        <f t="shared" si="3327"/>
        <v>80578.400000000009</v>
      </c>
      <c r="BC1617" s="10">
        <f t="shared" si="3323"/>
        <v>83017.700000000012</v>
      </c>
      <c r="BD1617" s="10"/>
      <c r="BE1617" s="65">
        <f t="shared" si="3328"/>
        <v>83017.700000000012</v>
      </c>
      <c r="BF1617" s="10">
        <f t="shared" si="3324"/>
        <v>83017.700000000012</v>
      </c>
      <c r="BG1617" s="10"/>
      <c r="BH1617" s="65">
        <f t="shared" si="3329"/>
        <v>83017.700000000012</v>
      </c>
      <c r="BI1617" s="10"/>
      <c r="BJ1617" s="20"/>
      <c r="BK1617" s="20"/>
    </row>
    <row r="1618" spans="1:68" s="67" customFormat="1" x14ac:dyDescent="0.3">
      <c r="A1618" s="55" t="s">
        <v>1041</v>
      </c>
      <c r="B1618" s="56"/>
      <c r="C1618" s="55"/>
      <c r="D1618" s="55"/>
      <c r="E1618" s="57" t="s">
        <v>1042</v>
      </c>
      <c r="F1618" s="17">
        <f t="shared" si="3368"/>
        <v>154871.30000000002</v>
      </c>
      <c r="G1618" s="17">
        <f t="shared" si="3369"/>
        <v>158684.09999999998</v>
      </c>
      <c r="H1618" s="17">
        <f t="shared" si="3370"/>
        <v>158684.09999999998</v>
      </c>
      <c r="I1618" s="17">
        <f t="shared" si="3371"/>
        <v>148.19999999999999</v>
      </c>
      <c r="J1618" s="17">
        <f t="shared" si="3372"/>
        <v>148.19999999999999</v>
      </c>
      <c r="K1618" s="17">
        <f t="shared" si="3373"/>
        <v>148.19999999999999</v>
      </c>
      <c r="L1618" s="17">
        <f t="shared" si="3271"/>
        <v>155019.50000000003</v>
      </c>
      <c r="M1618" s="17">
        <f t="shared" si="3272"/>
        <v>158832.29999999999</v>
      </c>
      <c r="N1618" s="17">
        <f t="shared" si="3273"/>
        <v>158832.29999999999</v>
      </c>
      <c r="O1618" s="17">
        <f t="shared" si="3374"/>
        <v>23058.966769999999</v>
      </c>
      <c r="P1618" s="17">
        <f t="shared" si="3375"/>
        <v>21575.7</v>
      </c>
      <c r="Q1618" s="17">
        <f t="shared" si="3376"/>
        <v>21575.7</v>
      </c>
      <c r="R1618" s="17">
        <f t="shared" si="3304"/>
        <v>178078.46677000003</v>
      </c>
      <c r="S1618" s="17">
        <f t="shared" si="3305"/>
        <v>180408</v>
      </c>
      <c r="T1618" s="17">
        <f t="shared" si="3306"/>
        <v>180408</v>
      </c>
      <c r="U1618" s="17">
        <f t="shared" si="3377"/>
        <v>0</v>
      </c>
      <c r="V1618" s="17">
        <f t="shared" si="3378"/>
        <v>0</v>
      </c>
      <c r="W1618" s="17">
        <f t="shared" si="3379"/>
        <v>0</v>
      </c>
      <c r="X1618" s="17">
        <f t="shared" si="3307"/>
        <v>178078.46677000003</v>
      </c>
      <c r="Y1618" s="17">
        <f t="shared" si="3308"/>
        <v>180408</v>
      </c>
      <c r="Z1618" s="17">
        <f t="shared" si="3309"/>
        <v>180408</v>
      </c>
      <c r="AA1618" s="17">
        <f t="shared" si="3380"/>
        <v>0</v>
      </c>
      <c r="AB1618" s="17">
        <f t="shared" si="3381"/>
        <v>0</v>
      </c>
      <c r="AC1618" s="17">
        <f t="shared" si="3382"/>
        <v>0</v>
      </c>
      <c r="AD1618" s="17">
        <f t="shared" si="3310"/>
        <v>178078.46677000003</v>
      </c>
      <c r="AE1618" s="17">
        <f t="shared" si="3311"/>
        <v>180408</v>
      </c>
      <c r="AF1618" s="17">
        <f t="shared" si="3312"/>
        <v>180408</v>
      </c>
      <c r="AG1618" s="17">
        <f t="shared" si="3383"/>
        <v>0</v>
      </c>
      <c r="AH1618" s="17">
        <f t="shared" si="3313"/>
        <v>178078.46677000003</v>
      </c>
      <c r="AI1618" s="17">
        <f t="shared" si="3314"/>
        <v>180408</v>
      </c>
      <c r="AJ1618" s="17">
        <f t="shared" si="3315"/>
        <v>180408</v>
      </c>
      <c r="AK1618" s="17">
        <f t="shared" si="3384"/>
        <v>10735.6</v>
      </c>
      <c r="AL1618" s="17">
        <f t="shared" si="3385"/>
        <v>14274.3</v>
      </c>
      <c r="AM1618" s="17">
        <f t="shared" si="3386"/>
        <v>14274.3</v>
      </c>
      <c r="AN1618" s="17">
        <f t="shared" si="3316"/>
        <v>188814.06677000003</v>
      </c>
      <c r="AO1618" s="17">
        <f t="shared" si="3317"/>
        <v>194682.3</v>
      </c>
      <c r="AP1618" s="17">
        <f t="shared" si="3318"/>
        <v>194682.3</v>
      </c>
      <c r="AQ1618" s="17">
        <f t="shared" si="3387"/>
        <v>0</v>
      </c>
      <c r="AR1618" s="17">
        <f t="shared" si="3388"/>
        <v>0</v>
      </c>
      <c r="AS1618" s="17">
        <f t="shared" si="3389"/>
        <v>0</v>
      </c>
      <c r="AT1618" s="17">
        <f t="shared" si="3319"/>
        <v>188814.06677000003</v>
      </c>
      <c r="AU1618" s="17">
        <f t="shared" si="3320"/>
        <v>194682.3</v>
      </c>
      <c r="AV1618" s="17">
        <f t="shared" si="3321"/>
        <v>194682.3</v>
      </c>
      <c r="AW1618" s="17">
        <f t="shared" si="3390"/>
        <v>0</v>
      </c>
      <c r="AX1618" s="17">
        <f t="shared" si="3391"/>
        <v>0</v>
      </c>
      <c r="AY1618" s="17">
        <f t="shared" si="3392"/>
        <v>0</v>
      </c>
      <c r="AZ1618" s="17">
        <f t="shared" si="3322"/>
        <v>188814.06677000003</v>
      </c>
      <c r="BA1618" s="17">
        <f t="shared" si="3393"/>
        <v>0</v>
      </c>
      <c r="BB1618" s="64">
        <f t="shared" si="3327"/>
        <v>188814.06677000003</v>
      </c>
      <c r="BC1618" s="17">
        <f t="shared" si="3323"/>
        <v>194682.3</v>
      </c>
      <c r="BD1618" s="17">
        <f t="shared" si="3394"/>
        <v>0</v>
      </c>
      <c r="BE1618" s="64">
        <f t="shared" si="3328"/>
        <v>194682.3</v>
      </c>
      <c r="BF1618" s="17">
        <f t="shared" si="3324"/>
        <v>194682.3</v>
      </c>
      <c r="BG1618" s="17">
        <f t="shared" si="3394"/>
        <v>0</v>
      </c>
      <c r="BH1618" s="64">
        <f t="shared" si="3329"/>
        <v>194682.3</v>
      </c>
      <c r="BI1618" s="17">
        <f t="shared" si="3394"/>
        <v>0</v>
      </c>
      <c r="BJ1618" s="18"/>
      <c r="BK1618" s="18"/>
      <c r="BL1618" s="16"/>
      <c r="BM1618" s="16"/>
      <c r="BN1618" s="16"/>
      <c r="BO1618" s="16"/>
      <c r="BP1618" s="16"/>
    </row>
    <row r="1619" spans="1:68" ht="31.2" x14ac:dyDescent="0.3">
      <c r="A1619" s="58" t="s">
        <v>1043</v>
      </c>
      <c r="B1619" s="59"/>
      <c r="C1619" s="58"/>
      <c r="D1619" s="58"/>
      <c r="E1619" s="60" t="s">
        <v>176</v>
      </c>
      <c r="F1619" s="10">
        <f t="shared" ref="F1619:K1619" si="3395">F1620+F1622</f>
        <v>154871.30000000002</v>
      </c>
      <c r="G1619" s="10">
        <f t="shared" si="3395"/>
        <v>158684.09999999998</v>
      </c>
      <c r="H1619" s="10">
        <f t="shared" si="3395"/>
        <v>158684.09999999998</v>
      </c>
      <c r="I1619" s="10">
        <f t="shared" si="3395"/>
        <v>148.19999999999999</v>
      </c>
      <c r="J1619" s="10">
        <f t="shared" si="3395"/>
        <v>148.19999999999999</v>
      </c>
      <c r="K1619" s="10">
        <f t="shared" si="3395"/>
        <v>148.19999999999999</v>
      </c>
      <c r="L1619" s="10">
        <f t="shared" ref="L1619:L1682" si="3396">F1619+I1619</f>
        <v>155019.50000000003</v>
      </c>
      <c r="M1619" s="10">
        <f t="shared" ref="M1619:M1682" si="3397">G1619+J1619</f>
        <v>158832.29999999999</v>
      </c>
      <c r="N1619" s="10">
        <f t="shared" ref="N1619:N1682" si="3398">H1619+K1619</f>
        <v>158832.29999999999</v>
      </c>
      <c r="O1619" s="10">
        <f>O1620+O1622</f>
        <v>23058.966769999999</v>
      </c>
      <c r="P1619" s="10">
        <f>P1620+P1622</f>
        <v>21575.7</v>
      </c>
      <c r="Q1619" s="10">
        <f>Q1620+Q1622</f>
        <v>21575.7</v>
      </c>
      <c r="R1619" s="10">
        <f t="shared" si="3304"/>
        <v>178078.46677000003</v>
      </c>
      <c r="S1619" s="10">
        <f t="shared" si="3305"/>
        <v>180408</v>
      </c>
      <c r="T1619" s="10">
        <f t="shared" si="3306"/>
        <v>180408</v>
      </c>
      <c r="U1619" s="10">
        <f>U1620+U1622</f>
        <v>0</v>
      </c>
      <c r="V1619" s="10">
        <f>V1620+V1622</f>
        <v>0</v>
      </c>
      <c r="W1619" s="10">
        <f>W1620+W1622</f>
        <v>0</v>
      </c>
      <c r="X1619" s="10">
        <f t="shared" si="3307"/>
        <v>178078.46677000003</v>
      </c>
      <c r="Y1619" s="10">
        <f t="shared" si="3308"/>
        <v>180408</v>
      </c>
      <c r="Z1619" s="10">
        <f t="shared" si="3309"/>
        <v>180408</v>
      </c>
      <c r="AA1619" s="10">
        <f>AA1620+AA1622</f>
        <v>0</v>
      </c>
      <c r="AB1619" s="10">
        <f>AB1620+AB1622</f>
        <v>0</v>
      </c>
      <c r="AC1619" s="10">
        <f>AC1620+AC1622</f>
        <v>0</v>
      </c>
      <c r="AD1619" s="10">
        <f t="shared" si="3310"/>
        <v>178078.46677000003</v>
      </c>
      <c r="AE1619" s="10">
        <f t="shared" si="3311"/>
        <v>180408</v>
      </c>
      <c r="AF1619" s="10">
        <f t="shared" si="3312"/>
        <v>180408</v>
      </c>
      <c r="AG1619" s="10">
        <f>AG1620+AG1622</f>
        <v>0</v>
      </c>
      <c r="AH1619" s="10">
        <f t="shared" si="3313"/>
        <v>178078.46677000003</v>
      </c>
      <c r="AI1619" s="10">
        <f t="shared" si="3314"/>
        <v>180408</v>
      </c>
      <c r="AJ1619" s="10">
        <f t="shared" si="3315"/>
        <v>180408</v>
      </c>
      <c r="AK1619" s="10">
        <f>AK1620+AK1622</f>
        <v>10735.6</v>
      </c>
      <c r="AL1619" s="10">
        <f>AL1620+AL1622</f>
        <v>14274.3</v>
      </c>
      <c r="AM1619" s="10">
        <f>AM1620+AM1622</f>
        <v>14274.3</v>
      </c>
      <c r="AN1619" s="10">
        <f t="shared" si="3316"/>
        <v>188814.06677000003</v>
      </c>
      <c r="AO1619" s="10">
        <f t="shared" si="3317"/>
        <v>194682.3</v>
      </c>
      <c r="AP1619" s="10">
        <f t="shared" si="3318"/>
        <v>194682.3</v>
      </c>
      <c r="AQ1619" s="10">
        <f>AQ1620+AQ1622</f>
        <v>0</v>
      </c>
      <c r="AR1619" s="10">
        <f>AR1620+AR1622</f>
        <v>0</v>
      </c>
      <c r="AS1619" s="10">
        <f>AS1620+AS1622</f>
        <v>0</v>
      </c>
      <c r="AT1619" s="10">
        <f t="shared" si="3319"/>
        <v>188814.06677000003</v>
      </c>
      <c r="AU1619" s="10">
        <f t="shared" si="3320"/>
        <v>194682.3</v>
      </c>
      <c r="AV1619" s="10">
        <f t="shared" si="3321"/>
        <v>194682.3</v>
      </c>
      <c r="AW1619" s="10">
        <f>AW1620+AW1622</f>
        <v>0</v>
      </c>
      <c r="AX1619" s="10">
        <f>AX1620+AX1622</f>
        <v>0</v>
      </c>
      <c r="AY1619" s="10">
        <f>AY1620+AY1622</f>
        <v>0</v>
      </c>
      <c r="AZ1619" s="10">
        <f t="shared" si="3322"/>
        <v>188814.06677000003</v>
      </c>
      <c r="BA1619" s="10">
        <f>BA1620+BA1622</f>
        <v>0</v>
      </c>
      <c r="BB1619" s="65">
        <f t="shared" si="3327"/>
        <v>188814.06677000003</v>
      </c>
      <c r="BC1619" s="10">
        <f t="shared" si="3323"/>
        <v>194682.3</v>
      </c>
      <c r="BD1619" s="10">
        <f>BD1620+BD1622</f>
        <v>0</v>
      </c>
      <c r="BE1619" s="65">
        <f t="shared" si="3328"/>
        <v>194682.3</v>
      </c>
      <c r="BF1619" s="10">
        <f t="shared" si="3324"/>
        <v>194682.3</v>
      </c>
      <c r="BG1619" s="10">
        <f>BG1620+BG1622</f>
        <v>0</v>
      </c>
      <c r="BH1619" s="65">
        <f t="shared" si="3329"/>
        <v>194682.3</v>
      </c>
      <c r="BI1619" s="10">
        <f>BI1620+BI1622</f>
        <v>0</v>
      </c>
      <c r="BJ1619" s="20"/>
      <c r="BK1619" s="20"/>
    </row>
    <row r="1620" spans="1:68" ht="78" x14ac:dyDescent="0.3">
      <c r="A1620" s="58" t="s">
        <v>1043</v>
      </c>
      <c r="B1620" s="59" t="s">
        <v>148</v>
      </c>
      <c r="C1620" s="58"/>
      <c r="D1620" s="58"/>
      <c r="E1620" s="60" t="s">
        <v>149</v>
      </c>
      <c r="F1620" s="10">
        <f t="shared" ref="F1620:K1620" si="3399">F1621</f>
        <v>125786.1</v>
      </c>
      <c r="G1620" s="10">
        <f t="shared" si="3399"/>
        <v>129628.09999999999</v>
      </c>
      <c r="H1620" s="10">
        <f t="shared" si="3399"/>
        <v>129628.09999999999</v>
      </c>
      <c r="I1620" s="10">
        <f t="shared" si="3399"/>
        <v>0</v>
      </c>
      <c r="J1620" s="10">
        <f t="shared" si="3399"/>
        <v>0</v>
      </c>
      <c r="K1620" s="10">
        <f t="shared" si="3399"/>
        <v>0</v>
      </c>
      <c r="L1620" s="10">
        <f t="shared" si="3396"/>
        <v>125786.1</v>
      </c>
      <c r="M1620" s="10">
        <f t="shared" si="3397"/>
        <v>129628.09999999999</v>
      </c>
      <c r="N1620" s="10">
        <f t="shared" si="3398"/>
        <v>129628.09999999999</v>
      </c>
      <c r="O1620" s="10">
        <f>O1621</f>
        <v>17773.3</v>
      </c>
      <c r="P1620" s="10">
        <f>P1621</f>
        <v>21575.7</v>
      </c>
      <c r="Q1620" s="10">
        <f>Q1621</f>
        <v>21575.7</v>
      </c>
      <c r="R1620" s="10">
        <f t="shared" si="3304"/>
        <v>143559.4</v>
      </c>
      <c r="S1620" s="10">
        <f t="shared" si="3305"/>
        <v>151203.79999999999</v>
      </c>
      <c r="T1620" s="10">
        <f t="shared" si="3306"/>
        <v>151203.79999999999</v>
      </c>
      <c r="U1620" s="10">
        <f>U1621</f>
        <v>0</v>
      </c>
      <c r="V1620" s="10">
        <f>V1621</f>
        <v>0</v>
      </c>
      <c r="W1620" s="10">
        <f>W1621</f>
        <v>0</v>
      </c>
      <c r="X1620" s="10">
        <f t="shared" si="3307"/>
        <v>143559.4</v>
      </c>
      <c r="Y1620" s="10">
        <f t="shared" si="3308"/>
        <v>151203.79999999999</v>
      </c>
      <c r="Z1620" s="10">
        <f t="shared" si="3309"/>
        <v>151203.79999999999</v>
      </c>
      <c r="AA1620" s="10">
        <f>AA1621</f>
        <v>0</v>
      </c>
      <c r="AB1620" s="10">
        <f>AB1621</f>
        <v>0</v>
      </c>
      <c r="AC1620" s="10">
        <f>AC1621</f>
        <v>0</v>
      </c>
      <c r="AD1620" s="10">
        <f t="shared" si="3310"/>
        <v>143559.4</v>
      </c>
      <c r="AE1620" s="10">
        <f t="shared" si="3311"/>
        <v>151203.79999999999</v>
      </c>
      <c r="AF1620" s="10">
        <f t="shared" si="3312"/>
        <v>151203.79999999999</v>
      </c>
      <c r="AG1620" s="10">
        <f>AG1621</f>
        <v>0</v>
      </c>
      <c r="AH1620" s="10">
        <f t="shared" si="3313"/>
        <v>143559.4</v>
      </c>
      <c r="AI1620" s="10">
        <f t="shared" si="3314"/>
        <v>151203.79999999999</v>
      </c>
      <c r="AJ1620" s="10">
        <f t="shared" si="3315"/>
        <v>151203.79999999999</v>
      </c>
      <c r="AK1620" s="10">
        <f>AK1621</f>
        <v>0</v>
      </c>
      <c r="AL1620" s="10">
        <f>AL1621</f>
        <v>0</v>
      </c>
      <c r="AM1620" s="10">
        <f>AM1621</f>
        <v>0</v>
      </c>
      <c r="AN1620" s="10">
        <f t="shared" si="3316"/>
        <v>143559.4</v>
      </c>
      <c r="AO1620" s="10">
        <f t="shared" si="3317"/>
        <v>151203.79999999999</v>
      </c>
      <c r="AP1620" s="10">
        <f t="shared" si="3318"/>
        <v>151203.79999999999</v>
      </c>
      <c r="AQ1620" s="10">
        <f>AQ1621</f>
        <v>0</v>
      </c>
      <c r="AR1620" s="10">
        <f>AR1621</f>
        <v>0</v>
      </c>
      <c r="AS1620" s="10">
        <f>AS1621</f>
        <v>0</v>
      </c>
      <c r="AT1620" s="10">
        <f t="shared" si="3319"/>
        <v>143559.4</v>
      </c>
      <c r="AU1620" s="10">
        <f t="shared" si="3320"/>
        <v>151203.79999999999</v>
      </c>
      <c r="AV1620" s="10">
        <f t="shared" si="3321"/>
        <v>151203.79999999999</v>
      </c>
      <c r="AW1620" s="10">
        <f>AW1621</f>
        <v>0</v>
      </c>
      <c r="AX1620" s="10">
        <f>AX1621</f>
        <v>0</v>
      </c>
      <c r="AY1620" s="10">
        <f>AY1621</f>
        <v>0</v>
      </c>
      <c r="AZ1620" s="10">
        <f t="shared" si="3322"/>
        <v>143559.4</v>
      </c>
      <c r="BA1620" s="10">
        <f>BA1621</f>
        <v>0</v>
      </c>
      <c r="BB1620" s="65">
        <f t="shared" si="3327"/>
        <v>143559.4</v>
      </c>
      <c r="BC1620" s="10">
        <f t="shared" si="3323"/>
        <v>151203.79999999999</v>
      </c>
      <c r="BD1620" s="10">
        <f>BD1621</f>
        <v>0</v>
      </c>
      <c r="BE1620" s="65">
        <f t="shared" si="3328"/>
        <v>151203.79999999999</v>
      </c>
      <c r="BF1620" s="10">
        <f t="shared" si="3324"/>
        <v>151203.79999999999</v>
      </c>
      <c r="BG1620" s="10">
        <f>BG1621</f>
        <v>0</v>
      </c>
      <c r="BH1620" s="65">
        <f t="shared" si="3329"/>
        <v>151203.79999999999</v>
      </c>
      <c r="BI1620" s="10">
        <f>BI1621</f>
        <v>0</v>
      </c>
      <c r="BJ1620" s="20"/>
      <c r="BK1620" s="20"/>
    </row>
    <row r="1621" spans="1:68" ht="62.4" x14ac:dyDescent="0.3">
      <c r="A1621" s="58" t="s">
        <v>1043</v>
      </c>
      <c r="B1621" s="59" t="s">
        <v>148</v>
      </c>
      <c r="C1621" s="58" t="s">
        <v>37</v>
      </c>
      <c r="D1621" s="58" t="s">
        <v>106</v>
      </c>
      <c r="E1621" s="60" t="s">
        <v>1040</v>
      </c>
      <c r="F1621" s="10">
        <v>125786.1</v>
      </c>
      <c r="G1621" s="10">
        <v>129628.09999999999</v>
      </c>
      <c r="H1621" s="10">
        <v>129628.09999999999</v>
      </c>
      <c r="I1621" s="10"/>
      <c r="J1621" s="10"/>
      <c r="K1621" s="10"/>
      <c r="L1621" s="10">
        <f t="shared" si="3396"/>
        <v>125786.1</v>
      </c>
      <c r="M1621" s="10">
        <f t="shared" si="3397"/>
        <v>129628.09999999999</v>
      </c>
      <c r="N1621" s="10">
        <f t="shared" si="3398"/>
        <v>129628.09999999999</v>
      </c>
      <c r="O1621" s="10">
        <v>17773.3</v>
      </c>
      <c r="P1621" s="10">
        <v>21575.7</v>
      </c>
      <c r="Q1621" s="10">
        <v>21575.7</v>
      </c>
      <c r="R1621" s="10">
        <f t="shared" si="3304"/>
        <v>143559.4</v>
      </c>
      <c r="S1621" s="10">
        <f t="shared" si="3305"/>
        <v>151203.79999999999</v>
      </c>
      <c r="T1621" s="10">
        <f t="shared" si="3306"/>
        <v>151203.79999999999</v>
      </c>
      <c r="U1621" s="10"/>
      <c r="V1621" s="10"/>
      <c r="W1621" s="10"/>
      <c r="X1621" s="10">
        <f t="shared" si="3307"/>
        <v>143559.4</v>
      </c>
      <c r="Y1621" s="10">
        <f t="shared" si="3308"/>
        <v>151203.79999999999</v>
      </c>
      <c r="Z1621" s="10">
        <f t="shared" si="3309"/>
        <v>151203.79999999999</v>
      </c>
      <c r="AA1621" s="10"/>
      <c r="AB1621" s="10"/>
      <c r="AC1621" s="10"/>
      <c r="AD1621" s="10">
        <f t="shared" si="3310"/>
        <v>143559.4</v>
      </c>
      <c r="AE1621" s="10">
        <f t="shared" si="3311"/>
        <v>151203.79999999999</v>
      </c>
      <c r="AF1621" s="10">
        <f t="shared" si="3312"/>
        <v>151203.79999999999</v>
      </c>
      <c r="AG1621" s="10"/>
      <c r="AH1621" s="10">
        <f t="shared" si="3313"/>
        <v>143559.4</v>
      </c>
      <c r="AI1621" s="10">
        <f t="shared" si="3314"/>
        <v>151203.79999999999</v>
      </c>
      <c r="AJ1621" s="10">
        <f t="shared" si="3315"/>
        <v>151203.79999999999</v>
      </c>
      <c r="AK1621" s="10"/>
      <c r="AL1621" s="10"/>
      <c r="AM1621" s="10"/>
      <c r="AN1621" s="10">
        <f t="shared" si="3316"/>
        <v>143559.4</v>
      </c>
      <c r="AO1621" s="10">
        <f t="shared" si="3317"/>
        <v>151203.79999999999</v>
      </c>
      <c r="AP1621" s="10">
        <f t="shared" si="3318"/>
        <v>151203.79999999999</v>
      </c>
      <c r="AQ1621" s="10"/>
      <c r="AR1621" s="10"/>
      <c r="AS1621" s="10"/>
      <c r="AT1621" s="10">
        <f t="shared" si="3319"/>
        <v>143559.4</v>
      </c>
      <c r="AU1621" s="10">
        <f t="shared" si="3320"/>
        <v>151203.79999999999</v>
      </c>
      <c r="AV1621" s="10">
        <f t="shared" si="3321"/>
        <v>151203.79999999999</v>
      </c>
      <c r="AW1621" s="10"/>
      <c r="AX1621" s="10"/>
      <c r="AY1621" s="10"/>
      <c r="AZ1621" s="10">
        <f t="shared" si="3322"/>
        <v>143559.4</v>
      </c>
      <c r="BA1621" s="10"/>
      <c r="BB1621" s="65">
        <f t="shared" si="3327"/>
        <v>143559.4</v>
      </c>
      <c r="BC1621" s="10">
        <f t="shared" si="3323"/>
        <v>151203.79999999999</v>
      </c>
      <c r="BD1621" s="10"/>
      <c r="BE1621" s="65">
        <f t="shared" si="3328"/>
        <v>151203.79999999999</v>
      </c>
      <c r="BF1621" s="10">
        <f t="shared" si="3324"/>
        <v>151203.79999999999</v>
      </c>
      <c r="BG1621" s="10"/>
      <c r="BH1621" s="65">
        <f t="shared" si="3329"/>
        <v>151203.79999999999</v>
      </c>
      <c r="BI1621" s="10"/>
      <c r="BJ1621" s="20"/>
      <c r="BK1621" s="20"/>
    </row>
    <row r="1622" spans="1:68" ht="31.2" x14ac:dyDescent="0.3">
      <c r="A1622" s="58" t="s">
        <v>1043</v>
      </c>
      <c r="B1622" s="59" t="s">
        <v>66</v>
      </c>
      <c r="C1622" s="58"/>
      <c r="D1622" s="58"/>
      <c r="E1622" s="60" t="s">
        <v>67</v>
      </c>
      <c r="F1622" s="10">
        <f t="shared" ref="F1622:K1622" si="3400">F1623</f>
        <v>29085.200000000001</v>
      </c>
      <c r="G1622" s="10">
        <f t="shared" si="3400"/>
        <v>29056</v>
      </c>
      <c r="H1622" s="10">
        <f t="shared" si="3400"/>
        <v>29056</v>
      </c>
      <c r="I1622" s="10">
        <f t="shared" si="3400"/>
        <v>148.19999999999999</v>
      </c>
      <c r="J1622" s="10">
        <f t="shared" si="3400"/>
        <v>148.19999999999999</v>
      </c>
      <c r="K1622" s="10">
        <f t="shared" si="3400"/>
        <v>148.19999999999999</v>
      </c>
      <c r="L1622" s="10">
        <f t="shared" si="3396"/>
        <v>29233.4</v>
      </c>
      <c r="M1622" s="10">
        <f t="shared" si="3397"/>
        <v>29204.2</v>
      </c>
      <c r="N1622" s="10">
        <f t="shared" si="3398"/>
        <v>29204.2</v>
      </c>
      <c r="O1622" s="10">
        <f>O1623</f>
        <v>5285.6667699999998</v>
      </c>
      <c r="P1622" s="10">
        <f>P1623</f>
        <v>0</v>
      </c>
      <c r="Q1622" s="10">
        <f>Q1623</f>
        <v>0</v>
      </c>
      <c r="R1622" s="10">
        <f t="shared" si="3304"/>
        <v>34519.066770000005</v>
      </c>
      <c r="S1622" s="10">
        <f t="shared" si="3305"/>
        <v>29204.2</v>
      </c>
      <c r="T1622" s="10">
        <f t="shared" si="3306"/>
        <v>29204.2</v>
      </c>
      <c r="U1622" s="10">
        <f>U1623</f>
        <v>0</v>
      </c>
      <c r="V1622" s="10">
        <f>V1623</f>
        <v>0</v>
      </c>
      <c r="W1622" s="10">
        <f>W1623</f>
        <v>0</v>
      </c>
      <c r="X1622" s="10">
        <f t="shared" si="3307"/>
        <v>34519.066770000005</v>
      </c>
      <c r="Y1622" s="10">
        <f t="shared" si="3308"/>
        <v>29204.2</v>
      </c>
      <c r="Z1622" s="10">
        <f t="shared" si="3309"/>
        <v>29204.2</v>
      </c>
      <c r="AA1622" s="10">
        <f>AA1623</f>
        <v>0</v>
      </c>
      <c r="AB1622" s="10">
        <f>AB1623</f>
        <v>0</v>
      </c>
      <c r="AC1622" s="10">
        <f>AC1623</f>
        <v>0</v>
      </c>
      <c r="AD1622" s="10">
        <f t="shared" si="3310"/>
        <v>34519.066770000005</v>
      </c>
      <c r="AE1622" s="10">
        <f t="shared" si="3311"/>
        <v>29204.2</v>
      </c>
      <c r="AF1622" s="10">
        <f t="shared" si="3312"/>
        <v>29204.2</v>
      </c>
      <c r="AG1622" s="10">
        <f>AG1623</f>
        <v>0</v>
      </c>
      <c r="AH1622" s="10">
        <f t="shared" si="3313"/>
        <v>34519.066770000005</v>
      </c>
      <c r="AI1622" s="10">
        <f t="shared" si="3314"/>
        <v>29204.2</v>
      </c>
      <c r="AJ1622" s="10">
        <f t="shared" si="3315"/>
        <v>29204.2</v>
      </c>
      <c r="AK1622" s="10">
        <f>AK1623</f>
        <v>10735.6</v>
      </c>
      <c r="AL1622" s="10">
        <f>AL1623</f>
        <v>14274.3</v>
      </c>
      <c r="AM1622" s="10">
        <f>AM1623</f>
        <v>14274.3</v>
      </c>
      <c r="AN1622" s="10">
        <f t="shared" si="3316"/>
        <v>45254.666770000003</v>
      </c>
      <c r="AO1622" s="10">
        <f t="shared" si="3317"/>
        <v>43478.5</v>
      </c>
      <c r="AP1622" s="10">
        <f t="shared" si="3318"/>
        <v>43478.5</v>
      </c>
      <c r="AQ1622" s="10">
        <f>AQ1623</f>
        <v>0</v>
      </c>
      <c r="AR1622" s="10">
        <f>AR1623</f>
        <v>0</v>
      </c>
      <c r="AS1622" s="10">
        <f>AS1623</f>
        <v>0</v>
      </c>
      <c r="AT1622" s="10">
        <f t="shared" si="3319"/>
        <v>45254.666770000003</v>
      </c>
      <c r="AU1622" s="10">
        <f t="shared" si="3320"/>
        <v>43478.5</v>
      </c>
      <c r="AV1622" s="10">
        <f t="shared" si="3321"/>
        <v>43478.5</v>
      </c>
      <c r="AW1622" s="10">
        <f>AW1623</f>
        <v>0</v>
      </c>
      <c r="AX1622" s="10">
        <f>AX1623</f>
        <v>0</v>
      </c>
      <c r="AY1622" s="10">
        <f>AY1623</f>
        <v>0</v>
      </c>
      <c r="AZ1622" s="10">
        <f t="shared" si="3322"/>
        <v>45254.666770000003</v>
      </c>
      <c r="BA1622" s="10">
        <f>BA1623</f>
        <v>0</v>
      </c>
      <c r="BB1622" s="65">
        <f t="shared" si="3327"/>
        <v>45254.666770000003</v>
      </c>
      <c r="BC1622" s="10">
        <f t="shared" si="3323"/>
        <v>43478.5</v>
      </c>
      <c r="BD1622" s="10">
        <f>BD1623</f>
        <v>0</v>
      </c>
      <c r="BE1622" s="65">
        <f t="shared" si="3328"/>
        <v>43478.5</v>
      </c>
      <c r="BF1622" s="10">
        <f t="shared" si="3324"/>
        <v>43478.5</v>
      </c>
      <c r="BG1622" s="10">
        <f>BG1623</f>
        <v>0</v>
      </c>
      <c r="BH1622" s="65">
        <f t="shared" si="3329"/>
        <v>43478.5</v>
      </c>
      <c r="BI1622" s="10">
        <f>BI1623</f>
        <v>0</v>
      </c>
      <c r="BJ1622" s="20"/>
      <c r="BK1622" s="20"/>
    </row>
    <row r="1623" spans="1:68" ht="62.4" x14ac:dyDescent="0.3">
      <c r="A1623" s="58" t="s">
        <v>1043</v>
      </c>
      <c r="B1623" s="59" t="s">
        <v>66</v>
      </c>
      <c r="C1623" s="58" t="s">
        <v>37</v>
      </c>
      <c r="D1623" s="58" t="s">
        <v>106</v>
      </c>
      <c r="E1623" s="60" t="s">
        <v>1040</v>
      </c>
      <c r="F1623" s="10">
        <v>29085.200000000001</v>
      </c>
      <c r="G1623" s="10">
        <v>29056</v>
      </c>
      <c r="H1623" s="10">
        <v>29056</v>
      </c>
      <c r="I1623" s="10">
        <v>148.19999999999999</v>
      </c>
      <c r="J1623" s="10">
        <v>148.19999999999999</v>
      </c>
      <c r="K1623" s="10">
        <v>148.19999999999999</v>
      </c>
      <c r="L1623" s="10">
        <f t="shared" si="3396"/>
        <v>29233.4</v>
      </c>
      <c r="M1623" s="10">
        <f t="shared" si="3397"/>
        <v>29204.2</v>
      </c>
      <c r="N1623" s="10">
        <f t="shared" si="3398"/>
        <v>29204.2</v>
      </c>
      <c r="O1623" s="10">
        <v>5285.6667699999998</v>
      </c>
      <c r="P1623" s="10"/>
      <c r="Q1623" s="10"/>
      <c r="R1623" s="10">
        <f t="shared" si="3304"/>
        <v>34519.066770000005</v>
      </c>
      <c r="S1623" s="10">
        <f t="shared" si="3305"/>
        <v>29204.2</v>
      </c>
      <c r="T1623" s="10">
        <f t="shared" si="3306"/>
        <v>29204.2</v>
      </c>
      <c r="U1623" s="10"/>
      <c r="V1623" s="10"/>
      <c r="W1623" s="10"/>
      <c r="X1623" s="10">
        <f t="shared" si="3307"/>
        <v>34519.066770000005</v>
      </c>
      <c r="Y1623" s="10">
        <f t="shared" si="3308"/>
        <v>29204.2</v>
      </c>
      <c r="Z1623" s="10">
        <f t="shared" si="3309"/>
        <v>29204.2</v>
      </c>
      <c r="AA1623" s="10"/>
      <c r="AB1623" s="10"/>
      <c r="AC1623" s="10"/>
      <c r="AD1623" s="10">
        <f t="shared" si="3310"/>
        <v>34519.066770000005</v>
      </c>
      <c r="AE1623" s="10">
        <f t="shared" si="3311"/>
        <v>29204.2</v>
      </c>
      <c r="AF1623" s="10">
        <f t="shared" si="3312"/>
        <v>29204.2</v>
      </c>
      <c r="AG1623" s="10"/>
      <c r="AH1623" s="10">
        <f t="shared" si="3313"/>
        <v>34519.066770000005</v>
      </c>
      <c r="AI1623" s="10">
        <f t="shared" si="3314"/>
        <v>29204.2</v>
      </c>
      <c r="AJ1623" s="10">
        <f t="shared" si="3315"/>
        <v>29204.2</v>
      </c>
      <c r="AK1623" s="10">
        <v>10735.6</v>
      </c>
      <c r="AL1623" s="10">
        <v>14274.3</v>
      </c>
      <c r="AM1623" s="10">
        <v>14274.3</v>
      </c>
      <c r="AN1623" s="10">
        <f t="shared" si="3316"/>
        <v>45254.666770000003</v>
      </c>
      <c r="AO1623" s="10">
        <f t="shared" si="3317"/>
        <v>43478.5</v>
      </c>
      <c r="AP1623" s="10">
        <f t="shared" si="3318"/>
        <v>43478.5</v>
      </c>
      <c r="AQ1623" s="10"/>
      <c r="AR1623" s="10"/>
      <c r="AS1623" s="10"/>
      <c r="AT1623" s="10">
        <f t="shared" si="3319"/>
        <v>45254.666770000003</v>
      </c>
      <c r="AU1623" s="10">
        <f t="shared" si="3320"/>
        <v>43478.5</v>
      </c>
      <c r="AV1623" s="10">
        <f t="shared" si="3321"/>
        <v>43478.5</v>
      </c>
      <c r="AW1623" s="10"/>
      <c r="AX1623" s="10"/>
      <c r="AY1623" s="10"/>
      <c r="AZ1623" s="10">
        <f t="shared" si="3322"/>
        <v>45254.666770000003</v>
      </c>
      <c r="BA1623" s="10"/>
      <c r="BB1623" s="65">
        <f t="shared" si="3327"/>
        <v>45254.666770000003</v>
      </c>
      <c r="BC1623" s="10">
        <f t="shared" si="3323"/>
        <v>43478.5</v>
      </c>
      <c r="BD1623" s="10"/>
      <c r="BE1623" s="65">
        <f t="shared" si="3328"/>
        <v>43478.5</v>
      </c>
      <c r="BF1623" s="10">
        <f t="shared" si="3324"/>
        <v>43478.5</v>
      </c>
      <c r="BG1623" s="10"/>
      <c r="BH1623" s="65">
        <f t="shared" si="3329"/>
        <v>43478.5</v>
      </c>
      <c r="BI1623" s="10"/>
      <c r="BJ1623" s="20"/>
      <c r="BK1623" s="20">
        <v>41</v>
      </c>
    </row>
    <row r="1624" spans="1:68" s="66" customFormat="1" ht="46.8" x14ac:dyDescent="0.3">
      <c r="A1624" s="52" t="s">
        <v>1044</v>
      </c>
      <c r="B1624" s="53"/>
      <c r="C1624" s="52"/>
      <c r="D1624" s="52"/>
      <c r="E1624" s="54" t="s">
        <v>1045</v>
      </c>
      <c r="F1624" s="14">
        <f t="shared" ref="F1624:K1624" si="3401">F1625+F1629</f>
        <v>73006.900000000009</v>
      </c>
      <c r="G1624" s="14">
        <f t="shared" si="3401"/>
        <v>75026.100000000006</v>
      </c>
      <c r="H1624" s="14">
        <f t="shared" si="3401"/>
        <v>75026.100000000006</v>
      </c>
      <c r="I1624" s="14">
        <f t="shared" si="3401"/>
        <v>53.2</v>
      </c>
      <c r="J1624" s="14">
        <f t="shared" si="3401"/>
        <v>53.2</v>
      </c>
      <c r="K1624" s="14">
        <f t="shared" si="3401"/>
        <v>53.2</v>
      </c>
      <c r="L1624" s="14">
        <f t="shared" si="3396"/>
        <v>73060.100000000006</v>
      </c>
      <c r="M1624" s="14">
        <f t="shared" si="3397"/>
        <v>75079.3</v>
      </c>
      <c r="N1624" s="14">
        <f t="shared" si="3398"/>
        <v>75079.3</v>
      </c>
      <c r="O1624" s="14">
        <f>O1625+O1629</f>
        <v>8798.7000000000007</v>
      </c>
      <c r="P1624" s="14">
        <f>P1625+P1629</f>
        <v>10361.400000000001</v>
      </c>
      <c r="Q1624" s="14">
        <f>Q1625+Q1629</f>
        <v>10361.400000000001</v>
      </c>
      <c r="R1624" s="14">
        <f t="shared" si="3304"/>
        <v>81858.8</v>
      </c>
      <c r="S1624" s="14">
        <f t="shared" si="3305"/>
        <v>85440.700000000012</v>
      </c>
      <c r="T1624" s="14">
        <f t="shared" si="3306"/>
        <v>85440.700000000012</v>
      </c>
      <c r="U1624" s="14">
        <f>U1625+U1629</f>
        <v>0</v>
      </c>
      <c r="V1624" s="14">
        <f>V1625+V1629</f>
        <v>0</v>
      </c>
      <c r="W1624" s="14">
        <f>W1625+W1629</f>
        <v>0</v>
      </c>
      <c r="X1624" s="14">
        <f t="shared" si="3307"/>
        <v>81858.8</v>
      </c>
      <c r="Y1624" s="14">
        <f t="shared" si="3308"/>
        <v>85440.700000000012</v>
      </c>
      <c r="Z1624" s="14">
        <f t="shared" si="3309"/>
        <v>85440.700000000012</v>
      </c>
      <c r="AA1624" s="14">
        <f>AA1625+AA1629</f>
        <v>0</v>
      </c>
      <c r="AB1624" s="14">
        <f>AB1625+AB1629</f>
        <v>0</v>
      </c>
      <c r="AC1624" s="14">
        <f>AC1625+AC1629</f>
        <v>0</v>
      </c>
      <c r="AD1624" s="14">
        <f t="shared" si="3310"/>
        <v>81858.8</v>
      </c>
      <c r="AE1624" s="14">
        <f t="shared" si="3311"/>
        <v>85440.700000000012</v>
      </c>
      <c r="AF1624" s="14">
        <f t="shared" si="3312"/>
        <v>85440.700000000012</v>
      </c>
      <c r="AG1624" s="14">
        <f>AG1625+AG1629</f>
        <v>0</v>
      </c>
      <c r="AH1624" s="14">
        <f t="shared" si="3313"/>
        <v>81858.8</v>
      </c>
      <c r="AI1624" s="14">
        <f t="shared" si="3314"/>
        <v>85440.700000000012</v>
      </c>
      <c r="AJ1624" s="14">
        <f t="shared" si="3315"/>
        <v>85440.700000000012</v>
      </c>
      <c r="AK1624" s="14">
        <f>AK1625+AK1629</f>
        <v>3274.4</v>
      </c>
      <c r="AL1624" s="14">
        <f>AL1625+AL1629</f>
        <v>3417.6</v>
      </c>
      <c r="AM1624" s="14">
        <f>AM1625+AM1629</f>
        <v>3417.6</v>
      </c>
      <c r="AN1624" s="14">
        <f t="shared" si="3316"/>
        <v>85133.2</v>
      </c>
      <c r="AO1624" s="14">
        <f t="shared" si="3317"/>
        <v>88858.300000000017</v>
      </c>
      <c r="AP1624" s="14">
        <f t="shared" si="3318"/>
        <v>88858.300000000017</v>
      </c>
      <c r="AQ1624" s="14">
        <f>AQ1625+AQ1629</f>
        <v>0</v>
      </c>
      <c r="AR1624" s="14">
        <f>AR1625+AR1629</f>
        <v>0</v>
      </c>
      <c r="AS1624" s="14">
        <f>AS1625+AS1629</f>
        <v>0</v>
      </c>
      <c r="AT1624" s="14">
        <f t="shared" si="3319"/>
        <v>85133.2</v>
      </c>
      <c r="AU1624" s="14">
        <f t="shared" si="3320"/>
        <v>88858.300000000017</v>
      </c>
      <c r="AV1624" s="14">
        <f t="shared" si="3321"/>
        <v>88858.300000000017</v>
      </c>
      <c r="AW1624" s="14">
        <f>AW1625+AW1629</f>
        <v>0</v>
      </c>
      <c r="AX1624" s="14">
        <f>AX1625+AX1629</f>
        <v>0</v>
      </c>
      <c r="AY1624" s="14">
        <f>AY1625+AY1629</f>
        <v>0</v>
      </c>
      <c r="AZ1624" s="14">
        <f t="shared" si="3322"/>
        <v>85133.2</v>
      </c>
      <c r="BA1624" s="14">
        <f>BA1625+BA1629</f>
        <v>0</v>
      </c>
      <c r="BB1624" s="63">
        <f t="shared" si="3327"/>
        <v>85133.2</v>
      </c>
      <c r="BC1624" s="14">
        <f t="shared" si="3323"/>
        <v>88858.300000000017</v>
      </c>
      <c r="BD1624" s="14">
        <f>BD1625+BD1629</f>
        <v>0</v>
      </c>
      <c r="BE1624" s="63">
        <f t="shared" si="3328"/>
        <v>88858.300000000017</v>
      </c>
      <c r="BF1624" s="14">
        <f t="shared" si="3324"/>
        <v>88858.300000000017</v>
      </c>
      <c r="BG1624" s="14">
        <f>BG1625+BG1629</f>
        <v>0</v>
      </c>
      <c r="BH1624" s="63">
        <f t="shared" si="3329"/>
        <v>88858.300000000017</v>
      </c>
      <c r="BI1624" s="14">
        <f>BI1625+BI1629</f>
        <v>0</v>
      </c>
      <c r="BJ1624" s="15"/>
      <c r="BK1624" s="15"/>
      <c r="BL1624" s="11"/>
      <c r="BM1624" s="11"/>
      <c r="BN1624" s="11"/>
      <c r="BO1624" s="11"/>
      <c r="BP1624" s="11"/>
    </row>
    <row r="1625" spans="1:68" s="67" customFormat="1" ht="46.8" x14ac:dyDescent="0.3">
      <c r="A1625" s="55" t="s">
        <v>1046</v>
      </c>
      <c r="B1625" s="56"/>
      <c r="C1625" s="55"/>
      <c r="D1625" s="55"/>
      <c r="E1625" s="57" t="s">
        <v>1047</v>
      </c>
      <c r="F1625" s="17">
        <f t="shared" ref="F1625:F1629" si="3402">F1626</f>
        <v>32468.600000000002</v>
      </c>
      <c r="G1625" s="17">
        <f t="shared" ref="G1625:G1629" si="3403">G1626</f>
        <v>32803.9</v>
      </c>
      <c r="H1625" s="17">
        <f t="shared" ref="H1625:H1629" si="3404">H1626</f>
        <v>32803.9</v>
      </c>
      <c r="I1625" s="17">
        <f t="shared" ref="I1625:I1629" si="3405">I1626</f>
        <v>0</v>
      </c>
      <c r="J1625" s="17">
        <f t="shared" ref="J1625:J1629" si="3406">J1626</f>
        <v>0</v>
      </c>
      <c r="K1625" s="17">
        <f t="shared" ref="K1625:K1629" si="3407">K1626</f>
        <v>0</v>
      </c>
      <c r="L1625" s="17">
        <f t="shared" si="3396"/>
        <v>32468.600000000002</v>
      </c>
      <c r="M1625" s="17">
        <f t="shared" si="3397"/>
        <v>32803.9</v>
      </c>
      <c r="N1625" s="17">
        <f t="shared" si="3398"/>
        <v>32803.9</v>
      </c>
      <c r="O1625" s="17">
        <f t="shared" ref="O1625:O1629" si="3408">O1626</f>
        <v>4452.3999999999996</v>
      </c>
      <c r="P1625" s="17">
        <f t="shared" ref="P1625:P1629" si="3409">P1626</f>
        <v>5020.1000000000004</v>
      </c>
      <c r="Q1625" s="17">
        <f t="shared" ref="Q1625:Q1629" si="3410">Q1626</f>
        <v>5020.1000000000004</v>
      </c>
      <c r="R1625" s="17">
        <f t="shared" si="3304"/>
        <v>36921</v>
      </c>
      <c r="S1625" s="17">
        <f t="shared" si="3305"/>
        <v>37824</v>
      </c>
      <c r="T1625" s="17">
        <f t="shared" si="3306"/>
        <v>37824</v>
      </c>
      <c r="U1625" s="17">
        <f t="shared" ref="U1625:U1629" si="3411">U1626</f>
        <v>0</v>
      </c>
      <c r="V1625" s="17">
        <f t="shared" ref="V1625:V1629" si="3412">V1626</f>
        <v>0</v>
      </c>
      <c r="W1625" s="17">
        <f t="shared" ref="W1625:W1629" si="3413">W1626</f>
        <v>0</v>
      </c>
      <c r="X1625" s="17">
        <f t="shared" si="3307"/>
        <v>36921</v>
      </c>
      <c r="Y1625" s="17">
        <f t="shared" si="3308"/>
        <v>37824</v>
      </c>
      <c r="Z1625" s="17">
        <f t="shared" si="3309"/>
        <v>37824</v>
      </c>
      <c r="AA1625" s="17">
        <f t="shared" ref="AA1625:AA1629" si="3414">AA1626</f>
        <v>0</v>
      </c>
      <c r="AB1625" s="17">
        <f t="shared" ref="AB1625:AB1629" si="3415">AB1626</f>
        <v>0</v>
      </c>
      <c r="AC1625" s="17">
        <f t="shared" ref="AC1625:AC1629" si="3416">AC1626</f>
        <v>0</v>
      </c>
      <c r="AD1625" s="17">
        <f t="shared" si="3310"/>
        <v>36921</v>
      </c>
      <c r="AE1625" s="17">
        <f t="shared" si="3311"/>
        <v>37824</v>
      </c>
      <c r="AF1625" s="17">
        <f t="shared" si="3312"/>
        <v>37824</v>
      </c>
      <c r="AG1625" s="17">
        <f t="shared" ref="AG1625:AG1629" si="3417">AG1626</f>
        <v>0</v>
      </c>
      <c r="AH1625" s="17">
        <f t="shared" si="3313"/>
        <v>36921</v>
      </c>
      <c r="AI1625" s="17">
        <f t="shared" si="3314"/>
        <v>37824</v>
      </c>
      <c r="AJ1625" s="17">
        <f t="shared" si="3315"/>
        <v>37824</v>
      </c>
      <c r="AK1625" s="17">
        <f t="shared" ref="AK1625:AK1629" si="3418">AK1626</f>
        <v>0</v>
      </c>
      <c r="AL1625" s="17">
        <f t="shared" ref="AL1625:AL1629" si="3419">AL1626</f>
        <v>0</v>
      </c>
      <c r="AM1625" s="17">
        <f t="shared" ref="AM1625:AM1629" si="3420">AM1626</f>
        <v>0</v>
      </c>
      <c r="AN1625" s="17">
        <f t="shared" si="3316"/>
        <v>36921</v>
      </c>
      <c r="AO1625" s="17">
        <f t="shared" si="3317"/>
        <v>37824</v>
      </c>
      <c r="AP1625" s="17">
        <f t="shared" si="3318"/>
        <v>37824</v>
      </c>
      <c r="AQ1625" s="17">
        <f t="shared" ref="AQ1625:AQ1629" si="3421">AQ1626</f>
        <v>0</v>
      </c>
      <c r="AR1625" s="17">
        <f t="shared" ref="AR1625:AR1629" si="3422">AR1626</f>
        <v>0</v>
      </c>
      <c r="AS1625" s="17">
        <f t="shared" ref="AS1625:AS1629" si="3423">AS1626</f>
        <v>0</v>
      </c>
      <c r="AT1625" s="17">
        <f t="shared" si="3319"/>
        <v>36921</v>
      </c>
      <c r="AU1625" s="17">
        <f t="shared" si="3320"/>
        <v>37824</v>
      </c>
      <c r="AV1625" s="17">
        <f t="shared" si="3321"/>
        <v>37824</v>
      </c>
      <c r="AW1625" s="17">
        <f t="shared" ref="AW1625:AW1629" si="3424">AW1626</f>
        <v>0</v>
      </c>
      <c r="AX1625" s="17">
        <f t="shared" ref="AX1625:AX1629" si="3425">AX1626</f>
        <v>0</v>
      </c>
      <c r="AY1625" s="17">
        <f t="shared" ref="AY1625:AY1629" si="3426">AY1626</f>
        <v>0</v>
      </c>
      <c r="AZ1625" s="17">
        <f t="shared" si="3322"/>
        <v>36921</v>
      </c>
      <c r="BA1625" s="17">
        <f t="shared" ref="BA1625:BA1629" si="3427">BA1626</f>
        <v>0</v>
      </c>
      <c r="BB1625" s="64">
        <f t="shared" si="3327"/>
        <v>36921</v>
      </c>
      <c r="BC1625" s="17">
        <f t="shared" si="3323"/>
        <v>37824</v>
      </c>
      <c r="BD1625" s="17">
        <f t="shared" ref="BD1625:BI1629" si="3428">BD1626</f>
        <v>0</v>
      </c>
      <c r="BE1625" s="64">
        <f t="shared" si="3328"/>
        <v>37824</v>
      </c>
      <c r="BF1625" s="17">
        <f t="shared" si="3324"/>
        <v>37824</v>
      </c>
      <c r="BG1625" s="17">
        <f t="shared" si="3428"/>
        <v>0</v>
      </c>
      <c r="BH1625" s="64">
        <f t="shared" si="3329"/>
        <v>37824</v>
      </c>
      <c r="BI1625" s="17">
        <f t="shared" si="3428"/>
        <v>0</v>
      </c>
      <c r="BJ1625" s="18"/>
      <c r="BK1625" s="18"/>
      <c r="BL1625" s="16"/>
      <c r="BM1625" s="16"/>
      <c r="BN1625" s="16"/>
      <c r="BO1625" s="16"/>
      <c r="BP1625" s="16"/>
    </row>
    <row r="1626" spans="1:68" ht="31.2" x14ac:dyDescent="0.3">
      <c r="A1626" s="58" t="s">
        <v>1048</v>
      </c>
      <c r="B1626" s="59"/>
      <c r="C1626" s="58"/>
      <c r="D1626" s="58"/>
      <c r="E1626" s="60" t="s">
        <v>176</v>
      </c>
      <c r="F1626" s="10">
        <f t="shared" si="3402"/>
        <v>32468.600000000002</v>
      </c>
      <c r="G1626" s="10">
        <f t="shared" si="3403"/>
        <v>32803.9</v>
      </c>
      <c r="H1626" s="10">
        <f t="shared" si="3404"/>
        <v>32803.9</v>
      </c>
      <c r="I1626" s="10">
        <f t="shared" si="3405"/>
        <v>0</v>
      </c>
      <c r="J1626" s="10">
        <f t="shared" si="3406"/>
        <v>0</v>
      </c>
      <c r="K1626" s="10">
        <f t="shared" si="3407"/>
        <v>0</v>
      </c>
      <c r="L1626" s="10">
        <f t="shared" si="3396"/>
        <v>32468.600000000002</v>
      </c>
      <c r="M1626" s="10">
        <f t="shared" si="3397"/>
        <v>32803.9</v>
      </c>
      <c r="N1626" s="10">
        <f t="shared" si="3398"/>
        <v>32803.9</v>
      </c>
      <c r="O1626" s="10">
        <f t="shared" si="3408"/>
        <v>4452.3999999999996</v>
      </c>
      <c r="P1626" s="10">
        <f t="shared" si="3409"/>
        <v>5020.1000000000004</v>
      </c>
      <c r="Q1626" s="10">
        <f t="shared" si="3410"/>
        <v>5020.1000000000004</v>
      </c>
      <c r="R1626" s="10">
        <f t="shared" si="3304"/>
        <v>36921</v>
      </c>
      <c r="S1626" s="10">
        <f t="shared" si="3305"/>
        <v>37824</v>
      </c>
      <c r="T1626" s="10">
        <f t="shared" si="3306"/>
        <v>37824</v>
      </c>
      <c r="U1626" s="10">
        <f t="shared" si="3411"/>
        <v>0</v>
      </c>
      <c r="V1626" s="10">
        <f t="shared" si="3412"/>
        <v>0</v>
      </c>
      <c r="W1626" s="10">
        <f t="shared" si="3413"/>
        <v>0</v>
      </c>
      <c r="X1626" s="10">
        <f t="shared" si="3307"/>
        <v>36921</v>
      </c>
      <c r="Y1626" s="10">
        <f t="shared" si="3308"/>
        <v>37824</v>
      </c>
      <c r="Z1626" s="10">
        <f t="shared" si="3309"/>
        <v>37824</v>
      </c>
      <c r="AA1626" s="10">
        <f t="shared" si="3414"/>
        <v>0</v>
      </c>
      <c r="AB1626" s="10">
        <f t="shared" si="3415"/>
        <v>0</v>
      </c>
      <c r="AC1626" s="10">
        <f t="shared" si="3416"/>
        <v>0</v>
      </c>
      <c r="AD1626" s="10">
        <f t="shared" si="3310"/>
        <v>36921</v>
      </c>
      <c r="AE1626" s="10">
        <f t="shared" si="3311"/>
        <v>37824</v>
      </c>
      <c r="AF1626" s="10">
        <f t="shared" si="3312"/>
        <v>37824</v>
      </c>
      <c r="AG1626" s="10">
        <f t="shared" si="3417"/>
        <v>0</v>
      </c>
      <c r="AH1626" s="10">
        <f t="shared" si="3313"/>
        <v>36921</v>
      </c>
      <c r="AI1626" s="10">
        <f t="shared" si="3314"/>
        <v>37824</v>
      </c>
      <c r="AJ1626" s="10">
        <f t="shared" si="3315"/>
        <v>37824</v>
      </c>
      <c r="AK1626" s="10">
        <f t="shared" si="3418"/>
        <v>0</v>
      </c>
      <c r="AL1626" s="10">
        <f t="shared" si="3419"/>
        <v>0</v>
      </c>
      <c r="AM1626" s="10">
        <f t="shared" si="3420"/>
        <v>0</v>
      </c>
      <c r="AN1626" s="10">
        <f t="shared" si="3316"/>
        <v>36921</v>
      </c>
      <c r="AO1626" s="10">
        <f t="shared" si="3317"/>
        <v>37824</v>
      </c>
      <c r="AP1626" s="10">
        <f t="shared" si="3318"/>
        <v>37824</v>
      </c>
      <c r="AQ1626" s="10">
        <f t="shared" si="3421"/>
        <v>0</v>
      </c>
      <c r="AR1626" s="10">
        <f t="shared" si="3422"/>
        <v>0</v>
      </c>
      <c r="AS1626" s="10">
        <f t="shared" si="3423"/>
        <v>0</v>
      </c>
      <c r="AT1626" s="10">
        <f t="shared" si="3319"/>
        <v>36921</v>
      </c>
      <c r="AU1626" s="10">
        <f t="shared" si="3320"/>
        <v>37824</v>
      </c>
      <c r="AV1626" s="10">
        <f t="shared" si="3321"/>
        <v>37824</v>
      </c>
      <c r="AW1626" s="10">
        <f t="shared" si="3424"/>
        <v>0</v>
      </c>
      <c r="AX1626" s="10">
        <f t="shared" si="3425"/>
        <v>0</v>
      </c>
      <c r="AY1626" s="10">
        <f t="shared" si="3426"/>
        <v>0</v>
      </c>
      <c r="AZ1626" s="10">
        <f t="shared" si="3322"/>
        <v>36921</v>
      </c>
      <c r="BA1626" s="10">
        <f t="shared" si="3427"/>
        <v>0</v>
      </c>
      <c r="BB1626" s="65">
        <f t="shared" si="3327"/>
        <v>36921</v>
      </c>
      <c r="BC1626" s="10">
        <f t="shared" si="3323"/>
        <v>37824</v>
      </c>
      <c r="BD1626" s="10">
        <f t="shared" si="3428"/>
        <v>0</v>
      </c>
      <c r="BE1626" s="65">
        <f t="shared" si="3328"/>
        <v>37824</v>
      </c>
      <c r="BF1626" s="10">
        <f t="shared" si="3324"/>
        <v>37824</v>
      </c>
      <c r="BG1626" s="10">
        <f t="shared" si="3428"/>
        <v>0</v>
      </c>
      <c r="BH1626" s="65">
        <f t="shared" si="3329"/>
        <v>37824</v>
      </c>
      <c r="BI1626" s="10">
        <f t="shared" si="3428"/>
        <v>0</v>
      </c>
      <c r="BJ1626" s="20"/>
      <c r="BK1626" s="20"/>
    </row>
    <row r="1627" spans="1:68" ht="78" x14ac:dyDescent="0.3">
      <c r="A1627" s="58" t="s">
        <v>1048</v>
      </c>
      <c r="B1627" s="59" t="s">
        <v>148</v>
      </c>
      <c r="C1627" s="58"/>
      <c r="D1627" s="58"/>
      <c r="E1627" s="60" t="s">
        <v>149</v>
      </c>
      <c r="F1627" s="10">
        <f t="shared" si="3402"/>
        <v>32468.600000000002</v>
      </c>
      <c r="G1627" s="10">
        <f t="shared" si="3403"/>
        <v>32803.9</v>
      </c>
      <c r="H1627" s="10">
        <f t="shared" si="3404"/>
        <v>32803.9</v>
      </c>
      <c r="I1627" s="10">
        <f t="shared" si="3405"/>
        <v>0</v>
      </c>
      <c r="J1627" s="10">
        <f t="shared" si="3406"/>
        <v>0</v>
      </c>
      <c r="K1627" s="10">
        <f t="shared" si="3407"/>
        <v>0</v>
      </c>
      <c r="L1627" s="10">
        <f t="shared" si="3396"/>
        <v>32468.600000000002</v>
      </c>
      <c r="M1627" s="10">
        <f t="shared" si="3397"/>
        <v>32803.9</v>
      </c>
      <c r="N1627" s="10">
        <f t="shared" si="3398"/>
        <v>32803.9</v>
      </c>
      <c r="O1627" s="10">
        <f t="shared" si="3408"/>
        <v>4452.3999999999996</v>
      </c>
      <c r="P1627" s="10">
        <f t="shared" si="3409"/>
        <v>5020.1000000000004</v>
      </c>
      <c r="Q1627" s="10">
        <f t="shared" si="3410"/>
        <v>5020.1000000000004</v>
      </c>
      <c r="R1627" s="10">
        <f t="shared" si="3304"/>
        <v>36921</v>
      </c>
      <c r="S1627" s="10">
        <f t="shared" si="3305"/>
        <v>37824</v>
      </c>
      <c r="T1627" s="10">
        <f t="shared" si="3306"/>
        <v>37824</v>
      </c>
      <c r="U1627" s="10">
        <f t="shared" si="3411"/>
        <v>0</v>
      </c>
      <c r="V1627" s="10">
        <f t="shared" si="3412"/>
        <v>0</v>
      </c>
      <c r="W1627" s="10">
        <f t="shared" si="3413"/>
        <v>0</v>
      </c>
      <c r="X1627" s="10">
        <f t="shared" si="3307"/>
        <v>36921</v>
      </c>
      <c r="Y1627" s="10">
        <f t="shared" si="3308"/>
        <v>37824</v>
      </c>
      <c r="Z1627" s="10">
        <f t="shared" si="3309"/>
        <v>37824</v>
      </c>
      <c r="AA1627" s="10">
        <f t="shared" si="3414"/>
        <v>0</v>
      </c>
      <c r="AB1627" s="10">
        <f t="shared" si="3415"/>
        <v>0</v>
      </c>
      <c r="AC1627" s="10">
        <f t="shared" si="3416"/>
        <v>0</v>
      </c>
      <c r="AD1627" s="10">
        <f t="shared" si="3310"/>
        <v>36921</v>
      </c>
      <c r="AE1627" s="10">
        <f t="shared" si="3311"/>
        <v>37824</v>
      </c>
      <c r="AF1627" s="10">
        <f t="shared" si="3312"/>
        <v>37824</v>
      </c>
      <c r="AG1627" s="10">
        <f t="shared" si="3417"/>
        <v>0</v>
      </c>
      <c r="AH1627" s="10">
        <f t="shared" si="3313"/>
        <v>36921</v>
      </c>
      <c r="AI1627" s="10">
        <f t="shared" si="3314"/>
        <v>37824</v>
      </c>
      <c r="AJ1627" s="10">
        <f t="shared" si="3315"/>
        <v>37824</v>
      </c>
      <c r="AK1627" s="10">
        <f t="shared" si="3418"/>
        <v>0</v>
      </c>
      <c r="AL1627" s="10">
        <f t="shared" si="3419"/>
        <v>0</v>
      </c>
      <c r="AM1627" s="10">
        <f t="shared" si="3420"/>
        <v>0</v>
      </c>
      <c r="AN1627" s="10">
        <f t="shared" si="3316"/>
        <v>36921</v>
      </c>
      <c r="AO1627" s="10">
        <f t="shared" si="3317"/>
        <v>37824</v>
      </c>
      <c r="AP1627" s="10">
        <f t="shared" si="3318"/>
        <v>37824</v>
      </c>
      <c r="AQ1627" s="10">
        <f t="shared" si="3421"/>
        <v>0</v>
      </c>
      <c r="AR1627" s="10">
        <f t="shared" si="3422"/>
        <v>0</v>
      </c>
      <c r="AS1627" s="10">
        <f t="shared" si="3423"/>
        <v>0</v>
      </c>
      <c r="AT1627" s="10">
        <f t="shared" si="3319"/>
        <v>36921</v>
      </c>
      <c r="AU1627" s="10">
        <f t="shared" si="3320"/>
        <v>37824</v>
      </c>
      <c r="AV1627" s="10">
        <f t="shared" si="3321"/>
        <v>37824</v>
      </c>
      <c r="AW1627" s="10">
        <f t="shared" si="3424"/>
        <v>0</v>
      </c>
      <c r="AX1627" s="10">
        <f t="shared" si="3425"/>
        <v>0</v>
      </c>
      <c r="AY1627" s="10">
        <f t="shared" si="3426"/>
        <v>0</v>
      </c>
      <c r="AZ1627" s="10">
        <f t="shared" si="3322"/>
        <v>36921</v>
      </c>
      <c r="BA1627" s="10">
        <f t="shared" si="3427"/>
        <v>0</v>
      </c>
      <c r="BB1627" s="65">
        <f t="shared" si="3327"/>
        <v>36921</v>
      </c>
      <c r="BC1627" s="10">
        <f t="shared" si="3323"/>
        <v>37824</v>
      </c>
      <c r="BD1627" s="10">
        <f t="shared" si="3428"/>
        <v>0</v>
      </c>
      <c r="BE1627" s="65">
        <f t="shared" si="3328"/>
        <v>37824</v>
      </c>
      <c r="BF1627" s="10">
        <f t="shared" si="3324"/>
        <v>37824</v>
      </c>
      <c r="BG1627" s="10">
        <f t="shared" si="3428"/>
        <v>0</v>
      </c>
      <c r="BH1627" s="65">
        <f t="shared" si="3329"/>
        <v>37824</v>
      </c>
      <c r="BI1627" s="10">
        <f t="shared" si="3428"/>
        <v>0</v>
      </c>
      <c r="BJ1627" s="20"/>
      <c r="BK1627" s="20"/>
    </row>
    <row r="1628" spans="1:68" ht="46.8" x14ac:dyDescent="0.3">
      <c r="A1628" s="58" t="s">
        <v>1048</v>
      </c>
      <c r="B1628" s="59">
        <v>100</v>
      </c>
      <c r="C1628" s="58" t="s">
        <v>37</v>
      </c>
      <c r="D1628" s="58" t="s">
        <v>337</v>
      </c>
      <c r="E1628" s="60" t="s">
        <v>1049</v>
      </c>
      <c r="F1628" s="10">
        <v>32468.600000000002</v>
      </c>
      <c r="G1628" s="10">
        <v>32803.9</v>
      </c>
      <c r="H1628" s="10">
        <v>32803.9</v>
      </c>
      <c r="I1628" s="10"/>
      <c r="J1628" s="10"/>
      <c r="K1628" s="10"/>
      <c r="L1628" s="10">
        <f t="shared" si="3396"/>
        <v>32468.600000000002</v>
      </c>
      <c r="M1628" s="10">
        <f t="shared" si="3397"/>
        <v>32803.9</v>
      </c>
      <c r="N1628" s="10">
        <f t="shared" si="3398"/>
        <v>32803.9</v>
      </c>
      <c r="O1628" s="10">
        <v>4452.3999999999996</v>
      </c>
      <c r="P1628" s="10">
        <v>5020.1000000000004</v>
      </c>
      <c r="Q1628" s="10">
        <v>5020.1000000000004</v>
      </c>
      <c r="R1628" s="10">
        <f t="shared" si="3304"/>
        <v>36921</v>
      </c>
      <c r="S1628" s="10">
        <f t="shared" si="3305"/>
        <v>37824</v>
      </c>
      <c r="T1628" s="10">
        <f t="shared" si="3306"/>
        <v>37824</v>
      </c>
      <c r="U1628" s="10"/>
      <c r="V1628" s="10"/>
      <c r="W1628" s="10"/>
      <c r="X1628" s="10">
        <f t="shared" si="3307"/>
        <v>36921</v>
      </c>
      <c r="Y1628" s="10">
        <f t="shared" si="3308"/>
        <v>37824</v>
      </c>
      <c r="Z1628" s="10">
        <f t="shared" si="3309"/>
        <v>37824</v>
      </c>
      <c r="AA1628" s="10"/>
      <c r="AB1628" s="10"/>
      <c r="AC1628" s="10"/>
      <c r="AD1628" s="10">
        <f t="shared" si="3310"/>
        <v>36921</v>
      </c>
      <c r="AE1628" s="10">
        <f t="shared" si="3311"/>
        <v>37824</v>
      </c>
      <c r="AF1628" s="10">
        <f t="shared" si="3312"/>
        <v>37824</v>
      </c>
      <c r="AG1628" s="10"/>
      <c r="AH1628" s="10">
        <f t="shared" si="3313"/>
        <v>36921</v>
      </c>
      <c r="AI1628" s="10">
        <f t="shared" si="3314"/>
        <v>37824</v>
      </c>
      <c r="AJ1628" s="10">
        <f t="shared" si="3315"/>
        <v>37824</v>
      </c>
      <c r="AK1628" s="10"/>
      <c r="AL1628" s="10"/>
      <c r="AM1628" s="10"/>
      <c r="AN1628" s="10">
        <f t="shared" si="3316"/>
        <v>36921</v>
      </c>
      <c r="AO1628" s="10">
        <f t="shared" si="3317"/>
        <v>37824</v>
      </c>
      <c r="AP1628" s="10">
        <f t="shared" si="3318"/>
        <v>37824</v>
      </c>
      <c r="AQ1628" s="10"/>
      <c r="AR1628" s="10"/>
      <c r="AS1628" s="10"/>
      <c r="AT1628" s="10">
        <f t="shared" si="3319"/>
        <v>36921</v>
      </c>
      <c r="AU1628" s="10">
        <f t="shared" si="3320"/>
        <v>37824</v>
      </c>
      <c r="AV1628" s="10">
        <f t="shared" si="3321"/>
        <v>37824</v>
      </c>
      <c r="AW1628" s="10"/>
      <c r="AX1628" s="10"/>
      <c r="AY1628" s="10"/>
      <c r="AZ1628" s="10">
        <f t="shared" si="3322"/>
        <v>36921</v>
      </c>
      <c r="BA1628" s="10"/>
      <c r="BB1628" s="65">
        <f t="shared" si="3327"/>
        <v>36921</v>
      </c>
      <c r="BC1628" s="10">
        <f t="shared" si="3323"/>
        <v>37824</v>
      </c>
      <c r="BD1628" s="10"/>
      <c r="BE1628" s="65">
        <f t="shared" si="3328"/>
        <v>37824</v>
      </c>
      <c r="BF1628" s="10">
        <f t="shared" si="3324"/>
        <v>37824</v>
      </c>
      <c r="BG1628" s="10"/>
      <c r="BH1628" s="65">
        <f t="shared" si="3329"/>
        <v>37824</v>
      </c>
      <c r="BI1628" s="10"/>
      <c r="BJ1628" s="20"/>
      <c r="BK1628" s="20"/>
    </row>
    <row r="1629" spans="1:68" s="67" customFormat="1" x14ac:dyDescent="0.3">
      <c r="A1629" s="55" t="s">
        <v>1050</v>
      </c>
      <c r="B1629" s="56"/>
      <c r="C1629" s="55"/>
      <c r="D1629" s="55"/>
      <c r="E1629" s="57" t="s">
        <v>1042</v>
      </c>
      <c r="F1629" s="17">
        <f t="shared" si="3402"/>
        <v>40538.30000000001</v>
      </c>
      <c r="G1629" s="17">
        <f t="shared" si="3403"/>
        <v>42222.200000000012</v>
      </c>
      <c r="H1629" s="17">
        <f t="shared" si="3404"/>
        <v>42222.200000000012</v>
      </c>
      <c r="I1629" s="17">
        <f t="shared" si="3405"/>
        <v>53.2</v>
      </c>
      <c r="J1629" s="17">
        <f t="shared" si="3406"/>
        <v>53.2</v>
      </c>
      <c r="K1629" s="17">
        <f t="shared" si="3407"/>
        <v>53.2</v>
      </c>
      <c r="L1629" s="17">
        <f t="shared" si="3396"/>
        <v>40591.500000000007</v>
      </c>
      <c r="M1629" s="17">
        <f t="shared" si="3397"/>
        <v>42275.400000000009</v>
      </c>
      <c r="N1629" s="17">
        <f t="shared" si="3398"/>
        <v>42275.400000000009</v>
      </c>
      <c r="O1629" s="17">
        <f t="shared" si="3408"/>
        <v>4346.3</v>
      </c>
      <c r="P1629" s="17">
        <f t="shared" si="3409"/>
        <v>5341.3</v>
      </c>
      <c r="Q1629" s="17">
        <f t="shared" si="3410"/>
        <v>5341.3</v>
      </c>
      <c r="R1629" s="17">
        <f t="shared" si="3304"/>
        <v>44937.80000000001</v>
      </c>
      <c r="S1629" s="17">
        <f t="shared" si="3305"/>
        <v>47616.700000000012</v>
      </c>
      <c r="T1629" s="17">
        <f t="shared" si="3306"/>
        <v>47616.700000000012</v>
      </c>
      <c r="U1629" s="17">
        <f t="shared" si="3411"/>
        <v>0</v>
      </c>
      <c r="V1629" s="17">
        <f t="shared" si="3412"/>
        <v>0</v>
      </c>
      <c r="W1629" s="17">
        <f t="shared" si="3413"/>
        <v>0</v>
      </c>
      <c r="X1629" s="17">
        <f t="shared" si="3307"/>
        <v>44937.80000000001</v>
      </c>
      <c r="Y1629" s="17">
        <f t="shared" si="3308"/>
        <v>47616.700000000012</v>
      </c>
      <c r="Z1629" s="17">
        <f t="shared" si="3309"/>
        <v>47616.700000000012</v>
      </c>
      <c r="AA1629" s="17">
        <f t="shared" si="3414"/>
        <v>0</v>
      </c>
      <c r="AB1629" s="17">
        <f t="shared" si="3415"/>
        <v>0</v>
      </c>
      <c r="AC1629" s="17">
        <f t="shared" si="3416"/>
        <v>0</v>
      </c>
      <c r="AD1629" s="17">
        <f t="shared" si="3310"/>
        <v>44937.80000000001</v>
      </c>
      <c r="AE1629" s="17">
        <f t="shared" si="3311"/>
        <v>47616.700000000012</v>
      </c>
      <c r="AF1629" s="17">
        <f t="shared" si="3312"/>
        <v>47616.700000000012</v>
      </c>
      <c r="AG1629" s="17">
        <f t="shared" si="3417"/>
        <v>0</v>
      </c>
      <c r="AH1629" s="17">
        <f t="shared" si="3313"/>
        <v>44937.80000000001</v>
      </c>
      <c r="AI1629" s="17">
        <f t="shared" si="3314"/>
        <v>47616.700000000012</v>
      </c>
      <c r="AJ1629" s="17">
        <f t="shared" si="3315"/>
        <v>47616.700000000012</v>
      </c>
      <c r="AK1629" s="17">
        <f t="shared" si="3418"/>
        <v>3274.4</v>
      </c>
      <c r="AL1629" s="17">
        <f t="shared" si="3419"/>
        <v>3417.6</v>
      </c>
      <c r="AM1629" s="17">
        <f t="shared" si="3420"/>
        <v>3417.6</v>
      </c>
      <c r="AN1629" s="17">
        <f t="shared" si="3316"/>
        <v>48212.200000000012</v>
      </c>
      <c r="AO1629" s="17">
        <f t="shared" si="3317"/>
        <v>51034.30000000001</v>
      </c>
      <c r="AP1629" s="17">
        <f t="shared" si="3318"/>
        <v>51034.30000000001</v>
      </c>
      <c r="AQ1629" s="17">
        <f t="shared" si="3421"/>
        <v>0</v>
      </c>
      <c r="AR1629" s="17">
        <f t="shared" si="3422"/>
        <v>0</v>
      </c>
      <c r="AS1629" s="17">
        <f t="shared" si="3423"/>
        <v>0</v>
      </c>
      <c r="AT1629" s="17">
        <f t="shared" si="3319"/>
        <v>48212.200000000012</v>
      </c>
      <c r="AU1629" s="17">
        <f t="shared" si="3320"/>
        <v>51034.30000000001</v>
      </c>
      <c r="AV1629" s="17">
        <f t="shared" si="3321"/>
        <v>51034.30000000001</v>
      </c>
      <c r="AW1629" s="17">
        <f t="shared" si="3424"/>
        <v>0</v>
      </c>
      <c r="AX1629" s="17">
        <f t="shared" si="3425"/>
        <v>0</v>
      </c>
      <c r="AY1629" s="17">
        <f t="shared" si="3426"/>
        <v>0</v>
      </c>
      <c r="AZ1629" s="17">
        <f t="shared" si="3322"/>
        <v>48212.200000000012</v>
      </c>
      <c r="BA1629" s="17">
        <f t="shared" si="3427"/>
        <v>0</v>
      </c>
      <c r="BB1629" s="64">
        <f t="shared" si="3327"/>
        <v>48212.200000000012</v>
      </c>
      <c r="BC1629" s="17">
        <f t="shared" si="3323"/>
        <v>51034.30000000001</v>
      </c>
      <c r="BD1629" s="17">
        <f t="shared" si="3428"/>
        <v>0</v>
      </c>
      <c r="BE1629" s="64">
        <f t="shared" si="3328"/>
        <v>51034.30000000001</v>
      </c>
      <c r="BF1629" s="17">
        <f t="shared" si="3324"/>
        <v>51034.30000000001</v>
      </c>
      <c r="BG1629" s="17">
        <f t="shared" si="3428"/>
        <v>0</v>
      </c>
      <c r="BH1629" s="64">
        <f t="shared" si="3329"/>
        <v>51034.30000000001</v>
      </c>
      <c r="BI1629" s="17">
        <f t="shared" si="3428"/>
        <v>0</v>
      </c>
      <c r="BJ1629" s="18"/>
      <c r="BK1629" s="18"/>
      <c r="BL1629" s="16"/>
      <c r="BM1629" s="16"/>
      <c r="BN1629" s="16"/>
      <c r="BO1629" s="16"/>
      <c r="BP1629" s="16"/>
    </row>
    <row r="1630" spans="1:68" ht="31.2" x14ac:dyDescent="0.3">
      <c r="A1630" s="58" t="s">
        <v>1051</v>
      </c>
      <c r="B1630" s="59"/>
      <c r="C1630" s="58"/>
      <c r="D1630" s="58"/>
      <c r="E1630" s="60" t="s">
        <v>176</v>
      </c>
      <c r="F1630" s="10">
        <f t="shared" ref="F1630:K1630" si="3429">F1631+F1633+F1635</f>
        <v>40538.30000000001</v>
      </c>
      <c r="G1630" s="10">
        <f t="shared" si="3429"/>
        <v>42222.200000000012</v>
      </c>
      <c r="H1630" s="10">
        <f t="shared" si="3429"/>
        <v>42222.200000000012</v>
      </c>
      <c r="I1630" s="10">
        <f t="shared" si="3429"/>
        <v>53.2</v>
      </c>
      <c r="J1630" s="10">
        <f t="shared" si="3429"/>
        <v>53.2</v>
      </c>
      <c r="K1630" s="10">
        <f t="shared" si="3429"/>
        <v>53.2</v>
      </c>
      <c r="L1630" s="10">
        <f t="shared" si="3396"/>
        <v>40591.500000000007</v>
      </c>
      <c r="M1630" s="10">
        <f t="shared" si="3397"/>
        <v>42275.400000000009</v>
      </c>
      <c r="N1630" s="10">
        <f t="shared" si="3398"/>
        <v>42275.400000000009</v>
      </c>
      <c r="O1630" s="10">
        <f>O1631+O1633+O1635</f>
        <v>4346.3</v>
      </c>
      <c r="P1630" s="10">
        <f>P1631+P1633+P1635</f>
        <v>5341.3</v>
      </c>
      <c r="Q1630" s="10">
        <f>Q1631+Q1633+Q1635</f>
        <v>5341.3</v>
      </c>
      <c r="R1630" s="10">
        <f t="shared" si="3304"/>
        <v>44937.80000000001</v>
      </c>
      <c r="S1630" s="10">
        <f t="shared" si="3305"/>
        <v>47616.700000000012</v>
      </c>
      <c r="T1630" s="10">
        <f t="shared" si="3306"/>
        <v>47616.700000000012</v>
      </c>
      <c r="U1630" s="10">
        <f>U1631+U1633+U1635</f>
        <v>0</v>
      </c>
      <c r="V1630" s="10">
        <f>V1631+V1633+V1635</f>
        <v>0</v>
      </c>
      <c r="W1630" s="10">
        <f>W1631+W1633+W1635</f>
        <v>0</v>
      </c>
      <c r="X1630" s="10">
        <f t="shared" si="3307"/>
        <v>44937.80000000001</v>
      </c>
      <c r="Y1630" s="10">
        <f t="shared" si="3308"/>
        <v>47616.700000000012</v>
      </c>
      <c r="Z1630" s="10">
        <f t="shared" si="3309"/>
        <v>47616.700000000012</v>
      </c>
      <c r="AA1630" s="10">
        <f>AA1631+AA1633+AA1635</f>
        <v>0</v>
      </c>
      <c r="AB1630" s="10">
        <f>AB1631+AB1633+AB1635</f>
        <v>0</v>
      </c>
      <c r="AC1630" s="10">
        <f>AC1631+AC1633+AC1635</f>
        <v>0</v>
      </c>
      <c r="AD1630" s="10">
        <f t="shared" si="3310"/>
        <v>44937.80000000001</v>
      </c>
      <c r="AE1630" s="10">
        <f t="shared" si="3311"/>
        <v>47616.700000000012</v>
      </c>
      <c r="AF1630" s="10">
        <f t="shared" si="3312"/>
        <v>47616.700000000012</v>
      </c>
      <c r="AG1630" s="10">
        <f>AG1631+AG1633+AG1635</f>
        <v>0</v>
      </c>
      <c r="AH1630" s="10">
        <f t="shared" si="3313"/>
        <v>44937.80000000001</v>
      </c>
      <c r="AI1630" s="10">
        <f t="shared" si="3314"/>
        <v>47616.700000000012</v>
      </c>
      <c r="AJ1630" s="10">
        <f t="shared" si="3315"/>
        <v>47616.700000000012</v>
      </c>
      <c r="AK1630" s="10">
        <f>AK1631+AK1633+AK1635</f>
        <v>3274.4</v>
      </c>
      <c r="AL1630" s="10">
        <f>AL1631+AL1633+AL1635</f>
        <v>3417.6</v>
      </c>
      <c r="AM1630" s="10">
        <f>AM1631+AM1633+AM1635</f>
        <v>3417.6</v>
      </c>
      <c r="AN1630" s="10">
        <f t="shared" si="3316"/>
        <v>48212.200000000012</v>
      </c>
      <c r="AO1630" s="10">
        <f t="shared" si="3317"/>
        <v>51034.30000000001</v>
      </c>
      <c r="AP1630" s="10">
        <f t="shared" si="3318"/>
        <v>51034.30000000001</v>
      </c>
      <c r="AQ1630" s="10">
        <f>AQ1631+AQ1633+AQ1635</f>
        <v>0</v>
      </c>
      <c r="AR1630" s="10">
        <f>AR1631+AR1633+AR1635</f>
        <v>0</v>
      </c>
      <c r="AS1630" s="10">
        <f>AS1631+AS1633+AS1635</f>
        <v>0</v>
      </c>
      <c r="AT1630" s="10">
        <f t="shared" si="3319"/>
        <v>48212.200000000012</v>
      </c>
      <c r="AU1630" s="10">
        <f t="shared" si="3320"/>
        <v>51034.30000000001</v>
      </c>
      <c r="AV1630" s="10">
        <f t="shared" si="3321"/>
        <v>51034.30000000001</v>
      </c>
      <c r="AW1630" s="10">
        <f>AW1631+AW1633+AW1635</f>
        <v>0</v>
      </c>
      <c r="AX1630" s="10">
        <f>AX1631+AX1633+AX1635</f>
        <v>0</v>
      </c>
      <c r="AY1630" s="10">
        <f>AY1631+AY1633+AY1635</f>
        <v>0</v>
      </c>
      <c r="AZ1630" s="10">
        <f t="shared" si="3322"/>
        <v>48212.200000000012</v>
      </c>
      <c r="BA1630" s="10">
        <f>BA1631+BA1633+BA1635</f>
        <v>0</v>
      </c>
      <c r="BB1630" s="65">
        <f t="shared" si="3327"/>
        <v>48212.200000000012</v>
      </c>
      <c r="BC1630" s="10">
        <f t="shared" si="3323"/>
        <v>51034.30000000001</v>
      </c>
      <c r="BD1630" s="10">
        <f>BD1631+BD1633+BD1635</f>
        <v>0</v>
      </c>
      <c r="BE1630" s="65">
        <f t="shared" si="3328"/>
        <v>51034.30000000001</v>
      </c>
      <c r="BF1630" s="10">
        <f t="shared" si="3324"/>
        <v>51034.30000000001</v>
      </c>
      <c r="BG1630" s="10">
        <f>BG1631+BG1633+BG1635</f>
        <v>0</v>
      </c>
      <c r="BH1630" s="65">
        <f t="shared" si="3329"/>
        <v>51034.30000000001</v>
      </c>
      <c r="BI1630" s="10">
        <f>BI1631+BI1633+BI1635</f>
        <v>0</v>
      </c>
      <c r="BJ1630" s="20"/>
      <c r="BK1630" s="20"/>
    </row>
    <row r="1631" spans="1:68" ht="78" x14ac:dyDescent="0.3">
      <c r="A1631" s="58" t="s">
        <v>1051</v>
      </c>
      <c r="B1631" s="59" t="s">
        <v>148</v>
      </c>
      <c r="C1631" s="58"/>
      <c r="D1631" s="58"/>
      <c r="E1631" s="60" t="s">
        <v>149</v>
      </c>
      <c r="F1631" s="10">
        <f t="shared" ref="F1631:K1631" si="3430">F1632</f>
        <v>33720.700000000004</v>
      </c>
      <c r="G1631" s="10">
        <f t="shared" si="3430"/>
        <v>35404.600000000006</v>
      </c>
      <c r="H1631" s="10">
        <f t="shared" si="3430"/>
        <v>35404.600000000006</v>
      </c>
      <c r="I1631" s="10">
        <f t="shared" si="3430"/>
        <v>0</v>
      </c>
      <c r="J1631" s="10">
        <f t="shared" si="3430"/>
        <v>0</v>
      </c>
      <c r="K1631" s="10">
        <f t="shared" si="3430"/>
        <v>0</v>
      </c>
      <c r="L1631" s="10">
        <f t="shared" si="3396"/>
        <v>33720.700000000004</v>
      </c>
      <c r="M1631" s="10">
        <f t="shared" si="3397"/>
        <v>35404.600000000006</v>
      </c>
      <c r="N1631" s="10">
        <f t="shared" si="3398"/>
        <v>35404.600000000006</v>
      </c>
      <c r="O1631" s="10">
        <f>O1632</f>
        <v>4346.3</v>
      </c>
      <c r="P1631" s="10">
        <f>P1632</f>
        <v>5341.3</v>
      </c>
      <c r="Q1631" s="10">
        <f>Q1632</f>
        <v>5341.3</v>
      </c>
      <c r="R1631" s="10">
        <f t="shared" si="3304"/>
        <v>38067.000000000007</v>
      </c>
      <c r="S1631" s="10">
        <f t="shared" si="3305"/>
        <v>40745.900000000009</v>
      </c>
      <c r="T1631" s="10">
        <f t="shared" si="3306"/>
        <v>40745.900000000009</v>
      </c>
      <c r="U1631" s="10">
        <f>U1632</f>
        <v>0</v>
      </c>
      <c r="V1631" s="10">
        <f>V1632</f>
        <v>0</v>
      </c>
      <c r="W1631" s="10">
        <f>W1632</f>
        <v>0</v>
      </c>
      <c r="X1631" s="10">
        <f t="shared" si="3307"/>
        <v>38067.000000000007</v>
      </c>
      <c r="Y1631" s="10">
        <f t="shared" si="3308"/>
        <v>40745.900000000009</v>
      </c>
      <c r="Z1631" s="10">
        <f t="shared" si="3309"/>
        <v>40745.900000000009</v>
      </c>
      <c r="AA1631" s="10">
        <f>AA1632</f>
        <v>0</v>
      </c>
      <c r="AB1631" s="10">
        <f>AB1632</f>
        <v>0</v>
      </c>
      <c r="AC1631" s="10">
        <f>AC1632</f>
        <v>0</v>
      </c>
      <c r="AD1631" s="10">
        <f t="shared" si="3310"/>
        <v>38067.000000000007</v>
      </c>
      <c r="AE1631" s="10">
        <f t="shared" si="3311"/>
        <v>40745.900000000009</v>
      </c>
      <c r="AF1631" s="10">
        <f t="shared" si="3312"/>
        <v>40745.900000000009</v>
      </c>
      <c r="AG1631" s="10">
        <f>AG1632</f>
        <v>0</v>
      </c>
      <c r="AH1631" s="10">
        <f t="shared" si="3313"/>
        <v>38067.000000000007</v>
      </c>
      <c r="AI1631" s="10">
        <f t="shared" si="3314"/>
        <v>40745.900000000009</v>
      </c>
      <c r="AJ1631" s="10">
        <f t="shared" si="3315"/>
        <v>40745.900000000009</v>
      </c>
      <c r="AK1631" s="10">
        <f>AK1632</f>
        <v>0</v>
      </c>
      <c r="AL1631" s="10">
        <f>AL1632</f>
        <v>0</v>
      </c>
      <c r="AM1631" s="10">
        <f>AM1632</f>
        <v>0</v>
      </c>
      <c r="AN1631" s="10">
        <f t="shared" si="3316"/>
        <v>38067.000000000007</v>
      </c>
      <c r="AO1631" s="10">
        <f t="shared" si="3317"/>
        <v>40745.900000000009</v>
      </c>
      <c r="AP1631" s="10">
        <f t="shared" si="3318"/>
        <v>40745.900000000009</v>
      </c>
      <c r="AQ1631" s="10">
        <f>AQ1632</f>
        <v>0</v>
      </c>
      <c r="AR1631" s="10">
        <f>AR1632</f>
        <v>0</v>
      </c>
      <c r="AS1631" s="10">
        <f>AS1632</f>
        <v>0</v>
      </c>
      <c r="AT1631" s="10">
        <f t="shared" si="3319"/>
        <v>38067.000000000007</v>
      </c>
      <c r="AU1631" s="10">
        <f t="shared" si="3320"/>
        <v>40745.900000000009</v>
      </c>
      <c r="AV1631" s="10">
        <f t="shared" si="3321"/>
        <v>40745.900000000009</v>
      </c>
      <c r="AW1631" s="10">
        <f>AW1632</f>
        <v>0</v>
      </c>
      <c r="AX1631" s="10">
        <f>AX1632</f>
        <v>0</v>
      </c>
      <c r="AY1631" s="10">
        <f>AY1632</f>
        <v>0</v>
      </c>
      <c r="AZ1631" s="10">
        <f t="shared" si="3322"/>
        <v>38067.000000000007</v>
      </c>
      <c r="BA1631" s="10">
        <f>BA1632</f>
        <v>0</v>
      </c>
      <c r="BB1631" s="65">
        <f t="shared" si="3327"/>
        <v>38067.000000000007</v>
      </c>
      <c r="BC1631" s="10">
        <f t="shared" si="3323"/>
        <v>40745.900000000009</v>
      </c>
      <c r="BD1631" s="10">
        <f>BD1632</f>
        <v>0</v>
      </c>
      <c r="BE1631" s="65">
        <f t="shared" si="3328"/>
        <v>40745.900000000009</v>
      </c>
      <c r="BF1631" s="10">
        <f t="shared" si="3324"/>
        <v>40745.900000000009</v>
      </c>
      <c r="BG1631" s="10">
        <f>BG1632</f>
        <v>0</v>
      </c>
      <c r="BH1631" s="65">
        <f t="shared" si="3329"/>
        <v>40745.900000000009</v>
      </c>
      <c r="BI1631" s="10">
        <f>BI1632</f>
        <v>0</v>
      </c>
      <c r="BJ1631" s="20"/>
      <c r="BK1631" s="20"/>
    </row>
    <row r="1632" spans="1:68" ht="46.8" x14ac:dyDescent="0.3">
      <c r="A1632" s="58" t="s">
        <v>1051</v>
      </c>
      <c r="B1632" s="59">
        <v>100</v>
      </c>
      <c r="C1632" s="58" t="s">
        <v>37</v>
      </c>
      <c r="D1632" s="58" t="s">
        <v>337</v>
      </c>
      <c r="E1632" s="60" t="s">
        <v>1049</v>
      </c>
      <c r="F1632" s="10">
        <v>33720.700000000004</v>
      </c>
      <c r="G1632" s="10">
        <v>35404.600000000006</v>
      </c>
      <c r="H1632" s="10">
        <v>35404.600000000006</v>
      </c>
      <c r="I1632" s="10"/>
      <c r="J1632" s="10"/>
      <c r="K1632" s="10"/>
      <c r="L1632" s="10">
        <f t="shared" si="3396"/>
        <v>33720.700000000004</v>
      </c>
      <c r="M1632" s="10">
        <f t="shared" si="3397"/>
        <v>35404.600000000006</v>
      </c>
      <c r="N1632" s="10">
        <f t="shared" si="3398"/>
        <v>35404.600000000006</v>
      </c>
      <c r="O1632" s="10">
        <v>4346.3</v>
      </c>
      <c r="P1632" s="10">
        <v>5341.3</v>
      </c>
      <c r="Q1632" s="10">
        <v>5341.3</v>
      </c>
      <c r="R1632" s="10">
        <f t="shared" si="3304"/>
        <v>38067.000000000007</v>
      </c>
      <c r="S1632" s="10">
        <f t="shared" si="3305"/>
        <v>40745.900000000009</v>
      </c>
      <c r="T1632" s="10">
        <f t="shared" si="3306"/>
        <v>40745.900000000009</v>
      </c>
      <c r="U1632" s="10"/>
      <c r="V1632" s="10"/>
      <c r="W1632" s="10"/>
      <c r="X1632" s="10">
        <f t="shared" si="3307"/>
        <v>38067.000000000007</v>
      </c>
      <c r="Y1632" s="10">
        <f t="shared" si="3308"/>
        <v>40745.900000000009</v>
      </c>
      <c r="Z1632" s="10">
        <f t="shared" si="3309"/>
        <v>40745.900000000009</v>
      </c>
      <c r="AA1632" s="10"/>
      <c r="AB1632" s="10"/>
      <c r="AC1632" s="10"/>
      <c r="AD1632" s="10">
        <f t="shared" si="3310"/>
        <v>38067.000000000007</v>
      </c>
      <c r="AE1632" s="10">
        <f t="shared" si="3311"/>
        <v>40745.900000000009</v>
      </c>
      <c r="AF1632" s="10">
        <f t="shared" si="3312"/>
        <v>40745.900000000009</v>
      </c>
      <c r="AG1632" s="10"/>
      <c r="AH1632" s="10">
        <f t="shared" si="3313"/>
        <v>38067.000000000007</v>
      </c>
      <c r="AI1632" s="10">
        <f t="shared" si="3314"/>
        <v>40745.900000000009</v>
      </c>
      <c r="AJ1632" s="10">
        <f t="shared" si="3315"/>
        <v>40745.900000000009</v>
      </c>
      <c r="AK1632" s="10"/>
      <c r="AL1632" s="10"/>
      <c r="AM1632" s="10"/>
      <c r="AN1632" s="10">
        <f t="shared" si="3316"/>
        <v>38067.000000000007</v>
      </c>
      <c r="AO1632" s="10">
        <f t="shared" si="3317"/>
        <v>40745.900000000009</v>
      </c>
      <c r="AP1632" s="10">
        <f t="shared" si="3318"/>
        <v>40745.900000000009</v>
      </c>
      <c r="AQ1632" s="10"/>
      <c r="AR1632" s="10"/>
      <c r="AS1632" s="10"/>
      <c r="AT1632" s="10">
        <f t="shared" si="3319"/>
        <v>38067.000000000007</v>
      </c>
      <c r="AU1632" s="10">
        <f t="shared" si="3320"/>
        <v>40745.900000000009</v>
      </c>
      <c r="AV1632" s="10">
        <f t="shared" si="3321"/>
        <v>40745.900000000009</v>
      </c>
      <c r="AW1632" s="10"/>
      <c r="AX1632" s="10"/>
      <c r="AY1632" s="10"/>
      <c r="AZ1632" s="10">
        <f t="shared" si="3322"/>
        <v>38067.000000000007</v>
      </c>
      <c r="BA1632" s="10"/>
      <c r="BB1632" s="65">
        <f t="shared" si="3327"/>
        <v>38067.000000000007</v>
      </c>
      <c r="BC1632" s="10">
        <f t="shared" si="3323"/>
        <v>40745.900000000009</v>
      </c>
      <c r="BD1632" s="10"/>
      <c r="BE1632" s="65">
        <f t="shared" si="3328"/>
        <v>40745.900000000009</v>
      </c>
      <c r="BF1632" s="10">
        <f t="shared" si="3324"/>
        <v>40745.900000000009</v>
      </c>
      <c r="BG1632" s="10"/>
      <c r="BH1632" s="65">
        <f t="shared" si="3329"/>
        <v>40745.900000000009</v>
      </c>
      <c r="BI1632" s="10"/>
      <c r="BJ1632" s="20"/>
      <c r="BK1632" s="20"/>
    </row>
    <row r="1633" spans="1:68" ht="31.2" x14ac:dyDescent="0.3">
      <c r="A1633" s="58" t="s">
        <v>1051</v>
      </c>
      <c r="B1633" s="59" t="s">
        <v>66</v>
      </c>
      <c r="C1633" s="58"/>
      <c r="D1633" s="58"/>
      <c r="E1633" s="60" t="s">
        <v>67</v>
      </c>
      <c r="F1633" s="10">
        <f t="shared" ref="F1633:K1633" si="3431">F1634</f>
        <v>6751.3</v>
      </c>
      <c r="G1633" s="10">
        <f t="shared" si="3431"/>
        <v>6751.3</v>
      </c>
      <c r="H1633" s="10">
        <f t="shared" si="3431"/>
        <v>6751.3</v>
      </c>
      <c r="I1633" s="10">
        <f t="shared" si="3431"/>
        <v>53.2</v>
      </c>
      <c r="J1633" s="10">
        <f t="shared" si="3431"/>
        <v>53.2</v>
      </c>
      <c r="K1633" s="10">
        <f t="shared" si="3431"/>
        <v>53.2</v>
      </c>
      <c r="L1633" s="10">
        <f t="shared" si="3396"/>
        <v>6804.5</v>
      </c>
      <c r="M1633" s="10">
        <f t="shared" si="3397"/>
        <v>6804.5</v>
      </c>
      <c r="N1633" s="10">
        <f t="shared" si="3398"/>
        <v>6804.5</v>
      </c>
      <c r="O1633" s="10">
        <f>O1634</f>
        <v>0</v>
      </c>
      <c r="P1633" s="10">
        <f>P1634</f>
        <v>0</v>
      </c>
      <c r="Q1633" s="10">
        <f>Q1634</f>
        <v>0</v>
      </c>
      <c r="R1633" s="10">
        <f t="shared" si="3304"/>
        <v>6804.5</v>
      </c>
      <c r="S1633" s="10">
        <f t="shared" si="3305"/>
        <v>6804.5</v>
      </c>
      <c r="T1633" s="10">
        <f t="shared" si="3306"/>
        <v>6804.5</v>
      </c>
      <c r="U1633" s="10">
        <f>U1634</f>
        <v>0</v>
      </c>
      <c r="V1633" s="10">
        <f>V1634</f>
        <v>0</v>
      </c>
      <c r="W1633" s="10">
        <f>W1634</f>
        <v>0</v>
      </c>
      <c r="X1633" s="10">
        <f t="shared" si="3307"/>
        <v>6804.5</v>
      </c>
      <c r="Y1633" s="10">
        <f t="shared" si="3308"/>
        <v>6804.5</v>
      </c>
      <c r="Z1633" s="10">
        <f t="shared" si="3309"/>
        <v>6804.5</v>
      </c>
      <c r="AA1633" s="10">
        <f>AA1634</f>
        <v>0</v>
      </c>
      <c r="AB1633" s="10">
        <f>AB1634</f>
        <v>0</v>
      </c>
      <c r="AC1633" s="10">
        <f>AC1634</f>
        <v>0</v>
      </c>
      <c r="AD1633" s="10">
        <f t="shared" si="3310"/>
        <v>6804.5</v>
      </c>
      <c r="AE1633" s="10">
        <f t="shared" si="3311"/>
        <v>6804.5</v>
      </c>
      <c r="AF1633" s="10">
        <f t="shared" si="3312"/>
        <v>6804.5</v>
      </c>
      <c r="AG1633" s="10">
        <f>AG1634</f>
        <v>0</v>
      </c>
      <c r="AH1633" s="10">
        <f t="shared" si="3313"/>
        <v>6804.5</v>
      </c>
      <c r="AI1633" s="10">
        <f t="shared" si="3314"/>
        <v>6804.5</v>
      </c>
      <c r="AJ1633" s="10">
        <f t="shared" si="3315"/>
        <v>6804.5</v>
      </c>
      <c r="AK1633" s="10">
        <f>AK1634</f>
        <v>3274.4</v>
      </c>
      <c r="AL1633" s="10">
        <f>AL1634</f>
        <v>3417.6</v>
      </c>
      <c r="AM1633" s="10">
        <f>AM1634</f>
        <v>3417.6</v>
      </c>
      <c r="AN1633" s="10">
        <f t="shared" si="3316"/>
        <v>10078.9</v>
      </c>
      <c r="AO1633" s="10">
        <f t="shared" si="3317"/>
        <v>10222.1</v>
      </c>
      <c r="AP1633" s="10">
        <f t="shared" si="3318"/>
        <v>10222.1</v>
      </c>
      <c r="AQ1633" s="10">
        <f>AQ1634</f>
        <v>0</v>
      </c>
      <c r="AR1633" s="10">
        <f>AR1634</f>
        <v>0</v>
      </c>
      <c r="AS1633" s="10">
        <f>AS1634</f>
        <v>0</v>
      </c>
      <c r="AT1633" s="10">
        <f t="shared" si="3319"/>
        <v>10078.9</v>
      </c>
      <c r="AU1633" s="10">
        <f t="shared" si="3320"/>
        <v>10222.1</v>
      </c>
      <c r="AV1633" s="10">
        <f t="shared" si="3321"/>
        <v>10222.1</v>
      </c>
      <c r="AW1633" s="10">
        <f>AW1634</f>
        <v>0</v>
      </c>
      <c r="AX1633" s="10">
        <f>AX1634</f>
        <v>0</v>
      </c>
      <c r="AY1633" s="10">
        <f>AY1634</f>
        <v>0</v>
      </c>
      <c r="AZ1633" s="10">
        <f t="shared" si="3322"/>
        <v>10078.9</v>
      </c>
      <c r="BA1633" s="10">
        <f>BA1634</f>
        <v>0</v>
      </c>
      <c r="BB1633" s="65">
        <f t="shared" si="3327"/>
        <v>10078.9</v>
      </c>
      <c r="BC1633" s="10">
        <f t="shared" si="3323"/>
        <v>10222.1</v>
      </c>
      <c r="BD1633" s="10">
        <f>BD1634</f>
        <v>0</v>
      </c>
      <c r="BE1633" s="65">
        <f t="shared" si="3328"/>
        <v>10222.1</v>
      </c>
      <c r="BF1633" s="10">
        <f t="shared" si="3324"/>
        <v>10222.1</v>
      </c>
      <c r="BG1633" s="10">
        <f>BG1634</f>
        <v>0</v>
      </c>
      <c r="BH1633" s="65">
        <f t="shared" si="3329"/>
        <v>10222.1</v>
      </c>
      <c r="BI1633" s="10">
        <f>BI1634</f>
        <v>0</v>
      </c>
      <c r="BJ1633" s="20"/>
      <c r="BK1633" s="20"/>
    </row>
    <row r="1634" spans="1:68" ht="46.8" x14ac:dyDescent="0.3">
      <c r="A1634" s="58" t="s">
        <v>1051</v>
      </c>
      <c r="B1634" s="59">
        <v>200</v>
      </c>
      <c r="C1634" s="58" t="s">
        <v>37</v>
      </c>
      <c r="D1634" s="58" t="s">
        <v>337</v>
      </c>
      <c r="E1634" s="60" t="s">
        <v>1049</v>
      </c>
      <c r="F1634" s="10">
        <v>6751.3</v>
      </c>
      <c r="G1634" s="10">
        <v>6751.3</v>
      </c>
      <c r="H1634" s="10">
        <v>6751.3</v>
      </c>
      <c r="I1634" s="10">
        <v>53.2</v>
      </c>
      <c r="J1634" s="10">
        <v>53.2</v>
      </c>
      <c r="K1634" s="10">
        <v>53.2</v>
      </c>
      <c r="L1634" s="10">
        <f t="shared" si="3396"/>
        <v>6804.5</v>
      </c>
      <c r="M1634" s="10">
        <f t="shared" si="3397"/>
        <v>6804.5</v>
      </c>
      <c r="N1634" s="10">
        <f t="shared" si="3398"/>
        <v>6804.5</v>
      </c>
      <c r="O1634" s="10"/>
      <c r="P1634" s="10"/>
      <c r="Q1634" s="10"/>
      <c r="R1634" s="10">
        <f t="shared" si="3304"/>
        <v>6804.5</v>
      </c>
      <c r="S1634" s="10">
        <f t="shared" si="3305"/>
        <v>6804.5</v>
      </c>
      <c r="T1634" s="10">
        <f t="shared" si="3306"/>
        <v>6804.5</v>
      </c>
      <c r="U1634" s="10"/>
      <c r="V1634" s="10"/>
      <c r="W1634" s="10"/>
      <c r="X1634" s="10">
        <f t="shared" si="3307"/>
        <v>6804.5</v>
      </c>
      <c r="Y1634" s="10">
        <f t="shared" si="3308"/>
        <v>6804.5</v>
      </c>
      <c r="Z1634" s="10">
        <f t="shared" si="3309"/>
        <v>6804.5</v>
      </c>
      <c r="AA1634" s="10"/>
      <c r="AB1634" s="10"/>
      <c r="AC1634" s="10"/>
      <c r="AD1634" s="10">
        <f t="shared" si="3310"/>
        <v>6804.5</v>
      </c>
      <c r="AE1634" s="10">
        <f t="shared" si="3311"/>
        <v>6804.5</v>
      </c>
      <c r="AF1634" s="10">
        <f t="shared" si="3312"/>
        <v>6804.5</v>
      </c>
      <c r="AG1634" s="10"/>
      <c r="AH1634" s="10">
        <f t="shared" si="3313"/>
        <v>6804.5</v>
      </c>
      <c r="AI1634" s="10">
        <f t="shared" si="3314"/>
        <v>6804.5</v>
      </c>
      <c r="AJ1634" s="10">
        <f t="shared" si="3315"/>
        <v>6804.5</v>
      </c>
      <c r="AK1634" s="10">
        <v>3274.4</v>
      </c>
      <c r="AL1634" s="10">
        <v>3417.6</v>
      </c>
      <c r="AM1634" s="10">
        <v>3417.6</v>
      </c>
      <c r="AN1634" s="10">
        <f t="shared" si="3316"/>
        <v>10078.9</v>
      </c>
      <c r="AO1634" s="10">
        <f t="shared" si="3317"/>
        <v>10222.1</v>
      </c>
      <c r="AP1634" s="10">
        <f t="shared" si="3318"/>
        <v>10222.1</v>
      </c>
      <c r="AQ1634" s="10"/>
      <c r="AR1634" s="10"/>
      <c r="AS1634" s="10"/>
      <c r="AT1634" s="10">
        <f t="shared" si="3319"/>
        <v>10078.9</v>
      </c>
      <c r="AU1634" s="10">
        <f t="shared" si="3320"/>
        <v>10222.1</v>
      </c>
      <c r="AV1634" s="10">
        <f t="shared" si="3321"/>
        <v>10222.1</v>
      </c>
      <c r="AW1634" s="10"/>
      <c r="AX1634" s="10"/>
      <c r="AY1634" s="10"/>
      <c r="AZ1634" s="10">
        <f t="shared" si="3322"/>
        <v>10078.9</v>
      </c>
      <c r="BA1634" s="10"/>
      <c r="BB1634" s="65">
        <f t="shared" si="3327"/>
        <v>10078.9</v>
      </c>
      <c r="BC1634" s="10">
        <f t="shared" si="3323"/>
        <v>10222.1</v>
      </c>
      <c r="BD1634" s="10"/>
      <c r="BE1634" s="65">
        <f t="shared" si="3328"/>
        <v>10222.1</v>
      </c>
      <c r="BF1634" s="10">
        <f t="shared" si="3324"/>
        <v>10222.1</v>
      </c>
      <c r="BG1634" s="10"/>
      <c r="BH1634" s="65">
        <f t="shared" si="3329"/>
        <v>10222.1</v>
      </c>
      <c r="BI1634" s="10"/>
      <c r="BJ1634" s="20"/>
      <c r="BK1634" s="20">
        <v>40</v>
      </c>
    </row>
    <row r="1635" spans="1:68" x14ac:dyDescent="0.3">
      <c r="A1635" s="58" t="s">
        <v>1051</v>
      </c>
      <c r="B1635" s="59" t="s">
        <v>52</v>
      </c>
      <c r="C1635" s="58"/>
      <c r="D1635" s="58"/>
      <c r="E1635" s="60" t="s">
        <v>53</v>
      </c>
      <c r="F1635" s="10">
        <f t="shared" ref="F1635:K1635" si="3432">F1636</f>
        <v>66.3</v>
      </c>
      <c r="G1635" s="10">
        <f t="shared" si="3432"/>
        <v>66.3</v>
      </c>
      <c r="H1635" s="10">
        <f t="shared" si="3432"/>
        <v>66.3</v>
      </c>
      <c r="I1635" s="10">
        <f t="shared" si="3432"/>
        <v>0</v>
      </c>
      <c r="J1635" s="10">
        <f t="shared" si="3432"/>
        <v>0</v>
      </c>
      <c r="K1635" s="10">
        <f t="shared" si="3432"/>
        <v>0</v>
      </c>
      <c r="L1635" s="10">
        <f t="shared" si="3396"/>
        <v>66.3</v>
      </c>
      <c r="M1635" s="10">
        <f t="shared" si="3397"/>
        <v>66.3</v>
      </c>
      <c r="N1635" s="10">
        <f t="shared" si="3398"/>
        <v>66.3</v>
      </c>
      <c r="O1635" s="10">
        <f>O1636</f>
        <v>0</v>
      </c>
      <c r="P1635" s="10">
        <f>P1636</f>
        <v>0</v>
      </c>
      <c r="Q1635" s="10">
        <f>Q1636</f>
        <v>0</v>
      </c>
      <c r="R1635" s="10">
        <f t="shared" si="3304"/>
        <v>66.3</v>
      </c>
      <c r="S1635" s="10">
        <f t="shared" si="3305"/>
        <v>66.3</v>
      </c>
      <c r="T1635" s="10">
        <f t="shared" si="3306"/>
        <v>66.3</v>
      </c>
      <c r="U1635" s="10">
        <f>U1636</f>
        <v>0</v>
      </c>
      <c r="V1635" s="10">
        <f>V1636</f>
        <v>0</v>
      </c>
      <c r="W1635" s="10">
        <f>W1636</f>
        <v>0</v>
      </c>
      <c r="X1635" s="10">
        <f t="shared" si="3307"/>
        <v>66.3</v>
      </c>
      <c r="Y1635" s="10">
        <f t="shared" si="3308"/>
        <v>66.3</v>
      </c>
      <c r="Z1635" s="10">
        <f t="shared" si="3309"/>
        <v>66.3</v>
      </c>
      <c r="AA1635" s="10">
        <f>AA1636</f>
        <v>0</v>
      </c>
      <c r="AB1635" s="10">
        <f>AB1636</f>
        <v>0</v>
      </c>
      <c r="AC1635" s="10">
        <f>AC1636</f>
        <v>0</v>
      </c>
      <c r="AD1635" s="10">
        <f t="shared" si="3310"/>
        <v>66.3</v>
      </c>
      <c r="AE1635" s="10">
        <f t="shared" si="3311"/>
        <v>66.3</v>
      </c>
      <c r="AF1635" s="10">
        <f t="shared" si="3312"/>
        <v>66.3</v>
      </c>
      <c r="AG1635" s="10">
        <f>AG1636</f>
        <v>0</v>
      </c>
      <c r="AH1635" s="10">
        <f t="shared" si="3313"/>
        <v>66.3</v>
      </c>
      <c r="AI1635" s="10">
        <f t="shared" si="3314"/>
        <v>66.3</v>
      </c>
      <c r="AJ1635" s="10">
        <f t="shared" si="3315"/>
        <v>66.3</v>
      </c>
      <c r="AK1635" s="10">
        <f>AK1636</f>
        <v>0</v>
      </c>
      <c r="AL1635" s="10">
        <f>AL1636</f>
        <v>0</v>
      </c>
      <c r="AM1635" s="10">
        <f>AM1636</f>
        <v>0</v>
      </c>
      <c r="AN1635" s="10">
        <f t="shared" si="3316"/>
        <v>66.3</v>
      </c>
      <c r="AO1635" s="10">
        <f t="shared" si="3317"/>
        <v>66.3</v>
      </c>
      <c r="AP1635" s="10">
        <f t="shared" si="3318"/>
        <v>66.3</v>
      </c>
      <c r="AQ1635" s="10">
        <f>AQ1636</f>
        <v>0</v>
      </c>
      <c r="AR1635" s="10">
        <f>AR1636</f>
        <v>0</v>
      </c>
      <c r="AS1635" s="10">
        <f>AS1636</f>
        <v>0</v>
      </c>
      <c r="AT1635" s="10">
        <f t="shared" si="3319"/>
        <v>66.3</v>
      </c>
      <c r="AU1635" s="10">
        <f t="shared" si="3320"/>
        <v>66.3</v>
      </c>
      <c r="AV1635" s="10">
        <f t="shared" si="3321"/>
        <v>66.3</v>
      </c>
      <c r="AW1635" s="10">
        <f>AW1636</f>
        <v>0</v>
      </c>
      <c r="AX1635" s="10">
        <f>AX1636</f>
        <v>0</v>
      </c>
      <c r="AY1635" s="10">
        <f>AY1636</f>
        <v>0</v>
      </c>
      <c r="AZ1635" s="10">
        <f t="shared" si="3322"/>
        <v>66.3</v>
      </c>
      <c r="BA1635" s="10">
        <f>BA1636</f>
        <v>0</v>
      </c>
      <c r="BB1635" s="65">
        <f t="shared" si="3327"/>
        <v>66.3</v>
      </c>
      <c r="BC1635" s="10">
        <f t="shared" si="3323"/>
        <v>66.3</v>
      </c>
      <c r="BD1635" s="10">
        <f>BD1636</f>
        <v>0</v>
      </c>
      <c r="BE1635" s="65">
        <f t="shared" si="3328"/>
        <v>66.3</v>
      </c>
      <c r="BF1635" s="10">
        <f t="shared" si="3324"/>
        <v>66.3</v>
      </c>
      <c r="BG1635" s="10">
        <f>BG1636</f>
        <v>0</v>
      </c>
      <c r="BH1635" s="65">
        <f t="shared" si="3329"/>
        <v>66.3</v>
      </c>
      <c r="BI1635" s="10">
        <f>BI1636</f>
        <v>0</v>
      </c>
      <c r="BJ1635" s="20"/>
      <c r="BK1635" s="20"/>
    </row>
    <row r="1636" spans="1:68" ht="46.8" x14ac:dyDescent="0.3">
      <c r="A1636" s="58" t="s">
        <v>1051</v>
      </c>
      <c r="B1636" s="59">
        <v>800</v>
      </c>
      <c r="C1636" s="58" t="s">
        <v>37</v>
      </c>
      <c r="D1636" s="58" t="s">
        <v>337</v>
      </c>
      <c r="E1636" s="60" t="s">
        <v>1049</v>
      </c>
      <c r="F1636" s="10">
        <v>66.3</v>
      </c>
      <c r="G1636" s="10">
        <v>66.3</v>
      </c>
      <c r="H1636" s="10">
        <v>66.3</v>
      </c>
      <c r="I1636" s="10"/>
      <c r="J1636" s="10"/>
      <c r="K1636" s="10"/>
      <c r="L1636" s="10">
        <f t="shared" si="3396"/>
        <v>66.3</v>
      </c>
      <c r="M1636" s="10">
        <f t="shared" si="3397"/>
        <v>66.3</v>
      </c>
      <c r="N1636" s="10">
        <f t="shared" si="3398"/>
        <v>66.3</v>
      </c>
      <c r="O1636" s="10"/>
      <c r="P1636" s="10"/>
      <c r="Q1636" s="10"/>
      <c r="R1636" s="10">
        <f t="shared" si="3304"/>
        <v>66.3</v>
      </c>
      <c r="S1636" s="10">
        <f t="shared" si="3305"/>
        <v>66.3</v>
      </c>
      <c r="T1636" s="10">
        <f t="shared" si="3306"/>
        <v>66.3</v>
      </c>
      <c r="U1636" s="10"/>
      <c r="V1636" s="10"/>
      <c r="W1636" s="10"/>
      <c r="X1636" s="10">
        <f t="shared" si="3307"/>
        <v>66.3</v>
      </c>
      <c r="Y1636" s="10">
        <f t="shared" si="3308"/>
        <v>66.3</v>
      </c>
      <c r="Z1636" s="10">
        <f t="shared" si="3309"/>
        <v>66.3</v>
      </c>
      <c r="AA1636" s="10"/>
      <c r="AB1636" s="10"/>
      <c r="AC1636" s="10"/>
      <c r="AD1636" s="10">
        <f t="shared" si="3310"/>
        <v>66.3</v>
      </c>
      <c r="AE1636" s="10">
        <f t="shared" si="3311"/>
        <v>66.3</v>
      </c>
      <c r="AF1636" s="10">
        <f t="shared" si="3312"/>
        <v>66.3</v>
      </c>
      <c r="AG1636" s="10"/>
      <c r="AH1636" s="10">
        <f t="shared" si="3313"/>
        <v>66.3</v>
      </c>
      <c r="AI1636" s="10">
        <f t="shared" si="3314"/>
        <v>66.3</v>
      </c>
      <c r="AJ1636" s="10">
        <f t="shared" si="3315"/>
        <v>66.3</v>
      </c>
      <c r="AK1636" s="10"/>
      <c r="AL1636" s="10"/>
      <c r="AM1636" s="10"/>
      <c r="AN1636" s="10">
        <f t="shared" si="3316"/>
        <v>66.3</v>
      </c>
      <c r="AO1636" s="10">
        <f t="shared" si="3317"/>
        <v>66.3</v>
      </c>
      <c r="AP1636" s="10">
        <f t="shared" si="3318"/>
        <v>66.3</v>
      </c>
      <c r="AQ1636" s="10"/>
      <c r="AR1636" s="10"/>
      <c r="AS1636" s="10"/>
      <c r="AT1636" s="10">
        <f t="shared" si="3319"/>
        <v>66.3</v>
      </c>
      <c r="AU1636" s="10">
        <f t="shared" si="3320"/>
        <v>66.3</v>
      </c>
      <c r="AV1636" s="10">
        <f t="shared" si="3321"/>
        <v>66.3</v>
      </c>
      <c r="AW1636" s="10"/>
      <c r="AX1636" s="10"/>
      <c r="AY1636" s="10"/>
      <c r="AZ1636" s="10">
        <f t="shared" si="3322"/>
        <v>66.3</v>
      </c>
      <c r="BA1636" s="10"/>
      <c r="BB1636" s="65">
        <f t="shared" si="3327"/>
        <v>66.3</v>
      </c>
      <c r="BC1636" s="10">
        <f t="shared" si="3323"/>
        <v>66.3</v>
      </c>
      <c r="BD1636" s="10"/>
      <c r="BE1636" s="65">
        <f t="shared" si="3328"/>
        <v>66.3</v>
      </c>
      <c r="BF1636" s="10">
        <f t="shared" si="3324"/>
        <v>66.3</v>
      </c>
      <c r="BG1636" s="10"/>
      <c r="BH1636" s="65">
        <f t="shared" si="3329"/>
        <v>66.3</v>
      </c>
      <c r="BI1636" s="10"/>
      <c r="BJ1636" s="20"/>
      <c r="BK1636" s="20"/>
    </row>
    <row r="1637" spans="1:68" s="66" customFormat="1" ht="31.2" x14ac:dyDescent="0.3">
      <c r="A1637" s="52" t="s">
        <v>1052</v>
      </c>
      <c r="B1637" s="53"/>
      <c r="C1637" s="52"/>
      <c r="D1637" s="52"/>
      <c r="E1637" s="54" t="s">
        <v>1053</v>
      </c>
      <c r="F1637" s="14">
        <f t="shared" ref="F1637:K1637" si="3433">F1638+F1642+F1650+F1660</f>
        <v>1173308.3999999999</v>
      </c>
      <c r="G1637" s="14">
        <f t="shared" si="3433"/>
        <v>1148871.5</v>
      </c>
      <c r="H1637" s="14">
        <f t="shared" si="3433"/>
        <v>1151931.6000000001</v>
      </c>
      <c r="I1637" s="14">
        <f t="shared" si="3433"/>
        <v>4694.7</v>
      </c>
      <c r="J1637" s="14">
        <f t="shared" si="3433"/>
        <v>4839.6000000000004</v>
      </c>
      <c r="K1637" s="14">
        <f t="shared" si="3433"/>
        <v>4839.6000000000004</v>
      </c>
      <c r="L1637" s="14">
        <f t="shared" si="3396"/>
        <v>1178003.0999999999</v>
      </c>
      <c r="M1637" s="14">
        <f t="shared" si="3397"/>
        <v>1153711.1000000001</v>
      </c>
      <c r="N1637" s="14">
        <f t="shared" si="3398"/>
        <v>1156771.2000000002</v>
      </c>
      <c r="O1637" s="14">
        <f>O1638+O1642+O1650+O1660</f>
        <v>170064.14799999999</v>
      </c>
      <c r="P1637" s="14">
        <f>P1638+P1642+P1650+P1660</f>
        <v>197513.8</v>
      </c>
      <c r="Q1637" s="14">
        <f>Q1638+Q1642+Q1650+Q1660</f>
        <v>197513.8</v>
      </c>
      <c r="R1637" s="14">
        <f t="shared" si="3304"/>
        <v>1348067.2479999999</v>
      </c>
      <c r="S1637" s="14">
        <f t="shared" si="3305"/>
        <v>1351224.9000000001</v>
      </c>
      <c r="T1637" s="14">
        <f t="shared" si="3306"/>
        <v>1354285.0000000002</v>
      </c>
      <c r="U1637" s="14">
        <f>U1638+U1642+U1650+U1660</f>
        <v>0</v>
      </c>
      <c r="V1637" s="14">
        <f>V1638+V1642+V1650+V1660</f>
        <v>0</v>
      </c>
      <c r="W1637" s="14">
        <f>W1638+W1642+W1650+W1660</f>
        <v>0</v>
      </c>
      <c r="X1637" s="14">
        <f t="shared" si="3307"/>
        <v>1348067.2479999999</v>
      </c>
      <c r="Y1637" s="14">
        <f t="shared" si="3308"/>
        <v>1351224.9000000001</v>
      </c>
      <c r="Z1637" s="14">
        <f t="shared" si="3309"/>
        <v>1354285.0000000002</v>
      </c>
      <c r="AA1637" s="14">
        <f>AA1638+AA1642+AA1650+AA1660</f>
        <v>-635.6</v>
      </c>
      <c r="AB1637" s="14">
        <f>AB1638+AB1642+AB1650+AB1660</f>
        <v>0</v>
      </c>
      <c r="AC1637" s="14">
        <f>AC1638+AC1642+AC1650+AC1660</f>
        <v>0</v>
      </c>
      <c r="AD1637" s="14">
        <f t="shared" si="3310"/>
        <v>1347431.6479999998</v>
      </c>
      <c r="AE1637" s="14">
        <f t="shared" si="3311"/>
        <v>1351224.9000000001</v>
      </c>
      <c r="AF1637" s="14">
        <f t="shared" si="3312"/>
        <v>1354285.0000000002</v>
      </c>
      <c r="AG1637" s="14">
        <f>AG1638+AG1642+AG1650+AG1660</f>
        <v>0</v>
      </c>
      <c r="AH1637" s="14">
        <f t="shared" si="3313"/>
        <v>1347431.6479999998</v>
      </c>
      <c r="AI1637" s="14">
        <f t="shared" si="3314"/>
        <v>1351224.9000000001</v>
      </c>
      <c r="AJ1637" s="14">
        <f t="shared" si="3315"/>
        <v>1354285.0000000002</v>
      </c>
      <c r="AK1637" s="14">
        <f>AK1638+AK1642+AK1650+AK1660</f>
        <v>4925.95</v>
      </c>
      <c r="AL1637" s="14">
        <f>AL1638+AL1642+AL1650+AL1660</f>
        <v>0</v>
      </c>
      <c r="AM1637" s="14">
        <f>AM1638+AM1642+AM1650+AM1660</f>
        <v>0</v>
      </c>
      <c r="AN1637" s="14">
        <f t="shared" si="3316"/>
        <v>1352357.5979999998</v>
      </c>
      <c r="AO1637" s="14">
        <f t="shared" si="3317"/>
        <v>1351224.9000000001</v>
      </c>
      <c r="AP1637" s="14">
        <f t="shared" si="3318"/>
        <v>1354285.0000000002</v>
      </c>
      <c r="AQ1637" s="14">
        <f>AQ1638+AQ1642+AQ1650+AQ1660</f>
        <v>0</v>
      </c>
      <c r="AR1637" s="14">
        <f>AR1638+AR1642+AR1650+AR1660</f>
        <v>0</v>
      </c>
      <c r="AS1637" s="14">
        <f>AS1638+AS1642+AS1650+AS1660</f>
        <v>0</v>
      </c>
      <c r="AT1637" s="14">
        <f t="shared" si="3319"/>
        <v>1352357.5979999998</v>
      </c>
      <c r="AU1637" s="14">
        <f t="shared" si="3320"/>
        <v>1351224.9000000001</v>
      </c>
      <c r="AV1637" s="14">
        <f t="shared" si="3321"/>
        <v>1354285.0000000002</v>
      </c>
      <c r="AW1637" s="14">
        <f>AW1638+AW1642+AW1650+AW1660</f>
        <v>0</v>
      </c>
      <c r="AX1637" s="14">
        <f>AX1638+AX1642+AX1650+AX1660</f>
        <v>0</v>
      </c>
      <c r="AY1637" s="14">
        <f>AY1638+AY1642+AY1650+AY1660</f>
        <v>0</v>
      </c>
      <c r="AZ1637" s="14">
        <f t="shared" si="3322"/>
        <v>1352357.5979999998</v>
      </c>
      <c r="BA1637" s="14">
        <f>BA1638+BA1642+BA1650+BA1660</f>
        <v>0</v>
      </c>
      <c r="BB1637" s="63">
        <f t="shared" si="3327"/>
        <v>1352357.5979999998</v>
      </c>
      <c r="BC1637" s="14">
        <f t="shared" si="3323"/>
        <v>1351224.9000000001</v>
      </c>
      <c r="BD1637" s="14">
        <f>BD1638+BD1642+BD1650+BD1660</f>
        <v>0</v>
      </c>
      <c r="BE1637" s="63">
        <f t="shared" si="3328"/>
        <v>1351224.9000000001</v>
      </c>
      <c r="BF1637" s="14">
        <f t="shared" si="3324"/>
        <v>1354285.0000000002</v>
      </c>
      <c r="BG1637" s="14">
        <f>BG1638+BG1642+BG1650+BG1660</f>
        <v>0</v>
      </c>
      <c r="BH1637" s="63">
        <f t="shared" si="3329"/>
        <v>1354285.0000000002</v>
      </c>
      <c r="BI1637" s="14">
        <f>BI1638+BI1642+BI1650+BI1660</f>
        <v>0</v>
      </c>
      <c r="BJ1637" s="15"/>
      <c r="BK1637" s="15"/>
      <c r="BL1637" s="11"/>
      <c r="BM1637" s="11"/>
      <c r="BN1637" s="11"/>
      <c r="BO1637" s="11"/>
      <c r="BP1637" s="11"/>
    </row>
    <row r="1638" spans="1:68" s="67" customFormat="1" x14ac:dyDescent="0.3">
      <c r="A1638" s="55" t="s">
        <v>1054</v>
      </c>
      <c r="B1638" s="56"/>
      <c r="C1638" s="55"/>
      <c r="D1638" s="55"/>
      <c r="E1638" s="57" t="s">
        <v>1055</v>
      </c>
      <c r="F1638" s="17">
        <f t="shared" ref="F1638:F1642" si="3434">F1639</f>
        <v>8439.7999999999993</v>
      </c>
      <c r="G1638" s="17">
        <f t="shared" ref="G1638:G1642" si="3435">G1639</f>
        <v>8699.2999999999993</v>
      </c>
      <c r="H1638" s="17">
        <f t="shared" ref="H1638:H1642" si="3436">H1639</f>
        <v>8699.2999999999993</v>
      </c>
      <c r="I1638" s="17">
        <f t="shared" ref="I1638:I1642" si="3437">I1639</f>
        <v>0</v>
      </c>
      <c r="J1638" s="17">
        <f t="shared" ref="J1638:J1642" si="3438">J1639</f>
        <v>0</v>
      </c>
      <c r="K1638" s="17">
        <f t="shared" ref="K1638:K1642" si="3439">K1639</f>
        <v>0</v>
      </c>
      <c r="L1638" s="17">
        <f t="shared" si="3396"/>
        <v>8439.7999999999993</v>
      </c>
      <c r="M1638" s="17">
        <f t="shared" si="3397"/>
        <v>8699.2999999999993</v>
      </c>
      <c r="N1638" s="17">
        <f t="shared" si="3398"/>
        <v>8699.2999999999993</v>
      </c>
      <c r="O1638" s="17">
        <f t="shared" ref="O1638:O1642" si="3440">O1639</f>
        <v>1086.0999999999999</v>
      </c>
      <c r="P1638" s="17">
        <f t="shared" ref="P1638:P1642" si="3441">P1639</f>
        <v>1304.8</v>
      </c>
      <c r="Q1638" s="17">
        <f t="shared" ref="Q1638:Q1642" si="3442">Q1639</f>
        <v>1304.8</v>
      </c>
      <c r="R1638" s="17">
        <f t="shared" si="3304"/>
        <v>9525.9</v>
      </c>
      <c r="S1638" s="17">
        <f t="shared" si="3305"/>
        <v>10004.099999999999</v>
      </c>
      <c r="T1638" s="17">
        <f t="shared" si="3306"/>
        <v>10004.099999999999</v>
      </c>
      <c r="U1638" s="17">
        <f t="shared" ref="U1638:U1642" si="3443">U1639</f>
        <v>0</v>
      </c>
      <c r="V1638" s="17">
        <f t="shared" ref="V1638:V1642" si="3444">V1639</f>
        <v>0</v>
      </c>
      <c r="W1638" s="17">
        <f t="shared" ref="W1638:W1642" si="3445">W1639</f>
        <v>0</v>
      </c>
      <c r="X1638" s="17">
        <f t="shared" si="3307"/>
        <v>9525.9</v>
      </c>
      <c r="Y1638" s="17">
        <f t="shared" si="3308"/>
        <v>10004.099999999999</v>
      </c>
      <c r="Z1638" s="17">
        <f t="shared" si="3309"/>
        <v>10004.099999999999</v>
      </c>
      <c r="AA1638" s="17">
        <f t="shared" ref="AA1638:AA1642" si="3446">AA1639</f>
        <v>0</v>
      </c>
      <c r="AB1638" s="17">
        <f t="shared" ref="AB1638:AB1642" si="3447">AB1639</f>
        <v>0</v>
      </c>
      <c r="AC1638" s="17">
        <f t="shared" ref="AC1638:AC1642" si="3448">AC1639</f>
        <v>0</v>
      </c>
      <c r="AD1638" s="17">
        <f t="shared" si="3310"/>
        <v>9525.9</v>
      </c>
      <c r="AE1638" s="17">
        <f t="shared" si="3311"/>
        <v>10004.099999999999</v>
      </c>
      <c r="AF1638" s="17">
        <f t="shared" si="3312"/>
        <v>10004.099999999999</v>
      </c>
      <c r="AG1638" s="17">
        <f t="shared" ref="AG1638:AG1642" si="3449">AG1639</f>
        <v>0</v>
      </c>
      <c r="AH1638" s="17">
        <f t="shared" si="3313"/>
        <v>9525.9</v>
      </c>
      <c r="AI1638" s="17">
        <f t="shared" si="3314"/>
        <v>10004.099999999999</v>
      </c>
      <c r="AJ1638" s="17">
        <f t="shared" si="3315"/>
        <v>10004.099999999999</v>
      </c>
      <c r="AK1638" s="17">
        <f t="shared" ref="AK1638:AK1642" si="3450">AK1639</f>
        <v>0</v>
      </c>
      <c r="AL1638" s="17">
        <f t="shared" ref="AL1638:AL1642" si="3451">AL1639</f>
        <v>0</v>
      </c>
      <c r="AM1638" s="17">
        <f t="shared" ref="AM1638:AM1642" si="3452">AM1639</f>
        <v>0</v>
      </c>
      <c r="AN1638" s="17">
        <f t="shared" si="3316"/>
        <v>9525.9</v>
      </c>
      <c r="AO1638" s="17">
        <f t="shared" si="3317"/>
        <v>10004.099999999999</v>
      </c>
      <c r="AP1638" s="17">
        <f t="shared" si="3318"/>
        <v>10004.099999999999</v>
      </c>
      <c r="AQ1638" s="17">
        <f t="shared" ref="AQ1638:AQ1642" si="3453">AQ1639</f>
        <v>0</v>
      </c>
      <c r="AR1638" s="17">
        <f t="shared" ref="AR1638:AR1642" si="3454">AR1639</f>
        <v>0</v>
      </c>
      <c r="AS1638" s="17">
        <f t="shared" ref="AS1638:AS1642" si="3455">AS1639</f>
        <v>0</v>
      </c>
      <c r="AT1638" s="17">
        <f t="shared" si="3319"/>
        <v>9525.9</v>
      </c>
      <c r="AU1638" s="17">
        <f t="shared" si="3320"/>
        <v>10004.099999999999</v>
      </c>
      <c r="AV1638" s="17">
        <f t="shared" si="3321"/>
        <v>10004.099999999999</v>
      </c>
      <c r="AW1638" s="17">
        <f t="shared" ref="AW1638:AW1642" si="3456">AW1639</f>
        <v>0</v>
      </c>
      <c r="AX1638" s="17">
        <f t="shared" ref="AX1638:AX1642" si="3457">AX1639</f>
        <v>0</v>
      </c>
      <c r="AY1638" s="17">
        <f t="shared" ref="AY1638:AY1642" si="3458">AY1639</f>
        <v>0</v>
      </c>
      <c r="AZ1638" s="17">
        <f t="shared" si="3322"/>
        <v>9525.9</v>
      </c>
      <c r="BA1638" s="17">
        <f t="shared" ref="BA1638:BA1642" si="3459">BA1639</f>
        <v>0</v>
      </c>
      <c r="BB1638" s="64">
        <f t="shared" si="3327"/>
        <v>9525.9</v>
      </c>
      <c r="BC1638" s="17">
        <f t="shared" si="3323"/>
        <v>10004.099999999999</v>
      </c>
      <c r="BD1638" s="17">
        <f t="shared" ref="BD1638:BI1642" si="3460">BD1639</f>
        <v>0</v>
      </c>
      <c r="BE1638" s="64">
        <f t="shared" si="3328"/>
        <v>10004.099999999999</v>
      </c>
      <c r="BF1638" s="17">
        <f t="shared" si="3324"/>
        <v>10004.099999999999</v>
      </c>
      <c r="BG1638" s="17">
        <f t="shared" si="3460"/>
        <v>0</v>
      </c>
      <c r="BH1638" s="64">
        <f t="shared" si="3329"/>
        <v>10004.099999999999</v>
      </c>
      <c r="BI1638" s="17">
        <f t="shared" si="3460"/>
        <v>0</v>
      </c>
      <c r="BJ1638" s="18"/>
      <c r="BK1638" s="18"/>
      <c r="BL1638" s="16"/>
      <c r="BM1638" s="16"/>
      <c r="BN1638" s="16"/>
      <c r="BO1638" s="16"/>
      <c r="BP1638" s="16"/>
    </row>
    <row r="1639" spans="1:68" ht="31.2" x14ac:dyDescent="0.3">
      <c r="A1639" s="58" t="s">
        <v>1056</v>
      </c>
      <c r="B1639" s="59"/>
      <c r="C1639" s="58"/>
      <c r="D1639" s="58"/>
      <c r="E1639" s="60" t="s">
        <v>176</v>
      </c>
      <c r="F1639" s="10">
        <f t="shared" si="3434"/>
        <v>8439.7999999999993</v>
      </c>
      <c r="G1639" s="10">
        <f t="shared" si="3435"/>
        <v>8699.2999999999993</v>
      </c>
      <c r="H1639" s="10">
        <f t="shared" si="3436"/>
        <v>8699.2999999999993</v>
      </c>
      <c r="I1639" s="10">
        <f t="shared" si="3437"/>
        <v>0</v>
      </c>
      <c r="J1639" s="10">
        <f t="shared" si="3438"/>
        <v>0</v>
      </c>
      <c r="K1639" s="10">
        <f t="shared" si="3439"/>
        <v>0</v>
      </c>
      <c r="L1639" s="10">
        <f t="shared" si="3396"/>
        <v>8439.7999999999993</v>
      </c>
      <c r="M1639" s="10">
        <f t="shared" si="3397"/>
        <v>8699.2999999999993</v>
      </c>
      <c r="N1639" s="10">
        <f t="shared" si="3398"/>
        <v>8699.2999999999993</v>
      </c>
      <c r="O1639" s="10">
        <f t="shared" si="3440"/>
        <v>1086.0999999999999</v>
      </c>
      <c r="P1639" s="10">
        <f t="shared" si="3441"/>
        <v>1304.8</v>
      </c>
      <c r="Q1639" s="10">
        <f t="shared" si="3442"/>
        <v>1304.8</v>
      </c>
      <c r="R1639" s="10">
        <f t="shared" si="3304"/>
        <v>9525.9</v>
      </c>
      <c r="S1639" s="10">
        <f t="shared" si="3305"/>
        <v>10004.099999999999</v>
      </c>
      <c r="T1639" s="10">
        <f t="shared" si="3306"/>
        <v>10004.099999999999</v>
      </c>
      <c r="U1639" s="10">
        <f t="shared" si="3443"/>
        <v>0</v>
      </c>
      <c r="V1639" s="10">
        <f t="shared" si="3444"/>
        <v>0</v>
      </c>
      <c r="W1639" s="10">
        <f t="shared" si="3445"/>
        <v>0</v>
      </c>
      <c r="X1639" s="10">
        <f t="shared" si="3307"/>
        <v>9525.9</v>
      </c>
      <c r="Y1639" s="10">
        <f t="shared" si="3308"/>
        <v>10004.099999999999</v>
      </c>
      <c r="Z1639" s="10">
        <f t="shared" si="3309"/>
        <v>10004.099999999999</v>
      </c>
      <c r="AA1639" s="10">
        <f t="shared" si="3446"/>
        <v>0</v>
      </c>
      <c r="AB1639" s="10">
        <f t="shared" si="3447"/>
        <v>0</v>
      </c>
      <c r="AC1639" s="10">
        <f t="shared" si="3448"/>
        <v>0</v>
      </c>
      <c r="AD1639" s="10">
        <f t="shared" si="3310"/>
        <v>9525.9</v>
      </c>
      <c r="AE1639" s="10">
        <f t="shared" si="3311"/>
        <v>10004.099999999999</v>
      </c>
      <c r="AF1639" s="10">
        <f t="shared" si="3312"/>
        <v>10004.099999999999</v>
      </c>
      <c r="AG1639" s="10">
        <f t="shared" si="3449"/>
        <v>0</v>
      </c>
      <c r="AH1639" s="10">
        <f t="shared" si="3313"/>
        <v>9525.9</v>
      </c>
      <c r="AI1639" s="10">
        <f t="shared" si="3314"/>
        <v>10004.099999999999</v>
      </c>
      <c r="AJ1639" s="10">
        <f t="shared" si="3315"/>
        <v>10004.099999999999</v>
      </c>
      <c r="AK1639" s="10">
        <f t="shared" si="3450"/>
        <v>0</v>
      </c>
      <c r="AL1639" s="10">
        <f t="shared" si="3451"/>
        <v>0</v>
      </c>
      <c r="AM1639" s="10">
        <f t="shared" si="3452"/>
        <v>0</v>
      </c>
      <c r="AN1639" s="10">
        <f t="shared" si="3316"/>
        <v>9525.9</v>
      </c>
      <c r="AO1639" s="10">
        <f t="shared" si="3317"/>
        <v>10004.099999999999</v>
      </c>
      <c r="AP1639" s="10">
        <f t="shared" si="3318"/>
        <v>10004.099999999999</v>
      </c>
      <c r="AQ1639" s="10">
        <f t="shared" si="3453"/>
        <v>0</v>
      </c>
      <c r="AR1639" s="10">
        <f t="shared" si="3454"/>
        <v>0</v>
      </c>
      <c r="AS1639" s="10">
        <f t="shared" si="3455"/>
        <v>0</v>
      </c>
      <c r="AT1639" s="10">
        <f t="shared" si="3319"/>
        <v>9525.9</v>
      </c>
      <c r="AU1639" s="10">
        <f t="shared" si="3320"/>
        <v>10004.099999999999</v>
      </c>
      <c r="AV1639" s="10">
        <f t="shared" si="3321"/>
        <v>10004.099999999999</v>
      </c>
      <c r="AW1639" s="10">
        <f t="shared" si="3456"/>
        <v>0</v>
      </c>
      <c r="AX1639" s="10">
        <f t="shared" si="3457"/>
        <v>0</v>
      </c>
      <c r="AY1639" s="10">
        <f t="shared" si="3458"/>
        <v>0</v>
      </c>
      <c r="AZ1639" s="10">
        <f t="shared" si="3322"/>
        <v>9525.9</v>
      </c>
      <c r="BA1639" s="10">
        <f t="shared" si="3459"/>
        <v>0</v>
      </c>
      <c r="BB1639" s="65">
        <f t="shared" si="3327"/>
        <v>9525.9</v>
      </c>
      <c r="BC1639" s="10">
        <f t="shared" si="3323"/>
        <v>10004.099999999999</v>
      </c>
      <c r="BD1639" s="10">
        <f t="shared" si="3460"/>
        <v>0</v>
      </c>
      <c r="BE1639" s="65">
        <f t="shared" si="3328"/>
        <v>10004.099999999999</v>
      </c>
      <c r="BF1639" s="10">
        <f t="shared" si="3324"/>
        <v>10004.099999999999</v>
      </c>
      <c r="BG1639" s="10">
        <f t="shared" si="3460"/>
        <v>0</v>
      </c>
      <c r="BH1639" s="65">
        <f t="shared" si="3329"/>
        <v>10004.099999999999</v>
      </c>
      <c r="BI1639" s="10">
        <f t="shared" si="3460"/>
        <v>0</v>
      </c>
      <c r="BJ1639" s="20"/>
      <c r="BK1639" s="20"/>
    </row>
    <row r="1640" spans="1:68" ht="78" x14ac:dyDescent="0.3">
      <c r="A1640" s="58" t="s">
        <v>1056</v>
      </c>
      <c r="B1640" s="59" t="s">
        <v>148</v>
      </c>
      <c r="C1640" s="58"/>
      <c r="D1640" s="58"/>
      <c r="E1640" s="60" t="s">
        <v>149</v>
      </c>
      <c r="F1640" s="10">
        <f t="shared" si="3434"/>
        <v>8439.7999999999993</v>
      </c>
      <c r="G1640" s="10">
        <f t="shared" si="3435"/>
        <v>8699.2999999999993</v>
      </c>
      <c r="H1640" s="10">
        <f t="shared" si="3436"/>
        <v>8699.2999999999993</v>
      </c>
      <c r="I1640" s="10">
        <f t="shared" si="3437"/>
        <v>0</v>
      </c>
      <c r="J1640" s="10">
        <f t="shared" si="3438"/>
        <v>0</v>
      </c>
      <c r="K1640" s="10">
        <f t="shared" si="3439"/>
        <v>0</v>
      </c>
      <c r="L1640" s="10">
        <f t="shared" si="3396"/>
        <v>8439.7999999999993</v>
      </c>
      <c r="M1640" s="10">
        <f t="shared" si="3397"/>
        <v>8699.2999999999993</v>
      </c>
      <c r="N1640" s="10">
        <f t="shared" si="3398"/>
        <v>8699.2999999999993</v>
      </c>
      <c r="O1640" s="10">
        <f t="shared" si="3440"/>
        <v>1086.0999999999999</v>
      </c>
      <c r="P1640" s="10">
        <f t="shared" si="3441"/>
        <v>1304.8</v>
      </c>
      <c r="Q1640" s="10">
        <f t="shared" si="3442"/>
        <v>1304.8</v>
      </c>
      <c r="R1640" s="10">
        <f t="shared" si="3304"/>
        <v>9525.9</v>
      </c>
      <c r="S1640" s="10">
        <f t="shared" si="3305"/>
        <v>10004.099999999999</v>
      </c>
      <c r="T1640" s="10">
        <f t="shared" si="3306"/>
        <v>10004.099999999999</v>
      </c>
      <c r="U1640" s="10">
        <f t="shared" si="3443"/>
        <v>0</v>
      </c>
      <c r="V1640" s="10">
        <f t="shared" si="3444"/>
        <v>0</v>
      </c>
      <c r="W1640" s="10">
        <f t="shared" si="3445"/>
        <v>0</v>
      </c>
      <c r="X1640" s="10">
        <f t="shared" si="3307"/>
        <v>9525.9</v>
      </c>
      <c r="Y1640" s="10">
        <f t="shared" si="3308"/>
        <v>10004.099999999999</v>
      </c>
      <c r="Z1640" s="10">
        <f t="shared" si="3309"/>
        <v>10004.099999999999</v>
      </c>
      <c r="AA1640" s="10">
        <f t="shared" si="3446"/>
        <v>0</v>
      </c>
      <c r="AB1640" s="10">
        <f t="shared" si="3447"/>
        <v>0</v>
      </c>
      <c r="AC1640" s="10">
        <f t="shared" si="3448"/>
        <v>0</v>
      </c>
      <c r="AD1640" s="10">
        <f t="shared" si="3310"/>
        <v>9525.9</v>
      </c>
      <c r="AE1640" s="10">
        <f t="shared" si="3311"/>
        <v>10004.099999999999</v>
      </c>
      <c r="AF1640" s="10">
        <f t="shared" si="3312"/>
        <v>10004.099999999999</v>
      </c>
      <c r="AG1640" s="10">
        <f t="shared" si="3449"/>
        <v>0</v>
      </c>
      <c r="AH1640" s="10">
        <f t="shared" si="3313"/>
        <v>9525.9</v>
      </c>
      <c r="AI1640" s="10">
        <f t="shared" si="3314"/>
        <v>10004.099999999999</v>
      </c>
      <c r="AJ1640" s="10">
        <f t="shared" si="3315"/>
        <v>10004.099999999999</v>
      </c>
      <c r="AK1640" s="10">
        <f t="shared" si="3450"/>
        <v>0</v>
      </c>
      <c r="AL1640" s="10">
        <f t="shared" si="3451"/>
        <v>0</v>
      </c>
      <c r="AM1640" s="10">
        <f t="shared" si="3452"/>
        <v>0</v>
      </c>
      <c r="AN1640" s="10">
        <f t="shared" si="3316"/>
        <v>9525.9</v>
      </c>
      <c r="AO1640" s="10">
        <f t="shared" si="3317"/>
        <v>10004.099999999999</v>
      </c>
      <c r="AP1640" s="10">
        <f t="shared" si="3318"/>
        <v>10004.099999999999</v>
      </c>
      <c r="AQ1640" s="10">
        <f t="shared" si="3453"/>
        <v>0</v>
      </c>
      <c r="AR1640" s="10">
        <f t="shared" si="3454"/>
        <v>0</v>
      </c>
      <c r="AS1640" s="10">
        <f t="shared" si="3455"/>
        <v>0</v>
      </c>
      <c r="AT1640" s="10">
        <f t="shared" si="3319"/>
        <v>9525.9</v>
      </c>
      <c r="AU1640" s="10">
        <f t="shared" si="3320"/>
        <v>10004.099999999999</v>
      </c>
      <c r="AV1640" s="10">
        <f t="shared" si="3321"/>
        <v>10004.099999999999</v>
      </c>
      <c r="AW1640" s="10">
        <f t="shared" si="3456"/>
        <v>0</v>
      </c>
      <c r="AX1640" s="10">
        <f t="shared" si="3457"/>
        <v>0</v>
      </c>
      <c r="AY1640" s="10">
        <f t="shared" si="3458"/>
        <v>0</v>
      </c>
      <c r="AZ1640" s="10">
        <f t="shared" si="3322"/>
        <v>9525.9</v>
      </c>
      <c r="BA1640" s="10">
        <f t="shared" si="3459"/>
        <v>0</v>
      </c>
      <c r="BB1640" s="65">
        <f t="shared" si="3327"/>
        <v>9525.9</v>
      </c>
      <c r="BC1640" s="10">
        <f t="shared" si="3323"/>
        <v>10004.099999999999</v>
      </c>
      <c r="BD1640" s="10">
        <f t="shared" si="3460"/>
        <v>0</v>
      </c>
      <c r="BE1640" s="65">
        <f t="shared" si="3328"/>
        <v>10004.099999999999</v>
      </c>
      <c r="BF1640" s="10">
        <f t="shared" si="3324"/>
        <v>10004.099999999999</v>
      </c>
      <c r="BG1640" s="10">
        <f t="shared" si="3460"/>
        <v>0</v>
      </c>
      <c r="BH1640" s="65">
        <f t="shared" si="3329"/>
        <v>10004.099999999999</v>
      </c>
      <c r="BI1640" s="10">
        <f t="shared" si="3460"/>
        <v>0</v>
      </c>
      <c r="BJ1640" s="20"/>
      <c r="BK1640" s="20"/>
    </row>
    <row r="1641" spans="1:68" ht="46.8" x14ac:dyDescent="0.3">
      <c r="A1641" s="58" t="s">
        <v>1056</v>
      </c>
      <c r="B1641" s="59">
        <v>100</v>
      </c>
      <c r="C1641" s="58" t="s">
        <v>37</v>
      </c>
      <c r="D1641" s="58" t="s">
        <v>303</v>
      </c>
      <c r="E1641" s="60" t="s">
        <v>1057</v>
      </c>
      <c r="F1641" s="10">
        <v>8439.7999999999993</v>
      </c>
      <c r="G1641" s="10">
        <v>8699.2999999999993</v>
      </c>
      <c r="H1641" s="10">
        <v>8699.2999999999993</v>
      </c>
      <c r="I1641" s="10"/>
      <c r="J1641" s="10"/>
      <c r="K1641" s="10"/>
      <c r="L1641" s="10">
        <f t="shared" si="3396"/>
        <v>8439.7999999999993</v>
      </c>
      <c r="M1641" s="10">
        <f t="shared" si="3397"/>
        <v>8699.2999999999993</v>
      </c>
      <c r="N1641" s="10">
        <f t="shared" si="3398"/>
        <v>8699.2999999999993</v>
      </c>
      <c r="O1641" s="10">
        <v>1086.0999999999999</v>
      </c>
      <c r="P1641" s="10">
        <v>1304.8</v>
      </c>
      <c r="Q1641" s="10">
        <v>1304.8</v>
      </c>
      <c r="R1641" s="10">
        <f t="shared" si="3304"/>
        <v>9525.9</v>
      </c>
      <c r="S1641" s="10">
        <f t="shared" si="3305"/>
        <v>10004.099999999999</v>
      </c>
      <c r="T1641" s="10">
        <f t="shared" si="3306"/>
        <v>10004.099999999999</v>
      </c>
      <c r="U1641" s="10"/>
      <c r="V1641" s="10"/>
      <c r="W1641" s="10"/>
      <c r="X1641" s="10">
        <f t="shared" si="3307"/>
        <v>9525.9</v>
      </c>
      <c r="Y1641" s="10">
        <f t="shared" si="3308"/>
        <v>10004.099999999999</v>
      </c>
      <c r="Z1641" s="10">
        <f t="shared" si="3309"/>
        <v>10004.099999999999</v>
      </c>
      <c r="AA1641" s="10"/>
      <c r="AB1641" s="10"/>
      <c r="AC1641" s="10"/>
      <c r="AD1641" s="10">
        <f t="shared" si="3310"/>
        <v>9525.9</v>
      </c>
      <c r="AE1641" s="10">
        <f t="shared" si="3311"/>
        <v>10004.099999999999</v>
      </c>
      <c r="AF1641" s="10">
        <f t="shared" si="3312"/>
        <v>10004.099999999999</v>
      </c>
      <c r="AG1641" s="10"/>
      <c r="AH1641" s="10">
        <f t="shared" si="3313"/>
        <v>9525.9</v>
      </c>
      <c r="AI1641" s="10">
        <f t="shared" si="3314"/>
        <v>10004.099999999999</v>
      </c>
      <c r="AJ1641" s="10">
        <f t="shared" si="3315"/>
        <v>10004.099999999999</v>
      </c>
      <c r="AK1641" s="10"/>
      <c r="AL1641" s="10"/>
      <c r="AM1641" s="10"/>
      <c r="AN1641" s="10">
        <f t="shared" si="3316"/>
        <v>9525.9</v>
      </c>
      <c r="AO1641" s="10">
        <f t="shared" si="3317"/>
        <v>10004.099999999999</v>
      </c>
      <c r="AP1641" s="10">
        <f t="shared" si="3318"/>
        <v>10004.099999999999</v>
      </c>
      <c r="AQ1641" s="10"/>
      <c r="AR1641" s="10"/>
      <c r="AS1641" s="10"/>
      <c r="AT1641" s="10">
        <f t="shared" si="3319"/>
        <v>9525.9</v>
      </c>
      <c r="AU1641" s="10">
        <f t="shared" si="3320"/>
        <v>10004.099999999999</v>
      </c>
      <c r="AV1641" s="10">
        <f t="shared" si="3321"/>
        <v>10004.099999999999</v>
      </c>
      <c r="AW1641" s="10"/>
      <c r="AX1641" s="10"/>
      <c r="AY1641" s="10"/>
      <c r="AZ1641" s="10">
        <f t="shared" si="3322"/>
        <v>9525.9</v>
      </c>
      <c r="BA1641" s="10"/>
      <c r="BB1641" s="65">
        <f t="shared" si="3327"/>
        <v>9525.9</v>
      </c>
      <c r="BC1641" s="10">
        <f t="shared" si="3323"/>
        <v>10004.099999999999</v>
      </c>
      <c r="BD1641" s="10"/>
      <c r="BE1641" s="65">
        <f t="shared" si="3328"/>
        <v>10004.099999999999</v>
      </c>
      <c r="BF1641" s="10">
        <f t="shared" si="3324"/>
        <v>10004.099999999999</v>
      </c>
      <c r="BG1641" s="10"/>
      <c r="BH1641" s="65">
        <f t="shared" si="3329"/>
        <v>10004.099999999999</v>
      </c>
      <c r="BI1641" s="10"/>
      <c r="BJ1641" s="20"/>
      <c r="BK1641" s="20"/>
    </row>
    <row r="1642" spans="1:68" s="67" customFormat="1" ht="31.2" x14ac:dyDescent="0.3">
      <c r="A1642" s="55" t="s">
        <v>1058</v>
      </c>
      <c r="B1642" s="56"/>
      <c r="C1642" s="55"/>
      <c r="D1642" s="55"/>
      <c r="E1642" s="57" t="s">
        <v>1059</v>
      </c>
      <c r="F1642" s="17">
        <f t="shared" si="3434"/>
        <v>456821.50000000006</v>
      </c>
      <c r="G1642" s="17">
        <f t="shared" si="3435"/>
        <v>467821.9</v>
      </c>
      <c r="H1642" s="17">
        <f t="shared" si="3436"/>
        <v>467821.9</v>
      </c>
      <c r="I1642" s="17">
        <f t="shared" si="3437"/>
        <v>4694.7</v>
      </c>
      <c r="J1642" s="17">
        <f t="shared" si="3438"/>
        <v>4839.6000000000004</v>
      </c>
      <c r="K1642" s="17">
        <f t="shared" si="3439"/>
        <v>4839.6000000000004</v>
      </c>
      <c r="L1642" s="17">
        <f t="shared" si="3396"/>
        <v>461516.20000000007</v>
      </c>
      <c r="M1642" s="17">
        <f t="shared" si="3397"/>
        <v>472661.5</v>
      </c>
      <c r="N1642" s="17">
        <f t="shared" si="3398"/>
        <v>472661.5</v>
      </c>
      <c r="O1642" s="17">
        <f t="shared" si="3440"/>
        <v>64459.399999999987</v>
      </c>
      <c r="P1642" s="17">
        <f t="shared" si="3441"/>
        <v>79066.099999999991</v>
      </c>
      <c r="Q1642" s="17">
        <f t="shared" si="3442"/>
        <v>79066.099999999991</v>
      </c>
      <c r="R1642" s="17">
        <f t="shared" si="3304"/>
        <v>525975.60000000009</v>
      </c>
      <c r="S1642" s="17">
        <f t="shared" si="3305"/>
        <v>551727.6</v>
      </c>
      <c r="T1642" s="17">
        <f t="shared" si="3306"/>
        <v>551727.6</v>
      </c>
      <c r="U1642" s="17">
        <f t="shared" si="3443"/>
        <v>0</v>
      </c>
      <c r="V1642" s="17">
        <f t="shared" si="3444"/>
        <v>0</v>
      </c>
      <c r="W1642" s="17">
        <f t="shared" si="3445"/>
        <v>0</v>
      </c>
      <c r="X1642" s="17">
        <f t="shared" si="3307"/>
        <v>525975.60000000009</v>
      </c>
      <c r="Y1642" s="17">
        <f t="shared" si="3308"/>
        <v>551727.6</v>
      </c>
      <c r="Z1642" s="17">
        <f t="shared" si="3309"/>
        <v>551727.6</v>
      </c>
      <c r="AA1642" s="17">
        <f t="shared" si="3446"/>
        <v>0</v>
      </c>
      <c r="AB1642" s="17">
        <f t="shared" si="3447"/>
        <v>0</v>
      </c>
      <c r="AC1642" s="17">
        <f t="shared" si="3448"/>
        <v>0</v>
      </c>
      <c r="AD1642" s="17">
        <f t="shared" si="3310"/>
        <v>525975.60000000009</v>
      </c>
      <c r="AE1642" s="17">
        <f t="shared" si="3311"/>
        <v>551727.6</v>
      </c>
      <c r="AF1642" s="17">
        <f t="shared" si="3312"/>
        <v>551727.6</v>
      </c>
      <c r="AG1642" s="17">
        <f t="shared" si="3449"/>
        <v>0</v>
      </c>
      <c r="AH1642" s="17">
        <f t="shared" si="3313"/>
        <v>525975.60000000009</v>
      </c>
      <c r="AI1642" s="17">
        <f t="shared" si="3314"/>
        <v>551727.6</v>
      </c>
      <c r="AJ1642" s="17">
        <f t="shared" si="3315"/>
        <v>551727.6</v>
      </c>
      <c r="AK1642" s="17">
        <f t="shared" si="3450"/>
        <v>0</v>
      </c>
      <c r="AL1642" s="17">
        <f t="shared" si="3451"/>
        <v>0</v>
      </c>
      <c r="AM1642" s="17">
        <f t="shared" si="3452"/>
        <v>0</v>
      </c>
      <c r="AN1642" s="17">
        <f t="shared" si="3316"/>
        <v>525975.60000000009</v>
      </c>
      <c r="AO1642" s="17">
        <f t="shared" si="3317"/>
        <v>551727.6</v>
      </c>
      <c r="AP1642" s="17">
        <f t="shared" si="3318"/>
        <v>551727.6</v>
      </c>
      <c r="AQ1642" s="17">
        <f t="shared" si="3453"/>
        <v>0</v>
      </c>
      <c r="AR1642" s="17">
        <f t="shared" si="3454"/>
        <v>0</v>
      </c>
      <c r="AS1642" s="17">
        <f t="shared" si="3455"/>
        <v>0</v>
      </c>
      <c r="AT1642" s="17">
        <f t="shared" si="3319"/>
        <v>525975.60000000009</v>
      </c>
      <c r="AU1642" s="17">
        <f t="shared" si="3320"/>
        <v>551727.6</v>
      </c>
      <c r="AV1642" s="17">
        <f t="shared" si="3321"/>
        <v>551727.6</v>
      </c>
      <c r="AW1642" s="17">
        <f t="shared" si="3456"/>
        <v>0</v>
      </c>
      <c r="AX1642" s="17">
        <f t="shared" si="3457"/>
        <v>0</v>
      </c>
      <c r="AY1642" s="17">
        <f t="shared" si="3458"/>
        <v>0</v>
      </c>
      <c r="AZ1642" s="17">
        <f t="shared" si="3322"/>
        <v>525975.60000000009</v>
      </c>
      <c r="BA1642" s="17">
        <f t="shared" si="3459"/>
        <v>0</v>
      </c>
      <c r="BB1642" s="64">
        <f t="shared" si="3327"/>
        <v>525975.60000000009</v>
      </c>
      <c r="BC1642" s="17">
        <f t="shared" si="3323"/>
        <v>551727.6</v>
      </c>
      <c r="BD1642" s="17">
        <f t="shared" si="3460"/>
        <v>0</v>
      </c>
      <c r="BE1642" s="64">
        <f t="shared" si="3328"/>
        <v>551727.6</v>
      </c>
      <c r="BF1642" s="17">
        <f t="shared" si="3324"/>
        <v>551727.6</v>
      </c>
      <c r="BG1642" s="17">
        <f t="shared" si="3460"/>
        <v>0</v>
      </c>
      <c r="BH1642" s="64">
        <f t="shared" si="3329"/>
        <v>551727.6</v>
      </c>
      <c r="BI1642" s="17">
        <f t="shared" si="3460"/>
        <v>0</v>
      </c>
      <c r="BJ1642" s="18"/>
      <c r="BK1642" s="18"/>
      <c r="BL1642" s="16"/>
      <c r="BM1642" s="16"/>
      <c r="BN1642" s="16"/>
      <c r="BO1642" s="16"/>
      <c r="BP1642" s="16"/>
    </row>
    <row r="1643" spans="1:68" ht="31.2" x14ac:dyDescent="0.3">
      <c r="A1643" s="58" t="s">
        <v>1060</v>
      </c>
      <c r="B1643" s="59"/>
      <c r="C1643" s="58"/>
      <c r="D1643" s="58"/>
      <c r="E1643" s="60" t="s">
        <v>176</v>
      </c>
      <c r="F1643" s="10">
        <f t="shared" ref="F1643:K1643" si="3461">F1644+F1646+F1648</f>
        <v>456821.50000000006</v>
      </c>
      <c r="G1643" s="10">
        <f t="shared" si="3461"/>
        <v>467821.9</v>
      </c>
      <c r="H1643" s="10">
        <f t="shared" si="3461"/>
        <v>467821.9</v>
      </c>
      <c r="I1643" s="10">
        <f t="shared" si="3461"/>
        <v>4694.7</v>
      </c>
      <c r="J1643" s="10">
        <f t="shared" si="3461"/>
        <v>4839.6000000000004</v>
      </c>
      <c r="K1643" s="10">
        <f t="shared" si="3461"/>
        <v>4839.6000000000004</v>
      </c>
      <c r="L1643" s="10">
        <f t="shared" si="3396"/>
        <v>461516.20000000007</v>
      </c>
      <c r="M1643" s="10">
        <f t="shared" si="3397"/>
        <v>472661.5</v>
      </c>
      <c r="N1643" s="10">
        <f t="shared" si="3398"/>
        <v>472661.5</v>
      </c>
      <c r="O1643" s="10">
        <f>O1644+O1646+O1648</f>
        <v>64459.399999999987</v>
      </c>
      <c r="P1643" s="10">
        <f>P1644+P1646+P1648</f>
        <v>79066.099999999991</v>
      </c>
      <c r="Q1643" s="10">
        <f>Q1644+Q1646+Q1648</f>
        <v>79066.099999999991</v>
      </c>
      <c r="R1643" s="10">
        <f t="shared" si="3304"/>
        <v>525975.60000000009</v>
      </c>
      <c r="S1643" s="10">
        <f t="shared" si="3305"/>
        <v>551727.6</v>
      </c>
      <c r="T1643" s="10">
        <f t="shared" si="3306"/>
        <v>551727.6</v>
      </c>
      <c r="U1643" s="10">
        <f>U1644+U1646+U1648</f>
        <v>0</v>
      </c>
      <c r="V1643" s="10">
        <f>V1644+V1646+V1648</f>
        <v>0</v>
      </c>
      <c r="W1643" s="10">
        <f>W1644+W1646+W1648</f>
        <v>0</v>
      </c>
      <c r="X1643" s="10">
        <f t="shared" si="3307"/>
        <v>525975.60000000009</v>
      </c>
      <c r="Y1643" s="10">
        <f t="shared" si="3308"/>
        <v>551727.6</v>
      </c>
      <c r="Z1643" s="10">
        <f t="shared" si="3309"/>
        <v>551727.6</v>
      </c>
      <c r="AA1643" s="10">
        <f>AA1644+AA1646+AA1648</f>
        <v>0</v>
      </c>
      <c r="AB1643" s="10">
        <f>AB1644+AB1646+AB1648</f>
        <v>0</v>
      </c>
      <c r="AC1643" s="10">
        <f>AC1644+AC1646+AC1648</f>
        <v>0</v>
      </c>
      <c r="AD1643" s="10">
        <f t="shared" si="3310"/>
        <v>525975.60000000009</v>
      </c>
      <c r="AE1643" s="10">
        <f t="shared" si="3311"/>
        <v>551727.6</v>
      </c>
      <c r="AF1643" s="10">
        <f t="shared" si="3312"/>
        <v>551727.6</v>
      </c>
      <c r="AG1643" s="10">
        <f>AG1644+AG1646+AG1648</f>
        <v>0</v>
      </c>
      <c r="AH1643" s="10">
        <f t="shared" si="3313"/>
        <v>525975.60000000009</v>
      </c>
      <c r="AI1643" s="10">
        <f t="shared" si="3314"/>
        <v>551727.6</v>
      </c>
      <c r="AJ1643" s="10">
        <f t="shared" si="3315"/>
        <v>551727.6</v>
      </c>
      <c r="AK1643" s="10">
        <f>AK1644+AK1646+AK1648</f>
        <v>0</v>
      </c>
      <c r="AL1643" s="10">
        <f>AL1644+AL1646+AL1648</f>
        <v>0</v>
      </c>
      <c r="AM1643" s="10">
        <f>AM1644+AM1646+AM1648</f>
        <v>0</v>
      </c>
      <c r="AN1643" s="10">
        <f t="shared" si="3316"/>
        <v>525975.60000000009</v>
      </c>
      <c r="AO1643" s="10">
        <f t="shared" si="3317"/>
        <v>551727.6</v>
      </c>
      <c r="AP1643" s="10">
        <f t="shared" si="3318"/>
        <v>551727.6</v>
      </c>
      <c r="AQ1643" s="10">
        <f>AQ1644+AQ1646+AQ1648</f>
        <v>0</v>
      </c>
      <c r="AR1643" s="10">
        <f>AR1644+AR1646+AR1648</f>
        <v>0</v>
      </c>
      <c r="AS1643" s="10">
        <f>AS1644+AS1646+AS1648</f>
        <v>0</v>
      </c>
      <c r="AT1643" s="10">
        <f t="shared" si="3319"/>
        <v>525975.60000000009</v>
      </c>
      <c r="AU1643" s="10">
        <f t="shared" si="3320"/>
        <v>551727.6</v>
      </c>
      <c r="AV1643" s="10">
        <f t="shared" si="3321"/>
        <v>551727.6</v>
      </c>
      <c r="AW1643" s="10">
        <f>AW1644+AW1646+AW1648</f>
        <v>0</v>
      </c>
      <c r="AX1643" s="10">
        <f>AX1644+AX1646+AX1648</f>
        <v>0</v>
      </c>
      <c r="AY1643" s="10">
        <f>AY1644+AY1646+AY1648</f>
        <v>0</v>
      </c>
      <c r="AZ1643" s="10">
        <f t="shared" si="3322"/>
        <v>525975.60000000009</v>
      </c>
      <c r="BA1643" s="10">
        <f>BA1644+BA1646+BA1648</f>
        <v>0</v>
      </c>
      <c r="BB1643" s="65">
        <f t="shared" si="3327"/>
        <v>525975.60000000009</v>
      </c>
      <c r="BC1643" s="10">
        <f t="shared" si="3323"/>
        <v>551727.6</v>
      </c>
      <c r="BD1643" s="10">
        <f>BD1644+BD1646+BD1648</f>
        <v>0</v>
      </c>
      <c r="BE1643" s="65">
        <f t="shared" si="3328"/>
        <v>551727.6</v>
      </c>
      <c r="BF1643" s="10">
        <f t="shared" si="3324"/>
        <v>551727.6</v>
      </c>
      <c r="BG1643" s="10">
        <f>BG1644+BG1646+BG1648</f>
        <v>0</v>
      </c>
      <c r="BH1643" s="65">
        <f t="shared" si="3329"/>
        <v>551727.6</v>
      </c>
      <c r="BI1643" s="10">
        <f>BI1644+BI1646+BI1648</f>
        <v>0</v>
      </c>
      <c r="BJ1643" s="20"/>
      <c r="BK1643" s="20"/>
    </row>
    <row r="1644" spans="1:68" ht="78" x14ac:dyDescent="0.3">
      <c r="A1644" s="58" t="s">
        <v>1060</v>
      </c>
      <c r="B1644" s="59" t="s">
        <v>148</v>
      </c>
      <c r="C1644" s="58"/>
      <c r="D1644" s="58"/>
      <c r="E1644" s="60" t="s">
        <v>149</v>
      </c>
      <c r="F1644" s="10">
        <f t="shared" ref="F1644:K1644" si="3462">F1645</f>
        <v>420447.50000000006</v>
      </c>
      <c r="G1644" s="10">
        <f t="shared" si="3462"/>
        <v>433379</v>
      </c>
      <c r="H1644" s="10">
        <f t="shared" si="3462"/>
        <v>433379</v>
      </c>
      <c r="I1644" s="10">
        <f t="shared" si="3462"/>
        <v>4694.7</v>
      </c>
      <c r="J1644" s="10">
        <f t="shared" si="3462"/>
        <v>4839.6000000000004</v>
      </c>
      <c r="K1644" s="10">
        <f t="shared" si="3462"/>
        <v>4839.6000000000004</v>
      </c>
      <c r="L1644" s="10">
        <f t="shared" si="3396"/>
        <v>425142.20000000007</v>
      </c>
      <c r="M1644" s="10">
        <f t="shared" si="3397"/>
        <v>438218.6</v>
      </c>
      <c r="N1644" s="10">
        <f t="shared" si="3398"/>
        <v>438218.6</v>
      </c>
      <c r="O1644" s="10">
        <f>O1645</f>
        <v>64459.399999999987</v>
      </c>
      <c r="P1644" s="10">
        <f>P1645</f>
        <v>79066.099999999991</v>
      </c>
      <c r="Q1644" s="10">
        <f>Q1645</f>
        <v>79066.099999999991</v>
      </c>
      <c r="R1644" s="10">
        <f t="shared" si="3304"/>
        <v>489601.60000000003</v>
      </c>
      <c r="S1644" s="10">
        <f t="shared" si="3305"/>
        <v>517284.69999999995</v>
      </c>
      <c r="T1644" s="10">
        <f t="shared" si="3306"/>
        <v>517284.69999999995</v>
      </c>
      <c r="U1644" s="10">
        <f>U1645</f>
        <v>0</v>
      </c>
      <c r="V1644" s="10">
        <f>V1645</f>
        <v>0</v>
      </c>
      <c r="W1644" s="10">
        <f>W1645</f>
        <v>0</v>
      </c>
      <c r="X1644" s="10">
        <f t="shared" si="3307"/>
        <v>489601.60000000003</v>
      </c>
      <c r="Y1644" s="10">
        <f t="shared" si="3308"/>
        <v>517284.69999999995</v>
      </c>
      <c r="Z1644" s="10">
        <f t="shared" si="3309"/>
        <v>517284.69999999995</v>
      </c>
      <c r="AA1644" s="10">
        <f>AA1645</f>
        <v>0</v>
      </c>
      <c r="AB1644" s="10">
        <f>AB1645</f>
        <v>0</v>
      </c>
      <c r="AC1644" s="10">
        <f>AC1645</f>
        <v>0</v>
      </c>
      <c r="AD1644" s="10">
        <f t="shared" si="3310"/>
        <v>489601.60000000003</v>
      </c>
      <c r="AE1644" s="10">
        <f t="shared" si="3311"/>
        <v>517284.69999999995</v>
      </c>
      <c r="AF1644" s="10">
        <f t="shared" si="3312"/>
        <v>517284.69999999995</v>
      </c>
      <c r="AG1644" s="10">
        <f>AG1645</f>
        <v>0</v>
      </c>
      <c r="AH1644" s="10">
        <f t="shared" si="3313"/>
        <v>489601.60000000003</v>
      </c>
      <c r="AI1644" s="10">
        <f t="shared" si="3314"/>
        <v>517284.69999999995</v>
      </c>
      <c r="AJ1644" s="10">
        <f t="shared" si="3315"/>
        <v>517284.69999999995</v>
      </c>
      <c r="AK1644" s="10">
        <f>AK1645</f>
        <v>0</v>
      </c>
      <c r="AL1644" s="10">
        <f>AL1645</f>
        <v>0</v>
      </c>
      <c r="AM1644" s="10">
        <f>AM1645</f>
        <v>0</v>
      </c>
      <c r="AN1644" s="10">
        <f t="shared" si="3316"/>
        <v>489601.60000000003</v>
      </c>
      <c r="AO1644" s="10">
        <f t="shared" si="3317"/>
        <v>517284.69999999995</v>
      </c>
      <c r="AP1644" s="10">
        <f t="shared" si="3318"/>
        <v>517284.69999999995</v>
      </c>
      <c r="AQ1644" s="10">
        <f>AQ1645</f>
        <v>0</v>
      </c>
      <c r="AR1644" s="10">
        <f>AR1645</f>
        <v>0</v>
      </c>
      <c r="AS1644" s="10">
        <f>AS1645</f>
        <v>0</v>
      </c>
      <c r="AT1644" s="10">
        <f t="shared" si="3319"/>
        <v>489601.60000000003</v>
      </c>
      <c r="AU1644" s="10">
        <f t="shared" si="3320"/>
        <v>517284.69999999995</v>
      </c>
      <c r="AV1644" s="10">
        <f t="shared" si="3321"/>
        <v>517284.69999999995</v>
      </c>
      <c r="AW1644" s="10">
        <f>AW1645</f>
        <v>0</v>
      </c>
      <c r="AX1644" s="10">
        <f>AX1645</f>
        <v>0</v>
      </c>
      <c r="AY1644" s="10">
        <f>AY1645</f>
        <v>0</v>
      </c>
      <c r="AZ1644" s="10">
        <f t="shared" si="3322"/>
        <v>489601.60000000003</v>
      </c>
      <c r="BA1644" s="10">
        <f>BA1645</f>
        <v>0</v>
      </c>
      <c r="BB1644" s="65">
        <f t="shared" si="3327"/>
        <v>489601.60000000003</v>
      </c>
      <c r="BC1644" s="10">
        <f t="shared" si="3323"/>
        <v>517284.69999999995</v>
      </c>
      <c r="BD1644" s="10">
        <f>BD1645</f>
        <v>0</v>
      </c>
      <c r="BE1644" s="65">
        <f t="shared" si="3328"/>
        <v>517284.69999999995</v>
      </c>
      <c r="BF1644" s="10">
        <f t="shared" si="3324"/>
        <v>517284.69999999995</v>
      </c>
      <c r="BG1644" s="10">
        <f>BG1645</f>
        <v>0</v>
      </c>
      <c r="BH1644" s="65">
        <f t="shared" si="3329"/>
        <v>517284.69999999995</v>
      </c>
      <c r="BI1644" s="10">
        <f>BI1645</f>
        <v>0</v>
      </c>
      <c r="BJ1644" s="20"/>
      <c r="BK1644" s="20"/>
    </row>
    <row r="1645" spans="1:68" ht="62.4" x14ac:dyDescent="0.3">
      <c r="A1645" s="58" t="s">
        <v>1060</v>
      </c>
      <c r="B1645" s="59">
        <v>100</v>
      </c>
      <c r="C1645" s="58" t="s">
        <v>37</v>
      </c>
      <c r="D1645" s="58" t="s">
        <v>242</v>
      </c>
      <c r="E1645" s="60" t="s">
        <v>377</v>
      </c>
      <c r="F1645" s="10">
        <v>420447.50000000006</v>
      </c>
      <c r="G1645" s="10">
        <v>433379</v>
      </c>
      <c r="H1645" s="10">
        <v>433379</v>
      </c>
      <c r="I1645" s="10">
        <v>4694.7</v>
      </c>
      <c r="J1645" s="10">
        <v>4839.6000000000004</v>
      </c>
      <c r="K1645" s="10">
        <v>4839.6000000000004</v>
      </c>
      <c r="L1645" s="10">
        <f t="shared" si="3396"/>
        <v>425142.20000000007</v>
      </c>
      <c r="M1645" s="10">
        <f t="shared" si="3397"/>
        <v>438218.6</v>
      </c>
      <c r="N1645" s="10">
        <f t="shared" si="3398"/>
        <v>438218.6</v>
      </c>
      <c r="O1645" s="10">
        <f>8547.9+9183.2+9066.1+8639.1+8898.8+8841.9+8796.3+2486.1</f>
        <v>64459.399999999987</v>
      </c>
      <c r="P1645" s="10">
        <f>10479.3+11169.8+11382.6+10545.4+10865.5+10836.6+10780.4+3006.5</f>
        <v>79066.099999999991</v>
      </c>
      <c r="Q1645" s="10">
        <f>10479.3+11169.8+11382.6+10545.4+10865.5+10836.6+10780.4+3006.5</f>
        <v>79066.099999999991</v>
      </c>
      <c r="R1645" s="10">
        <f t="shared" si="3304"/>
        <v>489601.60000000003</v>
      </c>
      <c r="S1645" s="10">
        <f t="shared" si="3305"/>
        <v>517284.69999999995</v>
      </c>
      <c r="T1645" s="10">
        <f t="shared" si="3306"/>
        <v>517284.69999999995</v>
      </c>
      <c r="U1645" s="10"/>
      <c r="V1645" s="10"/>
      <c r="W1645" s="10"/>
      <c r="X1645" s="10">
        <f t="shared" si="3307"/>
        <v>489601.60000000003</v>
      </c>
      <c r="Y1645" s="10">
        <f t="shared" si="3308"/>
        <v>517284.69999999995</v>
      </c>
      <c r="Z1645" s="10">
        <f t="shared" si="3309"/>
        <v>517284.69999999995</v>
      </c>
      <c r="AA1645" s="10"/>
      <c r="AB1645" s="10"/>
      <c r="AC1645" s="10"/>
      <c r="AD1645" s="10">
        <f t="shared" si="3310"/>
        <v>489601.60000000003</v>
      </c>
      <c r="AE1645" s="10">
        <f t="shared" si="3311"/>
        <v>517284.69999999995</v>
      </c>
      <c r="AF1645" s="10">
        <f t="shared" si="3312"/>
        <v>517284.69999999995</v>
      </c>
      <c r="AG1645" s="10"/>
      <c r="AH1645" s="10">
        <f t="shared" si="3313"/>
        <v>489601.60000000003</v>
      </c>
      <c r="AI1645" s="10">
        <f t="shared" si="3314"/>
        <v>517284.69999999995</v>
      </c>
      <c r="AJ1645" s="10">
        <f t="shared" si="3315"/>
        <v>517284.69999999995</v>
      </c>
      <c r="AK1645" s="10"/>
      <c r="AL1645" s="10"/>
      <c r="AM1645" s="10"/>
      <c r="AN1645" s="10">
        <f t="shared" si="3316"/>
        <v>489601.60000000003</v>
      </c>
      <c r="AO1645" s="10">
        <f t="shared" si="3317"/>
        <v>517284.69999999995</v>
      </c>
      <c r="AP1645" s="10">
        <f t="shared" si="3318"/>
        <v>517284.69999999995</v>
      </c>
      <c r="AQ1645" s="10"/>
      <c r="AR1645" s="10"/>
      <c r="AS1645" s="10"/>
      <c r="AT1645" s="10">
        <f t="shared" si="3319"/>
        <v>489601.60000000003</v>
      </c>
      <c r="AU1645" s="10">
        <f t="shared" si="3320"/>
        <v>517284.69999999995</v>
      </c>
      <c r="AV1645" s="10">
        <f t="shared" si="3321"/>
        <v>517284.69999999995</v>
      </c>
      <c r="AW1645" s="10"/>
      <c r="AX1645" s="10"/>
      <c r="AY1645" s="10"/>
      <c r="AZ1645" s="10">
        <f t="shared" si="3322"/>
        <v>489601.60000000003</v>
      </c>
      <c r="BA1645" s="10"/>
      <c r="BB1645" s="65">
        <f t="shared" si="3327"/>
        <v>489601.60000000003</v>
      </c>
      <c r="BC1645" s="10">
        <f t="shared" si="3323"/>
        <v>517284.69999999995</v>
      </c>
      <c r="BD1645" s="10"/>
      <c r="BE1645" s="65">
        <f t="shared" si="3328"/>
        <v>517284.69999999995</v>
      </c>
      <c r="BF1645" s="10">
        <f t="shared" si="3324"/>
        <v>517284.69999999995</v>
      </c>
      <c r="BG1645" s="10"/>
      <c r="BH1645" s="65">
        <f t="shared" si="3329"/>
        <v>517284.69999999995</v>
      </c>
      <c r="BI1645" s="10"/>
      <c r="BJ1645" s="20"/>
      <c r="BK1645" s="20" t="s">
        <v>1061</v>
      </c>
    </row>
    <row r="1646" spans="1:68" ht="31.2" x14ac:dyDescent="0.3">
      <c r="A1646" s="58" t="s">
        <v>1060</v>
      </c>
      <c r="B1646" s="59" t="s">
        <v>66</v>
      </c>
      <c r="C1646" s="58"/>
      <c r="D1646" s="58"/>
      <c r="E1646" s="60" t="s">
        <v>67</v>
      </c>
      <c r="F1646" s="10">
        <f t="shared" ref="F1646:K1646" si="3463">F1647</f>
        <v>36093.599999999991</v>
      </c>
      <c r="G1646" s="10">
        <f t="shared" si="3463"/>
        <v>34162.5</v>
      </c>
      <c r="H1646" s="10">
        <f t="shared" si="3463"/>
        <v>34162.5</v>
      </c>
      <c r="I1646" s="10">
        <f t="shared" si="3463"/>
        <v>0</v>
      </c>
      <c r="J1646" s="10">
        <f t="shared" si="3463"/>
        <v>0</v>
      </c>
      <c r="K1646" s="10">
        <f t="shared" si="3463"/>
        <v>0</v>
      </c>
      <c r="L1646" s="10">
        <f t="shared" si="3396"/>
        <v>36093.599999999991</v>
      </c>
      <c r="M1646" s="10">
        <f t="shared" si="3397"/>
        <v>34162.5</v>
      </c>
      <c r="N1646" s="10">
        <f t="shared" si="3398"/>
        <v>34162.5</v>
      </c>
      <c r="O1646" s="10">
        <f>O1647</f>
        <v>0</v>
      </c>
      <c r="P1646" s="10">
        <f>P1647</f>
        <v>0</v>
      </c>
      <c r="Q1646" s="10">
        <f>Q1647</f>
        <v>0</v>
      </c>
      <c r="R1646" s="10">
        <f t="shared" ref="R1646:R1690" si="3464">L1646+O1646</f>
        <v>36093.599999999991</v>
      </c>
      <c r="S1646" s="10">
        <f t="shared" ref="S1646:S1690" si="3465">M1646+P1646</f>
        <v>34162.5</v>
      </c>
      <c r="T1646" s="10">
        <f t="shared" ref="T1646:T1690" si="3466">N1646+Q1646</f>
        <v>34162.5</v>
      </c>
      <c r="U1646" s="10">
        <f>U1647</f>
        <v>0</v>
      </c>
      <c r="V1646" s="10">
        <f>V1647</f>
        <v>0</v>
      </c>
      <c r="W1646" s="10">
        <f>W1647</f>
        <v>0</v>
      </c>
      <c r="X1646" s="10">
        <f t="shared" ref="X1646:X1690" si="3467">R1646+U1646</f>
        <v>36093.599999999991</v>
      </c>
      <c r="Y1646" s="10">
        <f t="shared" ref="Y1646:Y1690" si="3468">S1646+V1646</f>
        <v>34162.5</v>
      </c>
      <c r="Z1646" s="10">
        <f t="shared" ref="Z1646:Z1690" si="3469">T1646+W1646</f>
        <v>34162.5</v>
      </c>
      <c r="AA1646" s="10">
        <f>AA1647</f>
        <v>0</v>
      </c>
      <c r="AB1646" s="10">
        <f>AB1647</f>
        <v>0</v>
      </c>
      <c r="AC1646" s="10">
        <f>AC1647</f>
        <v>0</v>
      </c>
      <c r="AD1646" s="10">
        <f t="shared" ref="AD1646:AD1690" si="3470">X1646+AA1646</f>
        <v>36093.599999999991</v>
      </c>
      <c r="AE1646" s="10">
        <f t="shared" ref="AE1646:AE1690" si="3471">Y1646+AB1646</f>
        <v>34162.5</v>
      </c>
      <c r="AF1646" s="10">
        <f t="shared" ref="AF1646:AF1690" si="3472">Z1646+AC1646</f>
        <v>34162.5</v>
      </c>
      <c r="AG1646" s="10">
        <f>AG1647</f>
        <v>0</v>
      </c>
      <c r="AH1646" s="10">
        <f t="shared" ref="AH1646:AH1690" si="3473">AD1646+AG1646</f>
        <v>36093.599999999991</v>
      </c>
      <c r="AI1646" s="10">
        <f t="shared" ref="AI1646:AI1690" si="3474">AE1646</f>
        <v>34162.5</v>
      </c>
      <c r="AJ1646" s="10">
        <f t="shared" ref="AJ1646:AJ1690" si="3475">AF1646</f>
        <v>34162.5</v>
      </c>
      <c r="AK1646" s="10">
        <f>AK1647</f>
        <v>0</v>
      </c>
      <c r="AL1646" s="10">
        <f>AL1647</f>
        <v>0</v>
      </c>
      <c r="AM1646" s="10">
        <f>AM1647</f>
        <v>0</v>
      </c>
      <c r="AN1646" s="10">
        <f t="shared" ref="AN1646:AN1690" si="3476">AH1646+AK1646</f>
        <v>36093.599999999991</v>
      </c>
      <c r="AO1646" s="10">
        <f t="shared" ref="AO1646:AO1690" si="3477">AI1646+AL1646</f>
        <v>34162.5</v>
      </c>
      <c r="AP1646" s="10">
        <f t="shared" ref="AP1646:AP1690" si="3478">AJ1646+AM1646</f>
        <v>34162.5</v>
      </c>
      <c r="AQ1646" s="10">
        <f>AQ1647</f>
        <v>0</v>
      </c>
      <c r="AR1646" s="10">
        <f>AR1647</f>
        <v>0</v>
      </c>
      <c r="AS1646" s="10">
        <f>AS1647</f>
        <v>0</v>
      </c>
      <c r="AT1646" s="10">
        <f t="shared" ref="AT1646:AT1690" si="3479">AN1646+AQ1646</f>
        <v>36093.599999999991</v>
      </c>
      <c r="AU1646" s="10">
        <f t="shared" ref="AU1646:AU1690" si="3480">AO1646+AR1646</f>
        <v>34162.5</v>
      </c>
      <c r="AV1646" s="10">
        <f t="shared" ref="AV1646:AV1690" si="3481">AP1646+AS1646</f>
        <v>34162.5</v>
      </c>
      <c r="AW1646" s="10">
        <f>AW1647</f>
        <v>0</v>
      </c>
      <c r="AX1646" s="10">
        <f>AX1647</f>
        <v>0</v>
      </c>
      <c r="AY1646" s="10">
        <f>AY1647</f>
        <v>0</v>
      </c>
      <c r="AZ1646" s="10">
        <f t="shared" ref="AZ1646:AZ1690" si="3482">AT1646+AW1646</f>
        <v>36093.599999999991</v>
      </c>
      <c r="BA1646" s="10">
        <f>BA1647</f>
        <v>0</v>
      </c>
      <c r="BB1646" s="65">
        <f t="shared" si="3327"/>
        <v>36093.599999999991</v>
      </c>
      <c r="BC1646" s="10">
        <f t="shared" ref="BC1646:BC1690" si="3483">AU1646+AX1646</f>
        <v>34162.5</v>
      </c>
      <c r="BD1646" s="10">
        <f>BD1647</f>
        <v>0</v>
      </c>
      <c r="BE1646" s="65">
        <f t="shared" si="3328"/>
        <v>34162.5</v>
      </c>
      <c r="BF1646" s="10">
        <f t="shared" ref="BF1646:BF1690" si="3484">AV1646+AY1646</f>
        <v>34162.5</v>
      </c>
      <c r="BG1646" s="10">
        <f>BG1647</f>
        <v>0</v>
      </c>
      <c r="BH1646" s="65">
        <f t="shared" si="3329"/>
        <v>34162.5</v>
      </c>
      <c r="BI1646" s="10">
        <f>BI1647</f>
        <v>0</v>
      </c>
      <c r="BJ1646" s="20"/>
      <c r="BK1646" s="20"/>
    </row>
    <row r="1647" spans="1:68" ht="62.4" x14ac:dyDescent="0.3">
      <c r="A1647" s="58" t="s">
        <v>1060</v>
      </c>
      <c r="B1647" s="59">
        <v>200</v>
      </c>
      <c r="C1647" s="58" t="s">
        <v>37</v>
      </c>
      <c r="D1647" s="58" t="s">
        <v>242</v>
      </c>
      <c r="E1647" s="60" t="s">
        <v>377</v>
      </c>
      <c r="F1647" s="10">
        <v>36093.599999999991</v>
      </c>
      <c r="G1647" s="10">
        <v>34162.5</v>
      </c>
      <c r="H1647" s="10">
        <v>34162.5</v>
      </c>
      <c r="I1647" s="10"/>
      <c r="J1647" s="10"/>
      <c r="K1647" s="10"/>
      <c r="L1647" s="10">
        <f t="shared" si="3396"/>
        <v>36093.599999999991</v>
      </c>
      <c r="M1647" s="10">
        <f t="shared" si="3397"/>
        <v>34162.5</v>
      </c>
      <c r="N1647" s="10">
        <f t="shared" si="3398"/>
        <v>34162.5</v>
      </c>
      <c r="O1647" s="10"/>
      <c r="P1647" s="10"/>
      <c r="Q1647" s="10"/>
      <c r="R1647" s="10">
        <f t="shared" si="3464"/>
        <v>36093.599999999991</v>
      </c>
      <c r="S1647" s="10">
        <f t="shared" si="3465"/>
        <v>34162.5</v>
      </c>
      <c r="T1647" s="10">
        <f t="shared" si="3466"/>
        <v>34162.5</v>
      </c>
      <c r="U1647" s="10"/>
      <c r="V1647" s="10"/>
      <c r="W1647" s="10"/>
      <c r="X1647" s="10">
        <f t="shared" si="3467"/>
        <v>36093.599999999991</v>
      </c>
      <c r="Y1647" s="10">
        <f t="shared" si="3468"/>
        <v>34162.5</v>
      </c>
      <c r="Z1647" s="10">
        <f t="shared" si="3469"/>
        <v>34162.5</v>
      </c>
      <c r="AA1647" s="10"/>
      <c r="AB1647" s="10"/>
      <c r="AC1647" s="10"/>
      <c r="AD1647" s="10">
        <f t="shared" si="3470"/>
        <v>36093.599999999991</v>
      </c>
      <c r="AE1647" s="10">
        <f t="shared" si="3471"/>
        <v>34162.5</v>
      </c>
      <c r="AF1647" s="10">
        <f t="shared" si="3472"/>
        <v>34162.5</v>
      </c>
      <c r="AG1647" s="10"/>
      <c r="AH1647" s="10">
        <f t="shared" si="3473"/>
        <v>36093.599999999991</v>
      </c>
      <c r="AI1647" s="10">
        <f t="shared" si="3474"/>
        <v>34162.5</v>
      </c>
      <c r="AJ1647" s="10">
        <f t="shared" si="3475"/>
        <v>34162.5</v>
      </c>
      <c r="AK1647" s="10"/>
      <c r="AL1647" s="10"/>
      <c r="AM1647" s="10"/>
      <c r="AN1647" s="10">
        <f t="shared" si="3476"/>
        <v>36093.599999999991</v>
      </c>
      <c r="AO1647" s="10">
        <f t="shared" si="3477"/>
        <v>34162.5</v>
      </c>
      <c r="AP1647" s="10">
        <f t="shared" si="3478"/>
        <v>34162.5</v>
      </c>
      <c r="AQ1647" s="10"/>
      <c r="AR1647" s="10"/>
      <c r="AS1647" s="10"/>
      <c r="AT1647" s="10">
        <f t="shared" si="3479"/>
        <v>36093.599999999991</v>
      </c>
      <c r="AU1647" s="10">
        <f t="shared" si="3480"/>
        <v>34162.5</v>
      </c>
      <c r="AV1647" s="10">
        <f t="shared" si="3481"/>
        <v>34162.5</v>
      </c>
      <c r="AW1647" s="10"/>
      <c r="AX1647" s="10"/>
      <c r="AY1647" s="10"/>
      <c r="AZ1647" s="10">
        <f t="shared" si="3482"/>
        <v>36093.599999999991</v>
      </c>
      <c r="BA1647" s="10"/>
      <c r="BB1647" s="65">
        <f t="shared" si="3327"/>
        <v>36093.599999999991</v>
      </c>
      <c r="BC1647" s="10">
        <f t="shared" si="3483"/>
        <v>34162.5</v>
      </c>
      <c r="BD1647" s="10"/>
      <c r="BE1647" s="65">
        <f t="shared" si="3328"/>
        <v>34162.5</v>
      </c>
      <c r="BF1647" s="10">
        <f t="shared" si="3484"/>
        <v>34162.5</v>
      </c>
      <c r="BG1647" s="10"/>
      <c r="BH1647" s="65">
        <f t="shared" si="3329"/>
        <v>34162.5</v>
      </c>
      <c r="BI1647" s="10"/>
      <c r="BJ1647" s="20"/>
      <c r="BK1647" s="20"/>
    </row>
    <row r="1648" spans="1:68" x14ac:dyDescent="0.3">
      <c r="A1648" s="58" t="s">
        <v>1060</v>
      </c>
      <c r="B1648" s="59" t="s">
        <v>52</v>
      </c>
      <c r="C1648" s="58"/>
      <c r="D1648" s="58"/>
      <c r="E1648" s="60" t="s">
        <v>53</v>
      </c>
      <c r="F1648" s="10">
        <f t="shared" ref="F1648:K1648" si="3485">F1649</f>
        <v>280.39999999999998</v>
      </c>
      <c r="G1648" s="10">
        <f t="shared" si="3485"/>
        <v>280.39999999999998</v>
      </c>
      <c r="H1648" s="10">
        <f t="shared" si="3485"/>
        <v>280.39999999999998</v>
      </c>
      <c r="I1648" s="10">
        <f t="shared" si="3485"/>
        <v>0</v>
      </c>
      <c r="J1648" s="10">
        <f t="shared" si="3485"/>
        <v>0</v>
      </c>
      <c r="K1648" s="10">
        <f t="shared" si="3485"/>
        <v>0</v>
      </c>
      <c r="L1648" s="10">
        <f t="shared" si="3396"/>
        <v>280.39999999999998</v>
      </c>
      <c r="M1648" s="10">
        <f t="shared" si="3397"/>
        <v>280.39999999999998</v>
      </c>
      <c r="N1648" s="10">
        <f t="shared" si="3398"/>
        <v>280.39999999999998</v>
      </c>
      <c r="O1648" s="10">
        <f>O1649</f>
        <v>0</v>
      </c>
      <c r="P1648" s="10">
        <f>P1649</f>
        <v>0</v>
      </c>
      <c r="Q1648" s="10">
        <f>Q1649</f>
        <v>0</v>
      </c>
      <c r="R1648" s="10">
        <f t="shared" si="3464"/>
        <v>280.39999999999998</v>
      </c>
      <c r="S1648" s="10">
        <f t="shared" si="3465"/>
        <v>280.39999999999998</v>
      </c>
      <c r="T1648" s="10">
        <f t="shared" si="3466"/>
        <v>280.39999999999998</v>
      </c>
      <c r="U1648" s="10">
        <f>U1649</f>
        <v>0</v>
      </c>
      <c r="V1648" s="10">
        <f>V1649</f>
        <v>0</v>
      </c>
      <c r="W1648" s="10">
        <f>W1649</f>
        <v>0</v>
      </c>
      <c r="X1648" s="10">
        <f t="shared" si="3467"/>
        <v>280.39999999999998</v>
      </c>
      <c r="Y1648" s="10">
        <f t="shared" si="3468"/>
        <v>280.39999999999998</v>
      </c>
      <c r="Z1648" s="10">
        <f t="shared" si="3469"/>
        <v>280.39999999999998</v>
      </c>
      <c r="AA1648" s="10">
        <f>AA1649</f>
        <v>0</v>
      </c>
      <c r="AB1648" s="10">
        <f>AB1649</f>
        <v>0</v>
      </c>
      <c r="AC1648" s="10">
        <f>AC1649</f>
        <v>0</v>
      </c>
      <c r="AD1648" s="10">
        <f t="shared" si="3470"/>
        <v>280.39999999999998</v>
      </c>
      <c r="AE1648" s="10">
        <f t="shared" si="3471"/>
        <v>280.39999999999998</v>
      </c>
      <c r="AF1648" s="10">
        <f t="shared" si="3472"/>
        <v>280.39999999999998</v>
      </c>
      <c r="AG1648" s="10">
        <f>AG1649</f>
        <v>0</v>
      </c>
      <c r="AH1648" s="10">
        <f t="shared" si="3473"/>
        <v>280.39999999999998</v>
      </c>
      <c r="AI1648" s="10">
        <f t="shared" si="3474"/>
        <v>280.39999999999998</v>
      </c>
      <c r="AJ1648" s="10">
        <f t="shared" si="3475"/>
        <v>280.39999999999998</v>
      </c>
      <c r="AK1648" s="10">
        <f>AK1649</f>
        <v>0</v>
      </c>
      <c r="AL1648" s="10">
        <f>AL1649</f>
        <v>0</v>
      </c>
      <c r="AM1648" s="10">
        <f>AM1649</f>
        <v>0</v>
      </c>
      <c r="AN1648" s="10">
        <f t="shared" si="3476"/>
        <v>280.39999999999998</v>
      </c>
      <c r="AO1648" s="10">
        <f t="shared" si="3477"/>
        <v>280.39999999999998</v>
      </c>
      <c r="AP1648" s="10">
        <f t="shared" si="3478"/>
        <v>280.39999999999998</v>
      </c>
      <c r="AQ1648" s="10">
        <f>AQ1649</f>
        <v>0</v>
      </c>
      <c r="AR1648" s="10">
        <f>AR1649</f>
        <v>0</v>
      </c>
      <c r="AS1648" s="10">
        <f>AS1649</f>
        <v>0</v>
      </c>
      <c r="AT1648" s="10">
        <f t="shared" si="3479"/>
        <v>280.39999999999998</v>
      </c>
      <c r="AU1648" s="10">
        <f t="shared" si="3480"/>
        <v>280.39999999999998</v>
      </c>
      <c r="AV1648" s="10">
        <f t="shared" si="3481"/>
        <v>280.39999999999998</v>
      </c>
      <c r="AW1648" s="10">
        <f>AW1649</f>
        <v>0</v>
      </c>
      <c r="AX1648" s="10">
        <f>AX1649</f>
        <v>0</v>
      </c>
      <c r="AY1648" s="10">
        <f>AY1649</f>
        <v>0</v>
      </c>
      <c r="AZ1648" s="10">
        <f t="shared" si="3482"/>
        <v>280.39999999999998</v>
      </c>
      <c r="BA1648" s="10">
        <f>BA1649</f>
        <v>0</v>
      </c>
      <c r="BB1648" s="65">
        <f t="shared" si="3327"/>
        <v>280.39999999999998</v>
      </c>
      <c r="BC1648" s="10">
        <f t="shared" si="3483"/>
        <v>280.39999999999998</v>
      </c>
      <c r="BD1648" s="10">
        <f>BD1649</f>
        <v>0</v>
      </c>
      <c r="BE1648" s="65">
        <f t="shared" si="3328"/>
        <v>280.39999999999998</v>
      </c>
      <c r="BF1648" s="10">
        <f t="shared" si="3484"/>
        <v>280.39999999999998</v>
      </c>
      <c r="BG1648" s="10">
        <f>BG1649</f>
        <v>0</v>
      </c>
      <c r="BH1648" s="65">
        <f t="shared" si="3329"/>
        <v>280.39999999999998</v>
      </c>
      <c r="BI1648" s="10">
        <f>BI1649</f>
        <v>0</v>
      </c>
      <c r="BJ1648" s="20"/>
      <c r="BK1648" s="20"/>
    </row>
    <row r="1649" spans="1:68" ht="62.4" x14ac:dyDescent="0.3">
      <c r="A1649" s="58" t="s">
        <v>1060</v>
      </c>
      <c r="B1649" s="59">
        <v>800</v>
      </c>
      <c r="C1649" s="58" t="s">
        <v>37</v>
      </c>
      <c r="D1649" s="58" t="s">
        <v>242</v>
      </c>
      <c r="E1649" s="60" t="s">
        <v>377</v>
      </c>
      <c r="F1649" s="10">
        <v>280.39999999999998</v>
      </c>
      <c r="G1649" s="10">
        <v>280.39999999999998</v>
      </c>
      <c r="H1649" s="10">
        <v>280.39999999999998</v>
      </c>
      <c r="I1649" s="10"/>
      <c r="J1649" s="10"/>
      <c r="K1649" s="10"/>
      <c r="L1649" s="10">
        <f t="shared" si="3396"/>
        <v>280.39999999999998</v>
      </c>
      <c r="M1649" s="10">
        <f t="shared" si="3397"/>
        <v>280.39999999999998</v>
      </c>
      <c r="N1649" s="10">
        <f t="shared" si="3398"/>
        <v>280.39999999999998</v>
      </c>
      <c r="O1649" s="10"/>
      <c r="P1649" s="10"/>
      <c r="Q1649" s="10"/>
      <c r="R1649" s="10">
        <f t="shared" si="3464"/>
        <v>280.39999999999998</v>
      </c>
      <c r="S1649" s="10">
        <f t="shared" si="3465"/>
        <v>280.39999999999998</v>
      </c>
      <c r="T1649" s="10">
        <f t="shared" si="3466"/>
        <v>280.39999999999998</v>
      </c>
      <c r="U1649" s="10"/>
      <c r="V1649" s="10"/>
      <c r="W1649" s="10"/>
      <c r="X1649" s="10">
        <f t="shared" si="3467"/>
        <v>280.39999999999998</v>
      </c>
      <c r="Y1649" s="10">
        <f t="shared" si="3468"/>
        <v>280.39999999999998</v>
      </c>
      <c r="Z1649" s="10">
        <f t="shared" si="3469"/>
        <v>280.39999999999998</v>
      </c>
      <c r="AA1649" s="10"/>
      <c r="AB1649" s="10"/>
      <c r="AC1649" s="10"/>
      <c r="AD1649" s="10">
        <f t="shared" si="3470"/>
        <v>280.39999999999998</v>
      </c>
      <c r="AE1649" s="10">
        <f t="shared" si="3471"/>
        <v>280.39999999999998</v>
      </c>
      <c r="AF1649" s="10">
        <f t="shared" si="3472"/>
        <v>280.39999999999998</v>
      </c>
      <c r="AG1649" s="10"/>
      <c r="AH1649" s="10">
        <f t="shared" si="3473"/>
        <v>280.39999999999998</v>
      </c>
      <c r="AI1649" s="10">
        <f t="shared" si="3474"/>
        <v>280.39999999999998</v>
      </c>
      <c r="AJ1649" s="10">
        <f t="shared" si="3475"/>
        <v>280.39999999999998</v>
      </c>
      <c r="AK1649" s="10"/>
      <c r="AL1649" s="10"/>
      <c r="AM1649" s="10"/>
      <c r="AN1649" s="10">
        <f t="shared" si="3476"/>
        <v>280.39999999999998</v>
      </c>
      <c r="AO1649" s="10">
        <f t="shared" si="3477"/>
        <v>280.39999999999998</v>
      </c>
      <c r="AP1649" s="10">
        <f t="shared" si="3478"/>
        <v>280.39999999999998</v>
      </c>
      <c r="AQ1649" s="10"/>
      <c r="AR1649" s="10"/>
      <c r="AS1649" s="10"/>
      <c r="AT1649" s="10">
        <f t="shared" si="3479"/>
        <v>280.39999999999998</v>
      </c>
      <c r="AU1649" s="10">
        <f t="shared" si="3480"/>
        <v>280.39999999999998</v>
      </c>
      <c r="AV1649" s="10">
        <f t="shared" si="3481"/>
        <v>280.39999999999998</v>
      </c>
      <c r="AW1649" s="10"/>
      <c r="AX1649" s="10"/>
      <c r="AY1649" s="10"/>
      <c r="AZ1649" s="10">
        <f t="shared" si="3482"/>
        <v>280.39999999999998</v>
      </c>
      <c r="BA1649" s="10"/>
      <c r="BB1649" s="65">
        <f t="shared" si="3327"/>
        <v>280.39999999999998</v>
      </c>
      <c r="BC1649" s="10">
        <f t="shared" si="3483"/>
        <v>280.39999999999998</v>
      </c>
      <c r="BD1649" s="10"/>
      <c r="BE1649" s="65">
        <f t="shared" si="3328"/>
        <v>280.39999999999998</v>
      </c>
      <c r="BF1649" s="10">
        <f t="shared" si="3484"/>
        <v>280.39999999999998</v>
      </c>
      <c r="BG1649" s="10"/>
      <c r="BH1649" s="65">
        <f t="shared" si="3329"/>
        <v>280.39999999999998</v>
      </c>
      <c r="BI1649" s="10"/>
      <c r="BJ1649" s="20"/>
      <c r="BK1649" s="20"/>
    </row>
    <row r="1650" spans="1:68" s="67" customFormat="1" ht="31.2" x14ac:dyDescent="0.3">
      <c r="A1650" s="55" t="s">
        <v>1062</v>
      </c>
      <c r="B1650" s="56"/>
      <c r="C1650" s="55"/>
      <c r="D1650" s="55"/>
      <c r="E1650" s="57" t="s">
        <v>1063</v>
      </c>
      <c r="F1650" s="17">
        <f t="shared" ref="F1650:K1650" si="3486">F1651</f>
        <v>228331.7</v>
      </c>
      <c r="G1650" s="17">
        <f t="shared" si="3486"/>
        <v>235032.59999999998</v>
      </c>
      <c r="H1650" s="17">
        <f t="shared" si="3486"/>
        <v>235032.59999999998</v>
      </c>
      <c r="I1650" s="17">
        <f t="shared" si="3486"/>
        <v>0</v>
      </c>
      <c r="J1650" s="17">
        <f t="shared" si="3486"/>
        <v>0</v>
      </c>
      <c r="K1650" s="17">
        <f t="shared" si="3486"/>
        <v>0</v>
      </c>
      <c r="L1650" s="17">
        <f t="shared" si="3396"/>
        <v>228331.7</v>
      </c>
      <c r="M1650" s="17">
        <f t="shared" si="3397"/>
        <v>235032.59999999998</v>
      </c>
      <c r="N1650" s="17">
        <f t="shared" si="3398"/>
        <v>235032.59999999998</v>
      </c>
      <c r="O1650" s="17">
        <f>O1651</f>
        <v>32645.5</v>
      </c>
      <c r="P1650" s="17">
        <f>P1651</f>
        <v>39826.300000000003</v>
      </c>
      <c r="Q1650" s="17">
        <f>Q1651</f>
        <v>39826.300000000003</v>
      </c>
      <c r="R1650" s="17">
        <f t="shared" si="3464"/>
        <v>260977.2</v>
      </c>
      <c r="S1650" s="17">
        <f t="shared" si="3465"/>
        <v>274858.89999999997</v>
      </c>
      <c r="T1650" s="17">
        <f t="shared" si="3466"/>
        <v>274858.89999999997</v>
      </c>
      <c r="U1650" s="17">
        <f>U1651</f>
        <v>0</v>
      </c>
      <c r="V1650" s="17">
        <f>V1651</f>
        <v>0</v>
      </c>
      <c r="W1650" s="17">
        <f>W1651</f>
        <v>0</v>
      </c>
      <c r="X1650" s="17">
        <f t="shared" si="3467"/>
        <v>260977.2</v>
      </c>
      <c r="Y1650" s="17">
        <f t="shared" si="3468"/>
        <v>274858.89999999997</v>
      </c>
      <c r="Z1650" s="17">
        <f t="shared" si="3469"/>
        <v>274858.89999999997</v>
      </c>
      <c r="AA1650" s="17">
        <f>AA1651</f>
        <v>0</v>
      </c>
      <c r="AB1650" s="17">
        <f>AB1651</f>
        <v>0</v>
      </c>
      <c r="AC1650" s="17">
        <f>AC1651</f>
        <v>0</v>
      </c>
      <c r="AD1650" s="17">
        <f t="shared" si="3470"/>
        <v>260977.2</v>
      </c>
      <c r="AE1650" s="17">
        <f t="shared" si="3471"/>
        <v>274858.89999999997</v>
      </c>
      <c r="AF1650" s="17">
        <f t="shared" si="3472"/>
        <v>274858.89999999997</v>
      </c>
      <c r="AG1650" s="17">
        <f>AG1651</f>
        <v>0</v>
      </c>
      <c r="AH1650" s="17">
        <f t="shared" si="3473"/>
        <v>260977.2</v>
      </c>
      <c r="AI1650" s="17">
        <f t="shared" si="3474"/>
        <v>274858.89999999997</v>
      </c>
      <c r="AJ1650" s="17">
        <f t="shared" si="3475"/>
        <v>274858.89999999997</v>
      </c>
      <c r="AK1650" s="17">
        <f>AK1651</f>
        <v>0</v>
      </c>
      <c r="AL1650" s="17">
        <f>AL1651</f>
        <v>0</v>
      </c>
      <c r="AM1650" s="17">
        <f>AM1651</f>
        <v>0</v>
      </c>
      <c r="AN1650" s="17">
        <f t="shared" si="3476"/>
        <v>260977.2</v>
      </c>
      <c r="AO1650" s="17">
        <f t="shared" si="3477"/>
        <v>274858.89999999997</v>
      </c>
      <c r="AP1650" s="17">
        <f t="shared" si="3478"/>
        <v>274858.89999999997</v>
      </c>
      <c r="AQ1650" s="17">
        <f>AQ1651</f>
        <v>0</v>
      </c>
      <c r="AR1650" s="17">
        <f>AR1651</f>
        <v>0</v>
      </c>
      <c r="AS1650" s="17">
        <f>AS1651</f>
        <v>0</v>
      </c>
      <c r="AT1650" s="17">
        <f t="shared" si="3479"/>
        <v>260977.2</v>
      </c>
      <c r="AU1650" s="17">
        <f t="shared" si="3480"/>
        <v>274858.89999999997</v>
      </c>
      <c r="AV1650" s="17">
        <f t="shared" si="3481"/>
        <v>274858.89999999997</v>
      </c>
      <c r="AW1650" s="17">
        <f>AW1651</f>
        <v>0</v>
      </c>
      <c r="AX1650" s="17">
        <f>AX1651</f>
        <v>0</v>
      </c>
      <c r="AY1650" s="17">
        <f>AY1651</f>
        <v>0</v>
      </c>
      <c r="AZ1650" s="17">
        <f t="shared" si="3482"/>
        <v>260977.2</v>
      </c>
      <c r="BA1650" s="17">
        <f>BA1651</f>
        <v>0</v>
      </c>
      <c r="BB1650" s="64">
        <f t="shared" si="3327"/>
        <v>260977.2</v>
      </c>
      <c r="BC1650" s="17">
        <f t="shared" si="3483"/>
        <v>274858.89999999997</v>
      </c>
      <c r="BD1650" s="17">
        <f>BD1651</f>
        <v>0</v>
      </c>
      <c r="BE1650" s="64">
        <f t="shared" si="3328"/>
        <v>274858.89999999997</v>
      </c>
      <c r="BF1650" s="17">
        <f t="shared" si="3484"/>
        <v>274858.89999999997</v>
      </c>
      <c r="BG1650" s="17">
        <f>BG1651</f>
        <v>0</v>
      </c>
      <c r="BH1650" s="64">
        <f t="shared" si="3329"/>
        <v>274858.89999999997</v>
      </c>
      <c r="BI1650" s="17">
        <f>BI1651</f>
        <v>0</v>
      </c>
      <c r="BJ1650" s="18"/>
      <c r="BK1650" s="18"/>
      <c r="BL1650" s="16"/>
      <c r="BM1650" s="16"/>
      <c r="BN1650" s="16"/>
      <c r="BO1650" s="16"/>
      <c r="BP1650" s="16"/>
    </row>
    <row r="1651" spans="1:68" ht="31.2" x14ac:dyDescent="0.3">
      <c r="A1651" s="58" t="s">
        <v>1064</v>
      </c>
      <c r="B1651" s="59"/>
      <c r="C1651" s="58"/>
      <c r="D1651" s="58"/>
      <c r="E1651" s="60" t="s">
        <v>176</v>
      </c>
      <c r="F1651" s="10">
        <f t="shared" ref="F1651:K1651" si="3487">F1652+F1655+F1658</f>
        <v>228331.7</v>
      </c>
      <c r="G1651" s="10">
        <f t="shared" si="3487"/>
        <v>235032.59999999998</v>
      </c>
      <c r="H1651" s="10">
        <f t="shared" si="3487"/>
        <v>235032.59999999998</v>
      </c>
      <c r="I1651" s="10">
        <f t="shared" si="3487"/>
        <v>0</v>
      </c>
      <c r="J1651" s="10">
        <f t="shared" si="3487"/>
        <v>0</v>
      </c>
      <c r="K1651" s="10">
        <f t="shared" si="3487"/>
        <v>0</v>
      </c>
      <c r="L1651" s="10">
        <f t="shared" si="3396"/>
        <v>228331.7</v>
      </c>
      <c r="M1651" s="10">
        <f t="shared" si="3397"/>
        <v>235032.59999999998</v>
      </c>
      <c r="N1651" s="10">
        <f t="shared" si="3398"/>
        <v>235032.59999999998</v>
      </c>
      <c r="O1651" s="10">
        <f>O1652+O1655+O1658</f>
        <v>32645.5</v>
      </c>
      <c r="P1651" s="10">
        <f>P1652+P1655+P1658</f>
        <v>39826.300000000003</v>
      </c>
      <c r="Q1651" s="10">
        <f>Q1652+Q1655+Q1658</f>
        <v>39826.300000000003</v>
      </c>
      <c r="R1651" s="10">
        <f t="shared" si="3464"/>
        <v>260977.2</v>
      </c>
      <c r="S1651" s="10">
        <f t="shared" si="3465"/>
        <v>274858.89999999997</v>
      </c>
      <c r="T1651" s="10">
        <f t="shared" si="3466"/>
        <v>274858.89999999997</v>
      </c>
      <c r="U1651" s="10">
        <f>U1652+U1655+U1658</f>
        <v>0</v>
      </c>
      <c r="V1651" s="10">
        <f>V1652+V1655+V1658</f>
        <v>0</v>
      </c>
      <c r="W1651" s="10">
        <f>W1652+W1655+W1658</f>
        <v>0</v>
      </c>
      <c r="X1651" s="10">
        <f t="shared" si="3467"/>
        <v>260977.2</v>
      </c>
      <c r="Y1651" s="10">
        <f t="shared" si="3468"/>
        <v>274858.89999999997</v>
      </c>
      <c r="Z1651" s="10">
        <f t="shared" si="3469"/>
        <v>274858.89999999997</v>
      </c>
      <c r="AA1651" s="10">
        <f>AA1652+AA1655+AA1658</f>
        <v>0</v>
      </c>
      <c r="AB1651" s="10">
        <f>AB1652+AB1655+AB1658</f>
        <v>0</v>
      </c>
      <c r="AC1651" s="10">
        <f>AC1652+AC1655+AC1658</f>
        <v>0</v>
      </c>
      <c r="AD1651" s="10">
        <f t="shared" si="3470"/>
        <v>260977.2</v>
      </c>
      <c r="AE1651" s="10">
        <f t="shared" si="3471"/>
        <v>274858.89999999997</v>
      </c>
      <c r="AF1651" s="10">
        <f t="shared" si="3472"/>
        <v>274858.89999999997</v>
      </c>
      <c r="AG1651" s="10">
        <f>AG1652+AG1655+AG1658</f>
        <v>0</v>
      </c>
      <c r="AH1651" s="10">
        <f t="shared" si="3473"/>
        <v>260977.2</v>
      </c>
      <c r="AI1651" s="10">
        <f t="shared" si="3474"/>
        <v>274858.89999999997</v>
      </c>
      <c r="AJ1651" s="10">
        <f t="shared" si="3475"/>
        <v>274858.89999999997</v>
      </c>
      <c r="AK1651" s="10">
        <f>AK1652+AK1655+AK1658</f>
        <v>0</v>
      </c>
      <c r="AL1651" s="10">
        <f>AL1652+AL1655+AL1658</f>
        <v>0</v>
      </c>
      <c r="AM1651" s="10">
        <f>AM1652+AM1655+AM1658</f>
        <v>0</v>
      </c>
      <c r="AN1651" s="10">
        <f t="shared" si="3476"/>
        <v>260977.2</v>
      </c>
      <c r="AO1651" s="10">
        <f t="shared" si="3477"/>
        <v>274858.89999999997</v>
      </c>
      <c r="AP1651" s="10">
        <f t="shared" si="3478"/>
        <v>274858.89999999997</v>
      </c>
      <c r="AQ1651" s="10">
        <f>AQ1652+AQ1655+AQ1658</f>
        <v>0</v>
      </c>
      <c r="AR1651" s="10">
        <f>AR1652+AR1655+AR1658</f>
        <v>0</v>
      </c>
      <c r="AS1651" s="10">
        <f>AS1652+AS1655+AS1658</f>
        <v>0</v>
      </c>
      <c r="AT1651" s="10">
        <f t="shared" si="3479"/>
        <v>260977.2</v>
      </c>
      <c r="AU1651" s="10">
        <f t="shared" si="3480"/>
        <v>274858.89999999997</v>
      </c>
      <c r="AV1651" s="10">
        <f t="shared" si="3481"/>
        <v>274858.89999999997</v>
      </c>
      <c r="AW1651" s="10">
        <f>AW1652+AW1655+AW1658</f>
        <v>0</v>
      </c>
      <c r="AX1651" s="10">
        <f>AX1652+AX1655+AX1658</f>
        <v>0</v>
      </c>
      <c r="AY1651" s="10">
        <f>AY1652+AY1655+AY1658</f>
        <v>0</v>
      </c>
      <c r="AZ1651" s="10">
        <f t="shared" si="3482"/>
        <v>260977.2</v>
      </c>
      <c r="BA1651" s="10">
        <f>BA1652+BA1655+BA1658</f>
        <v>0</v>
      </c>
      <c r="BB1651" s="65">
        <f t="shared" si="3327"/>
        <v>260977.2</v>
      </c>
      <c r="BC1651" s="10">
        <f t="shared" si="3483"/>
        <v>274858.89999999997</v>
      </c>
      <c r="BD1651" s="10">
        <f>BD1652+BD1655+BD1658</f>
        <v>0</v>
      </c>
      <c r="BE1651" s="65">
        <f t="shared" si="3328"/>
        <v>274858.89999999997</v>
      </c>
      <c r="BF1651" s="10">
        <f t="shared" si="3484"/>
        <v>274858.89999999997</v>
      </c>
      <c r="BG1651" s="10">
        <f>BG1652+BG1655+BG1658</f>
        <v>0</v>
      </c>
      <c r="BH1651" s="65">
        <f t="shared" si="3329"/>
        <v>274858.89999999997</v>
      </c>
      <c r="BI1651" s="10">
        <f>BI1652+BI1655+BI1658</f>
        <v>0</v>
      </c>
      <c r="BJ1651" s="20"/>
      <c r="BK1651" s="20"/>
    </row>
    <row r="1652" spans="1:68" ht="78" x14ac:dyDescent="0.3">
      <c r="A1652" s="58" t="s">
        <v>1064</v>
      </c>
      <c r="B1652" s="59" t="s">
        <v>148</v>
      </c>
      <c r="C1652" s="58"/>
      <c r="D1652" s="58"/>
      <c r="E1652" s="60" t="s">
        <v>149</v>
      </c>
      <c r="F1652" s="10">
        <f t="shared" ref="F1652:K1652" si="3488">F1653+F1654</f>
        <v>218222</v>
      </c>
      <c r="G1652" s="10">
        <f t="shared" si="3488"/>
        <v>224922.89999999997</v>
      </c>
      <c r="H1652" s="10">
        <f t="shared" si="3488"/>
        <v>224922.89999999997</v>
      </c>
      <c r="I1652" s="10">
        <f t="shared" si="3488"/>
        <v>0</v>
      </c>
      <c r="J1652" s="10">
        <f t="shared" si="3488"/>
        <v>0</v>
      </c>
      <c r="K1652" s="10">
        <f t="shared" si="3488"/>
        <v>0</v>
      </c>
      <c r="L1652" s="10">
        <f t="shared" si="3396"/>
        <v>218222</v>
      </c>
      <c r="M1652" s="10">
        <f t="shared" si="3397"/>
        <v>224922.89999999997</v>
      </c>
      <c r="N1652" s="10">
        <f t="shared" si="3398"/>
        <v>224922.89999999997</v>
      </c>
      <c r="O1652" s="10">
        <f>O1653+O1654</f>
        <v>32645.5</v>
      </c>
      <c r="P1652" s="10">
        <f>P1653+P1654</f>
        <v>39826.300000000003</v>
      </c>
      <c r="Q1652" s="10">
        <f>Q1653+Q1654</f>
        <v>39826.300000000003</v>
      </c>
      <c r="R1652" s="10">
        <f t="shared" si="3464"/>
        <v>250867.5</v>
      </c>
      <c r="S1652" s="10">
        <f t="shared" si="3465"/>
        <v>264749.19999999995</v>
      </c>
      <c r="T1652" s="10">
        <f t="shared" si="3466"/>
        <v>264749.19999999995</v>
      </c>
      <c r="U1652" s="10">
        <f>U1653+U1654</f>
        <v>0</v>
      </c>
      <c r="V1652" s="10">
        <f>V1653+V1654</f>
        <v>0</v>
      </c>
      <c r="W1652" s="10">
        <f>W1653+W1654</f>
        <v>0</v>
      </c>
      <c r="X1652" s="10">
        <f t="shared" si="3467"/>
        <v>250867.5</v>
      </c>
      <c r="Y1652" s="10">
        <f t="shared" si="3468"/>
        <v>264749.19999999995</v>
      </c>
      <c r="Z1652" s="10">
        <f t="shared" si="3469"/>
        <v>264749.19999999995</v>
      </c>
      <c r="AA1652" s="10">
        <f>AA1653+AA1654</f>
        <v>0</v>
      </c>
      <c r="AB1652" s="10">
        <f>AB1653+AB1654</f>
        <v>0</v>
      </c>
      <c r="AC1652" s="10">
        <f>AC1653+AC1654</f>
        <v>0</v>
      </c>
      <c r="AD1652" s="10">
        <f t="shared" si="3470"/>
        <v>250867.5</v>
      </c>
      <c r="AE1652" s="10">
        <f t="shared" si="3471"/>
        <v>264749.19999999995</v>
      </c>
      <c r="AF1652" s="10">
        <f t="shared" si="3472"/>
        <v>264749.19999999995</v>
      </c>
      <c r="AG1652" s="10">
        <f>AG1653+AG1654</f>
        <v>0</v>
      </c>
      <c r="AH1652" s="10">
        <f t="shared" si="3473"/>
        <v>250867.5</v>
      </c>
      <c r="AI1652" s="10">
        <f t="shared" si="3474"/>
        <v>264749.19999999995</v>
      </c>
      <c r="AJ1652" s="10">
        <f t="shared" si="3475"/>
        <v>264749.19999999995</v>
      </c>
      <c r="AK1652" s="10">
        <f>AK1653+AK1654</f>
        <v>0</v>
      </c>
      <c r="AL1652" s="10">
        <f>AL1653+AL1654</f>
        <v>0</v>
      </c>
      <c r="AM1652" s="10">
        <f>AM1653+AM1654</f>
        <v>0</v>
      </c>
      <c r="AN1652" s="10">
        <f t="shared" si="3476"/>
        <v>250867.5</v>
      </c>
      <c r="AO1652" s="10">
        <f t="shared" si="3477"/>
        <v>264749.19999999995</v>
      </c>
      <c r="AP1652" s="10">
        <f t="shared" si="3478"/>
        <v>264749.19999999995</v>
      </c>
      <c r="AQ1652" s="10">
        <f>AQ1653+AQ1654</f>
        <v>0</v>
      </c>
      <c r="AR1652" s="10">
        <f>AR1653+AR1654</f>
        <v>0</v>
      </c>
      <c r="AS1652" s="10">
        <f>AS1653+AS1654</f>
        <v>0</v>
      </c>
      <c r="AT1652" s="10">
        <f t="shared" si="3479"/>
        <v>250867.5</v>
      </c>
      <c r="AU1652" s="10">
        <f t="shared" si="3480"/>
        <v>264749.19999999995</v>
      </c>
      <c r="AV1652" s="10">
        <f t="shared" si="3481"/>
        <v>264749.19999999995</v>
      </c>
      <c r="AW1652" s="10">
        <f>AW1653+AW1654</f>
        <v>0</v>
      </c>
      <c r="AX1652" s="10">
        <f>AX1653+AX1654</f>
        <v>0</v>
      </c>
      <c r="AY1652" s="10">
        <f>AY1653+AY1654</f>
        <v>0</v>
      </c>
      <c r="AZ1652" s="10">
        <f t="shared" si="3482"/>
        <v>250867.5</v>
      </c>
      <c r="BA1652" s="10">
        <f>BA1653+BA1654</f>
        <v>0</v>
      </c>
      <c r="BB1652" s="65">
        <f t="shared" ref="BB1652:BB1690" si="3489">AZ1652+BA1652</f>
        <v>250867.5</v>
      </c>
      <c r="BC1652" s="10">
        <f t="shared" si="3483"/>
        <v>264749.19999999995</v>
      </c>
      <c r="BD1652" s="10">
        <f>BD1653+BD1654</f>
        <v>0</v>
      </c>
      <c r="BE1652" s="65">
        <f t="shared" ref="BE1652:BE1690" si="3490">BC1652+BD1652</f>
        <v>264749.19999999995</v>
      </c>
      <c r="BF1652" s="10">
        <f t="shared" si="3484"/>
        <v>264749.19999999995</v>
      </c>
      <c r="BG1652" s="10">
        <f>BG1653+BG1654</f>
        <v>0</v>
      </c>
      <c r="BH1652" s="65">
        <f t="shared" ref="BH1652:BH1690" si="3491">BF1652+BG1652</f>
        <v>264749.19999999995</v>
      </c>
      <c r="BI1652" s="10">
        <f>BI1653+BI1654</f>
        <v>0</v>
      </c>
      <c r="BJ1652" s="20"/>
      <c r="BK1652" s="20"/>
    </row>
    <row r="1653" spans="1:68" ht="46.8" x14ac:dyDescent="0.3">
      <c r="A1653" s="58" t="s">
        <v>1064</v>
      </c>
      <c r="B1653" s="59">
        <v>100</v>
      </c>
      <c r="C1653" s="58" t="s">
        <v>37</v>
      </c>
      <c r="D1653" s="58" t="s">
        <v>337</v>
      </c>
      <c r="E1653" s="60" t="s">
        <v>1049</v>
      </c>
      <c r="F1653" s="10">
        <v>162700.69999999998</v>
      </c>
      <c r="G1653" s="10">
        <v>167693.89999999997</v>
      </c>
      <c r="H1653" s="10">
        <v>167693.89999999997</v>
      </c>
      <c r="I1653" s="10"/>
      <c r="J1653" s="10"/>
      <c r="K1653" s="10"/>
      <c r="L1653" s="10">
        <f t="shared" si="3396"/>
        <v>162700.69999999998</v>
      </c>
      <c r="M1653" s="10">
        <f t="shared" si="3397"/>
        <v>167693.89999999997</v>
      </c>
      <c r="N1653" s="10">
        <f t="shared" si="3398"/>
        <v>167693.89999999997</v>
      </c>
      <c r="O1653" s="10">
        <v>24218.7</v>
      </c>
      <c r="P1653" s="10">
        <v>29533.7</v>
      </c>
      <c r="Q1653" s="10">
        <v>29533.7</v>
      </c>
      <c r="R1653" s="10">
        <f t="shared" si="3464"/>
        <v>186919.4</v>
      </c>
      <c r="S1653" s="10">
        <f t="shared" si="3465"/>
        <v>197227.59999999998</v>
      </c>
      <c r="T1653" s="10">
        <f t="shared" si="3466"/>
        <v>197227.59999999998</v>
      </c>
      <c r="U1653" s="10"/>
      <c r="V1653" s="10"/>
      <c r="W1653" s="10"/>
      <c r="X1653" s="10">
        <f t="shared" si="3467"/>
        <v>186919.4</v>
      </c>
      <c r="Y1653" s="10">
        <f t="shared" si="3468"/>
        <v>197227.59999999998</v>
      </c>
      <c r="Z1653" s="10">
        <f t="shared" si="3469"/>
        <v>197227.59999999998</v>
      </c>
      <c r="AA1653" s="10"/>
      <c r="AB1653" s="10"/>
      <c r="AC1653" s="10"/>
      <c r="AD1653" s="10">
        <f t="shared" si="3470"/>
        <v>186919.4</v>
      </c>
      <c r="AE1653" s="10">
        <f t="shared" si="3471"/>
        <v>197227.59999999998</v>
      </c>
      <c r="AF1653" s="10">
        <f t="shared" si="3472"/>
        <v>197227.59999999998</v>
      </c>
      <c r="AG1653" s="10"/>
      <c r="AH1653" s="10">
        <f t="shared" si="3473"/>
        <v>186919.4</v>
      </c>
      <c r="AI1653" s="10">
        <f t="shared" si="3474"/>
        <v>197227.59999999998</v>
      </c>
      <c r="AJ1653" s="10">
        <f t="shared" si="3475"/>
        <v>197227.59999999998</v>
      </c>
      <c r="AK1653" s="10"/>
      <c r="AL1653" s="10"/>
      <c r="AM1653" s="10"/>
      <c r="AN1653" s="10">
        <f t="shared" si="3476"/>
        <v>186919.4</v>
      </c>
      <c r="AO1653" s="10">
        <f t="shared" si="3477"/>
        <v>197227.59999999998</v>
      </c>
      <c r="AP1653" s="10">
        <f t="shared" si="3478"/>
        <v>197227.59999999998</v>
      </c>
      <c r="AQ1653" s="10"/>
      <c r="AR1653" s="10"/>
      <c r="AS1653" s="10"/>
      <c r="AT1653" s="10">
        <f t="shared" si="3479"/>
        <v>186919.4</v>
      </c>
      <c r="AU1653" s="10">
        <f t="shared" si="3480"/>
        <v>197227.59999999998</v>
      </c>
      <c r="AV1653" s="10">
        <f t="shared" si="3481"/>
        <v>197227.59999999998</v>
      </c>
      <c r="AW1653" s="10"/>
      <c r="AX1653" s="10"/>
      <c r="AY1653" s="10"/>
      <c r="AZ1653" s="10">
        <f t="shared" si="3482"/>
        <v>186919.4</v>
      </c>
      <c r="BA1653" s="10"/>
      <c r="BB1653" s="65">
        <f t="shared" si="3489"/>
        <v>186919.4</v>
      </c>
      <c r="BC1653" s="10">
        <f t="shared" si="3483"/>
        <v>197227.59999999998</v>
      </c>
      <c r="BD1653" s="10"/>
      <c r="BE1653" s="65">
        <f t="shared" si="3490"/>
        <v>197227.59999999998</v>
      </c>
      <c r="BF1653" s="10">
        <f t="shared" si="3484"/>
        <v>197227.59999999998</v>
      </c>
      <c r="BG1653" s="10"/>
      <c r="BH1653" s="65">
        <f t="shared" si="3491"/>
        <v>197227.59999999998</v>
      </c>
      <c r="BI1653" s="10"/>
      <c r="BJ1653" s="20"/>
      <c r="BK1653" s="20"/>
    </row>
    <row r="1654" spans="1:68" x14ac:dyDescent="0.3">
      <c r="A1654" s="58" t="s">
        <v>1064</v>
      </c>
      <c r="B1654" s="59">
        <v>100</v>
      </c>
      <c r="C1654" s="58" t="s">
        <v>37</v>
      </c>
      <c r="D1654" s="58" t="s">
        <v>38</v>
      </c>
      <c r="E1654" s="60" t="s">
        <v>39</v>
      </c>
      <c r="F1654" s="10">
        <v>55521.3</v>
      </c>
      <c r="G1654" s="10">
        <v>57229.000000000007</v>
      </c>
      <c r="H1654" s="10">
        <v>57229.000000000007</v>
      </c>
      <c r="I1654" s="10"/>
      <c r="J1654" s="10"/>
      <c r="K1654" s="10"/>
      <c r="L1654" s="10">
        <f t="shared" si="3396"/>
        <v>55521.3</v>
      </c>
      <c r="M1654" s="10">
        <f t="shared" si="3397"/>
        <v>57229.000000000007</v>
      </c>
      <c r="N1654" s="10">
        <f t="shared" si="3398"/>
        <v>57229.000000000007</v>
      </c>
      <c r="O1654" s="10">
        <f>3017.3+5409.5</f>
        <v>8426.7999999999993</v>
      </c>
      <c r="P1654" s="10">
        <f>3678.6+6614</f>
        <v>10292.6</v>
      </c>
      <c r="Q1654" s="10">
        <f>3678.6+6614</f>
        <v>10292.6</v>
      </c>
      <c r="R1654" s="10">
        <f t="shared" si="3464"/>
        <v>63948.100000000006</v>
      </c>
      <c r="S1654" s="10">
        <f t="shared" si="3465"/>
        <v>67521.600000000006</v>
      </c>
      <c r="T1654" s="10">
        <f t="shared" si="3466"/>
        <v>67521.600000000006</v>
      </c>
      <c r="U1654" s="10"/>
      <c r="V1654" s="10"/>
      <c r="W1654" s="10"/>
      <c r="X1654" s="10">
        <f t="shared" si="3467"/>
        <v>63948.100000000006</v>
      </c>
      <c r="Y1654" s="10">
        <f t="shared" si="3468"/>
        <v>67521.600000000006</v>
      </c>
      <c r="Z1654" s="10">
        <f t="shared" si="3469"/>
        <v>67521.600000000006</v>
      </c>
      <c r="AA1654" s="10"/>
      <c r="AB1654" s="10"/>
      <c r="AC1654" s="10"/>
      <c r="AD1654" s="10">
        <f t="shared" si="3470"/>
        <v>63948.100000000006</v>
      </c>
      <c r="AE1654" s="10">
        <f t="shared" si="3471"/>
        <v>67521.600000000006</v>
      </c>
      <c r="AF1654" s="10">
        <f t="shared" si="3472"/>
        <v>67521.600000000006</v>
      </c>
      <c r="AG1654" s="10"/>
      <c r="AH1654" s="10">
        <f t="shared" si="3473"/>
        <v>63948.100000000006</v>
      </c>
      <c r="AI1654" s="10">
        <f t="shared" si="3474"/>
        <v>67521.600000000006</v>
      </c>
      <c r="AJ1654" s="10">
        <f t="shared" si="3475"/>
        <v>67521.600000000006</v>
      </c>
      <c r="AK1654" s="10"/>
      <c r="AL1654" s="10"/>
      <c r="AM1654" s="10"/>
      <c r="AN1654" s="10">
        <f t="shared" si="3476"/>
        <v>63948.100000000006</v>
      </c>
      <c r="AO1654" s="10">
        <f t="shared" si="3477"/>
        <v>67521.600000000006</v>
      </c>
      <c r="AP1654" s="10">
        <f t="shared" si="3478"/>
        <v>67521.600000000006</v>
      </c>
      <c r="AQ1654" s="10"/>
      <c r="AR1654" s="10"/>
      <c r="AS1654" s="10"/>
      <c r="AT1654" s="10">
        <f t="shared" si="3479"/>
        <v>63948.100000000006</v>
      </c>
      <c r="AU1654" s="10">
        <f t="shared" si="3480"/>
        <v>67521.600000000006</v>
      </c>
      <c r="AV1654" s="10">
        <f t="shared" si="3481"/>
        <v>67521.600000000006</v>
      </c>
      <c r="AW1654" s="10"/>
      <c r="AX1654" s="10"/>
      <c r="AY1654" s="10"/>
      <c r="AZ1654" s="10">
        <f t="shared" si="3482"/>
        <v>63948.100000000006</v>
      </c>
      <c r="BA1654" s="10"/>
      <c r="BB1654" s="65">
        <f t="shared" si="3489"/>
        <v>63948.100000000006</v>
      </c>
      <c r="BC1654" s="10">
        <f t="shared" si="3483"/>
        <v>67521.600000000006</v>
      </c>
      <c r="BD1654" s="10"/>
      <c r="BE1654" s="65">
        <f t="shared" si="3490"/>
        <v>67521.600000000006</v>
      </c>
      <c r="BF1654" s="10">
        <f t="shared" si="3484"/>
        <v>67521.600000000006</v>
      </c>
      <c r="BG1654" s="10"/>
      <c r="BH1654" s="65">
        <f t="shared" si="3491"/>
        <v>67521.600000000006</v>
      </c>
      <c r="BI1654" s="10"/>
      <c r="BJ1654" s="20"/>
      <c r="BK1654" s="20"/>
    </row>
    <row r="1655" spans="1:68" ht="31.2" x14ac:dyDescent="0.3">
      <c r="A1655" s="58" t="s">
        <v>1064</v>
      </c>
      <c r="B1655" s="59" t="s">
        <v>66</v>
      </c>
      <c r="C1655" s="58"/>
      <c r="D1655" s="58"/>
      <c r="E1655" s="60" t="s">
        <v>67</v>
      </c>
      <c r="F1655" s="10">
        <f t="shared" ref="F1655:K1655" si="3492">F1656+F1657</f>
        <v>10039.700000000001</v>
      </c>
      <c r="G1655" s="10">
        <f t="shared" si="3492"/>
        <v>10039.700000000001</v>
      </c>
      <c r="H1655" s="10">
        <f t="shared" si="3492"/>
        <v>10039.700000000001</v>
      </c>
      <c r="I1655" s="10">
        <f t="shared" si="3492"/>
        <v>0</v>
      </c>
      <c r="J1655" s="10">
        <f t="shared" si="3492"/>
        <v>0</v>
      </c>
      <c r="K1655" s="10">
        <f t="shared" si="3492"/>
        <v>0</v>
      </c>
      <c r="L1655" s="10">
        <f t="shared" si="3396"/>
        <v>10039.700000000001</v>
      </c>
      <c r="M1655" s="10">
        <f t="shared" si="3397"/>
        <v>10039.700000000001</v>
      </c>
      <c r="N1655" s="10">
        <f t="shared" si="3398"/>
        <v>10039.700000000001</v>
      </c>
      <c r="O1655" s="10">
        <f>O1656+O1657</f>
        <v>0</v>
      </c>
      <c r="P1655" s="10">
        <f>P1656+P1657</f>
        <v>0</v>
      </c>
      <c r="Q1655" s="10">
        <f>Q1656+Q1657</f>
        <v>0</v>
      </c>
      <c r="R1655" s="10">
        <f t="shared" si="3464"/>
        <v>10039.700000000001</v>
      </c>
      <c r="S1655" s="10">
        <f t="shared" si="3465"/>
        <v>10039.700000000001</v>
      </c>
      <c r="T1655" s="10">
        <f t="shared" si="3466"/>
        <v>10039.700000000001</v>
      </c>
      <c r="U1655" s="10">
        <f>U1656+U1657</f>
        <v>0</v>
      </c>
      <c r="V1655" s="10">
        <f>V1656+V1657</f>
        <v>0</v>
      </c>
      <c r="W1655" s="10">
        <f>W1656+W1657</f>
        <v>0</v>
      </c>
      <c r="X1655" s="10">
        <f t="shared" si="3467"/>
        <v>10039.700000000001</v>
      </c>
      <c r="Y1655" s="10">
        <f t="shared" si="3468"/>
        <v>10039.700000000001</v>
      </c>
      <c r="Z1655" s="10">
        <f t="shared" si="3469"/>
        <v>10039.700000000001</v>
      </c>
      <c r="AA1655" s="10">
        <f>AA1656+AA1657</f>
        <v>0</v>
      </c>
      <c r="AB1655" s="10">
        <f>AB1656+AB1657</f>
        <v>0</v>
      </c>
      <c r="AC1655" s="10">
        <f>AC1656+AC1657</f>
        <v>0</v>
      </c>
      <c r="AD1655" s="10">
        <f t="shared" si="3470"/>
        <v>10039.700000000001</v>
      </c>
      <c r="AE1655" s="10">
        <f t="shared" si="3471"/>
        <v>10039.700000000001</v>
      </c>
      <c r="AF1655" s="10">
        <f t="shared" si="3472"/>
        <v>10039.700000000001</v>
      </c>
      <c r="AG1655" s="10">
        <f>AG1656+AG1657</f>
        <v>0</v>
      </c>
      <c r="AH1655" s="10">
        <f t="shared" si="3473"/>
        <v>10039.700000000001</v>
      </c>
      <c r="AI1655" s="10">
        <f t="shared" si="3474"/>
        <v>10039.700000000001</v>
      </c>
      <c r="AJ1655" s="10">
        <f t="shared" si="3475"/>
        <v>10039.700000000001</v>
      </c>
      <c r="AK1655" s="10">
        <f>AK1656+AK1657</f>
        <v>0</v>
      </c>
      <c r="AL1655" s="10">
        <f>AL1656+AL1657</f>
        <v>0</v>
      </c>
      <c r="AM1655" s="10">
        <f>AM1656+AM1657</f>
        <v>0</v>
      </c>
      <c r="AN1655" s="10">
        <f t="shared" si="3476"/>
        <v>10039.700000000001</v>
      </c>
      <c r="AO1655" s="10">
        <f t="shared" si="3477"/>
        <v>10039.700000000001</v>
      </c>
      <c r="AP1655" s="10">
        <f t="shared" si="3478"/>
        <v>10039.700000000001</v>
      </c>
      <c r="AQ1655" s="10">
        <f>AQ1656+AQ1657</f>
        <v>0</v>
      </c>
      <c r="AR1655" s="10">
        <f>AR1656+AR1657</f>
        <v>0</v>
      </c>
      <c r="AS1655" s="10">
        <f>AS1656+AS1657</f>
        <v>0</v>
      </c>
      <c r="AT1655" s="10">
        <f t="shared" si="3479"/>
        <v>10039.700000000001</v>
      </c>
      <c r="AU1655" s="10">
        <f t="shared" si="3480"/>
        <v>10039.700000000001</v>
      </c>
      <c r="AV1655" s="10">
        <f t="shared" si="3481"/>
        <v>10039.700000000001</v>
      </c>
      <c r="AW1655" s="10">
        <f>AW1656+AW1657</f>
        <v>0</v>
      </c>
      <c r="AX1655" s="10">
        <f>AX1656+AX1657</f>
        <v>0</v>
      </c>
      <c r="AY1655" s="10">
        <f>AY1656+AY1657</f>
        <v>0</v>
      </c>
      <c r="AZ1655" s="10">
        <f t="shared" si="3482"/>
        <v>10039.700000000001</v>
      </c>
      <c r="BA1655" s="10">
        <f>BA1656+BA1657</f>
        <v>0</v>
      </c>
      <c r="BB1655" s="65">
        <f t="shared" si="3489"/>
        <v>10039.700000000001</v>
      </c>
      <c r="BC1655" s="10">
        <f t="shared" si="3483"/>
        <v>10039.700000000001</v>
      </c>
      <c r="BD1655" s="10">
        <f>BD1656+BD1657</f>
        <v>0</v>
      </c>
      <c r="BE1655" s="65">
        <f t="shared" si="3490"/>
        <v>10039.700000000001</v>
      </c>
      <c r="BF1655" s="10">
        <f t="shared" si="3484"/>
        <v>10039.700000000001</v>
      </c>
      <c r="BG1655" s="10">
        <f>BG1656+BG1657</f>
        <v>0</v>
      </c>
      <c r="BH1655" s="65">
        <f t="shared" si="3491"/>
        <v>10039.700000000001</v>
      </c>
      <c r="BI1655" s="10">
        <f>BI1656+BI1657</f>
        <v>0</v>
      </c>
      <c r="BJ1655" s="20"/>
      <c r="BK1655" s="20"/>
    </row>
    <row r="1656" spans="1:68" ht="46.8" x14ac:dyDescent="0.3">
      <c r="A1656" s="58" t="s">
        <v>1064</v>
      </c>
      <c r="B1656" s="59">
        <v>200</v>
      </c>
      <c r="C1656" s="58" t="s">
        <v>37</v>
      </c>
      <c r="D1656" s="58" t="s">
        <v>337</v>
      </c>
      <c r="E1656" s="60" t="s">
        <v>1049</v>
      </c>
      <c r="F1656" s="10">
        <v>6833.7</v>
      </c>
      <c r="G1656" s="10">
        <v>6833.7</v>
      </c>
      <c r="H1656" s="10">
        <v>6833.7</v>
      </c>
      <c r="I1656" s="10"/>
      <c r="J1656" s="10"/>
      <c r="K1656" s="10"/>
      <c r="L1656" s="10">
        <f t="shared" si="3396"/>
        <v>6833.7</v>
      </c>
      <c r="M1656" s="10">
        <f t="shared" si="3397"/>
        <v>6833.7</v>
      </c>
      <c r="N1656" s="10">
        <f t="shared" si="3398"/>
        <v>6833.7</v>
      </c>
      <c r="O1656" s="10"/>
      <c r="P1656" s="10"/>
      <c r="Q1656" s="10"/>
      <c r="R1656" s="10">
        <f t="shared" si="3464"/>
        <v>6833.7</v>
      </c>
      <c r="S1656" s="10">
        <f t="shared" si="3465"/>
        <v>6833.7</v>
      </c>
      <c r="T1656" s="10">
        <f t="shared" si="3466"/>
        <v>6833.7</v>
      </c>
      <c r="U1656" s="10"/>
      <c r="V1656" s="10"/>
      <c r="W1656" s="10"/>
      <c r="X1656" s="10">
        <f t="shared" si="3467"/>
        <v>6833.7</v>
      </c>
      <c r="Y1656" s="10">
        <f t="shared" si="3468"/>
        <v>6833.7</v>
      </c>
      <c r="Z1656" s="10">
        <f t="shared" si="3469"/>
        <v>6833.7</v>
      </c>
      <c r="AA1656" s="10"/>
      <c r="AB1656" s="10"/>
      <c r="AC1656" s="10"/>
      <c r="AD1656" s="10">
        <f t="shared" si="3470"/>
        <v>6833.7</v>
      </c>
      <c r="AE1656" s="10">
        <f t="shared" si="3471"/>
        <v>6833.7</v>
      </c>
      <c r="AF1656" s="10">
        <f t="shared" si="3472"/>
        <v>6833.7</v>
      </c>
      <c r="AG1656" s="10"/>
      <c r="AH1656" s="10">
        <f t="shared" si="3473"/>
        <v>6833.7</v>
      </c>
      <c r="AI1656" s="10">
        <f t="shared" si="3474"/>
        <v>6833.7</v>
      </c>
      <c r="AJ1656" s="10">
        <f t="shared" si="3475"/>
        <v>6833.7</v>
      </c>
      <c r="AK1656" s="10"/>
      <c r="AL1656" s="10"/>
      <c r="AM1656" s="10"/>
      <c r="AN1656" s="10">
        <f t="shared" si="3476"/>
        <v>6833.7</v>
      </c>
      <c r="AO1656" s="10">
        <f t="shared" si="3477"/>
        <v>6833.7</v>
      </c>
      <c r="AP1656" s="10">
        <f t="shared" si="3478"/>
        <v>6833.7</v>
      </c>
      <c r="AQ1656" s="10"/>
      <c r="AR1656" s="10"/>
      <c r="AS1656" s="10"/>
      <c r="AT1656" s="10">
        <f t="shared" si="3479"/>
        <v>6833.7</v>
      </c>
      <c r="AU1656" s="10">
        <f t="shared" si="3480"/>
        <v>6833.7</v>
      </c>
      <c r="AV1656" s="10">
        <f t="shared" si="3481"/>
        <v>6833.7</v>
      </c>
      <c r="AW1656" s="10"/>
      <c r="AX1656" s="10"/>
      <c r="AY1656" s="10"/>
      <c r="AZ1656" s="10">
        <f t="shared" si="3482"/>
        <v>6833.7</v>
      </c>
      <c r="BA1656" s="10"/>
      <c r="BB1656" s="65">
        <f t="shared" si="3489"/>
        <v>6833.7</v>
      </c>
      <c r="BC1656" s="10">
        <f t="shared" si="3483"/>
        <v>6833.7</v>
      </c>
      <c r="BD1656" s="10"/>
      <c r="BE1656" s="65">
        <f t="shared" si="3490"/>
        <v>6833.7</v>
      </c>
      <c r="BF1656" s="10">
        <f t="shared" si="3484"/>
        <v>6833.7</v>
      </c>
      <c r="BG1656" s="10"/>
      <c r="BH1656" s="65">
        <f t="shared" si="3491"/>
        <v>6833.7</v>
      </c>
      <c r="BI1656" s="10"/>
      <c r="BJ1656" s="20"/>
      <c r="BK1656" s="20"/>
    </row>
    <row r="1657" spans="1:68" x14ac:dyDescent="0.3">
      <c r="A1657" s="58" t="s">
        <v>1064</v>
      </c>
      <c r="B1657" s="59">
        <v>200</v>
      </c>
      <c r="C1657" s="58" t="s">
        <v>37</v>
      </c>
      <c r="D1657" s="58" t="s">
        <v>38</v>
      </c>
      <c r="E1657" s="60" t="s">
        <v>39</v>
      </c>
      <c r="F1657" s="10">
        <v>3206</v>
      </c>
      <c r="G1657" s="10">
        <v>3206</v>
      </c>
      <c r="H1657" s="10">
        <v>3206</v>
      </c>
      <c r="I1657" s="10"/>
      <c r="J1657" s="10"/>
      <c r="K1657" s="10"/>
      <c r="L1657" s="10">
        <f t="shared" si="3396"/>
        <v>3206</v>
      </c>
      <c r="M1657" s="10">
        <f t="shared" si="3397"/>
        <v>3206</v>
      </c>
      <c r="N1657" s="10">
        <f t="shared" si="3398"/>
        <v>3206</v>
      </c>
      <c r="O1657" s="10"/>
      <c r="P1657" s="10"/>
      <c r="Q1657" s="10"/>
      <c r="R1657" s="10">
        <f t="shared" si="3464"/>
        <v>3206</v>
      </c>
      <c r="S1657" s="10">
        <f t="shared" si="3465"/>
        <v>3206</v>
      </c>
      <c r="T1657" s="10">
        <f t="shared" si="3466"/>
        <v>3206</v>
      </c>
      <c r="U1657" s="10"/>
      <c r="V1657" s="10"/>
      <c r="W1657" s="10"/>
      <c r="X1657" s="10">
        <f t="shared" si="3467"/>
        <v>3206</v>
      </c>
      <c r="Y1657" s="10">
        <f t="shared" si="3468"/>
        <v>3206</v>
      </c>
      <c r="Z1657" s="10">
        <f t="shared" si="3469"/>
        <v>3206</v>
      </c>
      <c r="AA1657" s="10"/>
      <c r="AB1657" s="10"/>
      <c r="AC1657" s="10"/>
      <c r="AD1657" s="10">
        <f t="shared" si="3470"/>
        <v>3206</v>
      </c>
      <c r="AE1657" s="10">
        <f t="shared" si="3471"/>
        <v>3206</v>
      </c>
      <c r="AF1657" s="10">
        <f t="shared" si="3472"/>
        <v>3206</v>
      </c>
      <c r="AG1657" s="10"/>
      <c r="AH1657" s="10">
        <f t="shared" si="3473"/>
        <v>3206</v>
      </c>
      <c r="AI1657" s="10">
        <f t="shared" si="3474"/>
        <v>3206</v>
      </c>
      <c r="AJ1657" s="10">
        <f t="shared" si="3475"/>
        <v>3206</v>
      </c>
      <c r="AK1657" s="10"/>
      <c r="AL1657" s="10"/>
      <c r="AM1657" s="10"/>
      <c r="AN1657" s="10">
        <f t="shared" si="3476"/>
        <v>3206</v>
      </c>
      <c r="AO1657" s="10">
        <f t="shared" si="3477"/>
        <v>3206</v>
      </c>
      <c r="AP1657" s="10">
        <f t="shared" si="3478"/>
        <v>3206</v>
      </c>
      <c r="AQ1657" s="10"/>
      <c r="AR1657" s="10"/>
      <c r="AS1657" s="10"/>
      <c r="AT1657" s="10">
        <f t="shared" si="3479"/>
        <v>3206</v>
      </c>
      <c r="AU1657" s="10">
        <f t="shared" si="3480"/>
        <v>3206</v>
      </c>
      <c r="AV1657" s="10">
        <f t="shared" si="3481"/>
        <v>3206</v>
      </c>
      <c r="AW1657" s="10"/>
      <c r="AX1657" s="10"/>
      <c r="AY1657" s="10"/>
      <c r="AZ1657" s="10">
        <f t="shared" si="3482"/>
        <v>3206</v>
      </c>
      <c r="BA1657" s="10"/>
      <c r="BB1657" s="65">
        <f t="shared" si="3489"/>
        <v>3206</v>
      </c>
      <c r="BC1657" s="10">
        <f t="shared" si="3483"/>
        <v>3206</v>
      </c>
      <c r="BD1657" s="10"/>
      <c r="BE1657" s="65">
        <f t="shared" si="3490"/>
        <v>3206</v>
      </c>
      <c r="BF1657" s="10">
        <f t="shared" si="3484"/>
        <v>3206</v>
      </c>
      <c r="BG1657" s="10"/>
      <c r="BH1657" s="65">
        <f t="shared" si="3491"/>
        <v>3206</v>
      </c>
      <c r="BI1657" s="10"/>
      <c r="BJ1657" s="20"/>
      <c r="BK1657" s="20"/>
    </row>
    <row r="1658" spans="1:68" x14ac:dyDescent="0.3">
      <c r="A1658" s="58" t="s">
        <v>1064</v>
      </c>
      <c r="B1658" s="59" t="s">
        <v>52</v>
      </c>
      <c r="C1658" s="58"/>
      <c r="D1658" s="58"/>
      <c r="E1658" s="60" t="s">
        <v>53</v>
      </c>
      <c r="F1658" s="10">
        <f t="shared" ref="F1658:K1658" si="3493">F1659</f>
        <v>70</v>
      </c>
      <c r="G1658" s="10">
        <f t="shared" si="3493"/>
        <v>70</v>
      </c>
      <c r="H1658" s="10">
        <f t="shared" si="3493"/>
        <v>70</v>
      </c>
      <c r="I1658" s="10">
        <f t="shared" si="3493"/>
        <v>0</v>
      </c>
      <c r="J1658" s="10">
        <f t="shared" si="3493"/>
        <v>0</v>
      </c>
      <c r="K1658" s="10">
        <f t="shared" si="3493"/>
        <v>0</v>
      </c>
      <c r="L1658" s="10">
        <f t="shared" si="3396"/>
        <v>70</v>
      </c>
      <c r="M1658" s="10">
        <f t="shared" si="3397"/>
        <v>70</v>
      </c>
      <c r="N1658" s="10">
        <f t="shared" si="3398"/>
        <v>70</v>
      </c>
      <c r="O1658" s="10">
        <f>O1659</f>
        <v>0</v>
      </c>
      <c r="P1658" s="10">
        <f>P1659</f>
        <v>0</v>
      </c>
      <c r="Q1658" s="10">
        <f>Q1659</f>
        <v>0</v>
      </c>
      <c r="R1658" s="10">
        <f t="shared" si="3464"/>
        <v>70</v>
      </c>
      <c r="S1658" s="10">
        <f t="shared" si="3465"/>
        <v>70</v>
      </c>
      <c r="T1658" s="10">
        <f t="shared" si="3466"/>
        <v>70</v>
      </c>
      <c r="U1658" s="10">
        <f>U1659</f>
        <v>0</v>
      </c>
      <c r="V1658" s="10">
        <f>V1659</f>
        <v>0</v>
      </c>
      <c r="W1658" s="10">
        <f>W1659</f>
        <v>0</v>
      </c>
      <c r="X1658" s="10">
        <f t="shared" si="3467"/>
        <v>70</v>
      </c>
      <c r="Y1658" s="10">
        <f t="shared" si="3468"/>
        <v>70</v>
      </c>
      <c r="Z1658" s="10">
        <f t="shared" si="3469"/>
        <v>70</v>
      </c>
      <c r="AA1658" s="10">
        <f>AA1659</f>
        <v>0</v>
      </c>
      <c r="AB1658" s="10">
        <f>AB1659</f>
        <v>0</v>
      </c>
      <c r="AC1658" s="10">
        <f>AC1659</f>
        <v>0</v>
      </c>
      <c r="AD1658" s="10">
        <f t="shared" si="3470"/>
        <v>70</v>
      </c>
      <c r="AE1658" s="10">
        <f t="shared" si="3471"/>
        <v>70</v>
      </c>
      <c r="AF1658" s="10">
        <f t="shared" si="3472"/>
        <v>70</v>
      </c>
      <c r="AG1658" s="10">
        <f>AG1659</f>
        <v>0</v>
      </c>
      <c r="AH1658" s="10">
        <f t="shared" si="3473"/>
        <v>70</v>
      </c>
      <c r="AI1658" s="10">
        <f t="shared" si="3474"/>
        <v>70</v>
      </c>
      <c r="AJ1658" s="10">
        <f t="shared" si="3475"/>
        <v>70</v>
      </c>
      <c r="AK1658" s="10">
        <f>AK1659</f>
        <v>0</v>
      </c>
      <c r="AL1658" s="10">
        <f>AL1659</f>
        <v>0</v>
      </c>
      <c r="AM1658" s="10">
        <f>AM1659</f>
        <v>0</v>
      </c>
      <c r="AN1658" s="10">
        <f t="shared" si="3476"/>
        <v>70</v>
      </c>
      <c r="AO1658" s="10">
        <f t="shared" si="3477"/>
        <v>70</v>
      </c>
      <c r="AP1658" s="10">
        <f t="shared" si="3478"/>
        <v>70</v>
      </c>
      <c r="AQ1658" s="10">
        <f>AQ1659</f>
        <v>0</v>
      </c>
      <c r="AR1658" s="10">
        <f>AR1659</f>
        <v>0</v>
      </c>
      <c r="AS1658" s="10">
        <f>AS1659</f>
        <v>0</v>
      </c>
      <c r="AT1658" s="10">
        <f t="shared" si="3479"/>
        <v>70</v>
      </c>
      <c r="AU1658" s="10">
        <f t="shared" si="3480"/>
        <v>70</v>
      </c>
      <c r="AV1658" s="10">
        <f t="shared" si="3481"/>
        <v>70</v>
      </c>
      <c r="AW1658" s="10">
        <f>AW1659</f>
        <v>0</v>
      </c>
      <c r="AX1658" s="10">
        <f>AX1659</f>
        <v>0</v>
      </c>
      <c r="AY1658" s="10">
        <f>AY1659</f>
        <v>0</v>
      </c>
      <c r="AZ1658" s="10">
        <f t="shared" si="3482"/>
        <v>70</v>
      </c>
      <c r="BA1658" s="10">
        <f>BA1659</f>
        <v>0</v>
      </c>
      <c r="BB1658" s="65">
        <f t="shared" si="3489"/>
        <v>70</v>
      </c>
      <c r="BC1658" s="10">
        <f t="shared" si="3483"/>
        <v>70</v>
      </c>
      <c r="BD1658" s="10">
        <f>BD1659</f>
        <v>0</v>
      </c>
      <c r="BE1658" s="65">
        <f t="shared" si="3490"/>
        <v>70</v>
      </c>
      <c r="BF1658" s="10">
        <f t="shared" si="3484"/>
        <v>70</v>
      </c>
      <c r="BG1658" s="10">
        <f>BG1659</f>
        <v>0</v>
      </c>
      <c r="BH1658" s="65">
        <f t="shared" si="3491"/>
        <v>70</v>
      </c>
      <c r="BI1658" s="10">
        <f>BI1659</f>
        <v>0</v>
      </c>
      <c r="BJ1658" s="20"/>
      <c r="BK1658" s="20"/>
    </row>
    <row r="1659" spans="1:68" ht="46.8" x14ac:dyDescent="0.3">
      <c r="A1659" s="58" t="s">
        <v>1064</v>
      </c>
      <c r="B1659" s="59">
        <v>800</v>
      </c>
      <c r="C1659" s="58" t="s">
        <v>37</v>
      </c>
      <c r="D1659" s="58" t="s">
        <v>337</v>
      </c>
      <c r="E1659" s="60" t="s">
        <v>1049</v>
      </c>
      <c r="F1659" s="10">
        <v>70</v>
      </c>
      <c r="G1659" s="10">
        <v>70</v>
      </c>
      <c r="H1659" s="10">
        <v>70</v>
      </c>
      <c r="I1659" s="10"/>
      <c r="J1659" s="10"/>
      <c r="K1659" s="10"/>
      <c r="L1659" s="10">
        <f t="shared" si="3396"/>
        <v>70</v>
      </c>
      <c r="M1659" s="10">
        <f t="shared" si="3397"/>
        <v>70</v>
      </c>
      <c r="N1659" s="10">
        <f t="shared" si="3398"/>
        <v>70</v>
      </c>
      <c r="O1659" s="10"/>
      <c r="P1659" s="10"/>
      <c r="Q1659" s="10"/>
      <c r="R1659" s="10">
        <f t="shared" si="3464"/>
        <v>70</v>
      </c>
      <c r="S1659" s="10">
        <f t="shared" si="3465"/>
        <v>70</v>
      </c>
      <c r="T1659" s="10">
        <f t="shared" si="3466"/>
        <v>70</v>
      </c>
      <c r="U1659" s="10"/>
      <c r="V1659" s="10"/>
      <c r="W1659" s="10"/>
      <c r="X1659" s="10">
        <f t="shared" si="3467"/>
        <v>70</v>
      </c>
      <c r="Y1659" s="10">
        <f t="shared" si="3468"/>
        <v>70</v>
      </c>
      <c r="Z1659" s="10">
        <f t="shared" si="3469"/>
        <v>70</v>
      </c>
      <c r="AA1659" s="10"/>
      <c r="AB1659" s="10"/>
      <c r="AC1659" s="10"/>
      <c r="AD1659" s="10">
        <f t="shared" si="3470"/>
        <v>70</v>
      </c>
      <c r="AE1659" s="10">
        <f t="shared" si="3471"/>
        <v>70</v>
      </c>
      <c r="AF1659" s="10">
        <f t="shared" si="3472"/>
        <v>70</v>
      </c>
      <c r="AG1659" s="10"/>
      <c r="AH1659" s="10">
        <f t="shared" si="3473"/>
        <v>70</v>
      </c>
      <c r="AI1659" s="10">
        <f t="shared" si="3474"/>
        <v>70</v>
      </c>
      <c r="AJ1659" s="10">
        <f t="shared" si="3475"/>
        <v>70</v>
      </c>
      <c r="AK1659" s="10"/>
      <c r="AL1659" s="10"/>
      <c r="AM1659" s="10"/>
      <c r="AN1659" s="10">
        <f t="shared" si="3476"/>
        <v>70</v>
      </c>
      <c r="AO1659" s="10">
        <f t="shared" si="3477"/>
        <v>70</v>
      </c>
      <c r="AP1659" s="10">
        <f t="shared" si="3478"/>
        <v>70</v>
      </c>
      <c r="AQ1659" s="10"/>
      <c r="AR1659" s="10"/>
      <c r="AS1659" s="10"/>
      <c r="AT1659" s="10">
        <f t="shared" si="3479"/>
        <v>70</v>
      </c>
      <c r="AU1659" s="10">
        <f t="shared" si="3480"/>
        <v>70</v>
      </c>
      <c r="AV1659" s="10">
        <f t="shared" si="3481"/>
        <v>70</v>
      </c>
      <c r="AW1659" s="10"/>
      <c r="AX1659" s="10"/>
      <c r="AY1659" s="10"/>
      <c r="AZ1659" s="10">
        <f t="shared" si="3482"/>
        <v>70</v>
      </c>
      <c r="BA1659" s="10"/>
      <c r="BB1659" s="65">
        <f t="shared" si="3489"/>
        <v>70</v>
      </c>
      <c r="BC1659" s="10">
        <f t="shared" si="3483"/>
        <v>70</v>
      </c>
      <c r="BD1659" s="10"/>
      <c r="BE1659" s="65">
        <f t="shared" si="3490"/>
        <v>70</v>
      </c>
      <c r="BF1659" s="10">
        <f t="shared" si="3484"/>
        <v>70</v>
      </c>
      <c r="BG1659" s="10"/>
      <c r="BH1659" s="65">
        <f t="shared" si="3491"/>
        <v>70</v>
      </c>
      <c r="BI1659" s="10"/>
      <c r="BJ1659" s="20"/>
      <c r="BK1659" s="20"/>
    </row>
    <row r="1660" spans="1:68" s="67" customFormat="1" x14ac:dyDescent="0.3">
      <c r="A1660" s="55" t="s">
        <v>1065</v>
      </c>
      <c r="B1660" s="56"/>
      <c r="C1660" s="55"/>
      <c r="D1660" s="55"/>
      <c r="E1660" s="57" t="s">
        <v>1042</v>
      </c>
      <c r="F1660" s="17">
        <f t="shared" ref="F1660:K1660" si="3494">F1661</f>
        <v>479715.39999999997</v>
      </c>
      <c r="G1660" s="17">
        <f t="shared" si="3494"/>
        <v>437317.7</v>
      </c>
      <c r="H1660" s="17">
        <f t="shared" si="3494"/>
        <v>440377.8</v>
      </c>
      <c r="I1660" s="17">
        <f t="shared" si="3494"/>
        <v>0</v>
      </c>
      <c r="J1660" s="17">
        <f t="shared" si="3494"/>
        <v>0</v>
      </c>
      <c r="K1660" s="17">
        <f t="shared" si="3494"/>
        <v>0</v>
      </c>
      <c r="L1660" s="17">
        <f t="shared" si="3396"/>
        <v>479715.39999999997</v>
      </c>
      <c r="M1660" s="17">
        <f t="shared" si="3397"/>
        <v>437317.7</v>
      </c>
      <c r="N1660" s="17">
        <f t="shared" si="3398"/>
        <v>440377.8</v>
      </c>
      <c r="O1660" s="17">
        <f>O1661</f>
        <v>71873.148000000001</v>
      </c>
      <c r="P1660" s="17">
        <f>P1661</f>
        <v>77316.600000000006</v>
      </c>
      <c r="Q1660" s="17">
        <f>Q1661</f>
        <v>77316.600000000006</v>
      </c>
      <c r="R1660" s="17">
        <f t="shared" si="3464"/>
        <v>551588.54799999995</v>
      </c>
      <c r="S1660" s="17">
        <f t="shared" si="3465"/>
        <v>514634.30000000005</v>
      </c>
      <c r="T1660" s="17">
        <f t="shared" si="3466"/>
        <v>517694.4</v>
      </c>
      <c r="U1660" s="17">
        <f>U1661</f>
        <v>0</v>
      </c>
      <c r="V1660" s="17">
        <f>V1661</f>
        <v>0</v>
      </c>
      <c r="W1660" s="17">
        <f>W1661</f>
        <v>0</v>
      </c>
      <c r="X1660" s="17">
        <f t="shared" si="3467"/>
        <v>551588.54799999995</v>
      </c>
      <c r="Y1660" s="17">
        <f t="shared" si="3468"/>
        <v>514634.30000000005</v>
      </c>
      <c r="Z1660" s="17">
        <f t="shared" si="3469"/>
        <v>517694.4</v>
      </c>
      <c r="AA1660" s="17">
        <f>AA1661</f>
        <v>-635.6</v>
      </c>
      <c r="AB1660" s="17">
        <f>AB1661</f>
        <v>0</v>
      </c>
      <c r="AC1660" s="17">
        <f>AC1661</f>
        <v>0</v>
      </c>
      <c r="AD1660" s="17">
        <f t="shared" si="3470"/>
        <v>550952.94799999997</v>
      </c>
      <c r="AE1660" s="17">
        <f t="shared" si="3471"/>
        <v>514634.30000000005</v>
      </c>
      <c r="AF1660" s="17">
        <f t="shared" si="3472"/>
        <v>517694.4</v>
      </c>
      <c r="AG1660" s="17">
        <f>AG1661</f>
        <v>0</v>
      </c>
      <c r="AH1660" s="17">
        <f t="shared" si="3473"/>
        <v>550952.94799999997</v>
      </c>
      <c r="AI1660" s="17">
        <f t="shared" si="3474"/>
        <v>514634.30000000005</v>
      </c>
      <c r="AJ1660" s="17">
        <f t="shared" si="3475"/>
        <v>517694.4</v>
      </c>
      <c r="AK1660" s="17">
        <f>AK1661</f>
        <v>4925.95</v>
      </c>
      <c r="AL1660" s="17">
        <f>AL1661</f>
        <v>0</v>
      </c>
      <c r="AM1660" s="17">
        <f>AM1661</f>
        <v>0</v>
      </c>
      <c r="AN1660" s="17">
        <f t="shared" si="3476"/>
        <v>555878.89799999993</v>
      </c>
      <c r="AO1660" s="17">
        <f t="shared" si="3477"/>
        <v>514634.30000000005</v>
      </c>
      <c r="AP1660" s="17">
        <f t="shared" si="3478"/>
        <v>517694.4</v>
      </c>
      <c r="AQ1660" s="17">
        <f>AQ1661</f>
        <v>0</v>
      </c>
      <c r="AR1660" s="17">
        <f>AR1661</f>
        <v>0</v>
      </c>
      <c r="AS1660" s="17">
        <f>AS1661</f>
        <v>0</v>
      </c>
      <c r="AT1660" s="17">
        <f t="shared" si="3479"/>
        <v>555878.89799999993</v>
      </c>
      <c r="AU1660" s="17">
        <f t="shared" si="3480"/>
        <v>514634.30000000005</v>
      </c>
      <c r="AV1660" s="17">
        <f t="shared" si="3481"/>
        <v>517694.4</v>
      </c>
      <c r="AW1660" s="17">
        <f>AW1661</f>
        <v>0</v>
      </c>
      <c r="AX1660" s="17">
        <f>AX1661</f>
        <v>0</v>
      </c>
      <c r="AY1660" s="17">
        <f>AY1661</f>
        <v>0</v>
      </c>
      <c r="AZ1660" s="17">
        <f t="shared" si="3482"/>
        <v>555878.89799999993</v>
      </c>
      <c r="BA1660" s="17">
        <f>BA1661</f>
        <v>0</v>
      </c>
      <c r="BB1660" s="64">
        <f t="shared" si="3489"/>
        <v>555878.89799999993</v>
      </c>
      <c r="BC1660" s="17">
        <f t="shared" si="3483"/>
        <v>514634.30000000005</v>
      </c>
      <c r="BD1660" s="17">
        <f>BD1661</f>
        <v>0</v>
      </c>
      <c r="BE1660" s="64">
        <f t="shared" si="3490"/>
        <v>514634.30000000005</v>
      </c>
      <c r="BF1660" s="17">
        <f t="shared" si="3484"/>
        <v>517694.4</v>
      </c>
      <c r="BG1660" s="17">
        <f>BG1661</f>
        <v>0</v>
      </c>
      <c r="BH1660" s="64">
        <f t="shared" si="3491"/>
        <v>517694.4</v>
      </c>
      <c r="BI1660" s="17">
        <f>BI1661</f>
        <v>0</v>
      </c>
      <c r="BJ1660" s="18"/>
      <c r="BK1660" s="18"/>
      <c r="BL1660" s="16"/>
      <c r="BM1660" s="16"/>
      <c r="BN1660" s="16"/>
      <c r="BO1660" s="16"/>
      <c r="BP1660" s="16"/>
    </row>
    <row r="1661" spans="1:68" ht="31.2" x14ac:dyDescent="0.3">
      <c r="A1661" s="58" t="s">
        <v>1066</v>
      </c>
      <c r="B1661" s="59"/>
      <c r="C1661" s="58"/>
      <c r="D1661" s="58"/>
      <c r="E1661" s="60" t="s">
        <v>176</v>
      </c>
      <c r="F1661" s="10">
        <f t="shared" ref="F1661:K1661" si="3495">F1662+F1664+F1667</f>
        <v>479715.39999999997</v>
      </c>
      <c r="G1661" s="10">
        <f t="shared" si="3495"/>
        <v>437317.7</v>
      </c>
      <c r="H1661" s="10">
        <f t="shared" si="3495"/>
        <v>440377.8</v>
      </c>
      <c r="I1661" s="10">
        <f t="shared" si="3495"/>
        <v>0</v>
      </c>
      <c r="J1661" s="10">
        <f t="shared" si="3495"/>
        <v>0</v>
      </c>
      <c r="K1661" s="10">
        <f t="shared" si="3495"/>
        <v>0</v>
      </c>
      <c r="L1661" s="10">
        <f t="shared" si="3396"/>
        <v>479715.39999999997</v>
      </c>
      <c r="M1661" s="10">
        <f t="shared" si="3397"/>
        <v>437317.7</v>
      </c>
      <c r="N1661" s="10">
        <f t="shared" si="3398"/>
        <v>440377.8</v>
      </c>
      <c r="O1661" s="10">
        <f>O1662+O1664+O1667</f>
        <v>71873.148000000001</v>
      </c>
      <c r="P1661" s="10">
        <f>P1662+P1664+P1667</f>
        <v>77316.600000000006</v>
      </c>
      <c r="Q1661" s="10">
        <f>Q1662+Q1664+Q1667</f>
        <v>77316.600000000006</v>
      </c>
      <c r="R1661" s="10">
        <f t="shared" si="3464"/>
        <v>551588.54799999995</v>
      </c>
      <c r="S1661" s="10">
        <f t="shared" si="3465"/>
        <v>514634.30000000005</v>
      </c>
      <c r="T1661" s="10">
        <f t="shared" si="3466"/>
        <v>517694.4</v>
      </c>
      <c r="U1661" s="10">
        <f>U1662+U1664+U1667</f>
        <v>0</v>
      </c>
      <c r="V1661" s="10">
        <f>V1662+V1664+V1667</f>
        <v>0</v>
      </c>
      <c r="W1661" s="10">
        <f>W1662+W1664+W1667</f>
        <v>0</v>
      </c>
      <c r="X1661" s="10">
        <f t="shared" si="3467"/>
        <v>551588.54799999995</v>
      </c>
      <c r="Y1661" s="10">
        <f t="shared" si="3468"/>
        <v>514634.30000000005</v>
      </c>
      <c r="Z1661" s="10">
        <f t="shared" si="3469"/>
        <v>517694.4</v>
      </c>
      <c r="AA1661" s="10">
        <f>AA1662+AA1664+AA1667</f>
        <v>-635.6</v>
      </c>
      <c r="AB1661" s="10">
        <f>AB1662+AB1664+AB1667</f>
        <v>0</v>
      </c>
      <c r="AC1661" s="10">
        <f>AC1662+AC1664+AC1667</f>
        <v>0</v>
      </c>
      <c r="AD1661" s="10">
        <f t="shared" si="3470"/>
        <v>550952.94799999997</v>
      </c>
      <c r="AE1661" s="10">
        <f t="shared" si="3471"/>
        <v>514634.30000000005</v>
      </c>
      <c r="AF1661" s="10">
        <f t="shared" si="3472"/>
        <v>517694.4</v>
      </c>
      <c r="AG1661" s="10">
        <f>AG1662+AG1664+AG1667</f>
        <v>0</v>
      </c>
      <c r="AH1661" s="10">
        <f t="shared" si="3473"/>
        <v>550952.94799999997</v>
      </c>
      <c r="AI1661" s="10">
        <f t="shared" si="3474"/>
        <v>514634.30000000005</v>
      </c>
      <c r="AJ1661" s="10">
        <f t="shared" si="3475"/>
        <v>517694.4</v>
      </c>
      <c r="AK1661" s="10">
        <f>AK1662+AK1664+AK1667</f>
        <v>4925.95</v>
      </c>
      <c r="AL1661" s="10">
        <f>AL1662+AL1664+AL1667</f>
        <v>0</v>
      </c>
      <c r="AM1661" s="10">
        <f>AM1662+AM1664+AM1667</f>
        <v>0</v>
      </c>
      <c r="AN1661" s="10">
        <f t="shared" si="3476"/>
        <v>555878.89799999993</v>
      </c>
      <c r="AO1661" s="10">
        <f t="shared" si="3477"/>
        <v>514634.30000000005</v>
      </c>
      <c r="AP1661" s="10">
        <f t="shared" si="3478"/>
        <v>517694.4</v>
      </c>
      <c r="AQ1661" s="10">
        <f>AQ1662+AQ1664+AQ1667</f>
        <v>0</v>
      </c>
      <c r="AR1661" s="10">
        <f>AR1662+AR1664+AR1667</f>
        <v>0</v>
      </c>
      <c r="AS1661" s="10">
        <f>AS1662+AS1664+AS1667</f>
        <v>0</v>
      </c>
      <c r="AT1661" s="10">
        <f t="shared" si="3479"/>
        <v>555878.89799999993</v>
      </c>
      <c r="AU1661" s="10">
        <f t="shared" si="3480"/>
        <v>514634.30000000005</v>
      </c>
      <c r="AV1661" s="10">
        <f t="shared" si="3481"/>
        <v>517694.4</v>
      </c>
      <c r="AW1661" s="10">
        <f>AW1662+AW1664+AW1667</f>
        <v>0</v>
      </c>
      <c r="AX1661" s="10">
        <f>AX1662+AX1664+AX1667</f>
        <v>0</v>
      </c>
      <c r="AY1661" s="10">
        <f>AY1662+AY1664+AY1667</f>
        <v>0</v>
      </c>
      <c r="AZ1661" s="10">
        <f t="shared" si="3482"/>
        <v>555878.89799999993</v>
      </c>
      <c r="BA1661" s="10">
        <f>BA1662+BA1664+BA1667</f>
        <v>0</v>
      </c>
      <c r="BB1661" s="65">
        <f t="shared" si="3489"/>
        <v>555878.89799999993</v>
      </c>
      <c r="BC1661" s="10">
        <f t="shared" si="3483"/>
        <v>514634.30000000005</v>
      </c>
      <c r="BD1661" s="10">
        <f>BD1662+BD1664+BD1667</f>
        <v>0</v>
      </c>
      <c r="BE1661" s="65">
        <f t="shared" si="3490"/>
        <v>514634.30000000005</v>
      </c>
      <c r="BF1661" s="10">
        <f t="shared" si="3484"/>
        <v>517694.4</v>
      </c>
      <c r="BG1661" s="10">
        <f>BG1662+BG1664+BG1667</f>
        <v>0</v>
      </c>
      <c r="BH1661" s="65">
        <f t="shared" si="3491"/>
        <v>517694.4</v>
      </c>
      <c r="BI1661" s="10">
        <f>BI1662+BI1664+BI1667</f>
        <v>0</v>
      </c>
      <c r="BJ1661" s="20"/>
      <c r="BK1661" s="20"/>
    </row>
    <row r="1662" spans="1:68" ht="78" x14ac:dyDescent="0.3">
      <c r="A1662" s="58" t="s">
        <v>1066</v>
      </c>
      <c r="B1662" s="59" t="s">
        <v>148</v>
      </c>
      <c r="C1662" s="58"/>
      <c r="D1662" s="58"/>
      <c r="E1662" s="60" t="s">
        <v>149</v>
      </c>
      <c r="F1662" s="10">
        <f t="shared" ref="F1662:K1662" si="3496">F1663</f>
        <v>446948.1</v>
      </c>
      <c r="G1662" s="10">
        <f t="shared" si="3496"/>
        <v>405284</v>
      </c>
      <c r="H1662" s="10">
        <f t="shared" si="3496"/>
        <v>409046.7</v>
      </c>
      <c r="I1662" s="10">
        <f t="shared" si="3496"/>
        <v>0</v>
      </c>
      <c r="J1662" s="10">
        <f t="shared" si="3496"/>
        <v>0</v>
      </c>
      <c r="K1662" s="10">
        <f t="shared" si="3496"/>
        <v>0</v>
      </c>
      <c r="L1662" s="10">
        <f t="shared" si="3396"/>
        <v>446948.1</v>
      </c>
      <c r="M1662" s="10">
        <f t="shared" si="3397"/>
        <v>405284</v>
      </c>
      <c r="N1662" s="10">
        <f t="shared" si="3398"/>
        <v>409046.7</v>
      </c>
      <c r="O1662" s="10">
        <f>O1663</f>
        <v>63392.4</v>
      </c>
      <c r="P1662" s="10">
        <f>P1663</f>
        <v>77116.3</v>
      </c>
      <c r="Q1662" s="10">
        <f>Q1663</f>
        <v>77116.3</v>
      </c>
      <c r="R1662" s="10">
        <f t="shared" si="3464"/>
        <v>510340.5</v>
      </c>
      <c r="S1662" s="10">
        <f t="shared" si="3465"/>
        <v>482400.3</v>
      </c>
      <c r="T1662" s="10">
        <f t="shared" si="3466"/>
        <v>486163</v>
      </c>
      <c r="U1662" s="10">
        <f>U1663</f>
        <v>0</v>
      </c>
      <c r="V1662" s="10">
        <f>V1663</f>
        <v>0</v>
      </c>
      <c r="W1662" s="10">
        <f>W1663</f>
        <v>0</v>
      </c>
      <c r="X1662" s="10">
        <f t="shared" si="3467"/>
        <v>510340.5</v>
      </c>
      <c r="Y1662" s="10">
        <f t="shared" si="3468"/>
        <v>482400.3</v>
      </c>
      <c r="Z1662" s="10">
        <f t="shared" si="3469"/>
        <v>486163</v>
      </c>
      <c r="AA1662" s="10">
        <f>AA1663</f>
        <v>0</v>
      </c>
      <c r="AB1662" s="10">
        <f>AB1663</f>
        <v>0</v>
      </c>
      <c r="AC1662" s="10">
        <f>AC1663</f>
        <v>0</v>
      </c>
      <c r="AD1662" s="10">
        <f t="shared" si="3470"/>
        <v>510340.5</v>
      </c>
      <c r="AE1662" s="10">
        <f t="shared" si="3471"/>
        <v>482400.3</v>
      </c>
      <c r="AF1662" s="10">
        <f t="shared" si="3472"/>
        <v>486163</v>
      </c>
      <c r="AG1662" s="10">
        <f>AG1663</f>
        <v>0</v>
      </c>
      <c r="AH1662" s="10">
        <f t="shared" si="3473"/>
        <v>510340.5</v>
      </c>
      <c r="AI1662" s="10">
        <f t="shared" si="3474"/>
        <v>482400.3</v>
      </c>
      <c r="AJ1662" s="10">
        <f t="shared" si="3475"/>
        <v>486163</v>
      </c>
      <c r="AK1662" s="10">
        <f>AK1663</f>
        <v>0</v>
      </c>
      <c r="AL1662" s="10">
        <f>AL1663</f>
        <v>0</v>
      </c>
      <c r="AM1662" s="10">
        <f>AM1663</f>
        <v>0</v>
      </c>
      <c r="AN1662" s="10">
        <f t="shared" si="3476"/>
        <v>510340.5</v>
      </c>
      <c r="AO1662" s="10">
        <f t="shared" si="3477"/>
        <v>482400.3</v>
      </c>
      <c r="AP1662" s="10">
        <f t="shared" si="3478"/>
        <v>486163</v>
      </c>
      <c r="AQ1662" s="10">
        <f>AQ1663</f>
        <v>0</v>
      </c>
      <c r="AR1662" s="10">
        <f>AR1663</f>
        <v>0</v>
      </c>
      <c r="AS1662" s="10">
        <f>AS1663</f>
        <v>0</v>
      </c>
      <c r="AT1662" s="10">
        <f t="shared" si="3479"/>
        <v>510340.5</v>
      </c>
      <c r="AU1662" s="10">
        <f t="shared" si="3480"/>
        <v>482400.3</v>
      </c>
      <c r="AV1662" s="10">
        <f t="shared" si="3481"/>
        <v>486163</v>
      </c>
      <c r="AW1662" s="10">
        <f>AW1663</f>
        <v>0</v>
      </c>
      <c r="AX1662" s="10">
        <f>AX1663</f>
        <v>0</v>
      </c>
      <c r="AY1662" s="10">
        <f>AY1663</f>
        <v>0</v>
      </c>
      <c r="AZ1662" s="10">
        <f t="shared" si="3482"/>
        <v>510340.5</v>
      </c>
      <c r="BA1662" s="10">
        <f>BA1663</f>
        <v>0</v>
      </c>
      <c r="BB1662" s="65">
        <f t="shared" si="3489"/>
        <v>510340.5</v>
      </c>
      <c r="BC1662" s="10">
        <f t="shared" si="3483"/>
        <v>482400.3</v>
      </c>
      <c r="BD1662" s="10">
        <f>BD1663</f>
        <v>0</v>
      </c>
      <c r="BE1662" s="65">
        <f t="shared" si="3490"/>
        <v>482400.3</v>
      </c>
      <c r="BF1662" s="10">
        <f t="shared" si="3484"/>
        <v>486163</v>
      </c>
      <c r="BG1662" s="10">
        <f>BG1663</f>
        <v>0</v>
      </c>
      <c r="BH1662" s="65">
        <f t="shared" si="3491"/>
        <v>486163</v>
      </c>
      <c r="BI1662" s="10">
        <f>BI1663</f>
        <v>0</v>
      </c>
      <c r="BJ1662" s="20"/>
      <c r="BK1662" s="20"/>
    </row>
    <row r="1663" spans="1:68" ht="62.4" x14ac:dyDescent="0.3">
      <c r="A1663" s="58" t="s">
        <v>1066</v>
      </c>
      <c r="B1663" s="59">
        <v>100</v>
      </c>
      <c r="C1663" s="58" t="s">
        <v>37</v>
      </c>
      <c r="D1663" s="58" t="s">
        <v>242</v>
      </c>
      <c r="E1663" s="60" t="s">
        <v>377</v>
      </c>
      <c r="F1663" s="10">
        <v>446948.1</v>
      </c>
      <c r="G1663" s="10">
        <v>405284</v>
      </c>
      <c r="H1663" s="10">
        <v>409046.7</v>
      </c>
      <c r="I1663" s="10"/>
      <c r="J1663" s="10"/>
      <c r="K1663" s="10"/>
      <c r="L1663" s="10">
        <f t="shared" si="3396"/>
        <v>446948.1</v>
      </c>
      <c r="M1663" s="10">
        <f t="shared" si="3397"/>
        <v>405284</v>
      </c>
      <c r="N1663" s="10">
        <f t="shared" si="3398"/>
        <v>409046.7</v>
      </c>
      <c r="O1663" s="10">
        <v>63392.4</v>
      </c>
      <c r="P1663" s="10">
        <v>77116.3</v>
      </c>
      <c r="Q1663" s="10">
        <v>77116.3</v>
      </c>
      <c r="R1663" s="10">
        <f t="shared" si="3464"/>
        <v>510340.5</v>
      </c>
      <c r="S1663" s="10">
        <f t="shared" si="3465"/>
        <v>482400.3</v>
      </c>
      <c r="T1663" s="10">
        <f t="shared" si="3466"/>
        <v>486163</v>
      </c>
      <c r="U1663" s="10"/>
      <c r="V1663" s="10"/>
      <c r="W1663" s="10"/>
      <c r="X1663" s="10">
        <f t="shared" si="3467"/>
        <v>510340.5</v>
      </c>
      <c r="Y1663" s="10">
        <f t="shared" si="3468"/>
        <v>482400.3</v>
      </c>
      <c r="Z1663" s="10">
        <f t="shared" si="3469"/>
        <v>486163</v>
      </c>
      <c r="AA1663" s="10"/>
      <c r="AB1663" s="10"/>
      <c r="AC1663" s="10"/>
      <c r="AD1663" s="10">
        <f t="shared" si="3470"/>
        <v>510340.5</v>
      </c>
      <c r="AE1663" s="10">
        <f t="shared" si="3471"/>
        <v>482400.3</v>
      </c>
      <c r="AF1663" s="10">
        <f t="shared" si="3472"/>
        <v>486163</v>
      </c>
      <c r="AG1663" s="10"/>
      <c r="AH1663" s="10">
        <f t="shared" si="3473"/>
        <v>510340.5</v>
      </c>
      <c r="AI1663" s="10">
        <f t="shared" si="3474"/>
        <v>482400.3</v>
      </c>
      <c r="AJ1663" s="10">
        <f t="shared" si="3475"/>
        <v>486163</v>
      </c>
      <c r="AK1663" s="10"/>
      <c r="AL1663" s="10"/>
      <c r="AM1663" s="10"/>
      <c r="AN1663" s="10">
        <f t="shared" si="3476"/>
        <v>510340.5</v>
      </c>
      <c r="AO1663" s="10">
        <f t="shared" si="3477"/>
        <v>482400.3</v>
      </c>
      <c r="AP1663" s="10">
        <f t="shared" si="3478"/>
        <v>486163</v>
      </c>
      <c r="AQ1663" s="10"/>
      <c r="AR1663" s="10"/>
      <c r="AS1663" s="10"/>
      <c r="AT1663" s="10">
        <f t="shared" si="3479"/>
        <v>510340.5</v>
      </c>
      <c r="AU1663" s="10">
        <f t="shared" si="3480"/>
        <v>482400.3</v>
      </c>
      <c r="AV1663" s="10">
        <f t="shared" si="3481"/>
        <v>486163</v>
      </c>
      <c r="AW1663" s="10"/>
      <c r="AX1663" s="10"/>
      <c r="AY1663" s="10"/>
      <c r="AZ1663" s="10">
        <f t="shared" si="3482"/>
        <v>510340.5</v>
      </c>
      <c r="BA1663" s="10"/>
      <c r="BB1663" s="65">
        <f t="shared" si="3489"/>
        <v>510340.5</v>
      </c>
      <c r="BC1663" s="10">
        <f t="shared" si="3483"/>
        <v>482400.3</v>
      </c>
      <c r="BD1663" s="10"/>
      <c r="BE1663" s="65">
        <f t="shared" si="3490"/>
        <v>482400.3</v>
      </c>
      <c r="BF1663" s="10">
        <f t="shared" si="3484"/>
        <v>486163</v>
      </c>
      <c r="BG1663" s="10"/>
      <c r="BH1663" s="65">
        <f t="shared" si="3491"/>
        <v>486163</v>
      </c>
      <c r="BI1663" s="10"/>
      <c r="BJ1663" s="20"/>
      <c r="BK1663" s="20"/>
    </row>
    <row r="1664" spans="1:68" ht="31.2" x14ac:dyDescent="0.3">
      <c r="A1664" s="58" t="s">
        <v>1066</v>
      </c>
      <c r="B1664" s="59" t="s">
        <v>66</v>
      </c>
      <c r="C1664" s="58"/>
      <c r="D1664" s="58"/>
      <c r="E1664" s="60" t="s">
        <v>67</v>
      </c>
      <c r="F1664" s="10">
        <f t="shared" ref="F1664:K1664" si="3497">F1665</f>
        <v>32167.3</v>
      </c>
      <c r="G1664" s="10">
        <f t="shared" si="3497"/>
        <v>31433.7</v>
      </c>
      <c r="H1664" s="10">
        <f t="shared" si="3497"/>
        <v>30731.1</v>
      </c>
      <c r="I1664" s="10">
        <f t="shared" si="3497"/>
        <v>0</v>
      </c>
      <c r="J1664" s="10">
        <f t="shared" si="3497"/>
        <v>0</v>
      </c>
      <c r="K1664" s="10">
        <f t="shared" si="3497"/>
        <v>0</v>
      </c>
      <c r="L1664" s="10">
        <f t="shared" si="3396"/>
        <v>32167.3</v>
      </c>
      <c r="M1664" s="10">
        <f t="shared" si="3397"/>
        <v>31433.7</v>
      </c>
      <c r="N1664" s="10">
        <f t="shared" si="3398"/>
        <v>30731.1</v>
      </c>
      <c r="O1664" s="10">
        <f>O1665+O1666</f>
        <v>8480.7479999999996</v>
      </c>
      <c r="P1664" s="10">
        <f>P1665+P1666</f>
        <v>200.3</v>
      </c>
      <c r="Q1664" s="10">
        <f>Q1665+Q1666</f>
        <v>200.3</v>
      </c>
      <c r="R1664" s="10">
        <f t="shared" si="3464"/>
        <v>40648.047999999995</v>
      </c>
      <c r="S1664" s="10">
        <f t="shared" si="3465"/>
        <v>31634</v>
      </c>
      <c r="T1664" s="10">
        <f t="shared" si="3466"/>
        <v>30931.399999999998</v>
      </c>
      <c r="U1664" s="10">
        <f>U1665+U1666</f>
        <v>0</v>
      </c>
      <c r="V1664" s="10">
        <f>V1665+V1666</f>
        <v>0</v>
      </c>
      <c r="W1664" s="10">
        <f>W1665+W1666</f>
        <v>0</v>
      </c>
      <c r="X1664" s="10">
        <f t="shared" si="3467"/>
        <v>40648.047999999995</v>
      </c>
      <c r="Y1664" s="10">
        <f t="shared" si="3468"/>
        <v>31634</v>
      </c>
      <c r="Z1664" s="10">
        <f t="shared" si="3469"/>
        <v>30931.399999999998</v>
      </c>
      <c r="AA1664" s="10">
        <f>AA1665+AA1666</f>
        <v>-635.6</v>
      </c>
      <c r="AB1664" s="10">
        <f>AB1665+AB1666</f>
        <v>0</v>
      </c>
      <c r="AC1664" s="10">
        <f>AC1665+AC1666</f>
        <v>0</v>
      </c>
      <c r="AD1664" s="10">
        <f t="shared" si="3470"/>
        <v>40012.447999999997</v>
      </c>
      <c r="AE1664" s="10">
        <f t="shared" si="3471"/>
        <v>31634</v>
      </c>
      <c r="AF1664" s="10">
        <f t="shared" si="3472"/>
        <v>30931.399999999998</v>
      </c>
      <c r="AG1664" s="10">
        <f>AG1665+AG1666</f>
        <v>0</v>
      </c>
      <c r="AH1664" s="10">
        <f t="shared" si="3473"/>
        <v>40012.447999999997</v>
      </c>
      <c r="AI1664" s="10">
        <f t="shared" si="3474"/>
        <v>31634</v>
      </c>
      <c r="AJ1664" s="10">
        <f t="shared" si="3475"/>
        <v>30931.399999999998</v>
      </c>
      <c r="AK1664" s="10">
        <f>AK1665+AK1666</f>
        <v>4925.95</v>
      </c>
      <c r="AL1664" s="10">
        <f>AL1665+AL1666</f>
        <v>0</v>
      </c>
      <c r="AM1664" s="10">
        <f>AM1665+AM1666</f>
        <v>0</v>
      </c>
      <c r="AN1664" s="10">
        <f t="shared" si="3476"/>
        <v>44938.397999999994</v>
      </c>
      <c r="AO1664" s="10">
        <f t="shared" si="3477"/>
        <v>31634</v>
      </c>
      <c r="AP1664" s="10">
        <f t="shared" si="3478"/>
        <v>30931.399999999998</v>
      </c>
      <c r="AQ1664" s="10">
        <f>AQ1665+AQ1666</f>
        <v>0</v>
      </c>
      <c r="AR1664" s="10">
        <f>AR1665+AR1666</f>
        <v>0</v>
      </c>
      <c r="AS1664" s="10">
        <f>AS1665+AS1666</f>
        <v>0</v>
      </c>
      <c r="AT1664" s="10">
        <f t="shared" si="3479"/>
        <v>44938.397999999994</v>
      </c>
      <c r="AU1664" s="10">
        <f t="shared" si="3480"/>
        <v>31634</v>
      </c>
      <c r="AV1664" s="10">
        <f t="shared" si="3481"/>
        <v>30931.399999999998</v>
      </c>
      <c r="AW1664" s="10">
        <f>AW1665+AW1666</f>
        <v>0</v>
      </c>
      <c r="AX1664" s="10">
        <f>AX1665+AX1666</f>
        <v>0</v>
      </c>
      <c r="AY1664" s="10">
        <f>AY1665+AY1666</f>
        <v>0</v>
      </c>
      <c r="AZ1664" s="10">
        <f t="shared" si="3482"/>
        <v>44938.397999999994</v>
      </c>
      <c r="BA1664" s="10">
        <f>BA1665+BA1666</f>
        <v>0</v>
      </c>
      <c r="BB1664" s="65">
        <f t="shared" si="3489"/>
        <v>44938.397999999994</v>
      </c>
      <c r="BC1664" s="10">
        <f t="shared" si="3483"/>
        <v>31634</v>
      </c>
      <c r="BD1664" s="10">
        <f>BD1665+BD1666</f>
        <v>0</v>
      </c>
      <c r="BE1664" s="65">
        <f t="shared" si="3490"/>
        <v>31634</v>
      </c>
      <c r="BF1664" s="10">
        <f t="shared" si="3484"/>
        <v>30931.399999999998</v>
      </c>
      <c r="BG1664" s="10">
        <f>BG1665+BG1666</f>
        <v>0</v>
      </c>
      <c r="BH1664" s="65">
        <f t="shared" si="3491"/>
        <v>30931.399999999998</v>
      </c>
      <c r="BI1664" s="10">
        <f>BI1665+BI1666</f>
        <v>0</v>
      </c>
      <c r="BJ1664" s="20"/>
      <c r="BK1664" s="20"/>
    </row>
    <row r="1665" spans="1:68" ht="62.4" x14ac:dyDescent="0.3">
      <c r="A1665" s="58" t="s">
        <v>1066</v>
      </c>
      <c r="B1665" s="59">
        <v>200</v>
      </c>
      <c r="C1665" s="58" t="s">
        <v>37</v>
      </c>
      <c r="D1665" s="58" t="s">
        <v>242</v>
      </c>
      <c r="E1665" s="60" t="s">
        <v>377</v>
      </c>
      <c r="F1665" s="10">
        <v>32167.3</v>
      </c>
      <c r="G1665" s="10">
        <v>31433.7</v>
      </c>
      <c r="H1665" s="10">
        <v>30731.1</v>
      </c>
      <c r="I1665" s="10"/>
      <c r="J1665" s="10"/>
      <c r="K1665" s="10"/>
      <c r="L1665" s="10">
        <f t="shared" si="3396"/>
        <v>32167.3</v>
      </c>
      <c r="M1665" s="10">
        <f t="shared" si="3397"/>
        <v>31433.7</v>
      </c>
      <c r="N1665" s="10">
        <f t="shared" si="3398"/>
        <v>30731.1</v>
      </c>
      <c r="O1665" s="10">
        <f>6745.948+1534.5</f>
        <v>8280.4480000000003</v>
      </c>
      <c r="P1665" s="10"/>
      <c r="Q1665" s="10"/>
      <c r="R1665" s="10">
        <f t="shared" si="3464"/>
        <v>40447.748</v>
      </c>
      <c r="S1665" s="10">
        <f t="shared" si="3465"/>
        <v>31433.7</v>
      </c>
      <c r="T1665" s="10">
        <f t="shared" si="3466"/>
        <v>30731.1</v>
      </c>
      <c r="U1665" s="10"/>
      <c r="V1665" s="10"/>
      <c r="W1665" s="10"/>
      <c r="X1665" s="10">
        <f t="shared" si="3467"/>
        <v>40447.748</v>
      </c>
      <c r="Y1665" s="10">
        <f t="shared" si="3468"/>
        <v>31433.7</v>
      </c>
      <c r="Z1665" s="10">
        <f t="shared" si="3469"/>
        <v>30731.1</v>
      </c>
      <c r="AA1665" s="10">
        <v>-635.6</v>
      </c>
      <c r="AB1665" s="10"/>
      <c r="AC1665" s="10"/>
      <c r="AD1665" s="10">
        <f t="shared" si="3470"/>
        <v>39812.148000000001</v>
      </c>
      <c r="AE1665" s="10">
        <f t="shared" si="3471"/>
        <v>31433.7</v>
      </c>
      <c r="AF1665" s="10">
        <f t="shared" si="3472"/>
        <v>30731.1</v>
      </c>
      <c r="AG1665" s="10"/>
      <c r="AH1665" s="10">
        <f t="shared" si="3473"/>
        <v>39812.148000000001</v>
      </c>
      <c r="AI1665" s="10">
        <f t="shared" si="3474"/>
        <v>31433.7</v>
      </c>
      <c r="AJ1665" s="10">
        <f t="shared" si="3475"/>
        <v>30731.1</v>
      </c>
      <c r="AK1665" s="10">
        <v>5000</v>
      </c>
      <c r="AL1665" s="10"/>
      <c r="AM1665" s="10"/>
      <c r="AN1665" s="10">
        <f t="shared" si="3476"/>
        <v>44812.148000000001</v>
      </c>
      <c r="AO1665" s="10">
        <f t="shared" si="3477"/>
        <v>31433.7</v>
      </c>
      <c r="AP1665" s="10">
        <f t="shared" si="3478"/>
        <v>30731.1</v>
      </c>
      <c r="AQ1665" s="10"/>
      <c r="AR1665" s="10"/>
      <c r="AS1665" s="10"/>
      <c r="AT1665" s="10">
        <f t="shared" si="3479"/>
        <v>44812.148000000001</v>
      </c>
      <c r="AU1665" s="10">
        <f t="shared" si="3480"/>
        <v>31433.7</v>
      </c>
      <c r="AV1665" s="10">
        <f t="shared" si="3481"/>
        <v>30731.1</v>
      </c>
      <c r="AW1665" s="10"/>
      <c r="AX1665" s="10"/>
      <c r="AY1665" s="10"/>
      <c r="AZ1665" s="10">
        <f t="shared" si="3482"/>
        <v>44812.148000000001</v>
      </c>
      <c r="BA1665" s="10"/>
      <c r="BB1665" s="65">
        <f t="shared" si="3489"/>
        <v>44812.148000000001</v>
      </c>
      <c r="BC1665" s="10">
        <f t="shared" si="3483"/>
        <v>31433.7</v>
      </c>
      <c r="BD1665" s="10"/>
      <c r="BE1665" s="65">
        <f t="shared" si="3490"/>
        <v>31433.7</v>
      </c>
      <c r="BF1665" s="10">
        <f t="shared" si="3484"/>
        <v>30731.1</v>
      </c>
      <c r="BG1665" s="10"/>
      <c r="BH1665" s="65">
        <f t="shared" si="3491"/>
        <v>30731.1</v>
      </c>
      <c r="BI1665" s="10"/>
      <c r="BJ1665" s="20"/>
      <c r="BK1665" s="20"/>
    </row>
    <row r="1666" spans="1:68" x14ac:dyDescent="0.3">
      <c r="A1666" s="58" t="s">
        <v>1066</v>
      </c>
      <c r="B1666" s="59">
        <v>200</v>
      </c>
      <c r="C1666" s="58" t="s">
        <v>37</v>
      </c>
      <c r="D1666" s="58" t="s">
        <v>38</v>
      </c>
      <c r="E1666" s="60" t="s">
        <v>39</v>
      </c>
      <c r="F1666" s="10"/>
      <c r="G1666" s="10"/>
      <c r="H1666" s="10"/>
      <c r="I1666" s="10"/>
      <c r="J1666" s="10"/>
      <c r="K1666" s="10"/>
      <c r="L1666" s="10"/>
      <c r="M1666" s="10"/>
      <c r="N1666" s="10"/>
      <c r="O1666" s="10">
        <v>200.3</v>
      </c>
      <c r="P1666" s="10">
        <v>200.3</v>
      </c>
      <c r="Q1666" s="10">
        <v>200.3</v>
      </c>
      <c r="R1666" s="10">
        <f t="shared" si="3464"/>
        <v>200.3</v>
      </c>
      <c r="S1666" s="10">
        <f t="shared" si="3465"/>
        <v>200.3</v>
      </c>
      <c r="T1666" s="10">
        <f t="shared" si="3466"/>
        <v>200.3</v>
      </c>
      <c r="U1666" s="10"/>
      <c r="V1666" s="10"/>
      <c r="W1666" s="10"/>
      <c r="X1666" s="10">
        <f t="shared" si="3467"/>
        <v>200.3</v>
      </c>
      <c r="Y1666" s="10">
        <f t="shared" si="3468"/>
        <v>200.3</v>
      </c>
      <c r="Z1666" s="10">
        <f t="shared" si="3469"/>
        <v>200.3</v>
      </c>
      <c r="AA1666" s="10"/>
      <c r="AB1666" s="10"/>
      <c r="AC1666" s="10"/>
      <c r="AD1666" s="10">
        <f t="shared" si="3470"/>
        <v>200.3</v>
      </c>
      <c r="AE1666" s="10">
        <f t="shared" si="3471"/>
        <v>200.3</v>
      </c>
      <c r="AF1666" s="10">
        <f t="shared" si="3472"/>
        <v>200.3</v>
      </c>
      <c r="AG1666" s="10"/>
      <c r="AH1666" s="10">
        <f t="shared" si="3473"/>
        <v>200.3</v>
      </c>
      <c r="AI1666" s="10">
        <f t="shared" si="3474"/>
        <v>200.3</v>
      </c>
      <c r="AJ1666" s="10">
        <f t="shared" si="3475"/>
        <v>200.3</v>
      </c>
      <c r="AK1666" s="10">
        <v>-74.05</v>
      </c>
      <c r="AL1666" s="10"/>
      <c r="AM1666" s="10"/>
      <c r="AN1666" s="10">
        <f t="shared" si="3476"/>
        <v>126.25000000000001</v>
      </c>
      <c r="AO1666" s="10">
        <f t="shared" si="3477"/>
        <v>200.3</v>
      </c>
      <c r="AP1666" s="10">
        <f t="shared" si="3478"/>
        <v>200.3</v>
      </c>
      <c r="AQ1666" s="10"/>
      <c r="AR1666" s="10"/>
      <c r="AS1666" s="10"/>
      <c r="AT1666" s="10">
        <f t="shared" si="3479"/>
        <v>126.25000000000001</v>
      </c>
      <c r="AU1666" s="10">
        <f t="shared" si="3480"/>
        <v>200.3</v>
      </c>
      <c r="AV1666" s="10">
        <f t="shared" si="3481"/>
        <v>200.3</v>
      </c>
      <c r="AW1666" s="10"/>
      <c r="AX1666" s="10"/>
      <c r="AY1666" s="10"/>
      <c r="AZ1666" s="10">
        <f t="shared" si="3482"/>
        <v>126.25000000000001</v>
      </c>
      <c r="BA1666" s="10"/>
      <c r="BB1666" s="65">
        <f t="shared" si="3489"/>
        <v>126.25000000000001</v>
      </c>
      <c r="BC1666" s="10">
        <f t="shared" si="3483"/>
        <v>200.3</v>
      </c>
      <c r="BD1666" s="10"/>
      <c r="BE1666" s="65">
        <f t="shared" si="3490"/>
        <v>200.3</v>
      </c>
      <c r="BF1666" s="10">
        <f t="shared" si="3484"/>
        <v>200.3</v>
      </c>
      <c r="BG1666" s="10"/>
      <c r="BH1666" s="65">
        <f t="shared" si="3491"/>
        <v>200.3</v>
      </c>
      <c r="BI1666" s="10"/>
      <c r="BJ1666" s="20"/>
      <c r="BK1666" s="20"/>
    </row>
    <row r="1667" spans="1:68" ht="31.2" x14ac:dyDescent="0.3">
      <c r="A1667" s="58" t="s">
        <v>1066</v>
      </c>
      <c r="B1667" s="59" t="s">
        <v>192</v>
      </c>
      <c r="C1667" s="58"/>
      <c r="D1667" s="58"/>
      <c r="E1667" s="60" t="s">
        <v>193</v>
      </c>
      <c r="F1667" s="10">
        <f t="shared" ref="F1667:K1667" si="3498">F1668</f>
        <v>600</v>
      </c>
      <c r="G1667" s="10">
        <f t="shared" si="3498"/>
        <v>600</v>
      </c>
      <c r="H1667" s="10">
        <f t="shared" si="3498"/>
        <v>600</v>
      </c>
      <c r="I1667" s="10">
        <f t="shared" si="3498"/>
        <v>0</v>
      </c>
      <c r="J1667" s="10">
        <f t="shared" si="3498"/>
        <v>0</v>
      </c>
      <c r="K1667" s="10">
        <f t="shared" si="3498"/>
        <v>0</v>
      </c>
      <c r="L1667" s="10">
        <f t="shared" si="3396"/>
        <v>600</v>
      </c>
      <c r="M1667" s="10">
        <f t="shared" si="3397"/>
        <v>600</v>
      </c>
      <c r="N1667" s="10">
        <f t="shared" si="3398"/>
        <v>600</v>
      </c>
      <c r="O1667" s="10">
        <f>O1668</f>
        <v>0</v>
      </c>
      <c r="P1667" s="10">
        <f>P1668</f>
        <v>0</v>
      </c>
      <c r="Q1667" s="10">
        <f>Q1668</f>
        <v>0</v>
      </c>
      <c r="R1667" s="10">
        <f t="shared" si="3464"/>
        <v>600</v>
      </c>
      <c r="S1667" s="10">
        <f t="shared" si="3465"/>
        <v>600</v>
      </c>
      <c r="T1667" s="10">
        <f t="shared" si="3466"/>
        <v>600</v>
      </c>
      <c r="U1667" s="10">
        <f>U1668</f>
        <v>0</v>
      </c>
      <c r="V1667" s="10">
        <f>V1668</f>
        <v>0</v>
      </c>
      <c r="W1667" s="10">
        <f>W1668</f>
        <v>0</v>
      </c>
      <c r="X1667" s="10">
        <f t="shared" si="3467"/>
        <v>600</v>
      </c>
      <c r="Y1667" s="10">
        <f t="shared" si="3468"/>
        <v>600</v>
      </c>
      <c r="Z1667" s="10">
        <f t="shared" si="3469"/>
        <v>600</v>
      </c>
      <c r="AA1667" s="10">
        <f>AA1668</f>
        <v>0</v>
      </c>
      <c r="AB1667" s="10">
        <f>AB1668</f>
        <v>0</v>
      </c>
      <c r="AC1667" s="10">
        <f>AC1668</f>
        <v>0</v>
      </c>
      <c r="AD1667" s="10">
        <f t="shared" si="3470"/>
        <v>600</v>
      </c>
      <c r="AE1667" s="10">
        <f t="shared" si="3471"/>
        <v>600</v>
      </c>
      <c r="AF1667" s="10">
        <f t="shared" si="3472"/>
        <v>600</v>
      </c>
      <c r="AG1667" s="10">
        <f>AG1668</f>
        <v>0</v>
      </c>
      <c r="AH1667" s="10">
        <f t="shared" si="3473"/>
        <v>600</v>
      </c>
      <c r="AI1667" s="10">
        <f t="shared" si="3474"/>
        <v>600</v>
      </c>
      <c r="AJ1667" s="10">
        <f t="shared" si="3475"/>
        <v>600</v>
      </c>
      <c r="AK1667" s="10">
        <f>AK1668</f>
        <v>0</v>
      </c>
      <c r="AL1667" s="10">
        <f>AL1668</f>
        <v>0</v>
      </c>
      <c r="AM1667" s="10">
        <f>AM1668</f>
        <v>0</v>
      </c>
      <c r="AN1667" s="10">
        <f t="shared" si="3476"/>
        <v>600</v>
      </c>
      <c r="AO1667" s="10">
        <f t="shared" si="3477"/>
        <v>600</v>
      </c>
      <c r="AP1667" s="10">
        <f t="shared" si="3478"/>
        <v>600</v>
      </c>
      <c r="AQ1667" s="10">
        <f>AQ1668</f>
        <v>0</v>
      </c>
      <c r="AR1667" s="10">
        <f>AR1668</f>
        <v>0</v>
      </c>
      <c r="AS1667" s="10">
        <f>AS1668</f>
        <v>0</v>
      </c>
      <c r="AT1667" s="10">
        <f t="shared" si="3479"/>
        <v>600</v>
      </c>
      <c r="AU1667" s="10">
        <f t="shared" si="3480"/>
        <v>600</v>
      </c>
      <c r="AV1667" s="10">
        <f t="shared" si="3481"/>
        <v>600</v>
      </c>
      <c r="AW1667" s="10">
        <f>AW1668</f>
        <v>0</v>
      </c>
      <c r="AX1667" s="10">
        <f>AX1668</f>
        <v>0</v>
      </c>
      <c r="AY1667" s="10">
        <f>AY1668</f>
        <v>0</v>
      </c>
      <c r="AZ1667" s="10">
        <f t="shared" si="3482"/>
        <v>600</v>
      </c>
      <c r="BA1667" s="10">
        <f>BA1668</f>
        <v>0</v>
      </c>
      <c r="BB1667" s="65">
        <f t="shared" si="3489"/>
        <v>600</v>
      </c>
      <c r="BC1667" s="10">
        <f t="shared" si="3483"/>
        <v>600</v>
      </c>
      <c r="BD1667" s="10">
        <f>BD1668</f>
        <v>0</v>
      </c>
      <c r="BE1667" s="65">
        <f t="shared" si="3490"/>
        <v>600</v>
      </c>
      <c r="BF1667" s="10">
        <f t="shared" si="3484"/>
        <v>600</v>
      </c>
      <c r="BG1667" s="10">
        <f>BG1668</f>
        <v>0</v>
      </c>
      <c r="BH1667" s="65">
        <f t="shared" si="3491"/>
        <v>600</v>
      </c>
      <c r="BI1667" s="10">
        <f>BI1668</f>
        <v>0</v>
      </c>
      <c r="BJ1667" s="20"/>
      <c r="BK1667" s="20"/>
    </row>
    <row r="1668" spans="1:68" ht="62.4" x14ac:dyDescent="0.3">
      <c r="A1668" s="58" t="s">
        <v>1066</v>
      </c>
      <c r="B1668" s="59">
        <v>300</v>
      </c>
      <c r="C1668" s="58" t="s">
        <v>37</v>
      </c>
      <c r="D1668" s="58" t="s">
        <v>242</v>
      </c>
      <c r="E1668" s="60" t="s">
        <v>377</v>
      </c>
      <c r="F1668" s="10">
        <v>600</v>
      </c>
      <c r="G1668" s="10">
        <v>600</v>
      </c>
      <c r="H1668" s="10">
        <v>600</v>
      </c>
      <c r="I1668" s="10"/>
      <c r="J1668" s="10"/>
      <c r="K1668" s="10"/>
      <c r="L1668" s="10">
        <f t="shared" si="3396"/>
        <v>600</v>
      </c>
      <c r="M1668" s="10">
        <f t="shared" si="3397"/>
        <v>600</v>
      </c>
      <c r="N1668" s="10">
        <f t="shared" si="3398"/>
        <v>600</v>
      </c>
      <c r="O1668" s="10"/>
      <c r="P1668" s="10"/>
      <c r="Q1668" s="10"/>
      <c r="R1668" s="10">
        <f t="shared" si="3464"/>
        <v>600</v>
      </c>
      <c r="S1668" s="10">
        <f t="shared" si="3465"/>
        <v>600</v>
      </c>
      <c r="T1668" s="10">
        <f t="shared" si="3466"/>
        <v>600</v>
      </c>
      <c r="U1668" s="10"/>
      <c r="V1668" s="10"/>
      <c r="W1668" s="10"/>
      <c r="X1668" s="10">
        <f t="shared" si="3467"/>
        <v>600</v>
      </c>
      <c r="Y1668" s="10">
        <f t="shared" si="3468"/>
        <v>600</v>
      </c>
      <c r="Z1668" s="10">
        <f t="shared" si="3469"/>
        <v>600</v>
      </c>
      <c r="AA1668" s="10"/>
      <c r="AB1668" s="10"/>
      <c r="AC1668" s="10"/>
      <c r="AD1668" s="10">
        <f t="shared" si="3470"/>
        <v>600</v>
      </c>
      <c r="AE1668" s="10">
        <f t="shared" si="3471"/>
        <v>600</v>
      </c>
      <c r="AF1668" s="10">
        <f t="shared" si="3472"/>
        <v>600</v>
      </c>
      <c r="AG1668" s="10"/>
      <c r="AH1668" s="10">
        <f t="shared" si="3473"/>
        <v>600</v>
      </c>
      <c r="AI1668" s="10">
        <f t="shared" si="3474"/>
        <v>600</v>
      </c>
      <c r="AJ1668" s="10">
        <f t="shared" si="3475"/>
        <v>600</v>
      </c>
      <c r="AK1668" s="10"/>
      <c r="AL1668" s="10"/>
      <c r="AM1668" s="10"/>
      <c r="AN1668" s="10">
        <f t="shared" si="3476"/>
        <v>600</v>
      </c>
      <c r="AO1668" s="10">
        <f t="shared" si="3477"/>
        <v>600</v>
      </c>
      <c r="AP1668" s="10">
        <f t="shared" si="3478"/>
        <v>600</v>
      </c>
      <c r="AQ1668" s="10"/>
      <c r="AR1668" s="10"/>
      <c r="AS1668" s="10"/>
      <c r="AT1668" s="10">
        <f t="shared" si="3479"/>
        <v>600</v>
      </c>
      <c r="AU1668" s="10">
        <f t="shared" si="3480"/>
        <v>600</v>
      </c>
      <c r="AV1668" s="10">
        <f t="shared" si="3481"/>
        <v>600</v>
      </c>
      <c r="AW1668" s="10"/>
      <c r="AX1668" s="10"/>
      <c r="AY1668" s="10"/>
      <c r="AZ1668" s="10">
        <f t="shared" si="3482"/>
        <v>600</v>
      </c>
      <c r="BA1668" s="10"/>
      <c r="BB1668" s="65">
        <f t="shared" si="3489"/>
        <v>600</v>
      </c>
      <c r="BC1668" s="10">
        <f t="shared" si="3483"/>
        <v>600</v>
      </c>
      <c r="BD1668" s="10"/>
      <c r="BE1668" s="65">
        <f t="shared" si="3490"/>
        <v>600</v>
      </c>
      <c r="BF1668" s="10">
        <f t="shared" si="3484"/>
        <v>600</v>
      </c>
      <c r="BG1668" s="10"/>
      <c r="BH1668" s="65">
        <f t="shared" si="3491"/>
        <v>600</v>
      </c>
      <c r="BI1668" s="10"/>
      <c r="BJ1668" s="20"/>
      <c r="BK1668" s="20"/>
    </row>
    <row r="1669" spans="1:68" s="66" customFormat="1" ht="62.4" x14ac:dyDescent="0.3">
      <c r="A1669" s="52" t="s">
        <v>1067</v>
      </c>
      <c r="B1669" s="53"/>
      <c r="C1669" s="52"/>
      <c r="D1669" s="52"/>
      <c r="E1669" s="54" t="s">
        <v>1068</v>
      </c>
      <c r="F1669" s="14">
        <f t="shared" ref="F1669:K1669" si="3499">F1670+F1676</f>
        <v>145500</v>
      </c>
      <c r="G1669" s="14">
        <f t="shared" si="3499"/>
        <v>40000</v>
      </c>
      <c r="H1669" s="14">
        <f t="shared" si="3499"/>
        <v>40000</v>
      </c>
      <c r="I1669" s="14">
        <f t="shared" si="3499"/>
        <v>39418.6</v>
      </c>
      <c r="J1669" s="14">
        <f t="shared" si="3499"/>
        <v>0</v>
      </c>
      <c r="K1669" s="14">
        <f t="shared" si="3499"/>
        <v>0</v>
      </c>
      <c r="L1669" s="14">
        <f t="shared" si="3396"/>
        <v>184918.6</v>
      </c>
      <c r="M1669" s="14">
        <f t="shared" si="3397"/>
        <v>40000</v>
      </c>
      <c r="N1669" s="14">
        <f t="shared" si="3398"/>
        <v>40000</v>
      </c>
      <c r="O1669" s="14">
        <f>O1670+O1676</f>
        <v>98586.680999999997</v>
      </c>
      <c r="P1669" s="14">
        <f>P1670+P1676</f>
        <v>0</v>
      </c>
      <c r="Q1669" s="14">
        <f>Q1670+Q1676</f>
        <v>0</v>
      </c>
      <c r="R1669" s="14">
        <f t="shared" si="3464"/>
        <v>283505.28100000002</v>
      </c>
      <c r="S1669" s="14">
        <f t="shared" si="3465"/>
        <v>40000</v>
      </c>
      <c r="T1669" s="14">
        <f t="shared" si="3466"/>
        <v>40000</v>
      </c>
      <c r="U1669" s="14">
        <f>U1670+U1676</f>
        <v>239055.92499999999</v>
      </c>
      <c r="V1669" s="14">
        <f>V1670+V1676</f>
        <v>0</v>
      </c>
      <c r="W1669" s="14">
        <f>W1670+W1676</f>
        <v>0</v>
      </c>
      <c r="X1669" s="14">
        <f t="shared" si="3467"/>
        <v>522561.20600000001</v>
      </c>
      <c r="Y1669" s="14">
        <f t="shared" si="3468"/>
        <v>40000</v>
      </c>
      <c r="Z1669" s="14">
        <f t="shared" si="3469"/>
        <v>40000</v>
      </c>
      <c r="AA1669" s="14">
        <f>AA1670+AA1676</f>
        <v>-239055.92499999999</v>
      </c>
      <c r="AB1669" s="14">
        <f>AB1670+AB1676</f>
        <v>0</v>
      </c>
      <c r="AC1669" s="14">
        <f>AC1670+AC1676</f>
        <v>0</v>
      </c>
      <c r="AD1669" s="14">
        <f t="shared" si="3470"/>
        <v>283505.28100000002</v>
      </c>
      <c r="AE1669" s="14">
        <f t="shared" si="3471"/>
        <v>40000</v>
      </c>
      <c r="AF1669" s="14">
        <f t="shared" si="3472"/>
        <v>40000</v>
      </c>
      <c r="AG1669" s="14">
        <f>AG1670+AG1676</f>
        <v>0</v>
      </c>
      <c r="AH1669" s="14">
        <f t="shared" si="3473"/>
        <v>283505.28100000002</v>
      </c>
      <c r="AI1669" s="14">
        <f t="shared" si="3474"/>
        <v>40000</v>
      </c>
      <c r="AJ1669" s="14">
        <f t="shared" si="3475"/>
        <v>40000</v>
      </c>
      <c r="AK1669" s="14">
        <f>AK1670+AK1676</f>
        <v>0</v>
      </c>
      <c r="AL1669" s="14">
        <f>AL1670+AL1676</f>
        <v>0</v>
      </c>
      <c r="AM1669" s="14">
        <f>AM1670+AM1676</f>
        <v>0</v>
      </c>
      <c r="AN1669" s="14">
        <f t="shared" si="3476"/>
        <v>283505.28100000002</v>
      </c>
      <c r="AO1669" s="14">
        <f t="shared" si="3477"/>
        <v>40000</v>
      </c>
      <c r="AP1669" s="14">
        <f t="shared" si="3478"/>
        <v>40000</v>
      </c>
      <c r="AQ1669" s="14">
        <f>AQ1670+AQ1676</f>
        <v>0</v>
      </c>
      <c r="AR1669" s="14">
        <f>AR1670+AR1676</f>
        <v>0</v>
      </c>
      <c r="AS1669" s="14">
        <f>AS1670+AS1676</f>
        <v>0</v>
      </c>
      <c r="AT1669" s="14">
        <f t="shared" si="3479"/>
        <v>283505.28100000002</v>
      </c>
      <c r="AU1669" s="14">
        <f t="shared" si="3480"/>
        <v>40000</v>
      </c>
      <c r="AV1669" s="14">
        <f t="shared" si="3481"/>
        <v>40000</v>
      </c>
      <c r="AW1669" s="14">
        <f>AW1670+AW1676</f>
        <v>40171.756000000001</v>
      </c>
      <c r="AX1669" s="14">
        <f>AX1670+AX1676</f>
        <v>20415.400000000001</v>
      </c>
      <c r="AY1669" s="14">
        <f>AY1670+AY1676</f>
        <v>0</v>
      </c>
      <c r="AZ1669" s="14">
        <f t="shared" si="3482"/>
        <v>323677.03700000001</v>
      </c>
      <c r="BA1669" s="14">
        <f>BA1670+BA1676</f>
        <v>0</v>
      </c>
      <c r="BB1669" s="63">
        <f t="shared" si="3489"/>
        <v>323677.03700000001</v>
      </c>
      <c r="BC1669" s="14">
        <f t="shared" si="3483"/>
        <v>60415.4</v>
      </c>
      <c r="BD1669" s="14">
        <f>BD1670+BD1676</f>
        <v>0</v>
      </c>
      <c r="BE1669" s="63">
        <f t="shared" si="3490"/>
        <v>60415.4</v>
      </c>
      <c r="BF1669" s="14">
        <f t="shared" si="3484"/>
        <v>40000</v>
      </c>
      <c r="BG1669" s="14">
        <f>BG1670+BG1676</f>
        <v>0</v>
      </c>
      <c r="BH1669" s="63">
        <f t="shared" si="3491"/>
        <v>40000</v>
      </c>
      <c r="BI1669" s="14">
        <f>BI1670+BI1676</f>
        <v>0</v>
      </c>
      <c r="BJ1669" s="15"/>
      <c r="BK1669" s="15"/>
      <c r="BL1669" s="11"/>
      <c r="BM1669" s="11"/>
      <c r="BN1669" s="11"/>
      <c r="BO1669" s="11"/>
      <c r="BP1669" s="11"/>
    </row>
    <row r="1670" spans="1:68" s="67" customFormat="1" ht="46.8" x14ac:dyDescent="0.3">
      <c r="A1670" s="55" t="s">
        <v>1069</v>
      </c>
      <c r="B1670" s="56"/>
      <c r="C1670" s="55"/>
      <c r="D1670" s="55"/>
      <c r="E1670" s="57" t="s">
        <v>1070</v>
      </c>
      <c r="F1670" s="17">
        <f t="shared" ref="F1670:K1670" si="3500">F1671</f>
        <v>45500</v>
      </c>
      <c r="G1670" s="17">
        <f t="shared" si="3500"/>
        <v>0</v>
      </c>
      <c r="H1670" s="17">
        <f t="shared" si="3500"/>
        <v>0</v>
      </c>
      <c r="I1670" s="17">
        <f t="shared" si="3500"/>
        <v>0</v>
      </c>
      <c r="J1670" s="17">
        <f t="shared" si="3500"/>
        <v>0</v>
      </c>
      <c r="K1670" s="17">
        <f t="shared" si="3500"/>
        <v>0</v>
      </c>
      <c r="L1670" s="17">
        <f t="shared" si="3396"/>
        <v>45500</v>
      </c>
      <c r="M1670" s="17">
        <f t="shared" si="3397"/>
        <v>0</v>
      </c>
      <c r="N1670" s="17">
        <f t="shared" si="3398"/>
        <v>0</v>
      </c>
      <c r="O1670" s="17">
        <f>O1671</f>
        <v>0</v>
      </c>
      <c r="P1670" s="17">
        <f>P1671</f>
        <v>0</v>
      </c>
      <c r="Q1670" s="17">
        <f>Q1671</f>
        <v>0</v>
      </c>
      <c r="R1670" s="17">
        <f t="shared" si="3464"/>
        <v>45500</v>
      </c>
      <c r="S1670" s="17">
        <f t="shared" si="3465"/>
        <v>0</v>
      </c>
      <c r="T1670" s="17">
        <f t="shared" si="3466"/>
        <v>0</v>
      </c>
      <c r="U1670" s="17">
        <f>U1671</f>
        <v>0</v>
      </c>
      <c r="V1670" s="17">
        <f>V1671</f>
        <v>0</v>
      </c>
      <c r="W1670" s="17">
        <f>W1671</f>
        <v>0</v>
      </c>
      <c r="X1670" s="17">
        <f t="shared" si="3467"/>
        <v>45500</v>
      </c>
      <c r="Y1670" s="17">
        <f t="shared" si="3468"/>
        <v>0</v>
      </c>
      <c r="Z1670" s="17">
        <f t="shared" si="3469"/>
        <v>0</v>
      </c>
      <c r="AA1670" s="17">
        <f>AA1671</f>
        <v>0</v>
      </c>
      <c r="AB1670" s="17">
        <f>AB1671</f>
        <v>0</v>
      </c>
      <c r="AC1670" s="17">
        <f>AC1671</f>
        <v>0</v>
      </c>
      <c r="AD1670" s="17">
        <f t="shared" si="3470"/>
        <v>45500</v>
      </c>
      <c r="AE1670" s="17">
        <f t="shared" si="3471"/>
        <v>0</v>
      </c>
      <c r="AF1670" s="17">
        <f t="shared" si="3472"/>
        <v>0</v>
      </c>
      <c r="AG1670" s="17">
        <f>AG1671</f>
        <v>0</v>
      </c>
      <c r="AH1670" s="17">
        <f t="shared" si="3473"/>
        <v>45500</v>
      </c>
      <c r="AI1670" s="17">
        <f t="shared" si="3474"/>
        <v>0</v>
      </c>
      <c r="AJ1670" s="17">
        <f t="shared" si="3475"/>
        <v>0</v>
      </c>
      <c r="AK1670" s="17">
        <f>AK1671</f>
        <v>0</v>
      </c>
      <c r="AL1670" s="17">
        <f>AL1671</f>
        <v>0</v>
      </c>
      <c r="AM1670" s="17">
        <f>AM1671</f>
        <v>0</v>
      </c>
      <c r="AN1670" s="17">
        <f t="shared" si="3476"/>
        <v>45500</v>
      </c>
      <c r="AO1670" s="17">
        <f t="shared" si="3477"/>
        <v>0</v>
      </c>
      <c r="AP1670" s="17">
        <f t="shared" si="3478"/>
        <v>0</v>
      </c>
      <c r="AQ1670" s="17">
        <f>AQ1671</f>
        <v>0</v>
      </c>
      <c r="AR1670" s="17">
        <f>AR1671</f>
        <v>0</v>
      </c>
      <c r="AS1670" s="17">
        <f>AS1671</f>
        <v>0</v>
      </c>
      <c r="AT1670" s="17">
        <f t="shared" si="3479"/>
        <v>45500</v>
      </c>
      <c r="AU1670" s="17">
        <f t="shared" si="3480"/>
        <v>0</v>
      </c>
      <c r="AV1670" s="17">
        <f t="shared" si="3481"/>
        <v>0</v>
      </c>
      <c r="AW1670" s="17">
        <f>AW1671</f>
        <v>0</v>
      </c>
      <c r="AX1670" s="17">
        <f>AX1671</f>
        <v>20415.400000000001</v>
      </c>
      <c r="AY1670" s="17">
        <f>AY1671</f>
        <v>0</v>
      </c>
      <c r="AZ1670" s="17">
        <f t="shared" si="3482"/>
        <v>45500</v>
      </c>
      <c r="BA1670" s="17">
        <f>BA1671</f>
        <v>0</v>
      </c>
      <c r="BB1670" s="64">
        <f t="shared" si="3489"/>
        <v>45500</v>
      </c>
      <c r="BC1670" s="17">
        <f t="shared" si="3483"/>
        <v>20415.400000000001</v>
      </c>
      <c r="BD1670" s="17">
        <f>BD1671</f>
        <v>0</v>
      </c>
      <c r="BE1670" s="64">
        <f t="shared" si="3490"/>
        <v>20415.400000000001</v>
      </c>
      <c r="BF1670" s="17">
        <f t="shared" si="3484"/>
        <v>0</v>
      </c>
      <c r="BG1670" s="17">
        <f>BG1671</f>
        <v>0</v>
      </c>
      <c r="BH1670" s="64">
        <f t="shared" si="3491"/>
        <v>0</v>
      </c>
      <c r="BI1670" s="17">
        <f>BI1671</f>
        <v>0</v>
      </c>
      <c r="BJ1670" s="18"/>
      <c r="BK1670" s="18"/>
      <c r="BL1670" s="16"/>
      <c r="BM1670" s="16"/>
      <c r="BN1670" s="16"/>
      <c r="BO1670" s="16"/>
      <c r="BP1670" s="16"/>
    </row>
    <row r="1671" spans="1:68" ht="31.2" x14ac:dyDescent="0.3">
      <c r="A1671" s="58" t="s">
        <v>1071</v>
      </c>
      <c r="B1671" s="59"/>
      <c r="C1671" s="58"/>
      <c r="D1671" s="58"/>
      <c r="E1671" s="60" t="s">
        <v>1072</v>
      </c>
      <c r="F1671" s="10">
        <f t="shared" ref="F1671:K1671" si="3501">F1672+F1674</f>
        <v>45500</v>
      </c>
      <c r="G1671" s="10">
        <f t="shared" si="3501"/>
        <v>0</v>
      </c>
      <c r="H1671" s="10">
        <f t="shared" si="3501"/>
        <v>0</v>
      </c>
      <c r="I1671" s="10">
        <f t="shared" si="3501"/>
        <v>0</v>
      </c>
      <c r="J1671" s="10">
        <f t="shared" si="3501"/>
        <v>0</v>
      </c>
      <c r="K1671" s="10">
        <f t="shared" si="3501"/>
        <v>0</v>
      </c>
      <c r="L1671" s="10">
        <f t="shared" si="3396"/>
        <v>45500</v>
      </c>
      <c r="M1671" s="10">
        <f t="shared" si="3397"/>
        <v>0</v>
      </c>
      <c r="N1671" s="10">
        <f t="shared" si="3398"/>
        <v>0</v>
      </c>
      <c r="O1671" s="10">
        <f>O1672+O1674</f>
        <v>0</v>
      </c>
      <c r="P1671" s="10">
        <f>P1672+P1674</f>
        <v>0</v>
      </c>
      <c r="Q1671" s="10">
        <f>Q1672+Q1674</f>
        <v>0</v>
      </c>
      <c r="R1671" s="10">
        <f t="shared" si="3464"/>
        <v>45500</v>
      </c>
      <c r="S1671" s="10">
        <f t="shared" si="3465"/>
        <v>0</v>
      </c>
      <c r="T1671" s="10">
        <f t="shared" si="3466"/>
        <v>0</v>
      </c>
      <c r="U1671" s="10">
        <f>U1672+U1674</f>
        <v>0</v>
      </c>
      <c r="V1671" s="10">
        <f>V1672+V1674</f>
        <v>0</v>
      </c>
      <c r="W1671" s="10">
        <f>W1672+W1674</f>
        <v>0</v>
      </c>
      <c r="X1671" s="10">
        <f t="shared" si="3467"/>
        <v>45500</v>
      </c>
      <c r="Y1671" s="10">
        <f t="shared" si="3468"/>
        <v>0</v>
      </c>
      <c r="Z1671" s="10">
        <f t="shared" si="3469"/>
        <v>0</v>
      </c>
      <c r="AA1671" s="10">
        <f>AA1672+AA1674</f>
        <v>0</v>
      </c>
      <c r="AB1671" s="10">
        <f>AB1672+AB1674</f>
        <v>0</v>
      </c>
      <c r="AC1671" s="10">
        <f>AC1672+AC1674</f>
        <v>0</v>
      </c>
      <c r="AD1671" s="10">
        <f t="shared" si="3470"/>
        <v>45500</v>
      </c>
      <c r="AE1671" s="10">
        <f t="shared" si="3471"/>
        <v>0</v>
      </c>
      <c r="AF1671" s="10">
        <f t="shared" si="3472"/>
        <v>0</v>
      </c>
      <c r="AG1671" s="10">
        <f>AG1672+AG1674</f>
        <v>0</v>
      </c>
      <c r="AH1671" s="10">
        <f t="shared" si="3473"/>
        <v>45500</v>
      </c>
      <c r="AI1671" s="10">
        <f t="shared" si="3474"/>
        <v>0</v>
      </c>
      <c r="AJ1671" s="10">
        <f t="shared" si="3475"/>
        <v>0</v>
      </c>
      <c r="AK1671" s="10">
        <f>AK1672+AK1674</f>
        <v>0</v>
      </c>
      <c r="AL1671" s="10">
        <f>AL1672+AL1674</f>
        <v>0</v>
      </c>
      <c r="AM1671" s="10">
        <f>AM1672+AM1674</f>
        <v>0</v>
      </c>
      <c r="AN1671" s="10">
        <f t="shared" si="3476"/>
        <v>45500</v>
      </c>
      <c r="AO1671" s="10">
        <f t="shared" si="3477"/>
        <v>0</v>
      </c>
      <c r="AP1671" s="10">
        <f t="shared" si="3478"/>
        <v>0</v>
      </c>
      <c r="AQ1671" s="10">
        <f>AQ1672+AQ1674</f>
        <v>0</v>
      </c>
      <c r="AR1671" s="10">
        <f>AR1672+AR1674</f>
        <v>0</v>
      </c>
      <c r="AS1671" s="10">
        <f>AS1672+AS1674</f>
        <v>0</v>
      </c>
      <c r="AT1671" s="10">
        <f t="shared" si="3479"/>
        <v>45500</v>
      </c>
      <c r="AU1671" s="10">
        <f t="shared" si="3480"/>
        <v>0</v>
      </c>
      <c r="AV1671" s="10">
        <f t="shared" si="3481"/>
        <v>0</v>
      </c>
      <c r="AW1671" s="10">
        <f>AW1672+AW1674</f>
        <v>0</v>
      </c>
      <c r="AX1671" s="10">
        <f>AX1672+AX1674</f>
        <v>20415.400000000001</v>
      </c>
      <c r="AY1671" s="10">
        <f>AY1672+AY1674</f>
        <v>0</v>
      </c>
      <c r="AZ1671" s="10">
        <f t="shared" si="3482"/>
        <v>45500</v>
      </c>
      <c r="BA1671" s="10">
        <f>BA1672+BA1674</f>
        <v>0</v>
      </c>
      <c r="BB1671" s="65">
        <f t="shared" si="3489"/>
        <v>45500</v>
      </c>
      <c r="BC1671" s="10">
        <f t="shared" si="3483"/>
        <v>20415.400000000001</v>
      </c>
      <c r="BD1671" s="10">
        <f>BD1672+BD1674</f>
        <v>0</v>
      </c>
      <c r="BE1671" s="65">
        <f t="shared" si="3490"/>
        <v>20415.400000000001</v>
      </c>
      <c r="BF1671" s="10">
        <f t="shared" si="3484"/>
        <v>0</v>
      </c>
      <c r="BG1671" s="10">
        <f>BG1672+BG1674</f>
        <v>0</v>
      </c>
      <c r="BH1671" s="65">
        <f t="shared" si="3491"/>
        <v>0</v>
      </c>
      <c r="BI1671" s="10">
        <f>BI1672+BI1674</f>
        <v>0</v>
      </c>
      <c r="BJ1671" s="20"/>
      <c r="BK1671" s="20"/>
    </row>
    <row r="1672" spans="1:68" ht="31.2" x14ac:dyDescent="0.3">
      <c r="A1672" s="58" t="s">
        <v>1071</v>
      </c>
      <c r="B1672" s="59" t="s">
        <v>66</v>
      </c>
      <c r="C1672" s="58"/>
      <c r="D1672" s="58"/>
      <c r="E1672" s="60" t="s">
        <v>67</v>
      </c>
      <c r="F1672" s="10">
        <f t="shared" ref="F1672:K1672" si="3502">F1673</f>
        <v>5500</v>
      </c>
      <c r="G1672" s="10">
        <f t="shared" si="3502"/>
        <v>0</v>
      </c>
      <c r="H1672" s="10">
        <f t="shared" si="3502"/>
        <v>0</v>
      </c>
      <c r="I1672" s="10">
        <f t="shared" si="3502"/>
        <v>0</v>
      </c>
      <c r="J1672" s="10">
        <f t="shared" si="3502"/>
        <v>0</v>
      </c>
      <c r="K1672" s="10">
        <f t="shared" si="3502"/>
        <v>0</v>
      </c>
      <c r="L1672" s="10">
        <f t="shared" si="3396"/>
        <v>5500</v>
      </c>
      <c r="M1672" s="10">
        <f t="shared" si="3397"/>
        <v>0</v>
      </c>
      <c r="N1672" s="10">
        <f t="shared" si="3398"/>
        <v>0</v>
      </c>
      <c r="O1672" s="10">
        <f>O1673</f>
        <v>0</v>
      </c>
      <c r="P1672" s="10">
        <f>P1673</f>
        <v>0</v>
      </c>
      <c r="Q1672" s="10">
        <f>Q1673</f>
        <v>0</v>
      </c>
      <c r="R1672" s="10">
        <f t="shared" si="3464"/>
        <v>5500</v>
      </c>
      <c r="S1672" s="10">
        <f t="shared" si="3465"/>
        <v>0</v>
      </c>
      <c r="T1672" s="10">
        <f t="shared" si="3466"/>
        <v>0</v>
      </c>
      <c r="U1672" s="10">
        <f>U1673</f>
        <v>0</v>
      </c>
      <c r="V1672" s="10">
        <f>V1673</f>
        <v>0</v>
      </c>
      <c r="W1672" s="10">
        <f>W1673</f>
        <v>0</v>
      </c>
      <c r="X1672" s="10">
        <f t="shared" si="3467"/>
        <v>5500</v>
      </c>
      <c r="Y1672" s="10">
        <f t="shared" si="3468"/>
        <v>0</v>
      </c>
      <c r="Z1672" s="10">
        <f t="shared" si="3469"/>
        <v>0</v>
      </c>
      <c r="AA1672" s="10">
        <f>AA1673</f>
        <v>0</v>
      </c>
      <c r="AB1672" s="10">
        <f>AB1673</f>
        <v>0</v>
      </c>
      <c r="AC1672" s="10">
        <f>AC1673</f>
        <v>0</v>
      </c>
      <c r="AD1672" s="10">
        <f t="shared" si="3470"/>
        <v>5500</v>
      </c>
      <c r="AE1672" s="10">
        <f t="shared" si="3471"/>
        <v>0</v>
      </c>
      <c r="AF1672" s="10">
        <f t="shared" si="3472"/>
        <v>0</v>
      </c>
      <c r="AG1672" s="10">
        <f>AG1673</f>
        <v>0</v>
      </c>
      <c r="AH1672" s="10">
        <f t="shared" si="3473"/>
        <v>5500</v>
      </c>
      <c r="AI1672" s="10">
        <f t="shared" si="3474"/>
        <v>0</v>
      </c>
      <c r="AJ1672" s="10">
        <f t="shared" si="3475"/>
        <v>0</v>
      </c>
      <c r="AK1672" s="10">
        <f>AK1673</f>
        <v>0</v>
      </c>
      <c r="AL1672" s="10">
        <f>AL1673</f>
        <v>0</v>
      </c>
      <c r="AM1672" s="10">
        <f>AM1673</f>
        <v>0</v>
      </c>
      <c r="AN1672" s="10">
        <f t="shared" si="3476"/>
        <v>5500</v>
      </c>
      <c r="AO1672" s="10">
        <f t="shared" si="3477"/>
        <v>0</v>
      </c>
      <c r="AP1672" s="10">
        <f t="shared" si="3478"/>
        <v>0</v>
      </c>
      <c r="AQ1672" s="10">
        <f>AQ1673</f>
        <v>0</v>
      </c>
      <c r="AR1672" s="10">
        <f>AR1673</f>
        <v>0</v>
      </c>
      <c r="AS1672" s="10">
        <f>AS1673</f>
        <v>0</v>
      </c>
      <c r="AT1672" s="10">
        <f t="shared" si="3479"/>
        <v>5500</v>
      </c>
      <c r="AU1672" s="10">
        <f t="shared" si="3480"/>
        <v>0</v>
      </c>
      <c r="AV1672" s="10">
        <f t="shared" si="3481"/>
        <v>0</v>
      </c>
      <c r="AW1672" s="10">
        <f>AW1673</f>
        <v>0</v>
      </c>
      <c r="AX1672" s="10">
        <f>AX1673</f>
        <v>20415.400000000001</v>
      </c>
      <c r="AY1672" s="10">
        <f>AY1673</f>
        <v>0</v>
      </c>
      <c r="AZ1672" s="10">
        <f t="shared" si="3482"/>
        <v>5500</v>
      </c>
      <c r="BA1672" s="10">
        <f>BA1673</f>
        <v>0</v>
      </c>
      <c r="BB1672" s="65">
        <f t="shared" si="3489"/>
        <v>5500</v>
      </c>
      <c r="BC1672" s="10">
        <f t="shared" si="3483"/>
        <v>20415.400000000001</v>
      </c>
      <c r="BD1672" s="10">
        <f>BD1673</f>
        <v>0</v>
      </c>
      <c r="BE1672" s="65">
        <f t="shared" si="3490"/>
        <v>20415.400000000001</v>
      </c>
      <c r="BF1672" s="10">
        <f t="shared" si="3484"/>
        <v>0</v>
      </c>
      <c r="BG1672" s="10">
        <f>BG1673</f>
        <v>0</v>
      </c>
      <c r="BH1672" s="65">
        <f t="shared" si="3491"/>
        <v>0</v>
      </c>
      <c r="BI1672" s="10">
        <f>BI1673</f>
        <v>0</v>
      </c>
      <c r="BJ1672" s="20"/>
      <c r="BK1672" s="20"/>
    </row>
    <row r="1673" spans="1:68" ht="31.2" x14ac:dyDescent="0.3">
      <c r="A1673" s="58" t="s">
        <v>1071</v>
      </c>
      <c r="B1673" s="59">
        <v>200</v>
      </c>
      <c r="C1673" s="58" t="s">
        <v>327</v>
      </c>
      <c r="D1673" s="58" t="s">
        <v>327</v>
      </c>
      <c r="E1673" s="60" t="s">
        <v>674</v>
      </c>
      <c r="F1673" s="10">
        <v>5500</v>
      </c>
      <c r="G1673" s="10">
        <v>0</v>
      </c>
      <c r="H1673" s="10">
        <v>0</v>
      </c>
      <c r="I1673" s="10"/>
      <c r="J1673" s="10"/>
      <c r="K1673" s="10"/>
      <c r="L1673" s="10">
        <f t="shared" si="3396"/>
        <v>5500</v>
      </c>
      <c r="M1673" s="10">
        <f t="shared" si="3397"/>
        <v>0</v>
      </c>
      <c r="N1673" s="10">
        <f t="shared" si="3398"/>
        <v>0</v>
      </c>
      <c r="O1673" s="10"/>
      <c r="P1673" s="10"/>
      <c r="Q1673" s="10"/>
      <c r="R1673" s="10">
        <f t="shared" si="3464"/>
        <v>5500</v>
      </c>
      <c r="S1673" s="10">
        <f t="shared" si="3465"/>
        <v>0</v>
      </c>
      <c r="T1673" s="10">
        <f t="shared" si="3466"/>
        <v>0</v>
      </c>
      <c r="U1673" s="10"/>
      <c r="V1673" s="10"/>
      <c r="W1673" s="10"/>
      <c r="X1673" s="10">
        <f t="shared" si="3467"/>
        <v>5500</v>
      </c>
      <c r="Y1673" s="10">
        <f t="shared" si="3468"/>
        <v>0</v>
      </c>
      <c r="Z1673" s="10">
        <f t="shared" si="3469"/>
        <v>0</v>
      </c>
      <c r="AA1673" s="10"/>
      <c r="AB1673" s="10"/>
      <c r="AC1673" s="10"/>
      <c r="AD1673" s="10">
        <f t="shared" si="3470"/>
        <v>5500</v>
      </c>
      <c r="AE1673" s="10">
        <f t="shared" si="3471"/>
        <v>0</v>
      </c>
      <c r="AF1673" s="10">
        <f t="shared" si="3472"/>
        <v>0</v>
      </c>
      <c r="AG1673" s="10"/>
      <c r="AH1673" s="10">
        <f t="shared" si="3473"/>
        <v>5500</v>
      </c>
      <c r="AI1673" s="10">
        <f t="shared" si="3474"/>
        <v>0</v>
      </c>
      <c r="AJ1673" s="10">
        <f t="shared" si="3475"/>
        <v>0</v>
      </c>
      <c r="AK1673" s="10"/>
      <c r="AL1673" s="10"/>
      <c r="AM1673" s="10"/>
      <c r="AN1673" s="10">
        <f t="shared" si="3476"/>
        <v>5500</v>
      </c>
      <c r="AO1673" s="10">
        <f t="shared" si="3477"/>
        <v>0</v>
      </c>
      <c r="AP1673" s="10">
        <f t="shared" si="3478"/>
        <v>0</v>
      </c>
      <c r="AQ1673" s="10"/>
      <c r="AR1673" s="10"/>
      <c r="AS1673" s="10"/>
      <c r="AT1673" s="10">
        <f t="shared" si="3479"/>
        <v>5500</v>
      </c>
      <c r="AU1673" s="10">
        <f t="shared" si="3480"/>
        <v>0</v>
      </c>
      <c r="AV1673" s="10">
        <f t="shared" si="3481"/>
        <v>0</v>
      </c>
      <c r="AW1673" s="10"/>
      <c r="AX1673" s="10">
        <v>20415.400000000001</v>
      </c>
      <c r="AY1673" s="10"/>
      <c r="AZ1673" s="10">
        <f t="shared" si="3482"/>
        <v>5500</v>
      </c>
      <c r="BA1673" s="10"/>
      <c r="BB1673" s="65">
        <f t="shared" si="3489"/>
        <v>5500</v>
      </c>
      <c r="BC1673" s="10">
        <f t="shared" si="3483"/>
        <v>20415.400000000001</v>
      </c>
      <c r="BD1673" s="10"/>
      <c r="BE1673" s="65">
        <f t="shared" si="3490"/>
        <v>20415.400000000001</v>
      </c>
      <c r="BF1673" s="10">
        <f t="shared" si="3484"/>
        <v>0</v>
      </c>
      <c r="BG1673" s="10"/>
      <c r="BH1673" s="65">
        <f t="shared" si="3491"/>
        <v>0</v>
      </c>
      <c r="BI1673" s="10"/>
      <c r="BJ1673" s="20"/>
      <c r="BK1673" s="20"/>
    </row>
    <row r="1674" spans="1:68" x14ac:dyDescent="0.3">
      <c r="A1674" s="58" t="s">
        <v>1071</v>
      </c>
      <c r="B1674" s="59" t="s">
        <v>52</v>
      </c>
      <c r="C1674" s="58"/>
      <c r="D1674" s="58"/>
      <c r="E1674" s="60" t="s">
        <v>53</v>
      </c>
      <c r="F1674" s="10">
        <f t="shared" ref="F1674:K1674" si="3503">F1675</f>
        <v>40000</v>
      </c>
      <c r="G1674" s="10">
        <f t="shared" si="3503"/>
        <v>0</v>
      </c>
      <c r="H1674" s="10">
        <f t="shared" si="3503"/>
        <v>0</v>
      </c>
      <c r="I1674" s="10">
        <f t="shared" si="3503"/>
        <v>0</v>
      </c>
      <c r="J1674" s="10">
        <f t="shared" si="3503"/>
        <v>0</v>
      </c>
      <c r="K1674" s="10">
        <f t="shared" si="3503"/>
        <v>0</v>
      </c>
      <c r="L1674" s="10">
        <f t="shared" si="3396"/>
        <v>40000</v>
      </c>
      <c r="M1674" s="10">
        <f t="shared" si="3397"/>
        <v>0</v>
      </c>
      <c r="N1674" s="10">
        <f t="shared" si="3398"/>
        <v>0</v>
      </c>
      <c r="O1674" s="10">
        <f>O1675</f>
        <v>0</v>
      </c>
      <c r="P1674" s="10">
        <f>P1675</f>
        <v>0</v>
      </c>
      <c r="Q1674" s="10">
        <f>Q1675</f>
        <v>0</v>
      </c>
      <c r="R1674" s="10">
        <f t="shared" si="3464"/>
        <v>40000</v>
      </c>
      <c r="S1674" s="10">
        <f t="shared" si="3465"/>
        <v>0</v>
      </c>
      <c r="T1674" s="10">
        <f t="shared" si="3466"/>
        <v>0</v>
      </c>
      <c r="U1674" s="10">
        <f>U1675</f>
        <v>0</v>
      </c>
      <c r="V1674" s="10">
        <f>V1675</f>
        <v>0</v>
      </c>
      <c r="W1674" s="10">
        <f>W1675</f>
        <v>0</v>
      </c>
      <c r="X1674" s="10">
        <f t="shared" si="3467"/>
        <v>40000</v>
      </c>
      <c r="Y1674" s="10">
        <f t="shared" si="3468"/>
        <v>0</v>
      </c>
      <c r="Z1674" s="10">
        <f t="shared" si="3469"/>
        <v>0</v>
      </c>
      <c r="AA1674" s="10">
        <f>AA1675</f>
        <v>0</v>
      </c>
      <c r="AB1674" s="10">
        <f>AB1675</f>
        <v>0</v>
      </c>
      <c r="AC1674" s="10">
        <f>AC1675</f>
        <v>0</v>
      </c>
      <c r="AD1674" s="10">
        <f t="shared" si="3470"/>
        <v>40000</v>
      </c>
      <c r="AE1674" s="10">
        <f t="shared" si="3471"/>
        <v>0</v>
      </c>
      <c r="AF1674" s="10">
        <f t="shared" si="3472"/>
        <v>0</v>
      </c>
      <c r="AG1674" s="10">
        <f>AG1675</f>
        <v>0</v>
      </c>
      <c r="AH1674" s="10">
        <f t="shared" si="3473"/>
        <v>40000</v>
      </c>
      <c r="AI1674" s="10">
        <f t="shared" si="3474"/>
        <v>0</v>
      </c>
      <c r="AJ1674" s="10">
        <f t="shared" si="3475"/>
        <v>0</v>
      </c>
      <c r="AK1674" s="10">
        <f>AK1675</f>
        <v>0</v>
      </c>
      <c r="AL1674" s="10">
        <f>AL1675</f>
        <v>0</v>
      </c>
      <c r="AM1674" s="10">
        <f>AM1675</f>
        <v>0</v>
      </c>
      <c r="AN1674" s="10">
        <f t="shared" si="3476"/>
        <v>40000</v>
      </c>
      <c r="AO1674" s="10">
        <f t="shared" si="3477"/>
        <v>0</v>
      </c>
      <c r="AP1674" s="10">
        <f t="shared" si="3478"/>
        <v>0</v>
      </c>
      <c r="AQ1674" s="10">
        <f>AQ1675</f>
        <v>0</v>
      </c>
      <c r="AR1674" s="10">
        <f>AR1675</f>
        <v>0</v>
      </c>
      <c r="AS1674" s="10">
        <f>AS1675</f>
        <v>0</v>
      </c>
      <c r="AT1674" s="10">
        <f t="shared" si="3479"/>
        <v>40000</v>
      </c>
      <c r="AU1674" s="10">
        <f t="shared" si="3480"/>
        <v>0</v>
      </c>
      <c r="AV1674" s="10">
        <f t="shared" si="3481"/>
        <v>0</v>
      </c>
      <c r="AW1674" s="10">
        <f>AW1675</f>
        <v>0</v>
      </c>
      <c r="AX1674" s="10">
        <f>AX1675</f>
        <v>0</v>
      </c>
      <c r="AY1674" s="10">
        <f>AY1675</f>
        <v>0</v>
      </c>
      <c r="AZ1674" s="10">
        <f t="shared" si="3482"/>
        <v>40000</v>
      </c>
      <c r="BA1674" s="10">
        <f>BA1675</f>
        <v>0</v>
      </c>
      <c r="BB1674" s="65">
        <f t="shared" si="3489"/>
        <v>40000</v>
      </c>
      <c r="BC1674" s="10">
        <f t="shared" si="3483"/>
        <v>0</v>
      </c>
      <c r="BD1674" s="10">
        <f>BD1675</f>
        <v>0</v>
      </c>
      <c r="BE1674" s="65">
        <f t="shared" si="3490"/>
        <v>0</v>
      </c>
      <c r="BF1674" s="10">
        <f t="shared" si="3484"/>
        <v>0</v>
      </c>
      <c r="BG1674" s="10">
        <f>BG1675</f>
        <v>0</v>
      </c>
      <c r="BH1674" s="65">
        <f t="shared" si="3491"/>
        <v>0</v>
      </c>
      <c r="BI1674" s="10">
        <f>BI1675</f>
        <v>0</v>
      </c>
      <c r="BJ1674" s="20"/>
      <c r="BK1674" s="20"/>
    </row>
    <row r="1675" spans="1:68" x14ac:dyDescent="0.3">
      <c r="A1675" s="58" t="s">
        <v>1071</v>
      </c>
      <c r="B1675" s="59">
        <v>800</v>
      </c>
      <c r="C1675" s="58" t="s">
        <v>37</v>
      </c>
      <c r="D1675" s="58" t="s">
        <v>38</v>
      </c>
      <c r="E1675" s="60" t="s">
        <v>39</v>
      </c>
      <c r="F1675" s="10">
        <v>40000</v>
      </c>
      <c r="G1675" s="10">
        <v>0</v>
      </c>
      <c r="H1675" s="10">
        <v>0</v>
      </c>
      <c r="I1675" s="10"/>
      <c r="J1675" s="10"/>
      <c r="K1675" s="10"/>
      <c r="L1675" s="10">
        <f t="shared" si="3396"/>
        <v>40000</v>
      </c>
      <c r="M1675" s="10">
        <f t="shared" si="3397"/>
        <v>0</v>
      </c>
      <c r="N1675" s="10">
        <f t="shared" si="3398"/>
        <v>0</v>
      </c>
      <c r="O1675" s="10"/>
      <c r="P1675" s="10"/>
      <c r="Q1675" s="10"/>
      <c r="R1675" s="10">
        <f t="shared" si="3464"/>
        <v>40000</v>
      </c>
      <c r="S1675" s="10">
        <f t="shared" si="3465"/>
        <v>0</v>
      </c>
      <c r="T1675" s="10">
        <f t="shared" si="3466"/>
        <v>0</v>
      </c>
      <c r="U1675" s="10"/>
      <c r="V1675" s="10"/>
      <c r="W1675" s="10"/>
      <c r="X1675" s="10">
        <f t="shared" si="3467"/>
        <v>40000</v>
      </c>
      <c r="Y1675" s="10">
        <f t="shared" si="3468"/>
        <v>0</v>
      </c>
      <c r="Z1675" s="10">
        <f t="shared" si="3469"/>
        <v>0</v>
      </c>
      <c r="AA1675" s="10"/>
      <c r="AB1675" s="10"/>
      <c r="AC1675" s="10"/>
      <c r="AD1675" s="10">
        <f t="shared" si="3470"/>
        <v>40000</v>
      </c>
      <c r="AE1675" s="10">
        <f t="shared" si="3471"/>
        <v>0</v>
      </c>
      <c r="AF1675" s="10">
        <f t="shared" si="3472"/>
        <v>0</v>
      </c>
      <c r="AG1675" s="10"/>
      <c r="AH1675" s="10">
        <f t="shared" si="3473"/>
        <v>40000</v>
      </c>
      <c r="AI1675" s="10">
        <f t="shared" si="3474"/>
        <v>0</v>
      </c>
      <c r="AJ1675" s="10">
        <f t="shared" si="3475"/>
        <v>0</v>
      </c>
      <c r="AK1675" s="10"/>
      <c r="AL1675" s="10"/>
      <c r="AM1675" s="10"/>
      <c r="AN1675" s="10">
        <f t="shared" si="3476"/>
        <v>40000</v>
      </c>
      <c r="AO1675" s="10">
        <f t="shared" si="3477"/>
        <v>0</v>
      </c>
      <c r="AP1675" s="10">
        <f t="shared" si="3478"/>
        <v>0</v>
      </c>
      <c r="AQ1675" s="10"/>
      <c r="AR1675" s="10"/>
      <c r="AS1675" s="10"/>
      <c r="AT1675" s="10">
        <f t="shared" si="3479"/>
        <v>40000</v>
      </c>
      <c r="AU1675" s="10">
        <f t="shared" si="3480"/>
        <v>0</v>
      </c>
      <c r="AV1675" s="10">
        <f t="shared" si="3481"/>
        <v>0</v>
      </c>
      <c r="AW1675" s="10"/>
      <c r="AX1675" s="10"/>
      <c r="AY1675" s="10"/>
      <c r="AZ1675" s="10">
        <f t="shared" si="3482"/>
        <v>40000</v>
      </c>
      <c r="BA1675" s="10"/>
      <c r="BB1675" s="65">
        <f t="shared" si="3489"/>
        <v>40000</v>
      </c>
      <c r="BC1675" s="10">
        <f t="shared" si="3483"/>
        <v>0</v>
      </c>
      <c r="BD1675" s="10"/>
      <c r="BE1675" s="65">
        <f t="shared" si="3490"/>
        <v>0</v>
      </c>
      <c r="BF1675" s="10">
        <f t="shared" si="3484"/>
        <v>0</v>
      </c>
      <c r="BG1675" s="10"/>
      <c r="BH1675" s="65">
        <f t="shared" si="3491"/>
        <v>0</v>
      </c>
      <c r="BI1675" s="10"/>
      <c r="BJ1675" s="20"/>
      <c r="BK1675" s="20"/>
    </row>
    <row r="1676" spans="1:68" s="67" customFormat="1" x14ac:dyDescent="0.3">
      <c r="A1676" s="55" t="s">
        <v>1073</v>
      </c>
      <c r="B1676" s="56"/>
      <c r="C1676" s="55"/>
      <c r="D1676" s="55"/>
      <c r="E1676" s="57" t="s">
        <v>1074</v>
      </c>
      <c r="F1676" s="17">
        <f t="shared" ref="F1676:F1681" si="3504">F1677</f>
        <v>100000</v>
      </c>
      <c r="G1676" s="17">
        <f t="shared" ref="G1676:G1681" si="3505">G1677</f>
        <v>40000</v>
      </c>
      <c r="H1676" s="17">
        <f t="shared" ref="H1676:H1681" si="3506">H1677</f>
        <v>40000</v>
      </c>
      <c r="I1676" s="17">
        <f t="shared" ref="I1676:I1681" si="3507">I1677</f>
        <v>39418.6</v>
      </c>
      <c r="J1676" s="17">
        <f t="shared" ref="J1676:J1681" si="3508">J1677</f>
        <v>0</v>
      </c>
      <c r="K1676" s="17">
        <f t="shared" ref="K1676:K1681" si="3509">K1677</f>
        <v>0</v>
      </c>
      <c r="L1676" s="17">
        <f t="shared" si="3396"/>
        <v>139418.6</v>
      </c>
      <c r="M1676" s="17">
        <f t="shared" si="3397"/>
        <v>40000</v>
      </c>
      <c r="N1676" s="17">
        <f t="shared" si="3398"/>
        <v>40000</v>
      </c>
      <c r="O1676" s="17">
        <f t="shared" ref="O1676:O1681" si="3510">O1677</f>
        <v>98586.680999999997</v>
      </c>
      <c r="P1676" s="17">
        <f t="shared" ref="P1676:P1681" si="3511">P1677</f>
        <v>0</v>
      </c>
      <c r="Q1676" s="17">
        <f t="shared" ref="Q1676:Q1681" si="3512">Q1677</f>
        <v>0</v>
      </c>
      <c r="R1676" s="17">
        <f t="shared" si="3464"/>
        <v>238005.28100000002</v>
      </c>
      <c r="S1676" s="17">
        <f t="shared" si="3465"/>
        <v>40000</v>
      </c>
      <c r="T1676" s="17">
        <f t="shared" si="3466"/>
        <v>40000</v>
      </c>
      <c r="U1676" s="17">
        <f t="shared" ref="U1676:U1681" si="3513">U1677</f>
        <v>239055.92499999999</v>
      </c>
      <c r="V1676" s="17">
        <f t="shared" ref="V1676:V1681" si="3514">V1677</f>
        <v>0</v>
      </c>
      <c r="W1676" s="17">
        <f t="shared" ref="W1676:W1681" si="3515">W1677</f>
        <v>0</v>
      </c>
      <c r="X1676" s="17">
        <f t="shared" si="3467"/>
        <v>477061.20600000001</v>
      </c>
      <c r="Y1676" s="17">
        <f t="shared" si="3468"/>
        <v>40000</v>
      </c>
      <c r="Z1676" s="17">
        <f t="shared" si="3469"/>
        <v>40000</v>
      </c>
      <c r="AA1676" s="17">
        <f t="shared" ref="AA1676:AA1681" si="3516">AA1677</f>
        <v>-239055.92499999999</v>
      </c>
      <c r="AB1676" s="17">
        <f t="shared" ref="AB1676:AB1681" si="3517">AB1677</f>
        <v>0</v>
      </c>
      <c r="AC1676" s="17">
        <f t="shared" ref="AC1676:AC1681" si="3518">AC1677</f>
        <v>0</v>
      </c>
      <c r="AD1676" s="17">
        <f t="shared" si="3470"/>
        <v>238005.28100000002</v>
      </c>
      <c r="AE1676" s="17">
        <f t="shared" si="3471"/>
        <v>40000</v>
      </c>
      <c r="AF1676" s="17">
        <f t="shared" si="3472"/>
        <v>40000</v>
      </c>
      <c r="AG1676" s="17">
        <f t="shared" ref="AG1676:AG1681" si="3519">AG1677</f>
        <v>0</v>
      </c>
      <c r="AH1676" s="17">
        <f t="shared" si="3473"/>
        <v>238005.28100000002</v>
      </c>
      <c r="AI1676" s="17">
        <f t="shared" si="3474"/>
        <v>40000</v>
      </c>
      <c r="AJ1676" s="17">
        <f t="shared" si="3475"/>
        <v>40000</v>
      </c>
      <c r="AK1676" s="17">
        <f t="shared" ref="AK1676:AK1681" si="3520">AK1677</f>
        <v>0</v>
      </c>
      <c r="AL1676" s="17">
        <f t="shared" ref="AL1676:AL1681" si="3521">AL1677</f>
        <v>0</v>
      </c>
      <c r="AM1676" s="17">
        <f t="shared" ref="AM1676:AM1681" si="3522">AM1677</f>
        <v>0</v>
      </c>
      <c r="AN1676" s="17">
        <f t="shared" si="3476"/>
        <v>238005.28100000002</v>
      </c>
      <c r="AO1676" s="17">
        <f t="shared" si="3477"/>
        <v>40000</v>
      </c>
      <c r="AP1676" s="17">
        <f t="shared" si="3478"/>
        <v>40000</v>
      </c>
      <c r="AQ1676" s="17">
        <f t="shared" ref="AQ1676:AQ1681" si="3523">AQ1677</f>
        <v>0</v>
      </c>
      <c r="AR1676" s="17">
        <f t="shared" ref="AR1676:AR1681" si="3524">AR1677</f>
        <v>0</v>
      </c>
      <c r="AS1676" s="17">
        <f t="shared" ref="AS1676:AS1681" si="3525">AS1677</f>
        <v>0</v>
      </c>
      <c r="AT1676" s="17">
        <f t="shared" si="3479"/>
        <v>238005.28100000002</v>
      </c>
      <c r="AU1676" s="17">
        <f t="shared" si="3480"/>
        <v>40000</v>
      </c>
      <c r="AV1676" s="17">
        <f t="shared" si="3481"/>
        <v>40000</v>
      </c>
      <c r="AW1676" s="17">
        <f t="shared" ref="AW1676:AW1681" si="3526">AW1677</f>
        <v>40171.756000000001</v>
      </c>
      <c r="AX1676" s="17">
        <f t="shared" ref="AX1676:AX1681" si="3527">AX1677</f>
        <v>0</v>
      </c>
      <c r="AY1676" s="17">
        <f t="shared" ref="AY1676:AY1681" si="3528">AY1677</f>
        <v>0</v>
      </c>
      <c r="AZ1676" s="17">
        <f t="shared" si="3482"/>
        <v>278177.03700000001</v>
      </c>
      <c r="BA1676" s="17">
        <f t="shared" ref="BA1676:BA1681" si="3529">BA1677</f>
        <v>0</v>
      </c>
      <c r="BB1676" s="64">
        <f t="shared" si="3489"/>
        <v>278177.03700000001</v>
      </c>
      <c r="BC1676" s="17">
        <f t="shared" si="3483"/>
        <v>40000</v>
      </c>
      <c r="BD1676" s="17">
        <f t="shared" ref="BD1676:BI1681" si="3530">BD1677</f>
        <v>0</v>
      </c>
      <c r="BE1676" s="64">
        <f t="shared" si="3490"/>
        <v>40000</v>
      </c>
      <c r="BF1676" s="17">
        <f t="shared" si="3484"/>
        <v>40000</v>
      </c>
      <c r="BG1676" s="17">
        <f t="shared" si="3530"/>
        <v>0</v>
      </c>
      <c r="BH1676" s="64">
        <f t="shared" si="3491"/>
        <v>40000</v>
      </c>
      <c r="BI1676" s="17">
        <f t="shared" si="3530"/>
        <v>0</v>
      </c>
      <c r="BJ1676" s="18"/>
      <c r="BK1676" s="18"/>
      <c r="BL1676" s="16"/>
      <c r="BM1676" s="16"/>
      <c r="BN1676" s="16"/>
      <c r="BO1676" s="16"/>
      <c r="BP1676" s="16"/>
    </row>
    <row r="1677" spans="1:68" x14ac:dyDescent="0.3">
      <c r="A1677" s="58" t="s">
        <v>1075</v>
      </c>
      <c r="B1677" s="59"/>
      <c r="C1677" s="58"/>
      <c r="D1677" s="58"/>
      <c r="E1677" s="60" t="s">
        <v>1076</v>
      </c>
      <c r="F1677" s="10">
        <f t="shared" si="3504"/>
        <v>100000</v>
      </c>
      <c r="G1677" s="10">
        <f t="shared" si="3505"/>
        <v>40000</v>
      </c>
      <c r="H1677" s="10">
        <f t="shared" si="3506"/>
        <v>40000</v>
      </c>
      <c r="I1677" s="10">
        <f t="shared" si="3507"/>
        <v>39418.6</v>
      </c>
      <c r="J1677" s="10">
        <f t="shared" si="3508"/>
        <v>0</v>
      </c>
      <c r="K1677" s="10">
        <f t="shared" si="3509"/>
        <v>0</v>
      </c>
      <c r="L1677" s="10">
        <f t="shared" si="3396"/>
        <v>139418.6</v>
      </c>
      <c r="M1677" s="10">
        <f t="shared" si="3397"/>
        <v>40000</v>
      </c>
      <c r="N1677" s="10">
        <f t="shared" si="3398"/>
        <v>40000</v>
      </c>
      <c r="O1677" s="10">
        <f t="shared" si="3510"/>
        <v>98586.680999999997</v>
      </c>
      <c r="P1677" s="10">
        <f t="shared" si="3511"/>
        <v>0</v>
      </c>
      <c r="Q1677" s="10">
        <f t="shared" si="3512"/>
        <v>0</v>
      </c>
      <c r="R1677" s="10">
        <f t="shared" si="3464"/>
        <v>238005.28100000002</v>
      </c>
      <c r="S1677" s="10">
        <f t="shared" si="3465"/>
        <v>40000</v>
      </c>
      <c r="T1677" s="10">
        <f t="shared" si="3466"/>
        <v>40000</v>
      </c>
      <c r="U1677" s="10">
        <f t="shared" si="3513"/>
        <v>239055.92499999999</v>
      </c>
      <c r="V1677" s="10">
        <f t="shared" si="3514"/>
        <v>0</v>
      </c>
      <c r="W1677" s="10">
        <f t="shared" si="3515"/>
        <v>0</v>
      </c>
      <c r="X1677" s="10">
        <f t="shared" si="3467"/>
        <v>477061.20600000001</v>
      </c>
      <c r="Y1677" s="10">
        <f t="shared" si="3468"/>
        <v>40000</v>
      </c>
      <c r="Z1677" s="10">
        <f t="shared" si="3469"/>
        <v>40000</v>
      </c>
      <c r="AA1677" s="10">
        <f t="shared" si="3516"/>
        <v>-239055.92499999999</v>
      </c>
      <c r="AB1677" s="10">
        <f t="shared" si="3517"/>
        <v>0</v>
      </c>
      <c r="AC1677" s="10">
        <f t="shared" si="3518"/>
        <v>0</v>
      </c>
      <c r="AD1677" s="10">
        <f t="shared" si="3470"/>
        <v>238005.28100000002</v>
      </c>
      <c r="AE1677" s="10">
        <f t="shared" si="3471"/>
        <v>40000</v>
      </c>
      <c r="AF1677" s="10">
        <f t="shared" si="3472"/>
        <v>40000</v>
      </c>
      <c r="AG1677" s="10">
        <f t="shared" si="3519"/>
        <v>0</v>
      </c>
      <c r="AH1677" s="10">
        <f t="shared" si="3473"/>
        <v>238005.28100000002</v>
      </c>
      <c r="AI1677" s="10">
        <f t="shared" si="3474"/>
        <v>40000</v>
      </c>
      <c r="AJ1677" s="10">
        <f t="shared" si="3475"/>
        <v>40000</v>
      </c>
      <c r="AK1677" s="10">
        <f t="shared" si="3520"/>
        <v>0</v>
      </c>
      <c r="AL1677" s="10">
        <f t="shared" si="3521"/>
        <v>0</v>
      </c>
      <c r="AM1677" s="10">
        <f t="shared" si="3522"/>
        <v>0</v>
      </c>
      <c r="AN1677" s="10">
        <f t="shared" si="3476"/>
        <v>238005.28100000002</v>
      </c>
      <c r="AO1677" s="10">
        <f t="shared" si="3477"/>
        <v>40000</v>
      </c>
      <c r="AP1677" s="10">
        <f t="shared" si="3478"/>
        <v>40000</v>
      </c>
      <c r="AQ1677" s="10">
        <f t="shared" si="3523"/>
        <v>0</v>
      </c>
      <c r="AR1677" s="10">
        <f t="shared" si="3524"/>
        <v>0</v>
      </c>
      <c r="AS1677" s="10">
        <f t="shared" si="3525"/>
        <v>0</v>
      </c>
      <c r="AT1677" s="10">
        <f t="shared" si="3479"/>
        <v>238005.28100000002</v>
      </c>
      <c r="AU1677" s="10">
        <f t="shared" si="3480"/>
        <v>40000</v>
      </c>
      <c r="AV1677" s="10">
        <f t="shared" si="3481"/>
        <v>40000</v>
      </c>
      <c r="AW1677" s="10">
        <f t="shared" si="3526"/>
        <v>40171.756000000001</v>
      </c>
      <c r="AX1677" s="10">
        <f t="shared" si="3527"/>
        <v>0</v>
      </c>
      <c r="AY1677" s="10">
        <f t="shared" si="3528"/>
        <v>0</v>
      </c>
      <c r="AZ1677" s="10">
        <f t="shared" si="3482"/>
        <v>278177.03700000001</v>
      </c>
      <c r="BA1677" s="10">
        <f t="shared" si="3529"/>
        <v>0</v>
      </c>
      <c r="BB1677" s="65">
        <f t="shared" si="3489"/>
        <v>278177.03700000001</v>
      </c>
      <c r="BC1677" s="10">
        <f t="shared" si="3483"/>
        <v>40000</v>
      </c>
      <c r="BD1677" s="10">
        <f t="shared" si="3530"/>
        <v>0</v>
      </c>
      <c r="BE1677" s="65">
        <f t="shared" si="3490"/>
        <v>40000</v>
      </c>
      <c r="BF1677" s="10">
        <f t="shared" si="3484"/>
        <v>40000</v>
      </c>
      <c r="BG1677" s="10">
        <f t="shared" si="3530"/>
        <v>0</v>
      </c>
      <c r="BH1677" s="65">
        <f t="shared" si="3491"/>
        <v>40000</v>
      </c>
      <c r="BI1677" s="10">
        <f t="shared" si="3530"/>
        <v>0</v>
      </c>
      <c r="BJ1677" s="20"/>
      <c r="BK1677" s="20"/>
    </row>
    <row r="1678" spans="1:68" x14ac:dyDescent="0.3">
      <c r="A1678" s="58" t="s">
        <v>1075</v>
      </c>
      <c r="B1678" s="59" t="s">
        <v>52</v>
      </c>
      <c r="C1678" s="58"/>
      <c r="D1678" s="58"/>
      <c r="E1678" s="60" t="s">
        <v>53</v>
      </c>
      <c r="F1678" s="10">
        <f t="shared" si="3504"/>
        <v>100000</v>
      </c>
      <c r="G1678" s="10">
        <f t="shared" si="3505"/>
        <v>40000</v>
      </c>
      <c r="H1678" s="10">
        <f t="shared" si="3506"/>
        <v>40000</v>
      </c>
      <c r="I1678" s="10">
        <f t="shared" si="3507"/>
        <v>39418.6</v>
      </c>
      <c r="J1678" s="10">
        <f t="shared" si="3508"/>
        <v>0</v>
      </c>
      <c r="K1678" s="10">
        <f t="shared" si="3509"/>
        <v>0</v>
      </c>
      <c r="L1678" s="10">
        <f t="shared" si="3396"/>
        <v>139418.6</v>
      </c>
      <c r="M1678" s="10">
        <f t="shared" si="3397"/>
        <v>40000</v>
      </c>
      <c r="N1678" s="10">
        <f t="shared" si="3398"/>
        <v>40000</v>
      </c>
      <c r="O1678" s="10">
        <f t="shared" si="3510"/>
        <v>98586.680999999997</v>
      </c>
      <c r="P1678" s="10">
        <f t="shared" si="3511"/>
        <v>0</v>
      </c>
      <c r="Q1678" s="10">
        <f t="shared" si="3512"/>
        <v>0</v>
      </c>
      <c r="R1678" s="10">
        <f t="shared" si="3464"/>
        <v>238005.28100000002</v>
      </c>
      <c r="S1678" s="10">
        <f t="shared" si="3465"/>
        <v>40000</v>
      </c>
      <c r="T1678" s="10">
        <f t="shared" si="3466"/>
        <v>40000</v>
      </c>
      <c r="U1678" s="10">
        <f t="shared" si="3513"/>
        <v>239055.92499999999</v>
      </c>
      <c r="V1678" s="10">
        <f t="shared" si="3514"/>
        <v>0</v>
      </c>
      <c r="W1678" s="10">
        <f t="shared" si="3515"/>
        <v>0</v>
      </c>
      <c r="X1678" s="10">
        <f t="shared" si="3467"/>
        <v>477061.20600000001</v>
      </c>
      <c r="Y1678" s="10">
        <f t="shared" si="3468"/>
        <v>40000</v>
      </c>
      <c r="Z1678" s="10">
        <f t="shared" si="3469"/>
        <v>40000</v>
      </c>
      <c r="AA1678" s="10">
        <f t="shared" si="3516"/>
        <v>-239055.92499999999</v>
      </c>
      <c r="AB1678" s="10">
        <f t="shared" si="3517"/>
        <v>0</v>
      </c>
      <c r="AC1678" s="10">
        <f t="shared" si="3518"/>
        <v>0</v>
      </c>
      <c r="AD1678" s="10">
        <f t="shared" si="3470"/>
        <v>238005.28100000002</v>
      </c>
      <c r="AE1678" s="10">
        <f t="shared" si="3471"/>
        <v>40000</v>
      </c>
      <c r="AF1678" s="10">
        <f t="shared" si="3472"/>
        <v>40000</v>
      </c>
      <c r="AG1678" s="10">
        <f t="shared" si="3519"/>
        <v>0</v>
      </c>
      <c r="AH1678" s="10">
        <f t="shared" si="3473"/>
        <v>238005.28100000002</v>
      </c>
      <c r="AI1678" s="10">
        <f t="shared" si="3474"/>
        <v>40000</v>
      </c>
      <c r="AJ1678" s="10">
        <f t="shared" si="3475"/>
        <v>40000</v>
      </c>
      <c r="AK1678" s="10">
        <f t="shared" si="3520"/>
        <v>0</v>
      </c>
      <c r="AL1678" s="10">
        <f t="shared" si="3521"/>
        <v>0</v>
      </c>
      <c r="AM1678" s="10">
        <f t="shared" si="3522"/>
        <v>0</v>
      </c>
      <c r="AN1678" s="10">
        <f t="shared" si="3476"/>
        <v>238005.28100000002</v>
      </c>
      <c r="AO1678" s="10">
        <f t="shared" si="3477"/>
        <v>40000</v>
      </c>
      <c r="AP1678" s="10">
        <f t="shared" si="3478"/>
        <v>40000</v>
      </c>
      <c r="AQ1678" s="10">
        <f t="shared" si="3523"/>
        <v>0</v>
      </c>
      <c r="AR1678" s="10">
        <f t="shared" si="3524"/>
        <v>0</v>
      </c>
      <c r="AS1678" s="10">
        <f t="shared" si="3525"/>
        <v>0</v>
      </c>
      <c r="AT1678" s="10">
        <f t="shared" si="3479"/>
        <v>238005.28100000002</v>
      </c>
      <c r="AU1678" s="10">
        <f t="shared" si="3480"/>
        <v>40000</v>
      </c>
      <c r="AV1678" s="10">
        <f t="shared" si="3481"/>
        <v>40000</v>
      </c>
      <c r="AW1678" s="10">
        <f t="shared" si="3526"/>
        <v>40171.756000000001</v>
      </c>
      <c r="AX1678" s="10">
        <f t="shared" si="3527"/>
        <v>0</v>
      </c>
      <c r="AY1678" s="10">
        <f t="shared" si="3528"/>
        <v>0</v>
      </c>
      <c r="AZ1678" s="10">
        <f t="shared" si="3482"/>
        <v>278177.03700000001</v>
      </c>
      <c r="BA1678" s="10">
        <f t="shared" si="3529"/>
        <v>0</v>
      </c>
      <c r="BB1678" s="65">
        <f t="shared" si="3489"/>
        <v>278177.03700000001</v>
      </c>
      <c r="BC1678" s="10">
        <f t="shared" si="3483"/>
        <v>40000</v>
      </c>
      <c r="BD1678" s="10">
        <f t="shared" si="3530"/>
        <v>0</v>
      </c>
      <c r="BE1678" s="65">
        <f t="shared" si="3490"/>
        <v>40000</v>
      </c>
      <c r="BF1678" s="10">
        <f t="shared" si="3484"/>
        <v>40000</v>
      </c>
      <c r="BG1678" s="10">
        <f t="shared" si="3530"/>
        <v>0</v>
      </c>
      <c r="BH1678" s="65">
        <f t="shared" si="3491"/>
        <v>40000</v>
      </c>
      <c r="BI1678" s="10">
        <f t="shared" si="3530"/>
        <v>0</v>
      </c>
      <c r="BJ1678" s="20"/>
      <c r="BK1678" s="20"/>
    </row>
    <row r="1679" spans="1:68" x14ac:dyDescent="0.3">
      <c r="A1679" s="58" t="s">
        <v>1075</v>
      </c>
      <c r="B1679" s="59">
        <v>800</v>
      </c>
      <c r="C1679" s="58" t="s">
        <v>37</v>
      </c>
      <c r="D1679" s="58" t="s">
        <v>268</v>
      </c>
      <c r="E1679" s="60" t="s">
        <v>1077</v>
      </c>
      <c r="F1679" s="10">
        <v>100000</v>
      </c>
      <c r="G1679" s="10">
        <v>40000</v>
      </c>
      <c r="H1679" s="10">
        <v>40000</v>
      </c>
      <c r="I1679" s="10">
        <v>39418.6</v>
      </c>
      <c r="J1679" s="10"/>
      <c r="K1679" s="10"/>
      <c r="L1679" s="10">
        <f t="shared" si="3396"/>
        <v>139418.6</v>
      </c>
      <c r="M1679" s="10">
        <f t="shared" si="3397"/>
        <v>40000</v>
      </c>
      <c r="N1679" s="10">
        <f t="shared" si="3398"/>
        <v>40000</v>
      </c>
      <c r="O1679" s="10">
        <v>98586.680999999997</v>
      </c>
      <c r="P1679" s="10"/>
      <c r="Q1679" s="10"/>
      <c r="R1679" s="10">
        <f t="shared" si="3464"/>
        <v>238005.28100000002</v>
      </c>
      <c r="S1679" s="10">
        <f t="shared" si="3465"/>
        <v>40000</v>
      </c>
      <c r="T1679" s="10">
        <f t="shared" si="3466"/>
        <v>40000</v>
      </c>
      <c r="U1679" s="10">
        <v>239055.92499999999</v>
      </c>
      <c r="V1679" s="10"/>
      <c r="W1679" s="10"/>
      <c r="X1679" s="10">
        <f t="shared" si="3467"/>
        <v>477061.20600000001</v>
      </c>
      <c r="Y1679" s="10">
        <f t="shared" si="3468"/>
        <v>40000</v>
      </c>
      <c r="Z1679" s="10">
        <f t="shared" si="3469"/>
        <v>40000</v>
      </c>
      <c r="AA1679" s="10">
        <v>-239055.92499999999</v>
      </c>
      <c r="AB1679" s="10"/>
      <c r="AC1679" s="10"/>
      <c r="AD1679" s="10">
        <f t="shared" si="3470"/>
        <v>238005.28100000002</v>
      </c>
      <c r="AE1679" s="10">
        <f t="shared" si="3471"/>
        <v>40000</v>
      </c>
      <c r="AF1679" s="10">
        <f t="shared" si="3472"/>
        <v>40000</v>
      </c>
      <c r="AG1679" s="10"/>
      <c r="AH1679" s="10">
        <f t="shared" si="3473"/>
        <v>238005.28100000002</v>
      </c>
      <c r="AI1679" s="10">
        <f t="shared" si="3474"/>
        <v>40000</v>
      </c>
      <c r="AJ1679" s="10">
        <f t="shared" si="3475"/>
        <v>40000</v>
      </c>
      <c r="AK1679" s="10"/>
      <c r="AL1679" s="10"/>
      <c r="AM1679" s="10"/>
      <c r="AN1679" s="10">
        <f t="shared" si="3476"/>
        <v>238005.28100000002</v>
      </c>
      <c r="AO1679" s="10">
        <f t="shared" si="3477"/>
        <v>40000</v>
      </c>
      <c r="AP1679" s="10">
        <f t="shared" si="3478"/>
        <v>40000</v>
      </c>
      <c r="AQ1679" s="10"/>
      <c r="AR1679" s="10"/>
      <c r="AS1679" s="10"/>
      <c r="AT1679" s="10">
        <f t="shared" si="3479"/>
        <v>238005.28100000002</v>
      </c>
      <c r="AU1679" s="10">
        <f t="shared" si="3480"/>
        <v>40000</v>
      </c>
      <c r="AV1679" s="10">
        <f t="shared" si="3481"/>
        <v>40000</v>
      </c>
      <c r="AW1679" s="10">
        <v>40171.756000000001</v>
      </c>
      <c r="AX1679" s="10"/>
      <c r="AY1679" s="10"/>
      <c r="AZ1679" s="10">
        <f t="shared" si="3482"/>
        <v>278177.03700000001</v>
      </c>
      <c r="BA1679" s="10"/>
      <c r="BB1679" s="65">
        <f t="shared" si="3489"/>
        <v>278177.03700000001</v>
      </c>
      <c r="BC1679" s="10">
        <f t="shared" si="3483"/>
        <v>40000</v>
      </c>
      <c r="BD1679" s="10"/>
      <c r="BE1679" s="65">
        <f t="shared" si="3490"/>
        <v>40000</v>
      </c>
      <c r="BF1679" s="10">
        <f t="shared" si="3484"/>
        <v>40000</v>
      </c>
      <c r="BG1679" s="10"/>
      <c r="BH1679" s="65">
        <f t="shared" si="3491"/>
        <v>40000</v>
      </c>
      <c r="BI1679" s="10"/>
      <c r="BJ1679" s="20"/>
      <c r="BK1679" s="20" t="s">
        <v>1078</v>
      </c>
    </row>
    <row r="1680" spans="1:68" s="66" customFormat="1" ht="62.4" x14ac:dyDescent="0.3">
      <c r="A1680" s="52" t="s">
        <v>1079</v>
      </c>
      <c r="B1680" s="53"/>
      <c r="C1680" s="52"/>
      <c r="D1680" s="52"/>
      <c r="E1680" s="54" t="s">
        <v>1080</v>
      </c>
      <c r="F1680" s="14">
        <f t="shared" si="3504"/>
        <v>73174.800000000017</v>
      </c>
      <c r="G1680" s="14">
        <f t="shared" si="3505"/>
        <v>75162</v>
      </c>
      <c r="H1680" s="14">
        <f t="shared" si="3506"/>
        <v>75162</v>
      </c>
      <c r="I1680" s="14">
        <f t="shared" si="3507"/>
        <v>0</v>
      </c>
      <c r="J1680" s="14">
        <f t="shared" si="3508"/>
        <v>0</v>
      </c>
      <c r="K1680" s="14">
        <f t="shared" si="3509"/>
        <v>0</v>
      </c>
      <c r="L1680" s="14">
        <f t="shared" si="3396"/>
        <v>73174.800000000017</v>
      </c>
      <c r="M1680" s="14">
        <f t="shared" si="3397"/>
        <v>75162</v>
      </c>
      <c r="N1680" s="14">
        <f t="shared" si="3398"/>
        <v>75162</v>
      </c>
      <c r="O1680" s="14">
        <f t="shared" si="3510"/>
        <v>4942</v>
      </c>
      <c r="P1680" s="14">
        <f t="shared" si="3511"/>
        <v>5477.3</v>
      </c>
      <c r="Q1680" s="14">
        <f t="shared" si="3512"/>
        <v>5477.3</v>
      </c>
      <c r="R1680" s="14">
        <f t="shared" si="3464"/>
        <v>78116.800000000017</v>
      </c>
      <c r="S1680" s="14">
        <f t="shared" si="3465"/>
        <v>80639.3</v>
      </c>
      <c r="T1680" s="14">
        <f t="shared" si="3466"/>
        <v>80639.3</v>
      </c>
      <c r="U1680" s="14">
        <f t="shared" si="3513"/>
        <v>0</v>
      </c>
      <c r="V1680" s="14">
        <f t="shared" si="3514"/>
        <v>0</v>
      </c>
      <c r="W1680" s="14">
        <f t="shared" si="3515"/>
        <v>0</v>
      </c>
      <c r="X1680" s="14">
        <f t="shared" si="3467"/>
        <v>78116.800000000017</v>
      </c>
      <c r="Y1680" s="14">
        <f t="shared" si="3468"/>
        <v>80639.3</v>
      </c>
      <c r="Z1680" s="14">
        <f t="shared" si="3469"/>
        <v>80639.3</v>
      </c>
      <c r="AA1680" s="14">
        <f t="shared" si="3516"/>
        <v>0</v>
      </c>
      <c r="AB1680" s="14">
        <f t="shared" si="3517"/>
        <v>0</v>
      </c>
      <c r="AC1680" s="14">
        <f t="shared" si="3518"/>
        <v>0</v>
      </c>
      <c r="AD1680" s="14">
        <f t="shared" si="3470"/>
        <v>78116.800000000017</v>
      </c>
      <c r="AE1680" s="14">
        <f t="shared" si="3471"/>
        <v>80639.3</v>
      </c>
      <c r="AF1680" s="14">
        <f t="shared" si="3472"/>
        <v>80639.3</v>
      </c>
      <c r="AG1680" s="14">
        <f t="shared" si="3519"/>
        <v>0</v>
      </c>
      <c r="AH1680" s="14">
        <f t="shared" si="3473"/>
        <v>78116.800000000017</v>
      </c>
      <c r="AI1680" s="14">
        <f t="shared" si="3474"/>
        <v>80639.3</v>
      </c>
      <c r="AJ1680" s="14">
        <f t="shared" si="3475"/>
        <v>80639.3</v>
      </c>
      <c r="AK1680" s="14">
        <f t="shared" si="3520"/>
        <v>0</v>
      </c>
      <c r="AL1680" s="14">
        <f t="shared" si="3521"/>
        <v>0</v>
      </c>
      <c r="AM1680" s="14">
        <f t="shared" si="3522"/>
        <v>0</v>
      </c>
      <c r="AN1680" s="14">
        <f t="shared" si="3476"/>
        <v>78116.800000000017</v>
      </c>
      <c r="AO1680" s="14">
        <f t="shared" si="3477"/>
        <v>80639.3</v>
      </c>
      <c r="AP1680" s="14">
        <f t="shared" si="3478"/>
        <v>80639.3</v>
      </c>
      <c r="AQ1680" s="14">
        <f t="shared" si="3523"/>
        <v>0</v>
      </c>
      <c r="AR1680" s="14">
        <f t="shared" si="3524"/>
        <v>0</v>
      </c>
      <c r="AS1680" s="14">
        <f t="shared" si="3525"/>
        <v>0</v>
      </c>
      <c r="AT1680" s="14">
        <f t="shared" si="3479"/>
        <v>78116.800000000017</v>
      </c>
      <c r="AU1680" s="14">
        <f t="shared" si="3480"/>
        <v>80639.3</v>
      </c>
      <c r="AV1680" s="14">
        <f t="shared" si="3481"/>
        <v>80639.3</v>
      </c>
      <c r="AW1680" s="14">
        <f t="shared" si="3526"/>
        <v>0</v>
      </c>
      <c r="AX1680" s="14">
        <f t="shared" si="3527"/>
        <v>0</v>
      </c>
      <c r="AY1680" s="14">
        <f t="shared" si="3528"/>
        <v>0</v>
      </c>
      <c r="AZ1680" s="14">
        <f t="shared" si="3482"/>
        <v>78116.800000000017</v>
      </c>
      <c r="BA1680" s="14">
        <f t="shared" si="3529"/>
        <v>0</v>
      </c>
      <c r="BB1680" s="63">
        <f t="shared" si="3489"/>
        <v>78116.800000000017</v>
      </c>
      <c r="BC1680" s="14">
        <f t="shared" si="3483"/>
        <v>80639.3</v>
      </c>
      <c r="BD1680" s="14">
        <f t="shared" si="3530"/>
        <v>0</v>
      </c>
      <c r="BE1680" s="63">
        <f t="shared" si="3490"/>
        <v>80639.3</v>
      </c>
      <c r="BF1680" s="14">
        <f t="shared" si="3484"/>
        <v>80639.3</v>
      </c>
      <c r="BG1680" s="14">
        <f t="shared" si="3530"/>
        <v>0</v>
      </c>
      <c r="BH1680" s="63">
        <f t="shared" si="3491"/>
        <v>80639.3</v>
      </c>
      <c r="BI1680" s="14">
        <f t="shared" si="3530"/>
        <v>0</v>
      </c>
      <c r="BJ1680" s="15"/>
      <c r="BK1680" s="15"/>
      <c r="BL1680" s="11"/>
      <c r="BM1680" s="11"/>
      <c r="BN1680" s="11"/>
      <c r="BO1680" s="11"/>
      <c r="BP1680" s="11"/>
    </row>
    <row r="1681" spans="1:68" s="67" customFormat="1" ht="62.4" x14ac:dyDescent="0.3">
      <c r="A1681" s="55" t="s">
        <v>1081</v>
      </c>
      <c r="B1681" s="56"/>
      <c r="C1681" s="55"/>
      <c r="D1681" s="55"/>
      <c r="E1681" s="57" t="s">
        <v>1082</v>
      </c>
      <c r="F1681" s="17">
        <f t="shared" si="3504"/>
        <v>73174.800000000017</v>
      </c>
      <c r="G1681" s="17">
        <f t="shared" si="3505"/>
        <v>75162</v>
      </c>
      <c r="H1681" s="17">
        <f t="shared" si="3506"/>
        <v>75162</v>
      </c>
      <c r="I1681" s="17">
        <f t="shared" si="3507"/>
        <v>0</v>
      </c>
      <c r="J1681" s="17">
        <f t="shared" si="3508"/>
        <v>0</v>
      </c>
      <c r="K1681" s="17">
        <f t="shared" si="3509"/>
        <v>0</v>
      </c>
      <c r="L1681" s="17">
        <f t="shared" si="3396"/>
        <v>73174.800000000017</v>
      </c>
      <c r="M1681" s="17">
        <f t="shared" si="3397"/>
        <v>75162</v>
      </c>
      <c r="N1681" s="17">
        <f t="shared" si="3398"/>
        <v>75162</v>
      </c>
      <c r="O1681" s="17">
        <f t="shared" si="3510"/>
        <v>4942</v>
      </c>
      <c r="P1681" s="17">
        <f t="shared" si="3511"/>
        <v>5477.3</v>
      </c>
      <c r="Q1681" s="17">
        <f t="shared" si="3512"/>
        <v>5477.3</v>
      </c>
      <c r="R1681" s="17">
        <f t="shared" si="3464"/>
        <v>78116.800000000017</v>
      </c>
      <c r="S1681" s="17">
        <f t="shared" si="3465"/>
        <v>80639.3</v>
      </c>
      <c r="T1681" s="17">
        <f t="shared" si="3466"/>
        <v>80639.3</v>
      </c>
      <c r="U1681" s="17">
        <f t="shared" si="3513"/>
        <v>0</v>
      </c>
      <c r="V1681" s="17">
        <f t="shared" si="3514"/>
        <v>0</v>
      </c>
      <c r="W1681" s="17">
        <f t="shared" si="3515"/>
        <v>0</v>
      </c>
      <c r="X1681" s="17">
        <f t="shared" si="3467"/>
        <v>78116.800000000017</v>
      </c>
      <c r="Y1681" s="17">
        <f t="shared" si="3468"/>
        <v>80639.3</v>
      </c>
      <c r="Z1681" s="17">
        <f t="shared" si="3469"/>
        <v>80639.3</v>
      </c>
      <c r="AA1681" s="17">
        <f t="shared" si="3516"/>
        <v>0</v>
      </c>
      <c r="AB1681" s="17">
        <f t="shared" si="3517"/>
        <v>0</v>
      </c>
      <c r="AC1681" s="17">
        <f t="shared" si="3518"/>
        <v>0</v>
      </c>
      <c r="AD1681" s="17">
        <f t="shared" si="3470"/>
        <v>78116.800000000017</v>
      </c>
      <c r="AE1681" s="17">
        <f t="shared" si="3471"/>
        <v>80639.3</v>
      </c>
      <c r="AF1681" s="17">
        <f t="shared" si="3472"/>
        <v>80639.3</v>
      </c>
      <c r="AG1681" s="17">
        <f t="shared" si="3519"/>
        <v>0</v>
      </c>
      <c r="AH1681" s="17">
        <f t="shared" si="3473"/>
        <v>78116.800000000017</v>
      </c>
      <c r="AI1681" s="17">
        <f t="shared" si="3474"/>
        <v>80639.3</v>
      </c>
      <c r="AJ1681" s="17">
        <f t="shared" si="3475"/>
        <v>80639.3</v>
      </c>
      <c r="AK1681" s="17">
        <f t="shared" si="3520"/>
        <v>0</v>
      </c>
      <c r="AL1681" s="17">
        <f t="shared" si="3521"/>
        <v>0</v>
      </c>
      <c r="AM1681" s="17">
        <f t="shared" si="3522"/>
        <v>0</v>
      </c>
      <c r="AN1681" s="17">
        <f t="shared" si="3476"/>
        <v>78116.800000000017</v>
      </c>
      <c r="AO1681" s="17">
        <f t="shared" si="3477"/>
        <v>80639.3</v>
      </c>
      <c r="AP1681" s="17">
        <f t="shared" si="3478"/>
        <v>80639.3</v>
      </c>
      <c r="AQ1681" s="17">
        <f t="shared" si="3523"/>
        <v>0</v>
      </c>
      <c r="AR1681" s="17">
        <f t="shared" si="3524"/>
        <v>0</v>
      </c>
      <c r="AS1681" s="17">
        <f t="shared" si="3525"/>
        <v>0</v>
      </c>
      <c r="AT1681" s="17">
        <f t="shared" si="3479"/>
        <v>78116.800000000017</v>
      </c>
      <c r="AU1681" s="17">
        <f t="shared" si="3480"/>
        <v>80639.3</v>
      </c>
      <c r="AV1681" s="17">
        <f t="shared" si="3481"/>
        <v>80639.3</v>
      </c>
      <c r="AW1681" s="17">
        <f t="shared" si="3526"/>
        <v>0</v>
      </c>
      <c r="AX1681" s="17">
        <f t="shared" si="3527"/>
        <v>0</v>
      </c>
      <c r="AY1681" s="17">
        <f t="shared" si="3528"/>
        <v>0</v>
      </c>
      <c r="AZ1681" s="17">
        <f t="shared" si="3482"/>
        <v>78116.800000000017</v>
      </c>
      <c r="BA1681" s="17">
        <f t="shared" si="3529"/>
        <v>0</v>
      </c>
      <c r="BB1681" s="64">
        <f t="shared" si="3489"/>
        <v>78116.800000000017</v>
      </c>
      <c r="BC1681" s="17">
        <f t="shared" si="3483"/>
        <v>80639.3</v>
      </c>
      <c r="BD1681" s="17">
        <f t="shared" si="3530"/>
        <v>0</v>
      </c>
      <c r="BE1681" s="64">
        <f t="shared" si="3490"/>
        <v>80639.3</v>
      </c>
      <c r="BF1681" s="17">
        <f t="shared" si="3484"/>
        <v>80639.3</v>
      </c>
      <c r="BG1681" s="17">
        <f t="shared" si="3530"/>
        <v>0</v>
      </c>
      <c r="BH1681" s="64">
        <f t="shared" si="3491"/>
        <v>80639.3</v>
      </c>
      <c r="BI1681" s="17">
        <f t="shared" si="3530"/>
        <v>0</v>
      </c>
      <c r="BJ1681" s="18"/>
      <c r="BK1681" s="18"/>
      <c r="BL1681" s="16"/>
      <c r="BM1681" s="16"/>
      <c r="BN1681" s="16"/>
      <c r="BO1681" s="16"/>
      <c r="BP1681" s="16"/>
    </row>
    <row r="1682" spans="1:68" ht="46.8" x14ac:dyDescent="0.3">
      <c r="A1682" s="58" t="s">
        <v>1083</v>
      </c>
      <c r="B1682" s="59"/>
      <c r="C1682" s="58"/>
      <c r="D1682" s="58"/>
      <c r="E1682" s="60" t="s">
        <v>147</v>
      </c>
      <c r="F1682" s="10">
        <f t="shared" ref="F1682:K1682" si="3531">F1683+F1685+F1687</f>
        <v>73174.800000000017</v>
      </c>
      <c r="G1682" s="10">
        <f t="shared" si="3531"/>
        <v>75162</v>
      </c>
      <c r="H1682" s="10">
        <f t="shared" si="3531"/>
        <v>75162</v>
      </c>
      <c r="I1682" s="10">
        <f t="shared" si="3531"/>
        <v>0</v>
      </c>
      <c r="J1682" s="10">
        <f t="shared" si="3531"/>
        <v>0</v>
      </c>
      <c r="K1682" s="10">
        <f t="shared" si="3531"/>
        <v>0</v>
      </c>
      <c r="L1682" s="10">
        <f t="shared" si="3396"/>
        <v>73174.800000000017</v>
      </c>
      <c r="M1682" s="10">
        <f t="shared" si="3397"/>
        <v>75162</v>
      </c>
      <c r="N1682" s="10">
        <f t="shared" si="3398"/>
        <v>75162</v>
      </c>
      <c r="O1682" s="10">
        <f>O1683+O1685+O1687</f>
        <v>4942</v>
      </c>
      <c r="P1682" s="10">
        <f>P1683+P1685+P1687</f>
        <v>5477.3</v>
      </c>
      <c r="Q1682" s="10">
        <f>Q1683+Q1685+Q1687</f>
        <v>5477.3</v>
      </c>
      <c r="R1682" s="10">
        <f t="shared" si="3464"/>
        <v>78116.800000000017</v>
      </c>
      <c r="S1682" s="10">
        <f t="shared" si="3465"/>
        <v>80639.3</v>
      </c>
      <c r="T1682" s="10">
        <f t="shared" si="3466"/>
        <v>80639.3</v>
      </c>
      <c r="U1682" s="10">
        <f>U1683+U1685+U1687</f>
        <v>0</v>
      </c>
      <c r="V1682" s="10">
        <f>V1683+V1685+V1687</f>
        <v>0</v>
      </c>
      <c r="W1682" s="10">
        <f>W1683+W1685+W1687</f>
        <v>0</v>
      </c>
      <c r="X1682" s="10">
        <f t="shared" si="3467"/>
        <v>78116.800000000017</v>
      </c>
      <c r="Y1682" s="10">
        <f t="shared" si="3468"/>
        <v>80639.3</v>
      </c>
      <c r="Z1682" s="10">
        <f t="shared" si="3469"/>
        <v>80639.3</v>
      </c>
      <c r="AA1682" s="10">
        <f>AA1683+AA1685+AA1687</f>
        <v>0</v>
      </c>
      <c r="AB1682" s="10">
        <f>AB1683+AB1685+AB1687</f>
        <v>0</v>
      </c>
      <c r="AC1682" s="10">
        <f>AC1683+AC1685+AC1687</f>
        <v>0</v>
      </c>
      <c r="AD1682" s="10">
        <f t="shared" si="3470"/>
        <v>78116.800000000017</v>
      </c>
      <c r="AE1682" s="10">
        <f t="shared" si="3471"/>
        <v>80639.3</v>
      </c>
      <c r="AF1682" s="10">
        <f t="shared" si="3472"/>
        <v>80639.3</v>
      </c>
      <c r="AG1682" s="10">
        <f>AG1683+AG1685+AG1687</f>
        <v>0</v>
      </c>
      <c r="AH1682" s="10">
        <f t="shared" si="3473"/>
        <v>78116.800000000017</v>
      </c>
      <c r="AI1682" s="10">
        <f t="shared" si="3474"/>
        <v>80639.3</v>
      </c>
      <c r="AJ1682" s="10">
        <f t="shared" si="3475"/>
        <v>80639.3</v>
      </c>
      <c r="AK1682" s="10">
        <f>AK1683+AK1685+AK1687</f>
        <v>0</v>
      </c>
      <c r="AL1682" s="10">
        <f>AL1683+AL1685+AL1687</f>
        <v>0</v>
      </c>
      <c r="AM1682" s="10">
        <f>AM1683+AM1685+AM1687</f>
        <v>0</v>
      </c>
      <c r="AN1682" s="10">
        <f t="shared" si="3476"/>
        <v>78116.800000000017</v>
      </c>
      <c r="AO1682" s="10">
        <f t="shared" si="3477"/>
        <v>80639.3</v>
      </c>
      <c r="AP1682" s="10">
        <f t="shared" si="3478"/>
        <v>80639.3</v>
      </c>
      <c r="AQ1682" s="10">
        <f>AQ1683+AQ1685+AQ1687</f>
        <v>0</v>
      </c>
      <c r="AR1682" s="10">
        <f>AR1683+AR1685+AR1687</f>
        <v>0</v>
      </c>
      <c r="AS1682" s="10">
        <f>AS1683+AS1685+AS1687</f>
        <v>0</v>
      </c>
      <c r="AT1682" s="10">
        <f t="shared" si="3479"/>
        <v>78116.800000000017</v>
      </c>
      <c r="AU1682" s="10">
        <f t="shared" si="3480"/>
        <v>80639.3</v>
      </c>
      <c r="AV1682" s="10">
        <f t="shared" si="3481"/>
        <v>80639.3</v>
      </c>
      <c r="AW1682" s="10">
        <f>AW1683+AW1685+AW1687</f>
        <v>0</v>
      </c>
      <c r="AX1682" s="10">
        <f>AX1683+AX1685+AX1687</f>
        <v>0</v>
      </c>
      <c r="AY1682" s="10">
        <f>AY1683+AY1685+AY1687</f>
        <v>0</v>
      </c>
      <c r="AZ1682" s="10">
        <f t="shared" si="3482"/>
        <v>78116.800000000017</v>
      </c>
      <c r="BA1682" s="10">
        <f>BA1683+BA1685+BA1687</f>
        <v>0</v>
      </c>
      <c r="BB1682" s="65">
        <f t="shared" si="3489"/>
        <v>78116.800000000017</v>
      </c>
      <c r="BC1682" s="10">
        <f t="shared" si="3483"/>
        <v>80639.3</v>
      </c>
      <c r="BD1682" s="10">
        <f>BD1683+BD1685+BD1687</f>
        <v>0</v>
      </c>
      <c r="BE1682" s="65">
        <f t="shared" si="3490"/>
        <v>80639.3</v>
      </c>
      <c r="BF1682" s="10">
        <f t="shared" si="3484"/>
        <v>80639.3</v>
      </c>
      <c r="BG1682" s="10">
        <f>BG1683+BG1685+BG1687</f>
        <v>0</v>
      </c>
      <c r="BH1682" s="65">
        <f t="shared" si="3491"/>
        <v>80639.3</v>
      </c>
      <c r="BI1682" s="10">
        <f>BI1683+BI1685+BI1687</f>
        <v>0</v>
      </c>
      <c r="BJ1682" s="20"/>
      <c r="BK1682" s="20"/>
    </row>
    <row r="1683" spans="1:68" ht="78" x14ac:dyDescent="0.3">
      <c r="A1683" s="58" t="s">
        <v>1083</v>
      </c>
      <c r="B1683" s="59" t="s">
        <v>148</v>
      </c>
      <c r="C1683" s="58"/>
      <c r="D1683" s="58"/>
      <c r="E1683" s="60" t="s">
        <v>149</v>
      </c>
      <c r="F1683" s="10">
        <f t="shared" ref="F1683:K1683" si="3532">F1684</f>
        <v>64630.100000000006</v>
      </c>
      <c r="G1683" s="10">
        <f t="shared" si="3532"/>
        <v>66617.3</v>
      </c>
      <c r="H1683" s="10">
        <f t="shared" si="3532"/>
        <v>66617.3</v>
      </c>
      <c r="I1683" s="10">
        <f t="shared" si="3532"/>
        <v>0</v>
      </c>
      <c r="J1683" s="10">
        <f t="shared" si="3532"/>
        <v>0</v>
      </c>
      <c r="K1683" s="10">
        <f t="shared" si="3532"/>
        <v>0</v>
      </c>
      <c r="L1683" s="10">
        <f t="shared" ref="L1683:L1690" si="3533">F1683+I1683</f>
        <v>64630.100000000006</v>
      </c>
      <c r="M1683" s="10">
        <f t="shared" ref="M1683:M1690" si="3534">G1683+J1683</f>
        <v>66617.3</v>
      </c>
      <c r="N1683" s="10">
        <f t="shared" ref="N1683:N1690" si="3535">H1683+K1683</f>
        <v>66617.3</v>
      </c>
      <c r="O1683" s="10">
        <f>O1684</f>
        <v>4931.5</v>
      </c>
      <c r="P1683" s="10">
        <f>P1684</f>
        <v>5477.3</v>
      </c>
      <c r="Q1683" s="10">
        <f>Q1684</f>
        <v>5477.3</v>
      </c>
      <c r="R1683" s="10">
        <f t="shared" si="3464"/>
        <v>69561.600000000006</v>
      </c>
      <c r="S1683" s="10">
        <f t="shared" si="3465"/>
        <v>72094.600000000006</v>
      </c>
      <c r="T1683" s="10">
        <f t="shared" si="3466"/>
        <v>72094.600000000006</v>
      </c>
      <c r="U1683" s="10">
        <f>U1684</f>
        <v>0</v>
      </c>
      <c r="V1683" s="10">
        <f>V1684</f>
        <v>0</v>
      </c>
      <c r="W1683" s="10">
        <f>W1684</f>
        <v>0</v>
      </c>
      <c r="X1683" s="10">
        <f t="shared" si="3467"/>
        <v>69561.600000000006</v>
      </c>
      <c r="Y1683" s="10">
        <f t="shared" si="3468"/>
        <v>72094.600000000006</v>
      </c>
      <c r="Z1683" s="10">
        <f t="shared" si="3469"/>
        <v>72094.600000000006</v>
      </c>
      <c r="AA1683" s="10">
        <f>AA1684</f>
        <v>0</v>
      </c>
      <c r="AB1683" s="10">
        <f>AB1684</f>
        <v>0</v>
      </c>
      <c r="AC1683" s="10">
        <f>AC1684</f>
        <v>0</v>
      </c>
      <c r="AD1683" s="10">
        <f t="shared" si="3470"/>
        <v>69561.600000000006</v>
      </c>
      <c r="AE1683" s="10">
        <f t="shared" si="3471"/>
        <v>72094.600000000006</v>
      </c>
      <c r="AF1683" s="10">
        <f t="shared" si="3472"/>
        <v>72094.600000000006</v>
      </c>
      <c r="AG1683" s="10">
        <f>AG1684</f>
        <v>0</v>
      </c>
      <c r="AH1683" s="10">
        <f t="shared" si="3473"/>
        <v>69561.600000000006</v>
      </c>
      <c r="AI1683" s="10">
        <f t="shared" si="3474"/>
        <v>72094.600000000006</v>
      </c>
      <c r="AJ1683" s="10">
        <f t="shared" si="3475"/>
        <v>72094.600000000006</v>
      </c>
      <c r="AK1683" s="10">
        <f>AK1684</f>
        <v>0</v>
      </c>
      <c r="AL1683" s="10">
        <f>AL1684</f>
        <v>0</v>
      </c>
      <c r="AM1683" s="10">
        <f>AM1684</f>
        <v>0</v>
      </c>
      <c r="AN1683" s="10">
        <f t="shared" si="3476"/>
        <v>69561.600000000006</v>
      </c>
      <c r="AO1683" s="10">
        <f t="shared" si="3477"/>
        <v>72094.600000000006</v>
      </c>
      <c r="AP1683" s="10">
        <f t="shared" si="3478"/>
        <v>72094.600000000006</v>
      </c>
      <c r="AQ1683" s="10">
        <f>AQ1684</f>
        <v>0</v>
      </c>
      <c r="AR1683" s="10">
        <f>AR1684</f>
        <v>0</v>
      </c>
      <c r="AS1683" s="10">
        <f>AS1684</f>
        <v>0</v>
      </c>
      <c r="AT1683" s="10">
        <f t="shared" si="3479"/>
        <v>69561.600000000006</v>
      </c>
      <c r="AU1683" s="10">
        <f t="shared" si="3480"/>
        <v>72094.600000000006</v>
      </c>
      <c r="AV1683" s="10">
        <f t="shared" si="3481"/>
        <v>72094.600000000006</v>
      </c>
      <c r="AW1683" s="10">
        <f>AW1684</f>
        <v>0</v>
      </c>
      <c r="AX1683" s="10">
        <f>AX1684</f>
        <v>0</v>
      </c>
      <c r="AY1683" s="10">
        <f>AY1684</f>
        <v>0</v>
      </c>
      <c r="AZ1683" s="10">
        <f t="shared" si="3482"/>
        <v>69561.600000000006</v>
      </c>
      <c r="BA1683" s="10">
        <f>BA1684</f>
        <v>0</v>
      </c>
      <c r="BB1683" s="65">
        <f t="shared" si="3489"/>
        <v>69561.600000000006</v>
      </c>
      <c r="BC1683" s="10">
        <f t="shared" si="3483"/>
        <v>72094.600000000006</v>
      </c>
      <c r="BD1683" s="10">
        <f>BD1684</f>
        <v>0</v>
      </c>
      <c r="BE1683" s="65">
        <f t="shared" si="3490"/>
        <v>72094.600000000006</v>
      </c>
      <c r="BF1683" s="10">
        <f t="shared" si="3484"/>
        <v>72094.600000000006</v>
      </c>
      <c r="BG1683" s="10">
        <f>BG1684</f>
        <v>0</v>
      </c>
      <c r="BH1683" s="65">
        <f t="shared" si="3491"/>
        <v>72094.600000000006</v>
      </c>
      <c r="BI1683" s="10">
        <f>BI1684</f>
        <v>0</v>
      </c>
      <c r="BJ1683" s="20"/>
      <c r="BK1683" s="20"/>
    </row>
    <row r="1684" spans="1:68" x14ac:dyDescent="0.3">
      <c r="A1684" s="58" t="s">
        <v>1083</v>
      </c>
      <c r="B1684" s="59">
        <v>100</v>
      </c>
      <c r="C1684" s="58" t="s">
        <v>37</v>
      </c>
      <c r="D1684" s="58" t="s">
        <v>38</v>
      </c>
      <c r="E1684" s="60" t="s">
        <v>39</v>
      </c>
      <c r="F1684" s="10">
        <v>64630.100000000006</v>
      </c>
      <c r="G1684" s="10">
        <v>66617.3</v>
      </c>
      <c r="H1684" s="10">
        <v>66617.3</v>
      </c>
      <c r="I1684" s="10"/>
      <c r="J1684" s="10"/>
      <c r="K1684" s="10"/>
      <c r="L1684" s="10">
        <f t="shared" si="3533"/>
        <v>64630.100000000006</v>
      </c>
      <c r="M1684" s="10">
        <f t="shared" si="3534"/>
        <v>66617.3</v>
      </c>
      <c r="N1684" s="10">
        <f t="shared" si="3535"/>
        <v>66617.3</v>
      </c>
      <c r="O1684" s="10">
        <v>4931.5</v>
      </c>
      <c r="P1684" s="10">
        <v>5477.3</v>
      </c>
      <c r="Q1684" s="10">
        <v>5477.3</v>
      </c>
      <c r="R1684" s="10">
        <f t="shared" si="3464"/>
        <v>69561.600000000006</v>
      </c>
      <c r="S1684" s="10">
        <f t="shared" si="3465"/>
        <v>72094.600000000006</v>
      </c>
      <c r="T1684" s="10">
        <f t="shared" si="3466"/>
        <v>72094.600000000006</v>
      </c>
      <c r="U1684" s="10"/>
      <c r="V1684" s="10"/>
      <c r="W1684" s="10"/>
      <c r="X1684" s="10">
        <f t="shared" si="3467"/>
        <v>69561.600000000006</v>
      </c>
      <c r="Y1684" s="10">
        <f t="shared" si="3468"/>
        <v>72094.600000000006</v>
      </c>
      <c r="Z1684" s="10">
        <f t="shared" si="3469"/>
        <v>72094.600000000006</v>
      </c>
      <c r="AA1684" s="10"/>
      <c r="AB1684" s="10"/>
      <c r="AC1684" s="10"/>
      <c r="AD1684" s="10">
        <f t="shared" si="3470"/>
        <v>69561.600000000006</v>
      </c>
      <c r="AE1684" s="10">
        <f t="shared" si="3471"/>
        <v>72094.600000000006</v>
      </c>
      <c r="AF1684" s="10">
        <f t="shared" si="3472"/>
        <v>72094.600000000006</v>
      </c>
      <c r="AG1684" s="10"/>
      <c r="AH1684" s="10">
        <f t="shared" si="3473"/>
        <v>69561.600000000006</v>
      </c>
      <c r="AI1684" s="10">
        <f t="shared" si="3474"/>
        <v>72094.600000000006</v>
      </c>
      <c r="AJ1684" s="10">
        <f t="shared" si="3475"/>
        <v>72094.600000000006</v>
      </c>
      <c r="AK1684" s="10"/>
      <c r="AL1684" s="10"/>
      <c r="AM1684" s="10"/>
      <c r="AN1684" s="10">
        <f t="shared" si="3476"/>
        <v>69561.600000000006</v>
      </c>
      <c r="AO1684" s="10">
        <f t="shared" si="3477"/>
        <v>72094.600000000006</v>
      </c>
      <c r="AP1684" s="10">
        <f t="shared" si="3478"/>
        <v>72094.600000000006</v>
      </c>
      <c r="AQ1684" s="10"/>
      <c r="AR1684" s="10"/>
      <c r="AS1684" s="10"/>
      <c r="AT1684" s="10">
        <f t="shared" si="3479"/>
        <v>69561.600000000006</v>
      </c>
      <c r="AU1684" s="10">
        <f t="shared" si="3480"/>
        <v>72094.600000000006</v>
      </c>
      <c r="AV1684" s="10">
        <f t="shared" si="3481"/>
        <v>72094.600000000006</v>
      </c>
      <c r="AW1684" s="10"/>
      <c r="AX1684" s="10"/>
      <c r="AY1684" s="10"/>
      <c r="AZ1684" s="10">
        <f t="shared" si="3482"/>
        <v>69561.600000000006</v>
      </c>
      <c r="BA1684" s="10"/>
      <c r="BB1684" s="65">
        <f t="shared" si="3489"/>
        <v>69561.600000000006</v>
      </c>
      <c r="BC1684" s="10">
        <f t="shared" si="3483"/>
        <v>72094.600000000006</v>
      </c>
      <c r="BD1684" s="10"/>
      <c r="BE1684" s="65">
        <f t="shared" si="3490"/>
        <v>72094.600000000006</v>
      </c>
      <c r="BF1684" s="10">
        <f t="shared" si="3484"/>
        <v>72094.600000000006</v>
      </c>
      <c r="BG1684" s="10"/>
      <c r="BH1684" s="65">
        <f t="shared" si="3491"/>
        <v>72094.600000000006</v>
      </c>
      <c r="BI1684" s="10"/>
      <c r="BJ1684" s="20"/>
      <c r="BK1684" s="20"/>
    </row>
    <row r="1685" spans="1:68" ht="31.2" x14ac:dyDescent="0.3">
      <c r="A1685" s="58" t="s">
        <v>1083</v>
      </c>
      <c r="B1685" s="59" t="s">
        <v>66</v>
      </c>
      <c r="C1685" s="58"/>
      <c r="D1685" s="58"/>
      <c r="E1685" s="60" t="s">
        <v>67</v>
      </c>
      <c r="F1685" s="10">
        <f t="shared" ref="F1685:K1685" si="3536">F1686</f>
        <v>8311.6</v>
      </c>
      <c r="G1685" s="10">
        <f t="shared" si="3536"/>
        <v>8312.5</v>
      </c>
      <c r="H1685" s="10">
        <f t="shared" si="3536"/>
        <v>8312.5</v>
      </c>
      <c r="I1685" s="10">
        <f t="shared" si="3536"/>
        <v>0</v>
      </c>
      <c r="J1685" s="10">
        <f t="shared" si="3536"/>
        <v>0</v>
      </c>
      <c r="K1685" s="10">
        <f t="shared" si="3536"/>
        <v>0</v>
      </c>
      <c r="L1685" s="10">
        <f t="shared" si="3533"/>
        <v>8311.6</v>
      </c>
      <c r="M1685" s="10">
        <f t="shared" si="3534"/>
        <v>8312.5</v>
      </c>
      <c r="N1685" s="10">
        <f t="shared" si="3535"/>
        <v>8312.5</v>
      </c>
      <c r="O1685" s="10">
        <f>O1686</f>
        <v>10.5</v>
      </c>
      <c r="P1685" s="10">
        <f>P1686</f>
        <v>0</v>
      </c>
      <c r="Q1685" s="10">
        <f>Q1686</f>
        <v>0</v>
      </c>
      <c r="R1685" s="10">
        <f t="shared" si="3464"/>
        <v>8322.1</v>
      </c>
      <c r="S1685" s="10">
        <f t="shared" si="3465"/>
        <v>8312.5</v>
      </c>
      <c r="T1685" s="10">
        <f t="shared" si="3466"/>
        <v>8312.5</v>
      </c>
      <c r="U1685" s="10">
        <f>U1686</f>
        <v>0</v>
      </c>
      <c r="V1685" s="10">
        <f>V1686</f>
        <v>0</v>
      </c>
      <c r="W1685" s="10">
        <f>W1686</f>
        <v>0</v>
      </c>
      <c r="X1685" s="10">
        <f t="shared" si="3467"/>
        <v>8322.1</v>
      </c>
      <c r="Y1685" s="10">
        <f t="shared" si="3468"/>
        <v>8312.5</v>
      </c>
      <c r="Z1685" s="10">
        <f t="shared" si="3469"/>
        <v>8312.5</v>
      </c>
      <c r="AA1685" s="10">
        <f>AA1686</f>
        <v>0</v>
      </c>
      <c r="AB1685" s="10">
        <f>AB1686</f>
        <v>0</v>
      </c>
      <c r="AC1685" s="10">
        <f>AC1686</f>
        <v>0</v>
      </c>
      <c r="AD1685" s="10">
        <f t="shared" si="3470"/>
        <v>8322.1</v>
      </c>
      <c r="AE1685" s="10">
        <f t="shared" si="3471"/>
        <v>8312.5</v>
      </c>
      <c r="AF1685" s="10">
        <f t="shared" si="3472"/>
        <v>8312.5</v>
      </c>
      <c r="AG1685" s="10">
        <f>AG1686</f>
        <v>0</v>
      </c>
      <c r="AH1685" s="10">
        <f t="shared" si="3473"/>
        <v>8322.1</v>
      </c>
      <c r="AI1685" s="10">
        <f t="shared" si="3474"/>
        <v>8312.5</v>
      </c>
      <c r="AJ1685" s="10">
        <f t="shared" si="3475"/>
        <v>8312.5</v>
      </c>
      <c r="AK1685" s="10">
        <f>AK1686</f>
        <v>0</v>
      </c>
      <c r="AL1685" s="10">
        <f>AL1686</f>
        <v>0</v>
      </c>
      <c r="AM1685" s="10">
        <f>AM1686</f>
        <v>0</v>
      </c>
      <c r="AN1685" s="10">
        <f t="shared" si="3476"/>
        <v>8322.1</v>
      </c>
      <c r="AO1685" s="10">
        <f t="shared" si="3477"/>
        <v>8312.5</v>
      </c>
      <c r="AP1685" s="10">
        <f t="shared" si="3478"/>
        <v>8312.5</v>
      </c>
      <c r="AQ1685" s="10">
        <f>AQ1686</f>
        <v>0</v>
      </c>
      <c r="AR1685" s="10">
        <f>AR1686</f>
        <v>0</v>
      </c>
      <c r="AS1685" s="10">
        <f>AS1686</f>
        <v>0</v>
      </c>
      <c r="AT1685" s="10">
        <f t="shared" si="3479"/>
        <v>8322.1</v>
      </c>
      <c r="AU1685" s="10">
        <f t="shared" si="3480"/>
        <v>8312.5</v>
      </c>
      <c r="AV1685" s="10">
        <f t="shared" si="3481"/>
        <v>8312.5</v>
      </c>
      <c r="AW1685" s="10">
        <f>AW1686</f>
        <v>0</v>
      </c>
      <c r="AX1685" s="10">
        <f>AX1686</f>
        <v>0</v>
      </c>
      <c r="AY1685" s="10">
        <f>AY1686</f>
        <v>0</v>
      </c>
      <c r="AZ1685" s="10">
        <f t="shared" si="3482"/>
        <v>8322.1</v>
      </c>
      <c r="BA1685" s="10">
        <f>BA1686</f>
        <v>0</v>
      </c>
      <c r="BB1685" s="65">
        <f t="shared" si="3489"/>
        <v>8322.1</v>
      </c>
      <c r="BC1685" s="10">
        <f t="shared" si="3483"/>
        <v>8312.5</v>
      </c>
      <c r="BD1685" s="10">
        <f>BD1686</f>
        <v>0</v>
      </c>
      <c r="BE1685" s="65">
        <f t="shared" si="3490"/>
        <v>8312.5</v>
      </c>
      <c r="BF1685" s="10">
        <f t="shared" si="3484"/>
        <v>8312.5</v>
      </c>
      <c r="BG1685" s="10">
        <f>BG1686</f>
        <v>0</v>
      </c>
      <c r="BH1685" s="65">
        <f t="shared" si="3491"/>
        <v>8312.5</v>
      </c>
      <c r="BI1685" s="10">
        <f>BI1686</f>
        <v>0</v>
      </c>
      <c r="BJ1685" s="20"/>
      <c r="BK1685" s="20"/>
    </row>
    <row r="1686" spans="1:68" x14ac:dyDescent="0.3">
      <c r="A1686" s="58" t="s">
        <v>1083</v>
      </c>
      <c r="B1686" s="59">
        <v>200</v>
      </c>
      <c r="C1686" s="58" t="s">
        <v>37</v>
      </c>
      <c r="D1686" s="58" t="s">
        <v>38</v>
      </c>
      <c r="E1686" s="60" t="s">
        <v>39</v>
      </c>
      <c r="F1686" s="10">
        <v>8311.6</v>
      </c>
      <c r="G1686" s="10">
        <v>8312.5</v>
      </c>
      <c r="H1686" s="10">
        <v>8312.5</v>
      </c>
      <c r="I1686" s="10"/>
      <c r="J1686" s="10"/>
      <c r="K1686" s="10"/>
      <c r="L1686" s="10">
        <f t="shared" si="3533"/>
        <v>8311.6</v>
      </c>
      <c r="M1686" s="10">
        <f t="shared" si="3534"/>
        <v>8312.5</v>
      </c>
      <c r="N1686" s="10">
        <f t="shared" si="3535"/>
        <v>8312.5</v>
      </c>
      <c r="O1686" s="10">
        <v>10.5</v>
      </c>
      <c r="P1686" s="10"/>
      <c r="Q1686" s="10"/>
      <c r="R1686" s="10">
        <f t="shared" si="3464"/>
        <v>8322.1</v>
      </c>
      <c r="S1686" s="10">
        <f t="shared" si="3465"/>
        <v>8312.5</v>
      </c>
      <c r="T1686" s="10">
        <f t="shared" si="3466"/>
        <v>8312.5</v>
      </c>
      <c r="U1686" s="10"/>
      <c r="V1686" s="10"/>
      <c r="W1686" s="10"/>
      <c r="X1686" s="10">
        <f t="shared" si="3467"/>
        <v>8322.1</v>
      </c>
      <c r="Y1686" s="10">
        <f t="shared" si="3468"/>
        <v>8312.5</v>
      </c>
      <c r="Z1686" s="10">
        <f t="shared" si="3469"/>
        <v>8312.5</v>
      </c>
      <c r="AA1686" s="10"/>
      <c r="AB1686" s="10"/>
      <c r="AC1686" s="10"/>
      <c r="AD1686" s="10">
        <f t="shared" si="3470"/>
        <v>8322.1</v>
      </c>
      <c r="AE1686" s="10">
        <f t="shared" si="3471"/>
        <v>8312.5</v>
      </c>
      <c r="AF1686" s="10">
        <f t="shared" si="3472"/>
        <v>8312.5</v>
      </c>
      <c r="AG1686" s="10"/>
      <c r="AH1686" s="10">
        <f t="shared" si="3473"/>
        <v>8322.1</v>
      </c>
      <c r="AI1686" s="10">
        <f t="shared" si="3474"/>
        <v>8312.5</v>
      </c>
      <c r="AJ1686" s="10">
        <f t="shared" si="3475"/>
        <v>8312.5</v>
      </c>
      <c r="AK1686" s="10"/>
      <c r="AL1686" s="10"/>
      <c r="AM1686" s="10"/>
      <c r="AN1686" s="10">
        <f t="shared" si="3476"/>
        <v>8322.1</v>
      </c>
      <c r="AO1686" s="10">
        <f t="shared" si="3477"/>
        <v>8312.5</v>
      </c>
      <c r="AP1686" s="10">
        <f t="shared" si="3478"/>
        <v>8312.5</v>
      </c>
      <c r="AQ1686" s="10"/>
      <c r="AR1686" s="10"/>
      <c r="AS1686" s="10"/>
      <c r="AT1686" s="10">
        <f t="shared" si="3479"/>
        <v>8322.1</v>
      </c>
      <c r="AU1686" s="10">
        <f t="shared" si="3480"/>
        <v>8312.5</v>
      </c>
      <c r="AV1686" s="10">
        <f t="shared" si="3481"/>
        <v>8312.5</v>
      </c>
      <c r="AW1686" s="10"/>
      <c r="AX1686" s="10"/>
      <c r="AY1686" s="10"/>
      <c r="AZ1686" s="10">
        <f t="shared" si="3482"/>
        <v>8322.1</v>
      </c>
      <c r="BA1686" s="10"/>
      <c r="BB1686" s="65">
        <f t="shared" si="3489"/>
        <v>8322.1</v>
      </c>
      <c r="BC1686" s="10">
        <f t="shared" si="3483"/>
        <v>8312.5</v>
      </c>
      <c r="BD1686" s="10"/>
      <c r="BE1686" s="65">
        <f t="shared" si="3490"/>
        <v>8312.5</v>
      </c>
      <c r="BF1686" s="10">
        <f t="shared" si="3484"/>
        <v>8312.5</v>
      </c>
      <c r="BG1686" s="10"/>
      <c r="BH1686" s="65">
        <f t="shared" si="3491"/>
        <v>8312.5</v>
      </c>
      <c r="BI1686" s="10"/>
      <c r="BJ1686" s="20"/>
      <c r="BK1686" s="20"/>
    </row>
    <row r="1687" spans="1:68" x14ac:dyDescent="0.3">
      <c r="A1687" s="58" t="s">
        <v>1083</v>
      </c>
      <c r="B1687" s="59" t="s">
        <v>52</v>
      </c>
      <c r="C1687" s="58"/>
      <c r="D1687" s="58"/>
      <c r="E1687" s="60" t="s">
        <v>53</v>
      </c>
      <c r="F1687" s="10">
        <f t="shared" ref="F1687:K1687" si="3537">F1688</f>
        <v>233.1</v>
      </c>
      <c r="G1687" s="10">
        <f t="shared" si="3537"/>
        <v>232.2</v>
      </c>
      <c r="H1687" s="10">
        <f t="shared" si="3537"/>
        <v>232.2</v>
      </c>
      <c r="I1687" s="10">
        <f t="shared" si="3537"/>
        <v>0</v>
      </c>
      <c r="J1687" s="10">
        <f t="shared" si="3537"/>
        <v>0</v>
      </c>
      <c r="K1687" s="10">
        <f t="shared" si="3537"/>
        <v>0</v>
      </c>
      <c r="L1687" s="10">
        <f t="shared" si="3533"/>
        <v>233.1</v>
      </c>
      <c r="M1687" s="10">
        <f t="shared" si="3534"/>
        <v>232.2</v>
      </c>
      <c r="N1687" s="10">
        <f t="shared" si="3535"/>
        <v>232.2</v>
      </c>
      <c r="O1687" s="10">
        <f>O1688</f>
        <v>0</v>
      </c>
      <c r="P1687" s="10">
        <f>P1688</f>
        <v>0</v>
      </c>
      <c r="Q1687" s="10">
        <f>Q1688</f>
        <v>0</v>
      </c>
      <c r="R1687" s="10">
        <f t="shared" si="3464"/>
        <v>233.1</v>
      </c>
      <c r="S1687" s="10">
        <f t="shared" si="3465"/>
        <v>232.2</v>
      </c>
      <c r="T1687" s="10">
        <f t="shared" si="3466"/>
        <v>232.2</v>
      </c>
      <c r="U1687" s="10">
        <f>U1688</f>
        <v>0</v>
      </c>
      <c r="V1687" s="10">
        <f>V1688</f>
        <v>0</v>
      </c>
      <c r="W1687" s="10">
        <f>W1688</f>
        <v>0</v>
      </c>
      <c r="X1687" s="10">
        <f t="shared" si="3467"/>
        <v>233.1</v>
      </c>
      <c r="Y1687" s="10">
        <f t="shared" si="3468"/>
        <v>232.2</v>
      </c>
      <c r="Z1687" s="10">
        <f t="shared" si="3469"/>
        <v>232.2</v>
      </c>
      <c r="AA1687" s="10">
        <f>AA1688</f>
        <v>0</v>
      </c>
      <c r="AB1687" s="10">
        <f>AB1688</f>
        <v>0</v>
      </c>
      <c r="AC1687" s="10">
        <f>AC1688</f>
        <v>0</v>
      </c>
      <c r="AD1687" s="10">
        <f t="shared" si="3470"/>
        <v>233.1</v>
      </c>
      <c r="AE1687" s="10">
        <f t="shared" si="3471"/>
        <v>232.2</v>
      </c>
      <c r="AF1687" s="10">
        <f t="shared" si="3472"/>
        <v>232.2</v>
      </c>
      <c r="AG1687" s="10">
        <f>AG1688</f>
        <v>0</v>
      </c>
      <c r="AH1687" s="10">
        <f t="shared" si="3473"/>
        <v>233.1</v>
      </c>
      <c r="AI1687" s="10">
        <f t="shared" si="3474"/>
        <v>232.2</v>
      </c>
      <c r="AJ1687" s="10">
        <f t="shared" si="3475"/>
        <v>232.2</v>
      </c>
      <c r="AK1687" s="10">
        <f>AK1688</f>
        <v>0</v>
      </c>
      <c r="AL1687" s="10">
        <f>AL1688</f>
        <v>0</v>
      </c>
      <c r="AM1687" s="10">
        <f>AM1688</f>
        <v>0</v>
      </c>
      <c r="AN1687" s="10">
        <f t="shared" si="3476"/>
        <v>233.1</v>
      </c>
      <c r="AO1687" s="10">
        <f t="shared" si="3477"/>
        <v>232.2</v>
      </c>
      <c r="AP1687" s="10">
        <f t="shared" si="3478"/>
        <v>232.2</v>
      </c>
      <c r="AQ1687" s="10">
        <f>AQ1688</f>
        <v>0</v>
      </c>
      <c r="AR1687" s="10">
        <f>AR1688</f>
        <v>0</v>
      </c>
      <c r="AS1687" s="10">
        <f>AS1688</f>
        <v>0</v>
      </c>
      <c r="AT1687" s="10">
        <f t="shared" si="3479"/>
        <v>233.1</v>
      </c>
      <c r="AU1687" s="10">
        <f t="shared" si="3480"/>
        <v>232.2</v>
      </c>
      <c r="AV1687" s="10">
        <f t="shared" si="3481"/>
        <v>232.2</v>
      </c>
      <c r="AW1687" s="10">
        <f>AW1688</f>
        <v>0</v>
      </c>
      <c r="AX1687" s="10">
        <f>AX1688</f>
        <v>0</v>
      </c>
      <c r="AY1687" s="10">
        <f>AY1688</f>
        <v>0</v>
      </c>
      <c r="AZ1687" s="10">
        <f t="shared" si="3482"/>
        <v>233.1</v>
      </c>
      <c r="BA1687" s="10">
        <f>BA1688</f>
        <v>0</v>
      </c>
      <c r="BB1687" s="65">
        <f t="shared" si="3489"/>
        <v>233.1</v>
      </c>
      <c r="BC1687" s="10">
        <f t="shared" si="3483"/>
        <v>232.2</v>
      </c>
      <c r="BD1687" s="10">
        <f>BD1688</f>
        <v>0</v>
      </c>
      <c r="BE1687" s="65">
        <f t="shared" si="3490"/>
        <v>232.2</v>
      </c>
      <c r="BF1687" s="10">
        <f t="shared" si="3484"/>
        <v>232.2</v>
      </c>
      <c r="BG1687" s="10">
        <f>BG1688</f>
        <v>0</v>
      </c>
      <c r="BH1687" s="65">
        <f t="shared" si="3491"/>
        <v>232.2</v>
      </c>
      <c r="BI1687" s="10">
        <f>BI1688</f>
        <v>0</v>
      </c>
      <c r="BJ1687" s="20"/>
      <c r="BK1687" s="20"/>
    </row>
    <row r="1688" spans="1:68" x14ac:dyDescent="0.3">
      <c r="A1688" s="58" t="s">
        <v>1083</v>
      </c>
      <c r="B1688" s="59">
        <v>800</v>
      </c>
      <c r="C1688" s="58" t="s">
        <v>37</v>
      </c>
      <c r="D1688" s="58" t="s">
        <v>38</v>
      </c>
      <c r="E1688" s="60" t="s">
        <v>39</v>
      </c>
      <c r="F1688" s="10">
        <v>233.1</v>
      </c>
      <c r="G1688" s="10">
        <v>232.2</v>
      </c>
      <c r="H1688" s="10">
        <v>232.2</v>
      </c>
      <c r="I1688" s="10"/>
      <c r="J1688" s="10"/>
      <c r="K1688" s="10"/>
      <c r="L1688" s="10">
        <f t="shared" si="3533"/>
        <v>233.1</v>
      </c>
      <c r="M1688" s="10">
        <f t="shared" si="3534"/>
        <v>232.2</v>
      </c>
      <c r="N1688" s="10">
        <f t="shared" si="3535"/>
        <v>232.2</v>
      </c>
      <c r="O1688" s="10"/>
      <c r="P1688" s="10"/>
      <c r="Q1688" s="10"/>
      <c r="R1688" s="10">
        <f t="shared" si="3464"/>
        <v>233.1</v>
      </c>
      <c r="S1688" s="10">
        <f t="shared" si="3465"/>
        <v>232.2</v>
      </c>
      <c r="T1688" s="10">
        <f t="shared" si="3466"/>
        <v>232.2</v>
      </c>
      <c r="U1688" s="10"/>
      <c r="V1688" s="10"/>
      <c r="W1688" s="10"/>
      <c r="X1688" s="10">
        <f t="shared" si="3467"/>
        <v>233.1</v>
      </c>
      <c r="Y1688" s="10">
        <f t="shared" si="3468"/>
        <v>232.2</v>
      </c>
      <c r="Z1688" s="10">
        <f t="shared" si="3469"/>
        <v>232.2</v>
      </c>
      <c r="AA1688" s="10"/>
      <c r="AB1688" s="10"/>
      <c r="AC1688" s="10"/>
      <c r="AD1688" s="10">
        <f t="shared" si="3470"/>
        <v>233.1</v>
      </c>
      <c r="AE1688" s="10">
        <f t="shared" si="3471"/>
        <v>232.2</v>
      </c>
      <c r="AF1688" s="10">
        <f t="shared" si="3472"/>
        <v>232.2</v>
      </c>
      <c r="AG1688" s="10"/>
      <c r="AH1688" s="10">
        <f t="shared" si="3473"/>
        <v>233.1</v>
      </c>
      <c r="AI1688" s="10">
        <f t="shared" si="3474"/>
        <v>232.2</v>
      </c>
      <c r="AJ1688" s="10">
        <f t="shared" si="3475"/>
        <v>232.2</v>
      </c>
      <c r="AK1688" s="10"/>
      <c r="AL1688" s="10"/>
      <c r="AM1688" s="10"/>
      <c r="AN1688" s="10">
        <f t="shared" si="3476"/>
        <v>233.1</v>
      </c>
      <c r="AO1688" s="10">
        <f t="shared" si="3477"/>
        <v>232.2</v>
      </c>
      <c r="AP1688" s="10">
        <f t="shared" si="3478"/>
        <v>232.2</v>
      </c>
      <c r="AQ1688" s="10"/>
      <c r="AR1688" s="10"/>
      <c r="AS1688" s="10"/>
      <c r="AT1688" s="10">
        <f t="shared" si="3479"/>
        <v>233.1</v>
      </c>
      <c r="AU1688" s="10">
        <f t="shared" si="3480"/>
        <v>232.2</v>
      </c>
      <c r="AV1688" s="10">
        <f t="shared" si="3481"/>
        <v>232.2</v>
      </c>
      <c r="AW1688" s="10"/>
      <c r="AX1688" s="10"/>
      <c r="AY1688" s="10"/>
      <c r="AZ1688" s="10">
        <f t="shared" si="3482"/>
        <v>233.1</v>
      </c>
      <c r="BA1688" s="10"/>
      <c r="BB1688" s="65">
        <f t="shared" si="3489"/>
        <v>233.1</v>
      </c>
      <c r="BC1688" s="10">
        <f t="shared" si="3483"/>
        <v>232.2</v>
      </c>
      <c r="BD1688" s="10"/>
      <c r="BE1688" s="65">
        <f t="shared" si="3490"/>
        <v>232.2</v>
      </c>
      <c r="BF1688" s="10">
        <f t="shared" si="3484"/>
        <v>232.2</v>
      </c>
      <c r="BG1688" s="10"/>
      <c r="BH1688" s="65">
        <f t="shared" si="3491"/>
        <v>232.2</v>
      </c>
      <c r="BI1688" s="10"/>
      <c r="BJ1688" s="20"/>
      <c r="BK1688" s="20"/>
    </row>
    <row r="1689" spans="1:68" x14ac:dyDescent="0.3">
      <c r="A1689" s="52" t="s">
        <v>1084</v>
      </c>
      <c r="B1689" s="52" t="s">
        <v>1085</v>
      </c>
      <c r="C1689" s="52" t="s">
        <v>1086</v>
      </c>
      <c r="D1689" s="52" t="s">
        <v>1086</v>
      </c>
      <c r="E1689" s="75" t="s">
        <v>1087</v>
      </c>
      <c r="F1689" s="14">
        <v>0</v>
      </c>
      <c r="G1689" s="30">
        <v>917955.2</v>
      </c>
      <c r="H1689" s="31">
        <v>1984395.4</v>
      </c>
      <c r="I1689" s="14"/>
      <c r="J1689" s="14">
        <v>59246.2</v>
      </c>
      <c r="K1689" s="14">
        <v>168390</v>
      </c>
      <c r="L1689" s="14">
        <f t="shared" si="3533"/>
        <v>0</v>
      </c>
      <c r="M1689" s="14">
        <f t="shared" si="3534"/>
        <v>977201.39999999991</v>
      </c>
      <c r="N1689" s="14">
        <f t="shared" si="3535"/>
        <v>2152785.4</v>
      </c>
      <c r="O1689" s="14"/>
      <c r="P1689" s="14">
        <v>-28615.674999999999</v>
      </c>
      <c r="Q1689" s="14">
        <v>-209668.60500000001</v>
      </c>
      <c r="R1689" s="14">
        <f t="shared" si="3464"/>
        <v>0</v>
      </c>
      <c r="S1689" s="14">
        <f t="shared" si="3465"/>
        <v>948585.72499999986</v>
      </c>
      <c r="T1689" s="14">
        <f t="shared" si="3466"/>
        <v>1943116.7949999999</v>
      </c>
      <c r="U1689" s="14"/>
      <c r="V1689" s="14">
        <f>327635.638+5440.29</f>
        <v>333075.92799999996</v>
      </c>
      <c r="W1689" s="14">
        <f>338164.646-112.8</f>
        <v>338051.84600000002</v>
      </c>
      <c r="X1689" s="14">
        <f t="shared" si="3467"/>
        <v>0</v>
      </c>
      <c r="Y1689" s="14">
        <f t="shared" si="3468"/>
        <v>1281661.6529999999</v>
      </c>
      <c r="Z1689" s="14">
        <f t="shared" si="3469"/>
        <v>2281168.6409999998</v>
      </c>
      <c r="AA1689" s="14"/>
      <c r="AB1689" s="14">
        <v>-141818.307</v>
      </c>
      <c r="AC1689" s="14">
        <v>927895.97672000004</v>
      </c>
      <c r="AD1689" s="14">
        <f t="shared" si="3470"/>
        <v>0</v>
      </c>
      <c r="AE1689" s="14">
        <f t="shared" si="3471"/>
        <v>1139843.3459999999</v>
      </c>
      <c r="AF1689" s="14">
        <f t="shared" si="3472"/>
        <v>3209064.61772</v>
      </c>
      <c r="AG1689" s="14"/>
      <c r="AH1689" s="14">
        <f t="shared" si="3473"/>
        <v>0</v>
      </c>
      <c r="AI1689" s="14">
        <f t="shared" si="3474"/>
        <v>1139843.3459999999</v>
      </c>
      <c r="AJ1689" s="14">
        <f t="shared" si="3475"/>
        <v>3209064.61772</v>
      </c>
      <c r="AK1689" s="14"/>
      <c r="AL1689" s="14">
        <v>-163627.014</v>
      </c>
      <c r="AM1689" s="14">
        <v>-533242.05000000005</v>
      </c>
      <c r="AN1689" s="14">
        <f t="shared" si="3476"/>
        <v>0</v>
      </c>
      <c r="AO1689" s="14">
        <f t="shared" si="3477"/>
        <v>976216.33199999994</v>
      </c>
      <c r="AP1689" s="14">
        <f t="shared" si="3478"/>
        <v>2675822.5677199997</v>
      </c>
      <c r="AQ1689" s="14"/>
      <c r="AR1689" s="14">
        <v>37645.794000000002</v>
      </c>
      <c r="AS1689" s="14">
        <v>7795.5</v>
      </c>
      <c r="AT1689" s="14">
        <f t="shared" si="3479"/>
        <v>0</v>
      </c>
      <c r="AU1689" s="14">
        <f t="shared" si="3480"/>
        <v>1013862.1259999999</v>
      </c>
      <c r="AV1689" s="14">
        <f t="shared" si="3481"/>
        <v>2683618.0677199997</v>
      </c>
      <c r="AW1689" s="14"/>
      <c r="AX1689" s="14">
        <v>-37677.258000000002</v>
      </c>
      <c r="AY1689" s="14">
        <v>-515871.32299999997</v>
      </c>
      <c r="AZ1689" s="14">
        <f t="shared" si="3482"/>
        <v>0</v>
      </c>
      <c r="BA1689" s="14"/>
      <c r="BB1689" s="63">
        <f t="shared" si="3489"/>
        <v>0</v>
      </c>
      <c r="BC1689" s="14">
        <f t="shared" si="3483"/>
        <v>976184.8679999999</v>
      </c>
      <c r="BD1689" s="14"/>
      <c r="BE1689" s="63">
        <f t="shared" si="3490"/>
        <v>976184.8679999999</v>
      </c>
      <c r="BF1689" s="14">
        <f t="shared" si="3484"/>
        <v>2167746.7447199998</v>
      </c>
      <c r="BG1689" s="14"/>
      <c r="BH1689" s="63">
        <f t="shared" si="3491"/>
        <v>2167746.7447199998</v>
      </c>
      <c r="BI1689" s="14"/>
      <c r="BJ1689" s="15"/>
      <c r="BK1689" s="15" t="s">
        <v>1088</v>
      </c>
    </row>
    <row r="1690" spans="1:68" s="76" customFormat="1" x14ac:dyDescent="0.3">
      <c r="A1690" s="86" t="s">
        <v>1089</v>
      </c>
      <c r="B1690" s="86"/>
      <c r="C1690" s="86"/>
      <c r="D1690" s="86"/>
      <c r="E1690" s="86"/>
      <c r="F1690" s="14">
        <f t="shared" ref="F1690:K1690" si="3538">F1689+F1680+F1669+F1637+F1624+F1613+F1457+F1383+F1299+F1120+F1065+F1042+F822+F792+F772+F538+F447+F337+F310+F200+F94+F16</f>
        <v>58534818.899999999</v>
      </c>
      <c r="G1690" s="14">
        <f t="shared" si="3538"/>
        <v>61169605.200000003</v>
      </c>
      <c r="H1690" s="14">
        <f t="shared" si="3538"/>
        <v>58404099.29999999</v>
      </c>
      <c r="I1690" s="14">
        <f t="shared" si="3538"/>
        <v>319089.59999999992</v>
      </c>
      <c r="J1690" s="14">
        <f t="shared" si="3538"/>
        <v>323791.7</v>
      </c>
      <c r="K1690" s="14">
        <f t="shared" si="3538"/>
        <v>328405.39999999997</v>
      </c>
      <c r="L1690" s="14">
        <f t="shared" si="3533"/>
        <v>58853908.5</v>
      </c>
      <c r="M1690" s="14">
        <f t="shared" si="3534"/>
        <v>61493396.900000006</v>
      </c>
      <c r="N1690" s="14">
        <f t="shared" si="3535"/>
        <v>58732504.699999988</v>
      </c>
      <c r="O1690" s="14">
        <f>O1689+O1680+O1669+O1637+O1624+O1613+O1457+O1383+O1299+O1120+O1065+O1042+O822+O792+O772+O538+O447+O337+O310+O200+O94+O16</f>
        <v>3953276.5361500001</v>
      </c>
      <c r="P1690" s="14">
        <f>P1689+P1680+P1669+P1637+P1624+P1613+P1457+P1383+P1299+P1120+P1065+P1042+P822+P792+P772+P538+P447+P337+P310+P200+P94+P16</f>
        <v>901311.99999999965</v>
      </c>
      <c r="Q1690" s="14">
        <f>Q1689+Q1680+Q1669+Q1637+Q1624+Q1613+Q1457+Q1383+Q1299+Q1120+Q1065+Q1042+Q822+Q792+Q772+Q538+Q447+Q337+Q310+Q200+Q94+Q16</f>
        <v>959975.89999999979</v>
      </c>
      <c r="R1690" s="14">
        <f t="shared" si="3464"/>
        <v>62807185.036150001</v>
      </c>
      <c r="S1690" s="14">
        <f t="shared" si="3465"/>
        <v>62394708.900000006</v>
      </c>
      <c r="T1690" s="14">
        <f t="shared" si="3466"/>
        <v>59692480.599999987</v>
      </c>
      <c r="U1690" s="14">
        <f>U1689+U1680+U1669+U1637+U1624+U1613+U1457+U1383+U1299+U1120+U1065+U1042+U822+U792+U772+U538+U447+U337+U310+U200+U94+U16</f>
        <v>1.531930138298776E-11</v>
      </c>
      <c r="V1690" s="14">
        <f>V1689+V1680+V1669+V1637+V1624+V1613+V1457+V1383+V1299+V1120+V1065+V1042+V822+V792+V772+V538+V447+V337+V310+V200+V94+V16</f>
        <v>-3.2741809263825417E-11</v>
      </c>
      <c r="W1690" s="14">
        <f>W1689+W1680+W1669+W1637+W1624+W1613+W1457+W1383+W1299+W1120+W1065+W1042+W822+W792+W772+W538+W447+W337+W310+W200+W94+W16</f>
        <v>0</v>
      </c>
      <c r="X1690" s="14">
        <f t="shared" si="3467"/>
        <v>62807185.036150001</v>
      </c>
      <c r="Y1690" s="14">
        <f t="shared" si="3468"/>
        <v>62394708.900000006</v>
      </c>
      <c r="Z1690" s="14">
        <f t="shared" si="3469"/>
        <v>59692480.599999987</v>
      </c>
      <c r="AA1690" s="14">
        <f>AA1689+AA1680+AA1669+AA1637+AA1624+AA1613+AA1457+AA1383+AA1299+AA1120+AA1065+AA1042+AA822+AA792+AA772+AA538+AA447+AA337+AA310+AA200+AA94+AA16</f>
        <v>893441.59599999967</v>
      </c>
      <c r="AB1690" s="14">
        <f>AB1689+AB1680+AB1669+AB1637+AB1624+AB1613+AB1457+AB1383+AB1299+AB1120+AB1065+AB1042+AB822+AB792+AB772+AB538+AB447+AB337+AB310+AB200+AB94+AB16</f>
        <v>821334.92100000009</v>
      </c>
      <c r="AC1690" s="14">
        <f>AC1689+AC1680+AC1669+AC1637+AC1624+AC1613+AC1457+AC1383+AC1299+AC1120+AC1065+AC1042+AC822+AC792+AC772+AC538+AC447+AC337+AC310+AC200+AC94+AC16</f>
        <v>1435448.4380000001</v>
      </c>
      <c r="AD1690" s="14">
        <f t="shared" si="3470"/>
        <v>63700626.632150002</v>
      </c>
      <c r="AE1690" s="14">
        <f t="shared" si="3471"/>
        <v>63216043.82100001</v>
      </c>
      <c r="AF1690" s="14">
        <f t="shared" si="3472"/>
        <v>61127929.037999988</v>
      </c>
      <c r="AG1690" s="14">
        <f>AG1689+AG1680+AG1669+AG1637+AG1624+AG1613+AG1457+AG1383+AG1299+AG1120+AG1065+AG1042+AG822+AG792+AG772+AG538+AG447+AG337+AG310+AG200+AG94+AG16</f>
        <v>0</v>
      </c>
      <c r="AH1690" s="14">
        <f t="shared" si="3473"/>
        <v>63700626.632150002</v>
      </c>
      <c r="AI1690" s="14">
        <f t="shared" si="3474"/>
        <v>63216043.82100001</v>
      </c>
      <c r="AJ1690" s="14">
        <f t="shared" si="3475"/>
        <v>61127929.037999988</v>
      </c>
      <c r="AK1690" s="14">
        <f>AK1689+AK1680+AK1669+AK1637+AK1624+AK1613+AK1457+AK1383+AK1299+AK1120+AK1065+AK1042+AK822+AK792+AK772+AK538+AK447+AK337+AK310+AK200+AK94+AK16</f>
        <v>689709.45100000012</v>
      </c>
      <c r="AL1690" s="14">
        <f>AL1689+AL1680+AL1669+AL1637+AL1624+AL1613+AL1457+AL1383+AL1299+AL1120+AL1065+AL1042+AL822+AL792+AL772+AL538+AL447+AL337+AL310+AL200+AL94+AL16</f>
        <v>164661.10999999993</v>
      </c>
      <c r="AM1690" s="14">
        <f>AM1689+AM1680+AM1669+AM1637+AM1624+AM1613+AM1457+AM1383+AM1299+AM1120+AM1065+AM1042+AM822+AM792+AM772+AM538+AM447+AM337+AM310+AM200+AM94+AM16</f>
        <v>169565.65</v>
      </c>
      <c r="AN1690" s="14">
        <f t="shared" si="3476"/>
        <v>64390336.083149999</v>
      </c>
      <c r="AO1690" s="14">
        <f t="shared" si="3477"/>
        <v>63380704.931000009</v>
      </c>
      <c r="AP1690" s="14">
        <f t="shared" si="3478"/>
        <v>61297494.687999986</v>
      </c>
      <c r="AQ1690" s="14">
        <f>AQ1689+AQ1680+AQ1669+AQ1637+AQ1624+AQ1613+AQ1457+AQ1383+AQ1299+AQ1120+AQ1065+AQ1042+AQ822+AQ792+AQ772+AQ538+AQ447+AQ337+AQ310+AQ200+AQ94+AQ16</f>
        <v>5.4569682106375694E-12</v>
      </c>
      <c r="AR1690" s="14">
        <f>AR1689+AR1680+AR1669+AR1637+AR1624+AR1613+AR1457+AR1383+AR1299+AR1120+AR1065+AR1042+AR822+AR792+AR772+AR538+AR447+AR337+AR310+AR200+AR94+AR16</f>
        <v>5.8264504332328215E-12</v>
      </c>
      <c r="AS1690" s="14">
        <f>AS1689+AS1680+AS1669+AS1637+AS1624+AS1613+AS1457+AS1383+AS1299+AS1120+AS1065+AS1042+AS822+AS792+AS772+AS538+AS447+AS337+AS310+AS200+AS94+AS16</f>
        <v>0</v>
      </c>
      <c r="AT1690" s="14">
        <f t="shared" si="3479"/>
        <v>64390336.083149999</v>
      </c>
      <c r="AU1690" s="14">
        <f t="shared" si="3480"/>
        <v>63380704.931000009</v>
      </c>
      <c r="AV1690" s="14">
        <f t="shared" si="3481"/>
        <v>61297494.687999986</v>
      </c>
      <c r="AW1690" s="14">
        <f>AW1689+AW1680+AW1669+AW1637+AW1624+AW1613+AW1457+AW1383+AW1299+AW1120+AW1065+AW1042+AW822+AW792+AW772+AW538+AW447+AW337+AW310+AW200+AW94+AW16</f>
        <v>-2.9103830456733704E-11</v>
      </c>
      <c r="AX1690" s="14">
        <f>AX1689+AX1680+AX1669+AX1637+AX1624+AX1613+AX1457+AX1383+AX1299+AX1120+AX1065+AX1042+AX822+AX792+AX772+AX538+AX447+AX337+AX310+AX200+AX94+AX16</f>
        <v>2.9103830456733704E-11</v>
      </c>
      <c r="AY1690" s="14">
        <f>AY1689+AY1680+AY1669+AY1637+AY1624+AY1613+AY1457+AY1383+AY1299+AY1120+AY1065+AY1042+AY822+AY792+AY772+AY538+AY447+AY337+AY310+AY200+AY94+AY16</f>
        <v>-7.2759576141834259E-12</v>
      </c>
      <c r="AZ1690" s="33">
        <f t="shared" si="3482"/>
        <v>64390336.083149999</v>
      </c>
      <c r="BA1690" s="33">
        <f>BA1689+BA1680+BA1669+BA1637+BA1624+BA1613+BA1457+BA1383+BA1299+BA1120+BA1065+BA1042+BA822+BA792+BA772+BA538+BA447+BA337+BA310+BA200+BA94+BA16</f>
        <v>0</v>
      </c>
      <c r="BB1690" s="63">
        <f t="shared" si="3489"/>
        <v>64390336.083149999</v>
      </c>
      <c r="BC1690" s="33">
        <f t="shared" si="3483"/>
        <v>63380704.931000009</v>
      </c>
      <c r="BD1690" s="33">
        <f>BD1689+BD1680+BD1669+BD1637+BD1624+BD1613+BD1457+BD1383+BD1299+BD1120+BD1065+BD1042+BD822+BD792+BD772+BD538+BD447+BD337+BD310+BD200+BD94+BD16</f>
        <v>0</v>
      </c>
      <c r="BE1690" s="63">
        <f t="shared" si="3490"/>
        <v>63380704.931000009</v>
      </c>
      <c r="BF1690" s="33">
        <f t="shared" si="3484"/>
        <v>61297494.687999986</v>
      </c>
      <c r="BG1690" s="33">
        <f>BG1689+BG1680+BG1669+BG1637+BG1624+BG1613+BG1457+BG1383+BG1299+BG1120+BG1065+BG1042+BG822+BG792+BG772+BG538+BG447+BG337+BG310+BG200+BG94+BG16</f>
        <v>0</v>
      </c>
      <c r="BH1690" s="63">
        <f t="shared" si="3491"/>
        <v>61297494.687999986</v>
      </c>
      <c r="BI1690" s="14">
        <f>BI1689+BI1680+BI1669+BI1637+BI1624+BI1613+BI1457+BI1383+BI1299+BI1120+BI1065+BI1042+BI822+BI792+BI772+BI538+BI447+BI337+BI310+BI200+BI94+BI16</f>
        <v>0</v>
      </c>
      <c r="BJ1690" s="15"/>
      <c r="BK1690" s="15"/>
      <c r="BL1690" s="42"/>
      <c r="BM1690" s="42"/>
      <c r="BN1690" s="42"/>
      <c r="BO1690" s="42"/>
      <c r="BP1690" s="42"/>
    </row>
  </sheetData>
  <sheetProtection password="CF5C" sheet="1" objects="1" scenarios="1"/>
  <autoFilter ref="A15:BP1690">
    <filterColumn colId="61">
      <filters blank="1"/>
    </filterColumn>
  </autoFilter>
  <mergeCells count="64">
    <mergeCell ref="BE4:BH4"/>
    <mergeCell ref="BC8:BH8"/>
    <mergeCell ref="BC9:BH9"/>
    <mergeCell ref="BG13:BH13"/>
    <mergeCell ref="A11:BH11"/>
    <mergeCell ref="D9:E9"/>
    <mergeCell ref="BC14:BC15"/>
    <mergeCell ref="BF14:BF15"/>
    <mergeCell ref="BI14:BI15"/>
    <mergeCell ref="A1690:E1690"/>
    <mergeCell ref="BA14:BA15"/>
    <mergeCell ref="BB14:BB15"/>
    <mergeCell ref="BD14:BD15"/>
    <mergeCell ref="BE14:BE15"/>
    <mergeCell ref="BG14:BG15"/>
    <mergeCell ref="BH14:BH15"/>
    <mergeCell ref="AT14:AT15"/>
    <mergeCell ref="AU14:AU15"/>
    <mergeCell ref="AV14:AV15"/>
    <mergeCell ref="AW14:AY14"/>
    <mergeCell ref="AZ14:AZ15"/>
    <mergeCell ref="AK14:AM14"/>
    <mergeCell ref="AD14:AD15"/>
    <mergeCell ref="AN14:AN15"/>
    <mergeCell ref="AO14:AO15"/>
    <mergeCell ref="AP14:AP15"/>
    <mergeCell ref="AQ14:AS14"/>
    <mergeCell ref="AE14:AE15"/>
    <mergeCell ref="AF14:AF15"/>
    <mergeCell ref="AH14:AH15"/>
    <mergeCell ref="AI14:AI15"/>
    <mergeCell ref="AJ14:AJ15"/>
    <mergeCell ref="A14:A15"/>
    <mergeCell ref="B14:B15"/>
    <mergeCell ref="C14:C15"/>
    <mergeCell ref="D14:D15"/>
    <mergeCell ref="E14:E15"/>
    <mergeCell ref="F14:F15"/>
    <mergeCell ref="G14:G15"/>
    <mergeCell ref="H14:H15"/>
    <mergeCell ref="I14:K14"/>
    <mergeCell ref="L14:L15"/>
    <mergeCell ref="M14:M15"/>
    <mergeCell ref="N14:N15"/>
    <mergeCell ref="G3:H3"/>
    <mergeCell ref="M3:N3"/>
    <mergeCell ref="BC3:BH3"/>
    <mergeCell ref="BC6:BH6"/>
    <mergeCell ref="BC7:BH7"/>
    <mergeCell ref="O14:Q14"/>
    <mergeCell ref="R14:R15"/>
    <mergeCell ref="S14:S15"/>
    <mergeCell ref="T14:T15"/>
    <mergeCell ref="U14:W14"/>
    <mergeCell ref="X14:X15"/>
    <mergeCell ref="Y14:Y15"/>
    <mergeCell ref="Z14:Z15"/>
    <mergeCell ref="AA14:AC14"/>
    <mergeCell ref="G1:H1"/>
    <mergeCell ref="M1:N1"/>
    <mergeCell ref="G2:H2"/>
    <mergeCell ref="M2:N2"/>
    <mergeCell ref="BC1:BH1"/>
    <mergeCell ref="BC2:BH2"/>
  </mergeCells>
  <pageMargins left="0.78740157480314965" right="0.51181102362204722" top="0.53" bottom="0.74803149606299213" header="0.31496062992125984" footer="0.31496062992125984"/>
  <pageSetup paperSize="9" scale="63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1</vt:lpstr>
      <vt:lpstr>'приложение 1'!Print_Titles</vt:lpstr>
      <vt:lpstr>'приложение 1'!Заголовки_для_печати</vt:lpstr>
      <vt:lpstr>'приложение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2</cp:revision>
  <cp:lastPrinted>2025-08-26T06:02:42Z</cp:lastPrinted>
  <dcterms:modified xsi:type="dcterms:W3CDTF">2025-08-26T06:02:55Z</dcterms:modified>
</cp:coreProperties>
</file>